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_Eva\Šticha\23 12 21 Přístavba MŠ Lazaretní\Rozpočet\"/>
    </mc:Choice>
  </mc:AlternateContent>
  <bookViews>
    <workbookView xWindow="0" yWindow="0" windowWidth="0" windowHeight="0"/>
  </bookViews>
  <sheets>
    <sheet name="Rekapitulace stavby" sheetId="1" r:id="rId1"/>
    <sheet name="D.1.1.1 - Bourací práce" sheetId="2" r:id="rId2"/>
    <sheet name="D.1.1.2 - Architektonicko..." sheetId="3" r:id="rId3"/>
    <sheet name="D.1.3 - Požárně bezpečnos..." sheetId="4" r:id="rId4"/>
    <sheet name="D.1.4.1 - ZDRAVOTNĚ TECHN..." sheetId="5" r:id="rId5"/>
    <sheet name="D.1.4.3 - Vytápění" sheetId="6" r:id="rId6"/>
    <sheet name="D.1.4.2 - Elektroinstalace" sheetId="7" r:id="rId7"/>
    <sheet name="D.1.5 - Revitalizace teré..." sheetId="8" r:id="rId8"/>
    <sheet name="000 - VON - Vedlější a os..." sheetId="9" r:id="rId9"/>
    <sheet name="Pokyny pro vyplnění" sheetId="10" r:id="rId10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'D.1.1.1 - Bourací práce'!$C$91:$K$320</definedName>
    <definedName name="_xlnm.Print_Area" localSheetId="1">'D.1.1.1 - Bourací práce'!$C$4:$J$39,'D.1.1.1 - Bourací práce'!$C$45:$J$73,'D.1.1.1 - Bourací práce'!$C$79:$K$320</definedName>
    <definedName name="_xlnm.Print_Titles" localSheetId="1">'D.1.1.1 - Bourací práce'!$91:$91</definedName>
    <definedName name="_xlnm._FilterDatabase" localSheetId="2" hidden="1">'D.1.1.2 - Architektonicko...'!$C$104:$K$2439</definedName>
    <definedName name="_xlnm.Print_Area" localSheetId="2">'D.1.1.2 - Architektonicko...'!$C$4:$J$39,'D.1.1.2 - Architektonicko...'!$C$45:$J$86,'D.1.1.2 - Architektonicko...'!$C$92:$K$2439</definedName>
    <definedName name="_xlnm.Print_Titles" localSheetId="2">'D.1.1.2 - Architektonicko...'!$104:$104</definedName>
    <definedName name="_xlnm._FilterDatabase" localSheetId="3" hidden="1">'D.1.3 - Požárně bezpečnos...'!$C$81:$K$102</definedName>
    <definedName name="_xlnm.Print_Area" localSheetId="3">'D.1.3 - Požárně bezpečnos...'!$C$4:$J$39,'D.1.3 - Požárně bezpečnos...'!$C$45:$J$63,'D.1.3 - Požárně bezpečnos...'!$C$69:$K$102</definedName>
    <definedName name="_xlnm.Print_Titles" localSheetId="3">'D.1.3 - Požárně bezpečnos...'!$81:$81</definedName>
    <definedName name="_xlnm._FilterDatabase" localSheetId="4" hidden="1">'D.1.4.1 - ZDRAVOTNĚ TECHN...'!$C$93:$K$198</definedName>
    <definedName name="_xlnm.Print_Area" localSheetId="4">'D.1.4.1 - ZDRAVOTNĚ TECHN...'!$C$4:$J$41,'D.1.4.1 - ZDRAVOTNĚ TECHN...'!$C$47:$J$73,'D.1.4.1 - ZDRAVOTNĚ TECHN...'!$C$79:$K$198</definedName>
    <definedName name="_xlnm.Print_Titles" localSheetId="4">'D.1.4.1 - ZDRAVOTNĚ TECHN...'!$93:$93</definedName>
    <definedName name="_xlnm._FilterDatabase" localSheetId="5" hidden="1">'D.1.4.3 - Vytápění'!$C$93:$K$168</definedName>
    <definedName name="_xlnm.Print_Area" localSheetId="5">'D.1.4.3 - Vytápění'!$C$4:$J$41,'D.1.4.3 - Vytápění'!$C$47:$J$73,'D.1.4.3 - Vytápění'!$C$79:$K$168</definedName>
    <definedName name="_xlnm.Print_Titles" localSheetId="5">'D.1.4.3 - Vytápění'!$93:$93</definedName>
    <definedName name="_xlnm._FilterDatabase" localSheetId="6" hidden="1">'D.1.4.2 - Elektroinstalace'!$C$96:$K$180</definedName>
    <definedName name="_xlnm.Print_Area" localSheetId="6">'D.1.4.2 - Elektroinstalace'!$C$4:$J$41,'D.1.4.2 - Elektroinstalace'!$C$47:$J$76,'D.1.4.2 - Elektroinstalace'!$C$82:$K$180</definedName>
    <definedName name="_xlnm.Print_Titles" localSheetId="6">'D.1.4.2 - Elektroinstalace'!$96:$96</definedName>
    <definedName name="_xlnm._FilterDatabase" localSheetId="7" hidden="1">'D.1.5 - Revitalizace teré...'!$C$81:$K$117</definedName>
    <definedName name="_xlnm.Print_Area" localSheetId="7">'D.1.5 - Revitalizace teré...'!$C$4:$J$39,'D.1.5 - Revitalizace teré...'!$C$45:$J$63,'D.1.5 - Revitalizace teré...'!$C$69:$K$117</definedName>
    <definedName name="_xlnm.Print_Titles" localSheetId="7">'D.1.5 - Revitalizace teré...'!$81:$81</definedName>
    <definedName name="_xlnm._FilterDatabase" localSheetId="8" hidden="1">'000 - VON - Vedlější a os...'!$C$84:$K$111</definedName>
    <definedName name="_xlnm.Print_Area" localSheetId="8">'000 - VON - Vedlější a os...'!$C$4:$J$39,'000 - VON - Vedlější a os...'!$C$45:$J$66,'000 - VON - Vedlější a os...'!$C$72:$K$111</definedName>
    <definedName name="_xlnm.Print_Titles" localSheetId="8">'000 - VON - Vedlější a os...'!$84:$84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J37"/>
  <c r="J36"/>
  <c i="1" r="AY63"/>
  <c i="9" r="J35"/>
  <c i="1" r="AX63"/>
  <c i="9" r="BI110"/>
  <c r="BH110"/>
  <c r="BG110"/>
  <c r="BF110"/>
  <c r="T110"/>
  <c r="T109"/>
  <c r="R110"/>
  <c r="R109"/>
  <c r="P110"/>
  <c r="P109"/>
  <c r="BI107"/>
  <c r="BH107"/>
  <c r="BG107"/>
  <c r="BF107"/>
  <c r="T107"/>
  <c r="T106"/>
  <c r="R107"/>
  <c r="R106"/>
  <c r="P107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8" r="J37"/>
  <c r="J36"/>
  <c i="1" r="AY62"/>
  <c i="8" r="J35"/>
  <c i="1" r="AX62"/>
  <c i="8" r="BI116"/>
  <c r="BH116"/>
  <c r="BG116"/>
  <c r="BF116"/>
  <c r="T116"/>
  <c r="T115"/>
  <c r="R116"/>
  <c r="R115"/>
  <c r="P116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6"/>
  <c r="BH96"/>
  <c r="BG96"/>
  <c r="BF96"/>
  <c r="T96"/>
  <c r="R96"/>
  <c r="P96"/>
  <c r="BI94"/>
  <c r="BH94"/>
  <c r="BG94"/>
  <c r="BF94"/>
  <c r="T94"/>
  <c r="R94"/>
  <c r="P94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76"/>
  <c r="E7"/>
  <c r="E48"/>
  <c i="7" r="J39"/>
  <c r="J38"/>
  <c i="1" r="AY61"/>
  <c i="7" r="J37"/>
  <c i="1" r="AX61"/>
  <c i="7"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T128"/>
  <c r="R129"/>
  <c r="R128"/>
  <c r="P129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6"/>
  <c r="BH106"/>
  <c r="BG106"/>
  <c r="BF106"/>
  <c r="T106"/>
  <c r="T105"/>
  <c r="R106"/>
  <c r="R105"/>
  <c r="P106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J94"/>
  <c r="J93"/>
  <c r="F93"/>
  <c r="F91"/>
  <c r="E89"/>
  <c r="J59"/>
  <c r="J58"/>
  <c r="F58"/>
  <c r="F56"/>
  <c r="E54"/>
  <c r="J20"/>
  <c r="E20"/>
  <c r="F59"/>
  <c r="J19"/>
  <c r="J14"/>
  <c r="J91"/>
  <c r="E7"/>
  <c r="E85"/>
  <c i="6" r="J39"/>
  <c r="J38"/>
  <c i="1" r="AY60"/>
  <c i="6" r="J37"/>
  <c i="1" r="AX60"/>
  <c i="6"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J91"/>
  <c r="J90"/>
  <c r="F90"/>
  <c r="F88"/>
  <c r="E86"/>
  <c r="J59"/>
  <c r="J58"/>
  <c r="F58"/>
  <c r="F56"/>
  <c r="E54"/>
  <c r="J20"/>
  <c r="E20"/>
  <c r="F91"/>
  <c r="J19"/>
  <c r="J14"/>
  <c r="J88"/>
  <c r="E7"/>
  <c r="E50"/>
  <c i="5" r="J39"/>
  <c r="J38"/>
  <c i="1" r="AY59"/>
  <c i="5" r="J37"/>
  <c i="1" r="AX59"/>
  <c i="5" r="BI195"/>
  <c r="BH195"/>
  <c r="BG195"/>
  <c r="BF195"/>
  <c r="T195"/>
  <c r="T194"/>
  <c r="R195"/>
  <c r="R194"/>
  <c r="P195"/>
  <c r="P194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T176"/>
  <c r="R177"/>
  <c r="R176"/>
  <c r="P177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4"/>
  <c r="BH154"/>
  <c r="BG154"/>
  <c r="BF154"/>
  <c r="T154"/>
  <c r="T153"/>
  <c r="R154"/>
  <c r="R153"/>
  <c r="P154"/>
  <c r="P153"/>
  <c r="BI149"/>
  <c r="BH149"/>
  <c r="BG149"/>
  <c r="BF149"/>
  <c r="T149"/>
  <c r="R149"/>
  <c r="P149"/>
  <c r="BI147"/>
  <c r="BH147"/>
  <c r="BG147"/>
  <c r="BF147"/>
  <c r="T147"/>
  <c r="R147"/>
  <c r="P147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J91"/>
  <c r="J90"/>
  <c r="F90"/>
  <c r="F88"/>
  <c r="E86"/>
  <c r="J59"/>
  <c r="J58"/>
  <c r="F58"/>
  <c r="F56"/>
  <c r="E54"/>
  <c r="J20"/>
  <c r="E20"/>
  <c r="F91"/>
  <c r="J19"/>
  <c r="J14"/>
  <c r="J88"/>
  <c r="E7"/>
  <c r="E82"/>
  <c i="4" r="J37"/>
  <c r="J36"/>
  <c i="1" r="AY57"/>
  <c i="4" r="J35"/>
  <c i="1" r="AX57"/>
  <c i="4" r="BI101"/>
  <c r="BH101"/>
  <c r="BG101"/>
  <c r="BF101"/>
  <c r="T101"/>
  <c r="T100"/>
  <c r="R101"/>
  <c r="R100"/>
  <c r="P101"/>
  <c r="P100"/>
  <c r="BI98"/>
  <c r="BH98"/>
  <c r="BG98"/>
  <c r="BF98"/>
  <c r="T98"/>
  <c r="R98"/>
  <c r="P98"/>
  <c r="BI94"/>
  <c r="BH94"/>
  <c r="BG94"/>
  <c r="BF94"/>
  <c r="T94"/>
  <c r="R94"/>
  <c r="P94"/>
  <c r="BI92"/>
  <c r="BH92"/>
  <c r="BG92"/>
  <c r="BF92"/>
  <c r="T92"/>
  <c r="R92"/>
  <c r="P92"/>
  <c r="BI86"/>
  <c r="BH86"/>
  <c r="BG86"/>
  <c r="BF86"/>
  <c r="T86"/>
  <c r="R86"/>
  <c r="P86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76"/>
  <c r="E7"/>
  <c r="E48"/>
  <c i="3" r="J37"/>
  <c r="J36"/>
  <c i="1" r="AY56"/>
  <c i="3" r="J35"/>
  <c i="1" r="AX56"/>
  <c i="3" r="BI2436"/>
  <c r="BH2436"/>
  <c r="BG2436"/>
  <c r="BF2436"/>
  <c r="T2436"/>
  <c r="R2436"/>
  <c r="P2436"/>
  <c r="BI2432"/>
  <c r="BH2432"/>
  <c r="BG2432"/>
  <c r="BF2432"/>
  <c r="T2432"/>
  <c r="R2432"/>
  <c r="P2432"/>
  <c r="BI2416"/>
  <c r="BH2416"/>
  <c r="BG2416"/>
  <c r="BF2416"/>
  <c r="T2416"/>
  <c r="T2415"/>
  <c r="R2416"/>
  <c r="R2415"/>
  <c r="P2416"/>
  <c r="P2415"/>
  <c r="BI2413"/>
  <c r="BH2413"/>
  <c r="BG2413"/>
  <c r="BF2413"/>
  <c r="T2413"/>
  <c r="R2413"/>
  <c r="P2413"/>
  <c r="BI2411"/>
  <c r="BH2411"/>
  <c r="BG2411"/>
  <c r="BF2411"/>
  <c r="T2411"/>
  <c r="R2411"/>
  <c r="P2411"/>
  <c r="BI2398"/>
  <c r="BH2398"/>
  <c r="BG2398"/>
  <c r="BF2398"/>
  <c r="T2398"/>
  <c r="R2398"/>
  <c r="P2398"/>
  <c r="BI2396"/>
  <c r="BH2396"/>
  <c r="BG2396"/>
  <c r="BF2396"/>
  <c r="T2396"/>
  <c r="R2396"/>
  <c r="P2396"/>
  <c r="BI2374"/>
  <c r="BH2374"/>
  <c r="BG2374"/>
  <c r="BF2374"/>
  <c r="T2374"/>
  <c r="R2374"/>
  <c r="P2374"/>
  <c r="BI2372"/>
  <c r="BH2372"/>
  <c r="BG2372"/>
  <c r="BF2372"/>
  <c r="T2372"/>
  <c r="R2372"/>
  <c r="P2372"/>
  <c r="BI2359"/>
  <c r="BH2359"/>
  <c r="BG2359"/>
  <c r="BF2359"/>
  <c r="T2359"/>
  <c r="R2359"/>
  <c r="P2359"/>
  <c r="BI2327"/>
  <c r="BH2327"/>
  <c r="BG2327"/>
  <c r="BF2327"/>
  <c r="T2327"/>
  <c r="R2327"/>
  <c r="P2327"/>
  <c r="BI2294"/>
  <c r="BH2294"/>
  <c r="BG2294"/>
  <c r="BF2294"/>
  <c r="T2294"/>
  <c r="R2294"/>
  <c r="P2294"/>
  <c r="BI2282"/>
  <c r="BH2282"/>
  <c r="BG2282"/>
  <c r="BF2282"/>
  <c r="T2282"/>
  <c r="R2282"/>
  <c r="P2282"/>
  <c r="BI2269"/>
  <c r="BH2269"/>
  <c r="BG2269"/>
  <c r="BF2269"/>
  <c r="T2269"/>
  <c r="R2269"/>
  <c r="P2269"/>
  <c r="BI2258"/>
  <c r="BH2258"/>
  <c r="BG2258"/>
  <c r="BF2258"/>
  <c r="T2258"/>
  <c r="R2258"/>
  <c r="P2258"/>
  <c r="BI2256"/>
  <c r="BH2256"/>
  <c r="BG2256"/>
  <c r="BF2256"/>
  <c r="T2256"/>
  <c r="R2256"/>
  <c r="P2256"/>
  <c r="BI2252"/>
  <c r="BH2252"/>
  <c r="BG2252"/>
  <c r="BF2252"/>
  <c r="T2252"/>
  <c r="R2252"/>
  <c r="P2252"/>
  <c r="BI2250"/>
  <c r="BH2250"/>
  <c r="BG2250"/>
  <c r="BF2250"/>
  <c r="T2250"/>
  <c r="R2250"/>
  <c r="P2250"/>
  <c r="BI2246"/>
  <c r="BH2246"/>
  <c r="BG2246"/>
  <c r="BF2246"/>
  <c r="T2246"/>
  <c r="R2246"/>
  <c r="P2246"/>
  <c r="BI2231"/>
  <c r="BH2231"/>
  <c r="BG2231"/>
  <c r="BF2231"/>
  <c r="T2231"/>
  <c r="R2231"/>
  <c r="P2231"/>
  <c r="BI2229"/>
  <c r="BH2229"/>
  <c r="BG2229"/>
  <c r="BF2229"/>
  <c r="T2229"/>
  <c r="R2229"/>
  <c r="P2229"/>
  <c r="BI2225"/>
  <c r="BH2225"/>
  <c r="BG2225"/>
  <c r="BF2225"/>
  <c r="T2225"/>
  <c r="R2225"/>
  <c r="P2225"/>
  <c r="BI2223"/>
  <c r="BH2223"/>
  <c r="BG2223"/>
  <c r="BF2223"/>
  <c r="T2223"/>
  <c r="R2223"/>
  <c r="P2223"/>
  <c r="BI2208"/>
  <c r="BH2208"/>
  <c r="BG2208"/>
  <c r="BF2208"/>
  <c r="T2208"/>
  <c r="R2208"/>
  <c r="P2208"/>
  <c r="BI2203"/>
  <c r="BH2203"/>
  <c r="BG2203"/>
  <c r="BF2203"/>
  <c r="T2203"/>
  <c r="R2203"/>
  <c r="P2203"/>
  <c r="BI2191"/>
  <c r="BH2191"/>
  <c r="BG2191"/>
  <c r="BF2191"/>
  <c r="T2191"/>
  <c r="R2191"/>
  <c r="P2191"/>
  <c r="BI2174"/>
  <c r="BH2174"/>
  <c r="BG2174"/>
  <c r="BF2174"/>
  <c r="T2174"/>
  <c r="R2174"/>
  <c r="P2174"/>
  <c r="BI2171"/>
  <c r="BH2171"/>
  <c r="BG2171"/>
  <c r="BF2171"/>
  <c r="T2171"/>
  <c r="R2171"/>
  <c r="P2171"/>
  <c r="BI2168"/>
  <c r="BH2168"/>
  <c r="BG2168"/>
  <c r="BF2168"/>
  <c r="T2168"/>
  <c r="R2168"/>
  <c r="P2168"/>
  <c r="BI2166"/>
  <c r="BH2166"/>
  <c r="BG2166"/>
  <c r="BF2166"/>
  <c r="T2166"/>
  <c r="R2166"/>
  <c r="P2166"/>
  <c r="BI2164"/>
  <c r="BH2164"/>
  <c r="BG2164"/>
  <c r="BF2164"/>
  <c r="T2164"/>
  <c r="R2164"/>
  <c r="P2164"/>
  <c r="BI2162"/>
  <c r="BH2162"/>
  <c r="BG2162"/>
  <c r="BF2162"/>
  <c r="T2162"/>
  <c r="R2162"/>
  <c r="P2162"/>
  <c r="BI2149"/>
  <c r="BH2149"/>
  <c r="BG2149"/>
  <c r="BF2149"/>
  <c r="T2149"/>
  <c r="R2149"/>
  <c r="P2149"/>
  <c r="BI2147"/>
  <c r="BH2147"/>
  <c r="BG2147"/>
  <c r="BF2147"/>
  <c r="T2147"/>
  <c r="R2147"/>
  <c r="P2147"/>
  <c r="BI2144"/>
  <c r="BH2144"/>
  <c r="BG2144"/>
  <c r="BF2144"/>
  <c r="T2144"/>
  <c r="R2144"/>
  <c r="P2144"/>
  <c r="BI2142"/>
  <c r="BH2142"/>
  <c r="BG2142"/>
  <c r="BF2142"/>
  <c r="T2142"/>
  <c r="R2142"/>
  <c r="P2142"/>
  <c r="BI2140"/>
  <c r="BH2140"/>
  <c r="BG2140"/>
  <c r="BF2140"/>
  <c r="T2140"/>
  <c r="R2140"/>
  <c r="P2140"/>
  <c r="BI2131"/>
  <c r="BH2131"/>
  <c r="BG2131"/>
  <c r="BF2131"/>
  <c r="T2131"/>
  <c r="R2131"/>
  <c r="P2131"/>
  <c r="BI2122"/>
  <c r="BH2122"/>
  <c r="BG2122"/>
  <c r="BF2122"/>
  <c r="T2122"/>
  <c r="R2122"/>
  <c r="P2122"/>
  <c r="BI2120"/>
  <c r="BH2120"/>
  <c r="BG2120"/>
  <c r="BF2120"/>
  <c r="T2120"/>
  <c r="R2120"/>
  <c r="P2120"/>
  <c r="BI2100"/>
  <c r="BH2100"/>
  <c r="BG2100"/>
  <c r="BF2100"/>
  <c r="T2100"/>
  <c r="R2100"/>
  <c r="P2100"/>
  <c r="BI2098"/>
  <c r="BH2098"/>
  <c r="BG2098"/>
  <c r="BF2098"/>
  <c r="T2098"/>
  <c r="R2098"/>
  <c r="P2098"/>
  <c r="BI2065"/>
  <c r="BH2065"/>
  <c r="BG2065"/>
  <c r="BF2065"/>
  <c r="T2065"/>
  <c r="R2065"/>
  <c r="P2065"/>
  <c r="BI2063"/>
  <c r="BH2063"/>
  <c r="BG2063"/>
  <c r="BF2063"/>
  <c r="T2063"/>
  <c r="R2063"/>
  <c r="P2063"/>
  <c r="BI2061"/>
  <c r="BH2061"/>
  <c r="BG2061"/>
  <c r="BF2061"/>
  <c r="T2061"/>
  <c r="R2061"/>
  <c r="P2061"/>
  <c r="BI2059"/>
  <c r="BH2059"/>
  <c r="BG2059"/>
  <c r="BF2059"/>
  <c r="T2059"/>
  <c r="R2059"/>
  <c r="P2059"/>
  <c r="BI2048"/>
  <c r="BH2048"/>
  <c r="BG2048"/>
  <c r="BF2048"/>
  <c r="T2048"/>
  <c r="R2048"/>
  <c r="P2048"/>
  <c r="BI2045"/>
  <c r="BH2045"/>
  <c r="BG2045"/>
  <c r="BF2045"/>
  <c r="T2045"/>
  <c r="R2045"/>
  <c r="P2045"/>
  <c r="BI2030"/>
  <c r="BH2030"/>
  <c r="BG2030"/>
  <c r="BF2030"/>
  <c r="T2030"/>
  <c r="R2030"/>
  <c r="P2030"/>
  <c r="BI2015"/>
  <c r="BH2015"/>
  <c r="BG2015"/>
  <c r="BF2015"/>
  <c r="T2015"/>
  <c r="R2015"/>
  <c r="P2015"/>
  <c r="BI2012"/>
  <c r="BH2012"/>
  <c r="BG2012"/>
  <c r="BF2012"/>
  <c r="T2012"/>
  <c r="R2012"/>
  <c r="P2012"/>
  <c r="BI2010"/>
  <c r="BH2010"/>
  <c r="BG2010"/>
  <c r="BF2010"/>
  <c r="T2010"/>
  <c r="R2010"/>
  <c r="P2010"/>
  <c r="BI2008"/>
  <c r="BH2008"/>
  <c r="BG2008"/>
  <c r="BF2008"/>
  <c r="T2008"/>
  <c r="R2008"/>
  <c r="P2008"/>
  <c r="BI2006"/>
  <c r="BH2006"/>
  <c r="BG2006"/>
  <c r="BF2006"/>
  <c r="T2006"/>
  <c r="R2006"/>
  <c r="P2006"/>
  <c r="BI1995"/>
  <c r="BH1995"/>
  <c r="BG1995"/>
  <c r="BF1995"/>
  <c r="T1995"/>
  <c r="R1995"/>
  <c r="P1995"/>
  <c r="BI1992"/>
  <c r="BH1992"/>
  <c r="BG1992"/>
  <c r="BF1992"/>
  <c r="T1992"/>
  <c r="R1992"/>
  <c r="P1992"/>
  <c r="BI1980"/>
  <c r="BH1980"/>
  <c r="BG1980"/>
  <c r="BF1980"/>
  <c r="T1980"/>
  <c r="R1980"/>
  <c r="P1980"/>
  <c r="BI1978"/>
  <c r="BH1978"/>
  <c r="BG1978"/>
  <c r="BF1978"/>
  <c r="T1978"/>
  <c r="R1978"/>
  <c r="P1978"/>
  <c r="BI1972"/>
  <c r="BH1972"/>
  <c r="BG1972"/>
  <c r="BF1972"/>
  <c r="T1972"/>
  <c r="R1972"/>
  <c r="P1972"/>
  <c r="BI1970"/>
  <c r="BH1970"/>
  <c r="BG1970"/>
  <c r="BF1970"/>
  <c r="T1970"/>
  <c r="R1970"/>
  <c r="P1970"/>
  <c r="BI1967"/>
  <c r="BH1967"/>
  <c r="BG1967"/>
  <c r="BF1967"/>
  <c r="T1967"/>
  <c r="R1967"/>
  <c r="P1967"/>
  <c r="BI1965"/>
  <c r="BH1965"/>
  <c r="BG1965"/>
  <c r="BF1965"/>
  <c r="T1965"/>
  <c r="R1965"/>
  <c r="P1965"/>
  <c r="BI1963"/>
  <c r="BH1963"/>
  <c r="BG1963"/>
  <c r="BF1963"/>
  <c r="T1963"/>
  <c r="R1963"/>
  <c r="P1963"/>
  <c r="BI1960"/>
  <c r="BH1960"/>
  <c r="BG1960"/>
  <c r="BF1960"/>
  <c r="T1960"/>
  <c r="R1960"/>
  <c r="P1960"/>
  <c r="BI1958"/>
  <c r="BH1958"/>
  <c r="BG1958"/>
  <c r="BF1958"/>
  <c r="T1958"/>
  <c r="R1958"/>
  <c r="P1958"/>
  <c r="BI1955"/>
  <c r="BH1955"/>
  <c r="BG1955"/>
  <c r="BF1955"/>
  <c r="T1955"/>
  <c r="R1955"/>
  <c r="P1955"/>
  <c r="BI1953"/>
  <c r="BH1953"/>
  <c r="BG1953"/>
  <c r="BF1953"/>
  <c r="T1953"/>
  <c r="R1953"/>
  <c r="P1953"/>
  <c r="BI1933"/>
  <c r="BH1933"/>
  <c r="BG1933"/>
  <c r="BF1933"/>
  <c r="T1933"/>
  <c r="R1933"/>
  <c r="P1933"/>
  <c r="BI1931"/>
  <c r="BH1931"/>
  <c r="BG1931"/>
  <c r="BF1931"/>
  <c r="T1931"/>
  <c r="R1931"/>
  <c r="P1931"/>
  <c r="BI1917"/>
  <c r="BH1917"/>
  <c r="BG1917"/>
  <c r="BF1917"/>
  <c r="T1917"/>
  <c r="R1917"/>
  <c r="P1917"/>
  <c r="BI1905"/>
  <c r="BH1905"/>
  <c r="BG1905"/>
  <c r="BF1905"/>
  <c r="T1905"/>
  <c r="R1905"/>
  <c r="P1905"/>
  <c r="BI1893"/>
  <c r="BH1893"/>
  <c r="BG1893"/>
  <c r="BF1893"/>
  <c r="T1893"/>
  <c r="R1893"/>
  <c r="P1893"/>
  <c r="BI1881"/>
  <c r="BH1881"/>
  <c r="BG1881"/>
  <c r="BF1881"/>
  <c r="T1881"/>
  <c r="R1881"/>
  <c r="P1881"/>
  <c r="BI1869"/>
  <c r="BH1869"/>
  <c r="BG1869"/>
  <c r="BF1869"/>
  <c r="T1869"/>
  <c r="R1869"/>
  <c r="P1869"/>
  <c r="BI1857"/>
  <c r="BH1857"/>
  <c r="BG1857"/>
  <c r="BF1857"/>
  <c r="T1857"/>
  <c r="R1857"/>
  <c r="P1857"/>
  <c r="BI1808"/>
  <c r="BH1808"/>
  <c r="BG1808"/>
  <c r="BF1808"/>
  <c r="T1808"/>
  <c r="R1808"/>
  <c r="P1808"/>
  <c r="BI1797"/>
  <c r="BH1797"/>
  <c r="BG1797"/>
  <c r="BF1797"/>
  <c r="T1797"/>
  <c r="R1797"/>
  <c r="P1797"/>
  <c r="BI1785"/>
  <c r="BH1785"/>
  <c r="BG1785"/>
  <c r="BF1785"/>
  <c r="T1785"/>
  <c r="R1785"/>
  <c r="P1785"/>
  <c r="BI1782"/>
  <c r="BH1782"/>
  <c r="BG1782"/>
  <c r="BF1782"/>
  <c r="T1782"/>
  <c r="R1782"/>
  <c r="P1782"/>
  <c r="BI1761"/>
  <c r="BH1761"/>
  <c r="BG1761"/>
  <c r="BF1761"/>
  <c r="T1761"/>
  <c r="R1761"/>
  <c r="P1761"/>
  <c r="BI1740"/>
  <c r="BH1740"/>
  <c r="BG1740"/>
  <c r="BF1740"/>
  <c r="T1740"/>
  <c r="R1740"/>
  <c r="P1740"/>
  <c r="BI1725"/>
  <c r="BH1725"/>
  <c r="BG1725"/>
  <c r="BF1725"/>
  <c r="T1725"/>
  <c r="R1725"/>
  <c r="P1725"/>
  <c r="BI1711"/>
  <c r="BH1711"/>
  <c r="BG1711"/>
  <c r="BF1711"/>
  <c r="T1711"/>
  <c r="R1711"/>
  <c r="P1711"/>
  <c r="BI1696"/>
  <c r="BH1696"/>
  <c r="BG1696"/>
  <c r="BF1696"/>
  <c r="T1696"/>
  <c r="R1696"/>
  <c r="P1696"/>
  <c r="BI1682"/>
  <c r="BH1682"/>
  <c r="BG1682"/>
  <c r="BF1682"/>
  <c r="T1682"/>
  <c r="R1682"/>
  <c r="P1682"/>
  <c r="BI1679"/>
  <c r="BH1679"/>
  <c r="BG1679"/>
  <c r="BF1679"/>
  <c r="T1679"/>
  <c r="R1679"/>
  <c r="P1679"/>
  <c r="BI1673"/>
  <c r="BH1673"/>
  <c r="BG1673"/>
  <c r="BF1673"/>
  <c r="T1673"/>
  <c r="R1673"/>
  <c r="P1673"/>
  <c r="BI1670"/>
  <c r="BH1670"/>
  <c r="BG1670"/>
  <c r="BF1670"/>
  <c r="T1670"/>
  <c r="R1670"/>
  <c r="P1670"/>
  <c r="BI1665"/>
  <c r="BH1665"/>
  <c r="BG1665"/>
  <c r="BF1665"/>
  <c r="T1665"/>
  <c r="R1665"/>
  <c r="P1665"/>
  <c r="BI1651"/>
  <c r="BH1651"/>
  <c r="BG1651"/>
  <c r="BF1651"/>
  <c r="T1651"/>
  <c r="R1651"/>
  <c r="P1651"/>
  <c r="BI1637"/>
  <c r="BH1637"/>
  <c r="BG1637"/>
  <c r="BF1637"/>
  <c r="T1637"/>
  <c r="R1637"/>
  <c r="P1637"/>
  <c r="BI1635"/>
  <c r="BH1635"/>
  <c r="BG1635"/>
  <c r="BF1635"/>
  <c r="T1635"/>
  <c r="R1635"/>
  <c r="P1635"/>
  <c r="BI1620"/>
  <c r="BH1620"/>
  <c r="BG1620"/>
  <c r="BF1620"/>
  <c r="T1620"/>
  <c r="R1620"/>
  <c r="P1620"/>
  <c r="BI1617"/>
  <c r="BH1617"/>
  <c r="BG1617"/>
  <c r="BF1617"/>
  <c r="T1617"/>
  <c r="R1617"/>
  <c r="P1617"/>
  <c r="BI1609"/>
  <c r="BH1609"/>
  <c r="BG1609"/>
  <c r="BF1609"/>
  <c r="T1609"/>
  <c r="R1609"/>
  <c r="P1609"/>
  <c r="BI1606"/>
  <c r="BH1606"/>
  <c r="BG1606"/>
  <c r="BF1606"/>
  <c r="T1606"/>
  <c r="R1606"/>
  <c r="P1606"/>
  <c r="BI1604"/>
  <c r="BH1604"/>
  <c r="BG1604"/>
  <c r="BF1604"/>
  <c r="T1604"/>
  <c r="R1604"/>
  <c r="P1604"/>
  <c r="BI1581"/>
  <c r="BH1581"/>
  <c r="BG1581"/>
  <c r="BF1581"/>
  <c r="T1581"/>
  <c r="R1581"/>
  <c r="P1581"/>
  <c r="BI1579"/>
  <c r="BH1579"/>
  <c r="BG1579"/>
  <c r="BF1579"/>
  <c r="T1579"/>
  <c r="R1579"/>
  <c r="P1579"/>
  <c r="BI1575"/>
  <c r="BH1575"/>
  <c r="BG1575"/>
  <c r="BF1575"/>
  <c r="T1575"/>
  <c r="R1575"/>
  <c r="P1575"/>
  <c r="BI1563"/>
  <c r="BH1563"/>
  <c r="BG1563"/>
  <c r="BF1563"/>
  <c r="T1563"/>
  <c r="R1563"/>
  <c r="P1563"/>
  <c r="BI1551"/>
  <c r="BH1551"/>
  <c r="BG1551"/>
  <c r="BF1551"/>
  <c r="T1551"/>
  <c r="R1551"/>
  <c r="P1551"/>
  <c r="BI1546"/>
  <c r="BH1546"/>
  <c r="BG1546"/>
  <c r="BF1546"/>
  <c r="T1546"/>
  <c r="R1546"/>
  <c r="P1546"/>
  <c r="BI1528"/>
  <c r="BH1528"/>
  <c r="BG1528"/>
  <c r="BF1528"/>
  <c r="T1528"/>
  <c r="R1528"/>
  <c r="P1528"/>
  <c r="BI1526"/>
  <c r="BH1526"/>
  <c r="BG1526"/>
  <c r="BF1526"/>
  <c r="T1526"/>
  <c r="R1526"/>
  <c r="P1526"/>
  <c r="BI1524"/>
  <c r="BH1524"/>
  <c r="BG1524"/>
  <c r="BF1524"/>
  <c r="T1524"/>
  <c r="R1524"/>
  <c r="P1524"/>
  <c r="BI1520"/>
  <c r="BH1520"/>
  <c r="BG1520"/>
  <c r="BF1520"/>
  <c r="T1520"/>
  <c r="R1520"/>
  <c r="P1520"/>
  <c r="BI1518"/>
  <c r="BH1518"/>
  <c r="BG1518"/>
  <c r="BF1518"/>
  <c r="T1518"/>
  <c r="R1518"/>
  <c r="P1518"/>
  <c r="BI1500"/>
  <c r="BH1500"/>
  <c r="BG1500"/>
  <c r="BF1500"/>
  <c r="T1500"/>
  <c r="R1500"/>
  <c r="P1500"/>
  <c r="BI1498"/>
  <c r="BH1498"/>
  <c r="BG1498"/>
  <c r="BF1498"/>
  <c r="T1498"/>
  <c r="R1498"/>
  <c r="P1498"/>
  <c r="BI1475"/>
  <c r="BH1475"/>
  <c r="BG1475"/>
  <c r="BF1475"/>
  <c r="T1475"/>
  <c r="R1475"/>
  <c r="P1475"/>
  <c r="BI1472"/>
  <c r="BH1472"/>
  <c r="BG1472"/>
  <c r="BF1472"/>
  <c r="T1472"/>
  <c r="R1472"/>
  <c r="P1472"/>
  <c r="BI1470"/>
  <c r="BH1470"/>
  <c r="BG1470"/>
  <c r="BF1470"/>
  <c r="T1470"/>
  <c r="R1470"/>
  <c r="P1470"/>
  <c r="BI1462"/>
  <c r="BH1462"/>
  <c r="BG1462"/>
  <c r="BF1462"/>
  <c r="T1462"/>
  <c r="R1462"/>
  <c r="P1462"/>
  <c r="BI1460"/>
  <c r="BH1460"/>
  <c r="BG1460"/>
  <c r="BF1460"/>
  <c r="T1460"/>
  <c r="R1460"/>
  <c r="P1460"/>
  <c r="BI1450"/>
  <c r="BH1450"/>
  <c r="BG1450"/>
  <c r="BF1450"/>
  <c r="T1450"/>
  <c r="R1450"/>
  <c r="P1450"/>
  <c r="BI1448"/>
  <c r="BH1448"/>
  <c r="BG1448"/>
  <c r="BF1448"/>
  <c r="T1448"/>
  <c r="R1448"/>
  <c r="P1448"/>
  <c r="BI1446"/>
  <c r="BH1446"/>
  <c r="BG1446"/>
  <c r="BF1446"/>
  <c r="T1446"/>
  <c r="R1446"/>
  <c r="P1446"/>
  <c r="BI1443"/>
  <c r="BH1443"/>
  <c r="BG1443"/>
  <c r="BF1443"/>
  <c r="T1443"/>
  <c r="R1443"/>
  <c r="P1443"/>
  <c r="BI1423"/>
  <c r="BH1423"/>
  <c r="BG1423"/>
  <c r="BF1423"/>
  <c r="T1423"/>
  <c r="R1423"/>
  <c r="P1423"/>
  <c r="BI1420"/>
  <c r="BH1420"/>
  <c r="BG1420"/>
  <c r="BF1420"/>
  <c r="T1420"/>
  <c r="R1420"/>
  <c r="P1420"/>
  <c r="BI1411"/>
  <c r="BH1411"/>
  <c r="BG1411"/>
  <c r="BF1411"/>
  <c r="T1411"/>
  <c r="R1411"/>
  <c r="P1411"/>
  <c r="BI1409"/>
  <c r="BH1409"/>
  <c r="BG1409"/>
  <c r="BF1409"/>
  <c r="T1409"/>
  <c r="R1409"/>
  <c r="P1409"/>
  <c r="BI1404"/>
  <c r="BH1404"/>
  <c r="BG1404"/>
  <c r="BF1404"/>
  <c r="T1404"/>
  <c r="R1404"/>
  <c r="P1404"/>
  <c r="BI1403"/>
  <c r="BH1403"/>
  <c r="BG1403"/>
  <c r="BF1403"/>
  <c r="T1403"/>
  <c r="R1403"/>
  <c r="P1403"/>
  <c r="BI1401"/>
  <c r="BH1401"/>
  <c r="BG1401"/>
  <c r="BF1401"/>
  <c r="T1401"/>
  <c r="R1401"/>
  <c r="P1401"/>
  <c r="BI1394"/>
  <c r="BH1394"/>
  <c r="BG1394"/>
  <c r="BF1394"/>
  <c r="T1394"/>
  <c r="R1394"/>
  <c r="P1394"/>
  <c r="BI1376"/>
  <c r="BH1376"/>
  <c r="BG1376"/>
  <c r="BF1376"/>
  <c r="T1376"/>
  <c r="R1376"/>
  <c r="P1376"/>
  <c r="BI1374"/>
  <c r="BH1374"/>
  <c r="BG1374"/>
  <c r="BF1374"/>
  <c r="T1374"/>
  <c r="R1374"/>
  <c r="P1374"/>
  <c r="BI1372"/>
  <c r="BH1372"/>
  <c r="BG1372"/>
  <c r="BF1372"/>
  <c r="T1372"/>
  <c r="R1372"/>
  <c r="P1372"/>
  <c r="BI1370"/>
  <c r="BH1370"/>
  <c r="BG1370"/>
  <c r="BF1370"/>
  <c r="T1370"/>
  <c r="R1370"/>
  <c r="P1370"/>
  <c r="BI1361"/>
  <c r="BH1361"/>
  <c r="BG1361"/>
  <c r="BF1361"/>
  <c r="T1361"/>
  <c r="R1361"/>
  <c r="P1361"/>
  <c r="BI1359"/>
  <c r="BH1359"/>
  <c r="BG1359"/>
  <c r="BF1359"/>
  <c r="T1359"/>
  <c r="R1359"/>
  <c r="P1359"/>
  <c r="BI1341"/>
  <c r="BH1341"/>
  <c r="BG1341"/>
  <c r="BF1341"/>
  <c r="T1341"/>
  <c r="R1341"/>
  <c r="P1341"/>
  <c r="BI1339"/>
  <c r="BH1339"/>
  <c r="BG1339"/>
  <c r="BF1339"/>
  <c r="T1339"/>
  <c r="R1339"/>
  <c r="P1339"/>
  <c r="BI1337"/>
  <c r="BH1337"/>
  <c r="BG1337"/>
  <c r="BF1337"/>
  <c r="T1337"/>
  <c r="R1337"/>
  <c r="P1337"/>
  <c r="BI1335"/>
  <c r="BH1335"/>
  <c r="BG1335"/>
  <c r="BF1335"/>
  <c r="T1335"/>
  <c r="R1335"/>
  <c r="P1335"/>
  <c r="BI1311"/>
  <c r="BH1311"/>
  <c r="BG1311"/>
  <c r="BF1311"/>
  <c r="T1311"/>
  <c r="R1311"/>
  <c r="P1311"/>
  <c r="BI1298"/>
  <c r="BH1298"/>
  <c r="BG1298"/>
  <c r="BF1298"/>
  <c r="T1298"/>
  <c r="R1298"/>
  <c r="P1298"/>
  <c r="BI1283"/>
  <c r="BH1283"/>
  <c r="BG1283"/>
  <c r="BF1283"/>
  <c r="T1283"/>
  <c r="R1283"/>
  <c r="P1283"/>
  <c r="BI1268"/>
  <c r="BH1268"/>
  <c r="BG1268"/>
  <c r="BF1268"/>
  <c r="T1268"/>
  <c r="R1268"/>
  <c r="P1268"/>
  <c r="BI1254"/>
  <c r="BH1254"/>
  <c r="BG1254"/>
  <c r="BF1254"/>
  <c r="T1254"/>
  <c r="R1254"/>
  <c r="P1254"/>
  <c r="BI1252"/>
  <c r="BH1252"/>
  <c r="BG1252"/>
  <c r="BF1252"/>
  <c r="T1252"/>
  <c r="R1252"/>
  <c r="P1252"/>
  <c r="BI1234"/>
  <c r="BH1234"/>
  <c r="BG1234"/>
  <c r="BF1234"/>
  <c r="T1234"/>
  <c r="R1234"/>
  <c r="P1234"/>
  <c r="BI1232"/>
  <c r="BH1232"/>
  <c r="BG1232"/>
  <c r="BF1232"/>
  <c r="T1232"/>
  <c r="R1232"/>
  <c r="P1232"/>
  <c r="BI1214"/>
  <c r="BH1214"/>
  <c r="BG1214"/>
  <c r="BF1214"/>
  <c r="T1214"/>
  <c r="R1214"/>
  <c r="P1214"/>
  <c r="BI1213"/>
  <c r="BH1213"/>
  <c r="BG1213"/>
  <c r="BF1213"/>
  <c r="T1213"/>
  <c r="R1213"/>
  <c r="P1213"/>
  <c r="BI1211"/>
  <c r="BH1211"/>
  <c r="BG1211"/>
  <c r="BF1211"/>
  <c r="T1211"/>
  <c r="R1211"/>
  <c r="P1211"/>
  <c r="BI1209"/>
  <c r="BH1209"/>
  <c r="BG1209"/>
  <c r="BF1209"/>
  <c r="T1209"/>
  <c r="R1209"/>
  <c r="P1209"/>
  <c r="BI1207"/>
  <c r="BH1207"/>
  <c r="BG1207"/>
  <c r="BF1207"/>
  <c r="T1207"/>
  <c r="R1207"/>
  <c r="P1207"/>
  <c r="BI1204"/>
  <c r="BH1204"/>
  <c r="BG1204"/>
  <c r="BF1204"/>
  <c r="T1204"/>
  <c r="R1204"/>
  <c r="P1204"/>
  <c r="BI1180"/>
  <c r="BH1180"/>
  <c r="BG1180"/>
  <c r="BF1180"/>
  <c r="T1180"/>
  <c r="R1180"/>
  <c r="P1180"/>
  <c r="BI1177"/>
  <c r="BH1177"/>
  <c r="BG1177"/>
  <c r="BF1177"/>
  <c r="T1177"/>
  <c r="R1177"/>
  <c r="P1177"/>
  <c r="BI1175"/>
  <c r="BH1175"/>
  <c r="BG1175"/>
  <c r="BF1175"/>
  <c r="T1175"/>
  <c r="R1175"/>
  <c r="P1175"/>
  <c r="BI1171"/>
  <c r="BH1171"/>
  <c r="BG1171"/>
  <c r="BF1171"/>
  <c r="T1171"/>
  <c r="R1171"/>
  <c r="P1171"/>
  <c r="BI1169"/>
  <c r="BH1169"/>
  <c r="BG1169"/>
  <c r="BF1169"/>
  <c r="T1169"/>
  <c r="R1169"/>
  <c r="P1169"/>
  <c r="BI1161"/>
  <c r="BH1161"/>
  <c r="BG1161"/>
  <c r="BF1161"/>
  <c r="T1161"/>
  <c r="R1161"/>
  <c r="P1161"/>
  <c r="BI1159"/>
  <c r="BH1159"/>
  <c r="BG1159"/>
  <c r="BF1159"/>
  <c r="T1159"/>
  <c r="R1159"/>
  <c r="P1159"/>
  <c r="BI1154"/>
  <c r="BH1154"/>
  <c r="BG1154"/>
  <c r="BF1154"/>
  <c r="T1154"/>
  <c r="R1154"/>
  <c r="P1154"/>
  <c r="BI1143"/>
  <c r="BH1143"/>
  <c r="BG1143"/>
  <c r="BF1143"/>
  <c r="T1143"/>
  <c r="R1143"/>
  <c r="P1143"/>
  <c r="BI1141"/>
  <c r="BH1141"/>
  <c r="BG1141"/>
  <c r="BF1141"/>
  <c r="T1141"/>
  <c r="R1141"/>
  <c r="P1141"/>
  <c r="BI1139"/>
  <c r="BH1139"/>
  <c r="BG1139"/>
  <c r="BF1139"/>
  <c r="T1139"/>
  <c r="R1139"/>
  <c r="P1139"/>
  <c r="BI1137"/>
  <c r="BH1137"/>
  <c r="BG1137"/>
  <c r="BF1137"/>
  <c r="T1137"/>
  <c r="R1137"/>
  <c r="P1137"/>
  <c r="BI1135"/>
  <c r="BH1135"/>
  <c r="BG1135"/>
  <c r="BF1135"/>
  <c r="T1135"/>
  <c r="R1135"/>
  <c r="P1135"/>
  <c r="BI1133"/>
  <c r="BH1133"/>
  <c r="BG1133"/>
  <c r="BF1133"/>
  <c r="T1133"/>
  <c r="R1133"/>
  <c r="P1133"/>
  <c r="BI1123"/>
  <c r="BH1123"/>
  <c r="BG1123"/>
  <c r="BF1123"/>
  <c r="T1123"/>
  <c r="R1123"/>
  <c r="P1123"/>
  <c r="BI1121"/>
  <c r="BH1121"/>
  <c r="BG1121"/>
  <c r="BF1121"/>
  <c r="T1121"/>
  <c r="R1121"/>
  <c r="P1121"/>
  <c r="BI1113"/>
  <c r="BH1113"/>
  <c r="BG1113"/>
  <c r="BF1113"/>
  <c r="T1113"/>
  <c r="R1113"/>
  <c r="P1113"/>
  <c r="BI1109"/>
  <c r="BH1109"/>
  <c r="BG1109"/>
  <c r="BF1109"/>
  <c r="T1109"/>
  <c r="T1108"/>
  <c r="R1109"/>
  <c r="R1108"/>
  <c r="P1109"/>
  <c r="P1108"/>
  <c r="BI1106"/>
  <c r="BH1106"/>
  <c r="BG1106"/>
  <c r="BF1106"/>
  <c r="T1106"/>
  <c r="R1106"/>
  <c r="P1106"/>
  <c r="BI1104"/>
  <c r="BH1104"/>
  <c r="BG1104"/>
  <c r="BF1104"/>
  <c r="T1104"/>
  <c r="R1104"/>
  <c r="P1104"/>
  <c r="BI1087"/>
  <c r="BH1087"/>
  <c r="BG1087"/>
  <c r="BF1087"/>
  <c r="T1087"/>
  <c r="R1087"/>
  <c r="P1087"/>
  <c r="BI1070"/>
  <c r="BH1070"/>
  <c r="BG1070"/>
  <c r="BF1070"/>
  <c r="T1070"/>
  <c r="R1070"/>
  <c r="P1070"/>
  <c r="BI1063"/>
  <c r="BH1063"/>
  <c r="BG1063"/>
  <c r="BF1063"/>
  <c r="T1063"/>
  <c r="R1063"/>
  <c r="P1063"/>
  <c r="BI1057"/>
  <c r="BH1057"/>
  <c r="BG1057"/>
  <c r="BF1057"/>
  <c r="T1057"/>
  <c r="R1057"/>
  <c r="P1057"/>
  <c r="BI1018"/>
  <c r="BH1018"/>
  <c r="BG1018"/>
  <c r="BF1018"/>
  <c r="T1018"/>
  <c r="R1018"/>
  <c r="P1018"/>
  <c r="BI1000"/>
  <c r="BH1000"/>
  <c r="BG1000"/>
  <c r="BF1000"/>
  <c r="T1000"/>
  <c r="R1000"/>
  <c r="P1000"/>
  <c r="BI998"/>
  <c r="BH998"/>
  <c r="BG998"/>
  <c r="BF998"/>
  <c r="T998"/>
  <c r="R998"/>
  <c r="P998"/>
  <c r="BI995"/>
  <c r="BH995"/>
  <c r="BG995"/>
  <c r="BF995"/>
  <c r="T995"/>
  <c r="R995"/>
  <c r="P995"/>
  <c r="BI993"/>
  <c r="BH993"/>
  <c r="BG993"/>
  <c r="BF993"/>
  <c r="T993"/>
  <c r="R993"/>
  <c r="P993"/>
  <c r="BI991"/>
  <c r="BH991"/>
  <c r="BG991"/>
  <c r="BF991"/>
  <c r="T991"/>
  <c r="R991"/>
  <c r="P991"/>
  <c r="BI989"/>
  <c r="BH989"/>
  <c r="BG989"/>
  <c r="BF989"/>
  <c r="T989"/>
  <c r="R989"/>
  <c r="P989"/>
  <c r="BI986"/>
  <c r="BH986"/>
  <c r="BG986"/>
  <c r="BF986"/>
  <c r="T986"/>
  <c r="R986"/>
  <c r="P986"/>
  <c r="BI973"/>
  <c r="BH973"/>
  <c r="BG973"/>
  <c r="BF973"/>
  <c r="T973"/>
  <c r="R973"/>
  <c r="P973"/>
  <c r="BI963"/>
  <c r="BH963"/>
  <c r="BG963"/>
  <c r="BF963"/>
  <c r="T963"/>
  <c r="R963"/>
  <c r="P963"/>
  <c r="BI953"/>
  <c r="BH953"/>
  <c r="BG953"/>
  <c r="BF953"/>
  <c r="T953"/>
  <c r="R953"/>
  <c r="P953"/>
  <c r="BI951"/>
  <c r="BH951"/>
  <c r="BG951"/>
  <c r="BF951"/>
  <c r="T951"/>
  <c r="R951"/>
  <c r="P951"/>
  <c r="BI949"/>
  <c r="BH949"/>
  <c r="BG949"/>
  <c r="BF949"/>
  <c r="T949"/>
  <c r="R949"/>
  <c r="P949"/>
  <c r="BI925"/>
  <c r="BH925"/>
  <c r="BG925"/>
  <c r="BF925"/>
  <c r="T925"/>
  <c r="R925"/>
  <c r="P925"/>
  <c r="BI923"/>
  <c r="BH923"/>
  <c r="BG923"/>
  <c r="BF923"/>
  <c r="T923"/>
  <c r="R923"/>
  <c r="P923"/>
  <c r="BI921"/>
  <c r="BH921"/>
  <c r="BG921"/>
  <c r="BF921"/>
  <c r="T921"/>
  <c r="R921"/>
  <c r="P921"/>
  <c r="BI917"/>
  <c r="BH917"/>
  <c r="BG917"/>
  <c r="BF917"/>
  <c r="T917"/>
  <c r="R917"/>
  <c r="P917"/>
  <c r="BI915"/>
  <c r="BH915"/>
  <c r="BG915"/>
  <c r="BF915"/>
  <c r="T915"/>
  <c r="R915"/>
  <c r="P915"/>
  <c r="BI901"/>
  <c r="BH901"/>
  <c r="BG901"/>
  <c r="BF901"/>
  <c r="T901"/>
  <c r="R901"/>
  <c r="P901"/>
  <c r="BI890"/>
  <c r="BH890"/>
  <c r="BG890"/>
  <c r="BF890"/>
  <c r="T890"/>
  <c r="R890"/>
  <c r="P890"/>
  <c r="BI881"/>
  <c r="BH881"/>
  <c r="BG881"/>
  <c r="BF881"/>
  <c r="T881"/>
  <c r="R881"/>
  <c r="P881"/>
  <c r="BI877"/>
  <c r="BH877"/>
  <c r="BG877"/>
  <c r="BF877"/>
  <c r="T877"/>
  <c r="R877"/>
  <c r="P877"/>
  <c r="BI870"/>
  <c r="BH870"/>
  <c r="BG870"/>
  <c r="BF870"/>
  <c r="T870"/>
  <c r="R870"/>
  <c r="P870"/>
  <c r="BI865"/>
  <c r="BH865"/>
  <c r="BG865"/>
  <c r="BF865"/>
  <c r="T865"/>
  <c r="R865"/>
  <c r="P865"/>
  <c r="BI859"/>
  <c r="BH859"/>
  <c r="BG859"/>
  <c r="BF859"/>
  <c r="T859"/>
  <c r="R859"/>
  <c r="P859"/>
  <c r="BI847"/>
  <c r="BH847"/>
  <c r="BG847"/>
  <c r="BF847"/>
  <c r="T847"/>
  <c r="R847"/>
  <c r="P847"/>
  <c r="BI836"/>
  <c r="BH836"/>
  <c r="BG836"/>
  <c r="BF836"/>
  <c r="T836"/>
  <c r="R836"/>
  <c r="P836"/>
  <c r="BI826"/>
  <c r="BH826"/>
  <c r="BG826"/>
  <c r="BF826"/>
  <c r="T826"/>
  <c r="R826"/>
  <c r="P826"/>
  <c r="BI806"/>
  <c r="BH806"/>
  <c r="BG806"/>
  <c r="BF806"/>
  <c r="T806"/>
  <c r="R806"/>
  <c r="P806"/>
  <c r="BI804"/>
  <c r="BH804"/>
  <c r="BG804"/>
  <c r="BF804"/>
  <c r="T804"/>
  <c r="R804"/>
  <c r="P804"/>
  <c r="BI792"/>
  <c r="BH792"/>
  <c r="BG792"/>
  <c r="BF792"/>
  <c r="T792"/>
  <c r="R792"/>
  <c r="P792"/>
  <c r="BI790"/>
  <c r="BH790"/>
  <c r="BG790"/>
  <c r="BF790"/>
  <c r="T790"/>
  <c r="R790"/>
  <c r="P790"/>
  <c r="BI779"/>
  <c r="BH779"/>
  <c r="BG779"/>
  <c r="BF779"/>
  <c r="T779"/>
  <c r="R779"/>
  <c r="P779"/>
  <c r="BI777"/>
  <c r="BH777"/>
  <c r="BG777"/>
  <c r="BF777"/>
  <c r="T777"/>
  <c r="R777"/>
  <c r="P777"/>
  <c r="BI766"/>
  <c r="BH766"/>
  <c r="BG766"/>
  <c r="BF766"/>
  <c r="T766"/>
  <c r="R766"/>
  <c r="P766"/>
  <c r="BI752"/>
  <c r="BH752"/>
  <c r="BG752"/>
  <c r="BF752"/>
  <c r="T752"/>
  <c r="R752"/>
  <c r="P752"/>
  <c r="BI741"/>
  <c r="BH741"/>
  <c r="BG741"/>
  <c r="BF741"/>
  <c r="T741"/>
  <c r="R741"/>
  <c r="P741"/>
  <c r="BI729"/>
  <c r="BH729"/>
  <c r="BG729"/>
  <c r="BF729"/>
  <c r="T729"/>
  <c r="R729"/>
  <c r="P729"/>
  <c r="BI720"/>
  <c r="BH720"/>
  <c r="BG720"/>
  <c r="BF720"/>
  <c r="T720"/>
  <c r="R720"/>
  <c r="P720"/>
  <c r="BI716"/>
  <c r="BH716"/>
  <c r="BG716"/>
  <c r="BF716"/>
  <c r="T716"/>
  <c r="R716"/>
  <c r="P716"/>
  <c r="BI714"/>
  <c r="BH714"/>
  <c r="BG714"/>
  <c r="BF714"/>
  <c r="T714"/>
  <c r="R714"/>
  <c r="P714"/>
  <c r="BI697"/>
  <c r="BH697"/>
  <c r="BG697"/>
  <c r="BF697"/>
  <c r="T697"/>
  <c r="R697"/>
  <c r="P697"/>
  <c r="BI695"/>
  <c r="BH695"/>
  <c r="BG695"/>
  <c r="BF695"/>
  <c r="T695"/>
  <c r="R695"/>
  <c r="P695"/>
  <c r="BI678"/>
  <c r="BH678"/>
  <c r="BG678"/>
  <c r="BF678"/>
  <c r="T678"/>
  <c r="R678"/>
  <c r="P678"/>
  <c r="BI665"/>
  <c r="BH665"/>
  <c r="BG665"/>
  <c r="BF665"/>
  <c r="T665"/>
  <c r="R665"/>
  <c r="P665"/>
  <c r="BI662"/>
  <c r="BH662"/>
  <c r="BG662"/>
  <c r="BF662"/>
  <c r="T662"/>
  <c r="R662"/>
  <c r="P662"/>
  <c r="BI653"/>
  <c r="BH653"/>
  <c r="BG653"/>
  <c r="BF653"/>
  <c r="T653"/>
  <c r="R653"/>
  <c r="P653"/>
  <c r="BI610"/>
  <c r="BH610"/>
  <c r="BG610"/>
  <c r="BF610"/>
  <c r="T610"/>
  <c r="R610"/>
  <c r="P610"/>
  <c r="BI599"/>
  <c r="BH599"/>
  <c r="BG599"/>
  <c r="BF599"/>
  <c r="T599"/>
  <c r="R599"/>
  <c r="P599"/>
  <c r="BI588"/>
  <c r="BH588"/>
  <c r="BG588"/>
  <c r="BF588"/>
  <c r="T588"/>
  <c r="R588"/>
  <c r="P588"/>
  <c r="BI585"/>
  <c r="BH585"/>
  <c r="BG585"/>
  <c r="BF585"/>
  <c r="T585"/>
  <c r="R585"/>
  <c r="P585"/>
  <c r="BI576"/>
  <c r="BH576"/>
  <c r="BG576"/>
  <c r="BF576"/>
  <c r="T576"/>
  <c r="R576"/>
  <c r="P576"/>
  <c r="BI555"/>
  <c r="BH555"/>
  <c r="BG555"/>
  <c r="BF555"/>
  <c r="T555"/>
  <c r="R555"/>
  <c r="P555"/>
  <c r="BI552"/>
  <c r="BH552"/>
  <c r="BG552"/>
  <c r="BF552"/>
  <c r="T552"/>
  <c r="R552"/>
  <c r="P552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27"/>
  <c r="BH527"/>
  <c r="BG527"/>
  <c r="BF527"/>
  <c r="T527"/>
  <c r="R527"/>
  <c r="P527"/>
  <c r="BI525"/>
  <c r="BH525"/>
  <c r="BG525"/>
  <c r="BF525"/>
  <c r="T525"/>
  <c r="R525"/>
  <c r="P525"/>
  <c r="BI516"/>
  <c r="BH516"/>
  <c r="BG516"/>
  <c r="BF516"/>
  <c r="T516"/>
  <c r="R516"/>
  <c r="P516"/>
  <c r="BI510"/>
  <c r="BH510"/>
  <c r="BG510"/>
  <c r="BF510"/>
  <c r="T510"/>
  <c r="R510"/>
  <c r="P510"/>
  <c r="BI504"/>
  <c r="BH504"/>
  <c r="BG504"/>
  <c r="BF504"/>
  <c r="T504"/>
  <c r="R504"/>
  <c r="P504"/>
  <c r="BI502"/>
  <c r="BH502"/>
  <c r="BG502"/>
  <c r="BF502"/>
  <c r="T502"/>
  <c r="R502"/>
  <c r="P502"/>
  <c r="BI491"/>
  <c r="BH491"/>
  <c r="BG491"/>
  <c r="BF491"/>
  <c r="T491"/>
  <c r="R491"/>
  <c r="P491"/>
  <c r="BI489"/>
  <c r="BH489"/>
  <c r="BG489"/>
  <c r="BF489"/>
  <c r="T489"/>
  <c r="R489"/>
  <c r="P489"/>
  <c r="BI473"/>
  <c r="BH473"/>
  <c r="BG473"/>
  <c r="BF473"/>
  <c r="T473"/>
  <c r="R473"/>
  <c r="P473"/>
  <c r="BI456"/>
  <c r="BH456"/>
  <c r="BG456"/>
  <c r="BF456"/>
  <c r="T456"/>
  <c r="R456"/>
  <c r="P456"/>
  <c r="BI451"/>
  <c r="BH451"/>
  <c r="BG451"/>
  <c r="BF451"/>
  <c r="T451"/>
  <c r="R451"/>
  <c r="P451"/>
  <c r="BI449"/>
  <c r="BH449"/>
  <c r="BG449"/>
  <c r="BF449"/>
  <c r="T449"/>
  <c r="R449"/>
  <c r="P449"/>
  <c r="BI441"/>
  <c r="BH441"/>
  <c r="BG441"/>
  <c r="BF441"/>
  <c r="T441"/>
  <c r="R441"/>
  <c r="P441"/>
  <c r="BI433"/>
  <c r="BH433"/>
  <c r="BG433"/>
  <c r="BF433"/>
  <c r="T433"/>
  <c r="R433"/>
  <c r="P433"/>
  <c r="BI423"/>
  <c r="BH423"/>
  <c r="BG423"/>
  <c r="BF423"/>
  <c r="T423"/>
  <c r="R423"/>
  <c r="P423"/>
  <c r="BI417"/>
  <c r="BH417"/>
  <c r="BG417"/>
  <c r="BF417"/>
  <c r="T417"/>
  <c r="R417"/>
  <c r="P417"/>
  <c r="BI413"/>
  <c r="BH413"/>
  <c r="BG413"/>
  <c r="BF413"/>
  <c r="T413"/>
  <c r="R413"/>
  <c r="P413"/>
  <c r="BI408"/>
  <c r="BH408"/>
  <c r="BG408"/>
  <c r="BF408"/>
  <c r="T408"/>
  <c r="R408"/>
  <c r="P408"/>
  <c r="BI404"/>
  <c r="BH404"/>
  <c r="BG404"/>
  <c r="BF404"/>
  <c r="T404"/>
  <c r="R404"/>
  <c r="P404"/>
  <c r="BI390"/>
  <c r="BH390"/>
  <c r="BG390"/>
  <c r="BF390"/>
  <c r="T390"/>
  <c r="R390"/>
  <c r="P390"/>
  <c r="BI378"/>
  <c r="BH378"/>
  <c r="BG378"/>
  <c r="BF378"/>
  <c r="T378"/>
  <c r="R378"/>
  <c r="P378"/>
  <c r="BI370"/>
  <c r="BH370"/>
  <c r="BG370"/>
  <c r="BF370"/>
  <c r="T370"/>
  <c r="R370"/>
  <c r="P370"/>
  <c r="BI362"/>
  <c r="BH362"/>
  <c r="BG362"/>
  <c r="BF362"/>
  <c r="T362"/>
  <c r="R362"/>
  <c r="P362"/>
  <c r="BI355"/>
  <c r="BH355"/>
  <c r="BG355"/>
  <c r="BF355"/>
  <c r="T355"/>
  <c r="R355"/>
  <c r="P355"/>
  <c r="BI347"/>
  <c r="BH347"/>
  <c r="BG347"/>
  <c r="BF347"/>
  <c r="T347"/>
  <c r="R347"/>
  <c r="P347"/>
  <c r="BI338"/>
  <c r="BH338"/>
  <c r="BG338"/>
  <c r="BF338"/>
  <c r="T338"/>
  <c r="R338"/>
  <c r="P338"/>
  <c r="BI330"/>
  <c r="BH330"/>
  <c r="BG330"/>
  <c r="BF330"/>
  <c r="T330"/>
  <c r="R330"/>
  <c r="P330"/>
  <c r="BI322"/>
  <c r="BH322"/>
  <c r="BG322"/>
  <c r="BF322"/>
  <c r="T322"/>
  <c r="R322"/>
  <c r="P322"/>
  <c r="BI310"/>
  <c r="BH310"/>
  <c r="BG310"/>
  <c r="BF310"/>
  <c r="T310"/>
  <c r="R310"/>
  <c r="P310"/>
  <c r="BI297"/>
  <c r="BH297"/>
  <c r="BG297"/>
  <c r="BF297"/>
  <c r="T297"/>
  <c r="R297"/>
  <c r="P297"/>
  <c r="BI288"/>
  <c r="BH288"/>
  <c r="BG288"/>
  <c r="BF288"/>
  <c r="T288"/>
  <c r="R288"/>
  <c r="P288"/>
  <c r="BI278"/>
  <c r="BH278"/>
  <c r="BG278"/>
  <c r="BF278"/>
  <c r="T278"/>
  <c r="R278"/>
  <c r="P278"/>
  <c r="BI268"/>
  <c r="BH268"/>
  <c r="BG268"/>
  <c r="BF268"/>
  <c r="T268"/>
  <c r="R268"/>
  <c r="P268"/>
  <c r="BI266"/>
  <c r="BH266"/>
  <c r="BG266"/>
  <c r="BF266"/>
  <c r="T266"/>
  <c r="R266"/>
  <c r="P266"/>
  <c r="BI254"/>
  <c r="BH254"/>
  <c r="BG254"/>
  <c r="BF254"/>
  <c r="T254"/>
  <c r="R254"/>
  <c r="P254"/>
  <c r="BI244"/>
  <c r="BH244"/>
  <c r="BG244"/>
  <c r="BF244"/>
  <c r="T244"/>
  <c r="R244"/>
  <c r="P244"/>
  <c r="BI234"/>
  <c r="BH234"/>
  <c r="BG234"/>
  <c r="BF234"/>
  <c r="T234"/>
  <c r="R234"/>
  <c r="P234"/>
  <c r="BI224"/>
  <c r="BH224"/>
  <c r="BG224"/>
  <c r="BF224"/>
  <c r="T224"/>
  <c r="R224"/>
  <c r="P224"/>
  <c r="BI213"/>
  <c r="BH213"/>
  <c r="BG213"/>
  <c r="BF213"/>
  <c r="T213"/>
  <c r="R213"/>
  <c r="P213"/>
  <c r="BI209"/>
  <c r="BH209"/>
  <c r="BG209"/>
  <c r="BF209"/>
  <c r="T209"/>
  <c r="R209"/>
  <c r="P209"/>
  <c r="BI207"/>
  <c r="BH207"/>
  <c r="BG207"/>
  <c r="BF207"/>
  <c r="T207"/>
  <c r="R207"/>
  <c r="P207"/>
  <c r="BI198"/>
  <c r="BH198"/>
  <c r="BG198"/>
  <c r="BF198"/>
  <c r="T198"/>
  <c r="R198"/>
  <c r="P198"/>
  <c r="BI186"/>
  <c r="BH186"/>
  <c r="BG186"/>
  <c r="BF186"/>
  <c r="T186"/>
  <c r="R186"/>
  <c r="P186"/>
  <c r="BI178"/>
  <c r="BH178"/>
  <c r="BG178"/>
  <c r="BF178"/>
  <c r="T178"/>
  <c r="R178"/>
  <c r="P178"/>
  <c r="BI170"/>
  <c r="BH170"/>
  <c r="BG170"/>
  <c r="BF170"/>
  <c r="T170"/>
  <c r="R170"/>
  <c r="P170"/>
  <c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0"/>
  <c r="BH130"/>
  <c r="BG130"/>
  <c r="BF130"/>
  <c r="T130"/>
  <c r="R130"/>
  <c r="P130"/>
  <c r="BI126"/>
  <c r="BH126"/>
  <c r="BG126"/>
  <c r="BF126"/>
  <c r="T126"/>
  <c r="R126"/>
  <c r="P126"/>
  <c r="BI114"/>
  <c r="BH114"/>
  <c r="BG114"/>
  <c r="BF114"/>
  <c r="T114"/>
  <c r="R114"/>
  <c r="P114"/>
  <c r="BI108"/>
  <c r="BH108"/>
  <c r="BG108"/>
  <c r="BF108"/>
  <c r="T108"/>
  <c r="R108"/>
  <c r="P108"/>
  <c r="J102"/>
  <c r="J101"/>
  <c r="F101"/>
  <c r="F99"/>
  <c r="E97"/>
  <c r="J55"/>
  <c r="J54"/>
  <c r="F54"/>
  <c r="F52"/>
  <c r="E50"/>
  <c r="J18"/>
  <c r="E18"/>
  <c r="F55"/>
  <c r="J17"/>
  <c r="J12"/>
  <c r="J99"/>
  <c r="E7"/>
  <c r="E95"/>
  <c i="2" r="J37"/>
  <c r="J36"/>
  <c i="1" r="AY55"/>
  <c i="2" r="J35"/>
  <c i="1" r="AX55"/>
  <c i="2" r="BI317"/>
  <c r="BH317"/>
  <c r="BG317"/>
  <c r="BF317"/>
  <c r="T317"/>
  <c r="T316"/>
  <c r="T315"/>
  <c r="R317"/>
  <c r="R316"/>
  <c r="R315"/>
  <c r="P317"/>
  <c r="P316"/>
  <c r="P315"/>
  <c r="BI293"/>
  <c r="BH293"/>
  <c r="BG293"/>
  <c r="BF293"/>
  <c r="T293"/>
  <c r="T292"/>
  <c r="R293"/>
  <c r="R292"/>
  <c r="P293"/>
  <c r="P292"/>
  <c r="BI282"/>
  <c r="BH282"/>
  <c r="BG282"/>
  <c r="BF282"/>
  <c r="T282"/>
  <c r="T281"/>
  <c r="R282"/>
  <c r="R281"/>
  <c r="P282"/>
  <c r="P281"/>
  <c r="BI271"/>
  <c r="BH271"/>
  <c r="BG271"/>
  <c r="BF271"/>
  <c r="T271"/>
  <c r="R271"/>
  <c r="P271"/>
  <c r="BI259"/>
  <c r="BH259"/>
  <c r="BG259"/>
  <c r="BF259"/>
  <c r="T259"/>
  <c r="R259"/>
  <c r="P259"/>
  <c r="BI246"/>
  <c r="BH246"/>
  <c r="BG246"/>
  <c r="BF246"/>
  <c r="T246"/>
  <c r="R246"/>
  <c r="P246"/>
  <c r="BI236"/>
  <c r="BH236"/>
  <c r="BG236"/>
  <c r="BF236"/>
  <c r="T236"/>
  <c r="R236"/>
  <c r="P236"/>
  <c r="BI231"/>
  <c r="BH231"/>
  <c r="BG231"/>
  <c r="BF231"/>
  <c r="T231"/>
  <c r="R231"/>
  <c r="P231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71"/>
  <c r="BH171"/>
  <c r="BG171"/>
  <c r="BF171"/>
  <c r="T171"/>
  <c r="R171"/>
  <c r="P171"/>
  <c r="BI154"/>
  <c r="BH154"/>
  <c r="BG154"/>
  <c r="BF154"/>
  <c r="T154"/>
  <c r="R154"/>
  <c r="P154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86"/>
  <c r="E7"/>
  <c r="E48"/>
  <c i="1" r="L50"/>
  <c r="AM50"/>
  <c r="AM49"/>
  <c r="L49"/>
  <c r="AM47"/>
  <c r="L47"/>
  <c r="L45"/>
  <c r="L44"/>
  <c i="2" r="J317"/>
  <c r="J106"/>
  <c r="J200"/>
  <c r="J191"/>
  <c r="J134"/>
  <c r="BK111"/>
  <c r="J204"/>
  <c i="3" r="BK1958"/>
  <c r="BK1563"/>
  <c r="J1450"/>
  <c r="J1141"/>
  <c r="J792"/>
  <c r="BK441"/>
  <c r="BK322"/>
  <c r="BK162"/>
  <c r="BK2411"/>
  <c r="J2258"/>
  <c r="BK2203"/>
  <c r="J2147"/>
  <c r="BK2100"/>
  <c r="BK2015"/>
  <c r="J1635"/>
  <c r="BK1341"/>
  <c r="J1106"/>
  <c r="J890"/>
  <c r="BK541"/>
  <c r="BK209"/>
  <c r="J1970"/>
  <c r="BK1711"/>
  <c r="J1520"/>
  <c r="J1311"/>
  <c r="BK991"/>
  <c r="BK741"/>
  <c r="BK502"/>
  <c r="J378"/>
  <c r="J139"/>
  <c r="J1808"/>
  <c r="J1546"/>
  <c r="BK1423"/>
  <c r="BK1214"/>
  <c r="BK973"/>
  <c r="BK714"/>
  <c r="BK151"/>
  <c i="4" r="J86"/>
  <c i="5" r="BK192"/>
  <c r="J172"/>
  <c r="J123"/>
  <c i="6" r="J143"/>
  <c r="BK101"/>
  <c r="BK133"/>
  <c r="J159"/>
  <c r="J149"/>
  <c r="BK112"/>
  <c i="7" r="J158"/>
  <c r="BK135"/>
  <c r="J180"/>
  <c r="BK143"/>
  <c r="J114"/>
  <c r="J148"/>
  <c r="J118"/>
  <c r="J168"/>
  <c r="BK136"/>
  <c i="8" r="J109"/>
  <c i="9" r="BK102"/>
  <c i="3" r="J1133"/>
  <c r="J588"/>
  <c r="BK338"/>
  <c r="J244"/>
  <c r="J2436"/>
  <c r="J2327"/>
  <c r="BK2223"/>
  <c r="J2168"/>
  <c r="J2144"/>
  <c r="J2061"/>
  <c r="J1857"/>
  <c r="BK1526"/>
  <c r="BK1204"/>
  <c r="BK1063"/>
  <c r="BK836"/>
  <c r="BK456"/>
  <c r="J178"/>
  <c r="J1967"/>
  <c r="J1682"/>
  <c r="J1420"/>
  <c r="BK1298"/>
  <c r="BK1109"/>
  <c r="J847"/>
  <c r="J539"/>
  <c r="BK370"/>
  <c r="BK130"/>
  <c r="BK1761"/>
  <c r="BK1528"/>
  <c r="J1409"/>
  <c r="BK1232"/>
  <c r="J949"/>
  <c r="J662"/>
  <c i="4" r="BK92"/>
  <c i="5" r="BK166"/>
  <c r="J174"/>
  <c r="J192"/>
  <c r="J137"/>
  <c i="6" r="J164"/>
  <c r="BK102"/>
  <c r="BK123"/>
  <c r="BK129"/>
  <c r="J129"/>
  <c r="J106"/>
  <c i="7" r="BK144"/>
  <c r="BK115"/>
  <c r="BK145"/>
  <c r="J110"/>
  <c r="BK151"/>
  <c r="J124"/>
  <c r="BK113"/>
  <c r="J177"/>
  <c r="J100"/>
  <c i="8" r="BK111"/>
  <c i="9" r="BK104"/>
  <c r="BK107"/>
  <c i="2" r="J222"/>
  <c r="BK209"/>
  <c r="BK171"/>
  <c r="BK134"/>
  <c r="J108"/>
  <c i="3" r="BK1955"/>
  <c r="BK1665"/>
  <c r="J1498"/>
  <c r="J1335"/>
  <c r="J1087"/>
  <c r="BK449"/>
  <c r="BK288"/>
  <c r="J136"/>
  <c r="J2411"/>
  <c r="J2269"/>
  <c r="J2225"/>
  <c r="BK2166"/>
  <c r="J2122"/>
  <c r="BK2061"/>
  <c r="J1958"/>
  <c r="J1575"/>
  <c r="J1211"/>
  <c r="BK951"/>
  <c r="J413"/>
  <c r="BK198"/>
  <c r="BK1965"/>
  <c r="BK1782"/>
  <c r="J1551"/>
  <c r="BK1372"/>
  <c r="BK1171"/>
  <c r="J989"/>
  <c r="J752"/>
  <c r="J541"/>
  <c r="BK423"/>
  <c r="J268"/>
  <c r="J114"/>
  <c r="BK1551"/>
  <c r="J1372"/>
  <c r="J1143"/>
  <c r="J1057"/>
  <c r="J836"/>
  <c r="J678"/>
  <c i="4" r="BK98"/>
  <c i="5" r="J147"/>
  <c r="J168"/>
  <c r="J186"/>
  <c r="BK120"/>
  <c i="6" r="J133"/>
  <c r="J144"/>
  <c r="J151"/>
  <c r="BK165"/>
  <c r="J125"/>
  <c i="7" r="BK157"/>
  <c r="J131"/>
  <c r="BK158"/>
  <c r="BK118"/>
  <c r="BK164"/>
  <c r="BK131"/>
  <c r="J106"/>
  <c r="J164"/>
  <c r="BK116"/>
  <c i="8" r="BK113"/>
  <c r="BK85"/>
  <c i="9" r="BK110"/>
  <c i="2" r="J282"/>
  <c r="J259"/>
  <c r="BK213"/>
  <c r="J193"/>
  <c r="BK120"/>
  <c r="BK95"/>
  <c i="3" r="BK1978"/>
  <c r="BK1869"/>
  <c r="BK1546"/>
  <c r="J1361"/>
  <c r="J1104"/>
  <c r="BK915"/>
  <c r="J473"/>
  <c r="J338"/>
  <c r="BK2436"/>
  <c r="J2359"/>
  <c r="BK2256"/>
  <c r="J2203"/>
  <c r="BK2164"/>
  <c r="BK2140"/>
  <c r="BK2063"/>
  <c r="BK1992"/>
  <c r="BK1579"/>
  <c r="J1180"/>
  <c r="J963"/>
  <c r="J779"/>
  <c r="BK451"/>
  <c r="J322"/>
  <c r="J2015"/>
  <c r="BK1905"/>
  <c r="J1679"/>
  <c r="J1563"/>
  <c r="J1376"/>
  <c r="BK1139"/>
  <c r="BK870"/>
  <c r="J552"/>
  <c r="BK404"/>
  <c r="BK186"/>
  <c r="BK1931"/>
  <c r="J1711"/>
  <c r="J1403"/>
  <c r="BK1121"/>
  <c r="BK953"/>
  <c r="J766"/>
  <c r="BK537"/>
  <c i="4" r="BK94"/>
  <c i="5" r="BK97"/>
  <c r="BK174"/>
  <c i="6" r="J154"/>
  <c r="J121"/>
  <c r="BK131"/>
  <c r="BK139"/>
  <c r="BK167"/>
  <c i="7" r="BK159"/>
  <c r="J129"/>
  <c r="BK179"/>
  <c r="J141"/>
  <c r="J115"/>
  <c r="J163"/>
  <c r="J127"/>
  <c r="BK178"/>
  <c r="BK154"/>
  <c i="8" r="J101"/>
  <c i="9" r="J90"/>
  <c r="BK88"/>
  <c i="2" r="BK222"/>
  <c r="J227"/>
  <c r="BK196"/>
  <c r="BK154"/>
  <c r="J120"/>
  <c r="BK317"/>
  <c i="3" r="J1965"/>
  <c r="BK1620"/>
  <c r="BK1470"/>
  <c r="J1207"/>
  <c r="BK995"/>
  <c r="J653"/>
  <c r="BK390"/>
  <c r="J224"/>
  <c r="BK126"/>
  <c r="BK2359"/>
  <c r="BK2231"/>
  <c r="J2166"/>
  <c r="J2142"/>
  <c r="J2063"/>
  <c r="BK1963"/>
  <c r="BK1581"/>
  <c r="BK1177"/>
  <c r="BK949"/>
  <c r="BK777"/>
  <c r="BK362"/>
  <c r="J1992"/>
  <c r="BK1797"/>
  <c r="BK1575"/>
  <c r="J1374"/>
  <c r="BK1106"/>
  <c r="BK806"/>
  <c r="BK695"/>
  <c r="BK473"/>
  <c r="BK297"/>
  <c r="BK170"/>
  <c r="J1955"/>
  <c r="J1637"/>
  <c r="BK1335"/>
  <c r="BK1133"/>
  <c r="J804"/>
  <c r="J555"/>
  <c r="J141"/>
  <c i="5" r="BK149"/>
  <c r="BK164"/>
  <c r="BK195"/>
  <c r="J115"/>
  <c i="6" r="BK135"/>
  <c r="BK163"/>
  <c r="J104"/>
  <c r="BK128"/>
  <c r="BK159"/>
  <c r="J131"/>
  <c i="7" r="BK176"/>
  <c r="BK117"/>
  <c r="BK163"/>
  <c r="J139"/>
  <c r="J173"/>
  <c r="BK134"/>
  <c r="BK109"/>
  <c r="J162"/>
  <c r="J102"/>
  <c i="8" r="J85"/>
  <c i="3" r="J1518"/>
  <c r="J1159"/>
  <c r="J901"/>
  <c r="J433"/>
  <c r="J266"/>
  <c r="J130"/>
  <c r="BK2374"/>
  <c r="J2282"/>
  <c r="BK2246"/>
  <c r="BK2174"/>
  <c r="BK2131"/>
  <c r="BK2045"/>
  <c r="J1609"/>
  <c r="BK1234"/>
  <c r="J1139"/>
  <c r="J953"/>
  <c r="BK790"/>
  <c r="J408"/>
  <c r="J2048"/>
  <c r="BK1893"/>
  <c r="J1670"/>
  <c r="BK1448"/>
  <c r="J1252"/>
  <c r="J986"/>
  <c r="J697"/>
  <c r="J449"/>
  <c r="J198"/>
  <c r="BK1609"/>
  <c r="J1475"/>
  <c r="BK1376"/>
  <c r="BK1169"/>
  <c r="J1063"/>
  <c r="J806"/>
  <c r="BK585"/>
  <c i="4" r="J94"/>
  <c i="5" r="J140"/>
  <c r="BK123"/>
  <c r="J177"/>
  <c r="BK118"/>
  <c i="6" r="BK142"/>
  <c r="BK161"/>
  <c r="BK164"/>
  <c r="J118"/>
  <c r="BK154"/>
  <c i="7" r="J179"/>
  <c r="J151"/>
  <c r="J126"/>
  <c r="J160"/>
  <c r="J140"/>
  <c r="J103"/>
  <c r="J142"/>
  <c r="BK103"/>
  <c r="J159"/>
  <c r="BK112"/>
  <c i="8" r="J94"/>
  <c i="9" r="J110"/>
  <c r="J92"/>
  <c i="2" r="J236"/>
  <c r="J95"/>
  <c r="BK198"/>
  <c r="J154"/>
  <c r="BK130"/>
  <c i="1" r="AS58"/>
  <c i="3" r="J1204"/>
  <c r="BK989"/>
  <c r="J527"/>
  <c r="J370"/>
  <c r="BK213"/>
  <c r="BK2413"/>
  <c r="BK2282"/>
  <c r="J2231"/>
  <c r="BK2191"/>
  <c r="BK2147"/>
  <c r="J2100"/>
  <c r="J2008"/>
  <c r="BK1635"/>
  <c r="J1370"/>
  <c r="J1171"/>
  <c r="J881"/>
  <c r="J695"/>
  <c r="BK310"/>
  <c r="BK1980"/>
  <c r="BK1696"/>
  <c r="J1470"/>
  <c r="J1359"/>
  <c r="J1137"/>
  <c r="J921"/>
  <c r="BK678"/>
  <c r="J451"/>
  <c r="BK224"/>
  <c r="J153"/>
  <c r="BK1673"/>
  <c r="J1460"/>
  <c r="J1337"/>
  <c r="BK1104"/>
  <c r="BK881"/>
  <c r="BK599"/>
  <c i="4" r="J98"/>
  <c i="5" r="J101"/>
  <c r="J118"/>
  <c r="J164"/>
  <c i="6" r="BK151"/>
  <c r="BK162"/>
  <c r="BK98"/>
  <c r="J110"/>
  <c r="BK144"/>
  <c r="J98"/>
  <c i="7" r="BK149"/>
  <c r="BK100"/>
  <c r="BK142"/>
  <c r="J112"/>
  <c r="J154"/>
  <c r="BK126"/>
  <c r="BK180"/>
  <c r="J156"/>
  <c r="BK101"/>
  <c i="8" r="BK105"/>
  <c r="BK94"/>
  <c i="9" r="BK95"/>
  <c i="2" r="BK293"/>
  <c r="J231"/>
  <c r="J111"/>
  <c r="J202"/>
  <c r="BK189"/>
  <c r="J130"/>
  <c r="BK246"/>
  <c i="3" r="BK1682"/>
  <c r="BK1520"/>
  <c r="J1268"/>
  <c r="BK1137"/>
  <c r="BK993"/>
  <c r="J537"/>
  <c r="BK408"/>
  <c r="J297"/>
  <c r="J170"/>
  <c r="J2413"/>
  <c r="BK2294"/>
  <c r="J2252"/>
  <c r="J2223"/>
  <c r="BK2168"/>
  <c r="BK2144"/>
  <c r="BK2098"/>
  <c r="BK2012"/>
  <c r="BK1617"/>
  <c r="BK1252"/>
  <c r="J917"/>
  <c r="BK766"/>
  <c r="J404"/>
  <c r="J1972"/>
  <c r="J1725"/>
  <c r="BK1524"/>
  <c r="BK1370"/>
  <c r="BK1175"/>
  <c r="J973"/>
  <c r="J714"/>
  <c r="J456"/>
  <c r="BK278"/>
  <c r="J162"/>
  <c r="J1797"/>
  <c r="BK1472"/>
  <c r="BK1411"/>
  <c r="BK1213"/>
  <c r="J1000"/>
  <c r="J826"/>
  <c r="J576"/>
  <c i="4" r="J92"/>
  <c i="5" r="J125"/>
  <c r="J171"/>
  <c r="J109"/>
  <c r="BK105"/>
  <c i="6" r="J137"/>
  <c r="BK145"/>
  <c r="BK99"/>
  <c r="J123"/>
  <c r="BK137"/>
  <c i="7" r="BK177"/>
  <c r="BK150"/>
  <c r="BK120"/>
  <c r="BK152"/>
  <c r="BK132"/>
  <c r="J175"/>
  <c r="BK138"/>
  <c r="J116"/>
  <c r="BK166"/>
  <c r="J133"/>
  <c i="8" r="J116"/>
  <c r="BK101"/>
  <c i="9" r="BK92"/>
  <c i="2" r="BK282"/>
  <c r="J213"/>
  <c r="BK202"/>
  <c r="BK193"/>
  <c r="BK139"/>
  <c r="BK106"/>
  <c i="3" r="J1980"/>
  <c r="J1761"/>
  <c r="BK1475"/>
  <c r="J1234"/>
  <c r="J1113"/>
  <c r="BK491"/>
  <c r="BK268"/>
  <c r="BK141"/>
  <c r="BK2396"/>
  <c r="J2250"/>
  <c r="J2191"/>
  <c r="J2162"/>
  <c r="J2098"/>
  <c r="BK1995"/>
  <c r="BK1670"/>
  <c r="J1232"/>
  <c r="BK1018"/>
  <c r="J859"/>
  <c r="BK417"/>
  <c r="J2010"/>
  <c r="BK1881"/>
  <c r="J1617"/>
  <c r="BK1443"/>
  <c r="BK1180"/>
  <c r="J915"/>
  <c r="BK576"/>
  <c r="J441"/>
  <c r="BK254"/>
  <c r="BK108"/>
  <c r="BK1740"/>
  <c r="BK1500"/>
  <c r="J1401"/>
  <c r="BK1159"/>
  <c r="J925"/>
  <c r="J865"/>
  <c r="BK527"/>
  <c i="4" r="J85"/>
  <c i="5" r="J120"/>
  <c r="J132"/>
  <c r="J166"/>
  <c i="6" r="J167"/>
  <c r="BK105"/>
  <c r="J116"/>
  <c r="BK97"/>
  <c r="BK166"/>
  <c r="J97"/>
  <c i="7" r="BK153"/>
  <c r="BK123"/>
  <c r="J149"/>
  <c r="BK119"/>
  <c r="BK167"/>
  <c r="J123"/>
  <c r="J101"/>
  <c r="J117"/>
  <c i="8" r="BK103"/>
  <c r="J105"/>
  <c i="3" r="BK1209"/>
  <c r="J991"/>
  <c r="J729"/>
  <c r="BK378"/>
  <c r="J148"/>
  <c r="BK2398"/>
  <c r="BK2258"/>
  <c r="BK2229"/>
  <c r="BK2162"/>
  <c r="J2065"/>
  <c r="BK2006"/>
  <c r="BK1637"/>
  <c r="BK1337"/>
  <c r="J1175"/>
  <c r="BK901"/>
  <c r="BK665"/>
  <c r="J278"/>
  <c r="J1978"/>
  <c r="J1785"/>
  <c r="J1526"/>
  <c r="BK1361"/>
  <c r="BK1143"/>
  <c r="J923"/>
  <c r="BK720"/>
  <c r="BK504"/>
  <c r="J288"/>
  <c r="BK157"/>
  <c r="J1905"/>
  <c r="BK1450"/>
  <c r="BK1339"/>
  <c r="J1135"/>
  <c r="J995"/>
  <c r="J741"/>
  <c r="BK552"/>
  <c i="4" r="J101"/>
  <c i="5" r="J195"/>
  <c r="J105"/>
  <c r="BK168"/>
  <c r="J97"/>
  <c i="6" r="J128"/>
  <c r="J135"/>
  <c r="BK100"/>
  <c r="J168"/>
  <c r="J142"/>
  <c i="7" r="J166"/>
  <c r="BK102"/>
  <c r="J155"/>
  <c r="BK124"/>
  <c r="BK160"/>
  <c r="BK133"/>
  <c r="J169"/>
  <c r="J137"/>
  <c i="8" r="J111"/>
  <c r="BK87"/>
  <c i="9" r="J107"/>
  <c i="2" r="BK271"/>
  <c r="BK227"/>
  <c r="BK200"/>
  <c r="BK191"/>
  <c r="J143"/>
  <c r="J116"/>
  <c i="3" r="BK1972"/>
  <c r="J1782"/>
  <c r="J1524"/>
  <c r="J1404"/>
  <c r="BK1154"/>
  <c r="BK859"/>
  <c r="J504"/>
  <c r="J347"/>
  <c r="J157"/>
  <c r="BK2432"/>
  <c r="BK2372"/>
  <c r="J2256"/>
  <c r="BK2208"/>
  <c r="J2164"/>
  <c r="J2140"/>
  <c r="J2045"/>
  <c r="J1740"/>
  <c r="J1604"/>
  <c r="BK1311"/>
  <c r="BK1070"/>
  <c r="BK865"/>
  <c r="J585"/>
  <c r="BK355"/>
  <c r="J2006"/>
  <c r="J1869"/>
  <c r="J1579"/>
  <c r="BK1409"/>
  <c r="J1209"/>
  <c r="J1018"/>
  <c r="BK826"/>
  <c r="BK662"/>
  <c r="J390"/>
  <c r="BK178"/>
  <c r="BK1725"/>
  <c r="BK1446"/>
  <c r="BK1254"/>
  <c r="BK1123"/>
  <c r="BK923"/>
  <c r="J790"/>
  <c r="BK148"/>
  <c i="5" r="BK190"/>
  <c r="BK137"/>
  <c r="J169"/>
  <c r="BK109"/>
  <c i="6" r="BK104"/>
  <c r="BK121"/>
  <c r="J160"/>
  <c r="BK125"/>
  <c r="J139"/>
  <c i="7" r="BK175"/>
  <c r="J143"/>
  <c r="BK114"/>
  <c r="BK148"/>
  <c r="J125"/>
  <c r="BK172"/>
  <c r="J144"/>
  <c r="J120"/>
  <c r="J167"/>
  <c r="BK127"/>
  <c i="8" r="BK109"/>
  <c i="9" r="J104"/>
  <c r="J95"/>
  <c r="BK100"/>
  <c i="2" r="BK217"/>
  <c r="BK259"/>
  <c r="J171"/>
  <c r="J139"/>
  <c r="BK108"/>
  <c i="3" r="BK2010"/>
  <c r="BK1953"/>
  <c r="J1472"/>
  <c r="BK1211"/>
  <c r="BK1000"/>
  <c r="BK752"/>
  <c r="J516"/>
  <c r="BK234"/>
  <c r="BK139"/>
  <c r="J2398"/>
  <c r="BK2269"/>
  <c r="J2229"/>
  <c r="BK2149"/>
  <c r="BK2120"/>
  <c r="J2030"/>
  <c r="BK1651"/>
  <c r="J1339"/>
  <c r="J1123"/>
  <c r="BK877"/>
  <c r="J599"/>
  <c r="J126"/>
  <c r="J1995"/>
  <c r="BK1785"/>
  <c r="J1665"/>
  <c r="J1411"/>
  <c r="J1213"/>
  <c r="J993"/>
  <c r="BK729"/>
  <c r="BK510"/>
  <c r="BK433"/>
  <c r="J209"/>
  <c r="BK1967"/>
  <c r="J1651"/>
  <c r="J1448"/>
  <c r="J1298"/>
  <c r="J1070"/>
  <c r="J877"/>
  <c r="BK697"/>
  <c r="BK153"/>
  <c i="5" r="BK177"/>
  <c r="BK140"/>
  <c r="BK181"/>
  <c r="BK132"/>
  <c i="6" r="J147"/>
  <c r="J114"/>
  <c r="BK157"/>
  <c r="J157"/>
  <c r="BK116"/>
  <c i="7" r="BK155"/>
  <c r="BK110"/>
  <c r="J146"/>
  <c r="J109"/>
  <c r="J153"/>
  <c r="J121"/>
  <c r="J172"/>
  <c r="J145"/>
  <c i="8" r="BK116"/>
  <c r="J113"/>
  <c i="9" r="J102"/>
  <c r="J97"/>
  <c i="2" r="J271"/>
  <c r="BK231"/>
  <c r="J211"/>
  <c r="J189"/>
  <c r="BK125"/>
  <c r="J246"/>
  <c i="3" r="J1881"/>
  <c r="J1528"/>
  <c r="BK1359"/>
  <c r="BK925"/>
  <c r="BK555"/>
  <c r="BK347"/>
  <c r="BK207"/>
  <c r="BK2416"/>
  <c r="J2294"/>
  <c r="BK2225"/>
  <c r="J2171"/>
  <c r="BK2122"/>
  <c r="BK2048"/>
  <c r="BK1917"/>
  <c r="J1500"/>
  <c r="BK1161"/>
  <c r="BK804"/>
  <c r="J510"/>
  <c r="BK2059"/>
  <c r="J1933"/>
  <c r="J1673"/>
  <c r="BK1401"/>
  <c r="BK1141"/>
  <c r="BK963"/>
  <c r="BK516"/>
  <c r="BK413"/>
  <c r="J213"/>
  <c r="BK1679"/>
  <c r="J1462"/>
  <c r="BK1268"/>
  <c r="J1109"/>
  <c r="BK890"/>
  <c r="BK610"/>
  <c i="4" r="BK85"/>
  <c i="5" r="BK172"/>
  <c r="BK169"/>
  <c r="BK115"/>
  <c r="J149"/>
  <c i="6" r="J162"/>
  <c r="BK160"/>
  <c r="BK108"/>
  <c r="J102"/>
  <c r="BK143"/>
  <c r="BK118"/>
  <c i="7" r="BK146"/>
  <c r="J113"/>
  <c r="J157"/>
  <c r="J134"/>
  <c r="BK161"/>
  <c r="BK129"/>
  <c r="J176"/>
  <c r="J150"/>
  <c i="8" r="J89"/>
  <c r="J103"/>
  <c i="3" r="J1394"/>
  <c r="BK1057"/>
  <c r="J489"/>
  <c r="J310"/>
  <c r="J186"/>
  <c r="J108"/>
  <c r="J2416"/>
  <c r="J2372"/>
  <c r="BK2252"/>
  <c r="J2208"/>
  <c r="J2149"/>
  <c r="J2120"/>
  <c r="BK1960"/>
  <c r="BK1374"/>
  <c r="J1121"/>
  <c r="J870"/>
  <c r="BK539"/>
  <c r="BK330"/>
  <c r="J2012"/>
  <c r="BK1857"/>
  <c r="BK1604"/>
  <c r="BK1394"/>
  <c r="J1177"/>
  <c r="J998"/>
  <c r="J777"/>
  <c r="BK588"/>
  <c r="J417"/>
  <c r="J234"/>
  <c r="J1960"/>
  <c r="J1696"/>
  <c r="J1443"/>
  <c r="BK1283"/>
  <c r="BK1113"/>
  <c r="BK917"/>
  <c r="J525"/>
  <c i="5" r="BK186"/>
  <c r="J160"/>
  <c r="BK160"/>
  <c i="6" r="BK149"/>
  <c r="J99"/>
  <c r="J105"/>
  <c r="BK155"/>
  <c r="J161"/>
  <c r="BK114"/>
  <c i="7" r="BK156"/>
  <c r="BK137"/>
  <c r="J178"/>
  <c r="J135"/>
  <c r="BK169"/>
  <c r="J119"/>
  <c r="BK165"/>
  <c r="BK125"/>
  <c i="8" r="BK96"/>
  <c r="J96"/>
  <c i="9" r="BK97"/>
  <c i="2" r="J293"/>
  <c r="BK211"/>
  <c r="J217"/>
  <c r="J196"/>
  <c r="J125"/>
  <c i="3" r="BK2008"/>
  <c r="J1917"/>
  <c r="J1581"/>
  <c r="BK1462"/>
  <c r="J1214"/>
  <c r="BK998"/>
  <c r="J716"/>
  <c r="J423"/>
  <c r="BK244"/>
  <c r="BK114"/>
  <c r="J2396"/>
  <c r="BK2327"/>
  <c r="BK2250"/>
  <c r="BK2171"/>
  <c r="BK2142"/>
  <c r="BK2065"/>
  <c r="BK1970"/>
  <c r="BK1420"/>
  <c r="BK1135"/>
  <c r="BK792"/>
  <c r="J502"/>
  <c r="BK2030"/>
  <c r="J1931"/>
  <c r="BK1808"/>
  <c r="J1620"/>
  <c r="J1423"/>
  <c r="J1254"/>
  <c r="J951"/>
  <c r="BK716"/>
  <c r="J491"/>
  <c r="J330"/>
  <c r="J207"/>
  <c r="BK1933"/>
  <c r="BK1498"/>
  <c r="BK1404"/>
  <c r="BK1207"/>
  <c r="BK986"/>
  <c r="J720"/>
  <c i="4" r="BK86"/>
  <c i="5" r="BK171"/>
  <c r="J181"/>
  <c r="BK101"/>
  <c r="BK147"/>
  <c i="6" r="J165"/>
  <c r="BK168"/>
  <c r="J112"/>
  <c r="BK147"/>
  <c r="J155"/>
  <c r="BK110"/>
  <c i="7" r="J152"/>
  <c r="BK121"/>
  <c r="J165"/>
  <c r="J136"/>
  <c r="J104"/>
  <c r="BK140"/>
  <c r="BK173"/>
  <c r="BK141"/>
  <c i="8" r="BK107"/>
  <c r="BK89"/>
  <c i="9" r="J88"/>
  <c r="BK90"/>
  <c i="2" r="BK236"/>
  <c r="BK204"/>
  <c r="J198"/>
  <c r="BK143"/>
  <c r="BK116"/>
  <c r="J209"/>
  <c i="3" r="J1963"/>
  <c r="J1606"/>
  <c r="BK1460"/>
  <c r="J1161"/>
  <c r="J610"/>
  <c r="J355"/>
  <c r="J254"/>
  <c r="J151"/>
  <c r="J2432"/>
  <c r="J2374"/>
  <c r="J2246"/>
  <c r="J2174"/>
  <c r="J2131"/>
  <c r="J2059"/>
  <c r="J1893"/>
  <c r="BK1403"/>
  <c r="J1169"/>
  <c r="BK847"/>
  <c r="BK525"/>
  <c r="BK266"/>
  <c r="J1953"/>
  <c r="BK1606"/>
  <c r="J1446"/>
  <c r="J1283"/>
  <c r="BK1087"/>
  <c r="BK779"/>
  <c r="J665"/>
  <c r="BK489"/>
  <c r="J362"/>
  <c r="BK136"/>
  <c r="BK1518"/>
  <c r="J1341"/>
  <c r="J1154"/>
  <c r="BK921"/>
  <c r="BK653"/>
  <c i="4" r="BK101"/>
  <c i="5" r="J154"/>
  <c r="J190"/>
  <c r="BK125"/>
  <c r="BK154"/>
  <c i="6" r="J166"/>
  <c r="J100"/>
  <c r="BK106"/>
  <c r="J163"/>
  <c r="J108"/>
  <c r="J145"/>
  <c r="J101"/>
  <c i="7" r="BK139"/>
  <c r="BK162"/>
  <c r="J138"/>
  <c r="BK168"/>
  <c r="J132"/>
  <c r="BK104"/>
  <c r="J161"/>
  <c r="BK106"/>
  <c i="8" r="J107"/>
  <c r="J87"/>
  <c i="9" r="J100"/>
  <c i="2" l="1" r="T235"/>
  <c r="T258"/>
  <c r="R235"/>
  <c r="R258"/>
  <c r="P235"/>
  <c r="P258"/>
  <c r="BK94"/>
  <c r="J94"/>
  <c r="J61"/>
  <c r="P110"/>
  <c r="R188"/>
  <c r="T216"/>
  <c r="R226"/>
  <c i="3" r="R107"/>
  <c r="T161"/>
  <c r="BK309"/>
  <c r="J309"/>
  <c r="J63"/>
  <c r="BK432"/>
  <c r="J432"/>
  <c r="J64"/>
  <c r="BK536"/>
  <c r="J536"/>
  <c r="J65"/>
  <c r="P554"/>
  <c r="P972"/>
  <c r="P1112"/>
  <c r="BK1179"/>
  <c r="J1179"/>
  <c r="J71"/>
  <c r="R1474"/>
  <c r="R1608"/>
  <c r="P1619"/>
  <c r="BK1672"/>
  <c r="J1672"/>
  <c r="J75"/>
  <c r="BK1681"/>
  <c r="J1681"/>
  <c r="J76"/>
  <c r="T1784"/>
  <c r="P2014"/>
  <c r="R2047"/>
  <c r="P2146"/>
  <c r="P2170"/>
  <c r="BK2222"/>
  <c r="J2222"/>
  <c r="J82"/>
  <c r="P2268"/>
  <c r="T2431"/>
  <c i="4" r="P84"/>
  <c r="P83"/>
  <c r="P82"/>
  <c i="1" r="AU57"/>
  <c i="5" r="P96"/>
  <c r="P139"/>
  <c r="T159"/>
  <c i="6" r="P96"/>
  <c r="T96"/>
  <c r="P103"/>
  <c r="T103"/>
  <c r="P107"/>
  <c r="BK127"/>
  <c r="J127"/>
  <c r="J68"/>
  <c r="R127"/>
  <c r="R141"/>
  <c r="P153"/>
  <c r="T153"/>
  <c r="T158"/>
  <c i="7" r="P99"/>
  <c r="BK111"/>
  <c r="J111"/>
  <c r="J68"/>
  <c r="BK122"/>
  <c r="J122"/>
  <c r="J69"/>
  <c r="BK130"/>
  <c r="J130"/>
  <c r="J71"/>
  <c r="BK147"/>
  <c r="J147"/>
  <c r="J72"/>
  <c r="BK174"/>
  <c r="J174"/>
  <c r="J75"/>
  <c i="2" r="T94"/>
  <c r="BK110"/>
  <c r="J110"/>
  <c r="J62"/>
  <c r="BK188"/>
  <c r="J188"/>
  <c r="J63"/>
  <c r="BK216"/>
  <c r="J216"/>
  <c r="J65"/>
  <c r="BK226"/>
  <c r="J226"/>
  <c r="J66"/>
  <c i="3" r="BK107"/>
  <c r="R161"/>
  <c r="T309"/>
  <c r="T432"/>
  <c r="R536"/>
  <c r="T536"/>
  <c r="BK554"/>
  <c r="J554"/>
  <c r="J66"/>
  <c r="BK972"/>
  <c r="J972"/>
  <c r="J67"/>
  <c r="T1112"/>
  <c r="T1179"/>
  <c r="T1474"/>
  <c r="T1608"/>
  <c r="T1619"/>
  <c r="P1672"/>
  <c r="T1681"/>
  <c r="BK1784"/>
  <c r="J1784"/>
  <c r="J77"/>
  <c r="BK2014"/>
  <c r="J2014"/>
  <c r="J78"/>
  <c r="P2047"/>
  <c r="T2146"/>
  <c r="R2170"/>
  <c r="P2222"/>
  <c r="T2268"/>
  <c r="P2431"/>
  <c i="4" r="T84"/>
  <c r="T83"/>
  <c r="T82"/>
  <c i="5" r="BK96"/>
  <c r="J96"/>
  <c r="J65"/>
  <c r="T96"/>
  <c r="R139"/>
  <c r="P159"/>
  <c r="BK180"/>
  <c r="J180"/>
  <c r="J71"/>
  <c r="R180"/>
  <c r="R179"/>
  <c i="6" r="BK96"/>
  <c r="J96"/>
  <c r="J65"/>
  <c r="R107"/>
  <c r="P127"/>
  <c r="BK141"/>
  <c r="J141"/>
  <c r="J69"/>
  <c r="T141"/>
  <c r="R153"/>
  <c r="P158"/>
  <c i="7" r="BK99"/>
  <c r="J99"/>
  <c r="J65"/>
  <c r="R108"/>
  <c r="P111"/>
  <c r="R122"/>
  <c r="P130"/>
  <c r="P147"/>
  <c r="R171"/>
  <c r="R170"/>
  <c r="R174"/>
  <c i="8" r="R84"/>
  <c r="R83"/>
  <c r="R82"/>
  <c i="9" r="BK94"/>
  <c r="J94"/>
  <c r="J62"/>
  <c i="2" r="R94"/>
  <c r="T110"/>
  <c r="P188"/>
  <c r="R216"/>
  <c r="R215"/>
  <c r="T226"/>
  <c i="3" r="T107"/>
  <c r="BK161"/>
  <c r="J161"/>
  <c r="J62"/>
  <c r="P309"/>
  <c r="R432"/>
  <c r="T554"/>
  <c r="T972"/>
  <c r="R1112"/>
  <c r="P1179"/>
  <c r="BK1474"/>
  <c r="J1474"/>
  <c r="J72"/>
  <c r="BK1608"/>
  <c r="J1608"/>
  <c r="J73"/>
  <c r="R1619"/>
  <c r="R1672"/>
  <c r="R1681"/>
  <c r="P1784"/>
  <c r="R2014"/>
  <c r="BK2047"/>
  <c r="J2047"/>
  <c r="J79"/>
  <c r="R2146"/>
  <c r="T2170"/>
  <c r="T2222"/>
  <c r="R2268"/>
  <c r="R2431"/>
  <c i="4" r="R84"/>
  <c r="R83"/>
  <c r="R82"/>
  <c i="5" r="R96"/>
  <c r="BK139"/>
  <c r="J139"/>
  <c r="J66"/>
  <c r="T139"/>
  <c r="BK159"/>
  <c r="J159"/>
  <c r="J68"/>
  <c r="R159"/>
  <c r="P180"/>
  <c r="P179"/>
  <c r="T180"/>
  <c r="T179"/>
  <c i="6" r="R96"/>
  <c r="BK103"/>
  <c r="J103"/>
  <c r="J66"/>
  <c r="R103"/>
  <c r="BK107"/>
  <c r="J107"/>
  <c r="J67"/>
  <c r="T107"/>
  <c r="T127"/>
  <c r="P141"/>
  <c r="BK153"/>
  <c r="J153"/>
  <c r="J70"/>
  <c r="BK158"/>
  <c r="J158"/>
  <c r="J72"/>
  <c r="R158"/>
  <c i="7" r="T99"/>
  <c r="BK108"/>
  <c r="J108"/>
  <c r="J67"/>
  <c r="T108"/>
  <c r="T111"/>
  <c r="T122"/>
  <c r="T130"/>
  <c r="R147"/>
  <c r="P171"/>
  <c r="P170"/>
  <c r="P174"/>
  <c i="8" r="BK84"/>
  <c r="J84"/>
  <c r="J61"/>
  <c r="P84"/>
  <c r="P83"/>
  <c r="P82"/>
  <c i="1" r="AU62"/>
  <c i="9" r="P87"/>
  <c r="T87"/>
  <c r="P94"/>
  <c r="BK99"/>
  <c r="J99"/>
  <c r="J63"/>
  <c i="2" r="P94"/>
  <c r="P93"/>
  <c r="R110"/>
  <c r="T188"/>
  <c r="P216"/>
  <c r="P226"/>
  <c i="3" r="P107"/>
  <c r="P161"/>
  <c r="R309"/>
  <c r="P432"/>
  <c r="P536"/>
  <c r="R554"/>
  <c r="R972"/>
  <c r="BK1112"/>
  <c r="J1112"/>
  <c r="J70"/>
  <c r="R1179"/>
  <c r="P1474"/>
  <c r="P1608"/>
  <c r="BK1619"/>
  <c r="J1619"/>
  <c r="J74"/>
  <c r="T1672"/>
  <c r="P1681"/>
  <c r="R1784"/>
  <c r="T2014"/>
  <c r="T2047"/>
  <c r="BK2146"/>
  <c r="J2146"/>
  <c r="J80"/>
  <c r="BK2170"/>
  <c r="J2170"/>
  <c r="J81"/>
  <c r="R2222"/>
  <c r="BK2268"/>
  <c r="J2268"/>
  <c r="J83"/>
  <c r="BK2431"/>
  <c r="J2431"/>
  <c r="J85"/>
  <c i="4" r="BK84"/>
  <c i="7" r="R99"/>
  <c r="P108"/>
  <c r="R111"/>
  <c r="P122"/>
  <c r="R130"/>
  <c r="T147"/>
  <c r="BK171"/>
  <c r="J171"/>
  <c r="J74"/>
  <c r="T171"/>
  <c r="T170"/>
  <c r="T174"/>
  <c i="8" r="T84"/>
  <c r="T83"/>
  <c r="T82"/>
  <c i="9" r="BK87"/>
  <c r="J87"/>
  <c r="J61"/>
  <c r="R87"/>
  <c r="R94"/>
  <c r="T94"/>
  <c r="P99"/>
  <c r="R99"/>
  <c r="T99"/>
  <c i="2" r="BK258"/>
  <c r="J258"/>
  <c r="J68"/>
  <c r="BK281"/>
  <c r="J281"/>
  <c r="J69"/>
  <c r="BK292"/>
  <c r="J292"/>
  <c r="J70"/>
  <c r="BK316"/>
  <c r="J316"/>
  <c r="J72"/>
  <c i="4" r="BK100"/>
  <c r="J100"/>
  <c r="J62"/>
  <c i="5" r="BK153"/>
  <c r="J153"/>
  <c r="J67"/>
  <c i="3" r="BK1108"/>
  <c r="J1108"/>
  <c r="J68"/>
  <c i="5" r="BK176"/>
  <c r="J176"/>
  <c r="J69"/>
  <c r="BK194"/>
  <c r="J194"/>
  <c r="J72"/>
  <c i="6" r="BK156"/>
  <c r="J156"/>
  <c r="J71"/>
  <c i="7" r="BK105"/>
  <c r="J105"/>
  <c r="J66"/>
  <c r="BK128"/>
  <c r="J128"/>
  <c r="J70"/>
  <c i="2" r="BK235"/>
  <c r="J235"/>
  <c r="J67"/>
  <c i="8" r="BK115"/>
  <c r="J115"/>
  <c r="J62"/>
  <c i="3" r="BK2415"/>
  <c r="J2415"/>
  <c r="J84"/>
  <c i="9" r="BK106"/>
  <c r="J106"/>
  <c r="J64"/>
  <c r="BK109"/>
  <c r="J109"/>
  <c r="J65"/>
  <c r="E75"/>
  <c r="BE88"/>
  <c r="BE92"/>
  <c r="BE110"/>
  <c r="J52"/>
  <c r="BE90"/>
  <c r="BE97"/>
  <c r="BE100"/>
  <c r="BE102"/>
  <c r="BE104"/>
  <c r="F55"/>
  <c r="BE107"/>
  <c r="BE95"/>
  <c i="8" r="BE96"/>
  <c r="BE103"/>
  <c r="BE111"/>
  <c r="J52"/>
  <c r="E72"/>
  <c r="F79"/>
  <c r="BE87"/>
  <c r="BE105"/>
  <c r="BE107"/>
  <c r="BE94"/>
  <c r="BE101"/>
  <c r="BE113"/>
  <c r="BE116"/>
  <c r="BE85"/>
  <c r="BE89"/>
  <c r="BE109"/>
  <c i="7" r="BE103"/>
  <c r="BE113"/>
  <c r="BE120"/>
  <c r="BE123"/>
  <c r="BE125"/>
  <c r="BE129"/>
  <c r="BE134"/>
  <c r="BE137"/>
  <c r="BE138"/>
  <c r="BE142"/>
  <c r="BE146"/>
  <c r="BE148"/>
  <c r="BE150"/>
  <c r="BE151"/>
  <c r="BE152"/>
  <c r="BE154"/>
  <c r="BE163"/>
  <c r="BE175"/>
  <c r="BE179"/>
  <c r="E50"/>
  <c r="F94"/>
  <c r="BE100"/>
  <c r="BE114"/>
  <c r="BE124"/>
  <c r="BE135"/>
  <c r="BE139"/>
  <c r="BE141"/>
  <c r="BE156"/>
  <c r="BE158"/>
  <c r="BE165"/>
  <c r="BE177"/>
  <c r="BE101"/>
  <c r="BE106"/>
  <c r="BE112"/>
  <c r="BE115"/>
  <c r="BE116"/>
  <c r="BE119"/>
  <c r="BE121"/>
  <c r="BE126"/>
  <c r="BE127"/>
  <c r="BE131"/>
  <c r="BE143"/>
  <c r="BE149"/>
  <c r="BE153"/>
  <c r="BE155"/>
  <c r="BE159"/>
  <c r="BE160"/>
  <c r="BE161"/>
  <c r="BE164"/>
  <c r="BE167"/>
  <c r="BE169"/>
  <c r="BE173"/>
  <c r="BE176"/>
  <c r="BE178"/>
  <c r="J56"/>
  <c r="BE102"/>
  <c r="BE104"/>
  <c r="BE109"/>
  <c r="BE110"/>
  <c r="BE117"/>
  <c r="BE118"/>
  <c r="BE132"/>
  <c r="BE133"/>
  <c r="BE136"/>
  <c r="BE140"/>
  <c r="BE144"/>
  <c r="BE145"/>
  <c r="BE157"/>
  <c r="BE162"/>
  <c r="BE166"/>
  <c r="BE168"/>
  <c r="BE172"/>
  <c r="BE180"/>
  <c i="6" r="F59"/>
  <c r="BE97"/>
  <c r="BE98"/>
  <c r="BE99"/>
  <c r="BE101"/>
  <c r="BE102"/>
  <c r="BE105"/>
  <c r="BE121"/>
  <c r="BE129"/>
  <c r="BE131"/>
  <c r="BE133"/>
  <c r="BE147"/>
  <c r="BE159"/>
  <c r="BE160"/>
  <c r="BE162"/>
  <c r="BE164"/>
  <c r="E82"/>
  <c r="BE100"/>
  <c r="BE104"/>
  <c r="BE112"/>
  <c r="BE116"/>
  <c r="BE118"/>
  <c r="BE142"/>
  <c r="BE145"/>
  <c r="BE161"/>
  <c r="BE165"/>
  <c r="J56"/>
  <c r="BE114"/>
  <c r="BE125"/>
  <c r="BE128"/>
  <c r="BE135"/>
  <c r="BE137"/>
  <c r="BE149"/>
  <c r="BE151"/>
  <c r="BE154"/>
  <c r="BE166"/>
  <c r="BE168"/>
  <c r="BE106"/>
  <c r="BE108"/>
  <c r="BE110"/>
  <c r="BE123"/>
  <c r="BE139"/>
  <c r="BE143"/>
  <c r="BE144"/>
  <c r="BE155"/>
  <c r="BE157"/>
  <c r="BE163"/>
  <c r="BE167"/>
  <c i="5" r="E50"/>
  <c r="F59"/>
  <c r="BE101"/>
  <c r="BE115"/>
  <c r="BE118"/>
  <c r="BE140"/>
  <c r="BE172"/>
  <c r="BE177"/>
  <c i="4" r="J84"/>
  <c r="J61"/>
  <c i="5" r="BE109"/>
  <c r="BE120"/>
  <c r="BE123"/>
  <c r="BE132"/>
  <c r="BE168"/>
  <c r="BE171"/>
  <c r="BE174"/>
  <c r="BE181"/>
  <c r="BE186"/>
  <c r="BE190"/>
  <c r="BE192"/>
  <c r="BE195"/>
  <c r="J56"/>
  <c r="BE97"/>
  <c r="BE105"/>
  <c r="BE125"/>
  <c r="BE137"/>
  <c r="BE147"/>
  <c r="BE149"/>
  <c r="BE154"/>
  <c r="BE160"/>
  <c r="BE164"/>
  <c r="BE166"/>
  <c r="BE169"/>
  <c i="3" r="J107"/>
  <c r="J61"/>
  <c i="4" r="E72"/>
  <c r="F79"/>
  <c r="BE85"/>
  <c r="BE86"/>
  <c r="J52"/>
  <c r="BE98"/>
  <c r="BE101"/>
  <c r="BE92"/>
  <c r="BE94"/>
  <c i="3" r="BE157"/>
  <c r="BE539"/>
  <c r="BE695"/>
  <c r="BE720"/>
  <c r="BE741"/>
  <c r="BE752"/>
  <c r="BE777"/>
  <c r="BE790"/>
  <c r="BE792"/>
  <c r="BE901"/>
  <c r="BE951"/>
  <c r="BE991"/>
  <c r="BE1000"/>
  <c r="BE1063"/>
  <c r="BE1070"/>
  <c r="BE1133"/>
  <c r="BE1135"/>
  <c r="BE1139"/>
  <c r="BE1171"/>
  <c r="BE1180"/>
  <c r="BE1209"/>
  <c r="BE1234"/>
  <c r="BE1298"/>
  <c r="BE1341"/>
  <c r="BE1359"/>
  <c r="BE1372"/>
  <c r="BE1411"/>
  <c r="BE1520"/>
  <c r="BE1563"/>
  <c r="BE1579"/>
  <c r="BE1581"/>
  <c r="BE1606"/>
  <c r="BE1617"/>
  <c r="BE1651"/>
  <c r="BE1665"/>
  <c r="BE1711"/>
  <c r="BE1725"/>
  <c r="BE1761"/>
  <c r="BE1857"/>
  <c r="BE1869"/>
  <c r="BE1881"/>
  <c r="BE1893"/>
  <c r="BE1958"/>
  <c r="BE1963"/>
  <c r="BE1970"/>
  <c r="BE1980"/>
  <c r="BE1992"/>
  <c r="BE130"/>
  <c r="BE139"/>
  <c r="BE178"/>
  <c r="BE198"/>
  <c r="BE209"/>
  <c r="BE268"/>
  <c r="BE288"/>
  <c r="BE355"/>
  <c r="BE362"/>
  <c r="BE390"/>
  <c r="BE408"/>
  <c r="BE413"/>
  <c r="BE417"/>
  <c r="BE433"/>
  <c r="BE441"/>
  <c r="BE451"/>
  <c r="BE456"/>
  <c r="BE473"/>
  <c r="BE502"/>
  <c r="BE510"/>
  <c r="BE516"/>
  <c r="BE525"/>
  <c r="BE555"/>
  <c r="BE576"/>
  <c r="BE588"/>
  <c r="BE599"/>
  <c r="BE678"/>
  <c r="BE836"/>
  <c r="BE847"/>
  <c r="BE859"/>
  <c r="BE881"/>
  <c r="BE890"/>
  <c r="BE925"/>
  <c r="BE993"/>
  <c r="BE1018"/>
  <c r="BE1057"/>
  <c r="BE1106"/>
  <c r="BE1121"/>
  <c r="BE1123"/>
  <c r="BE1137"/>
  <c r="BE1154"/>
  <c r="BE1159"/>
  <c r="BE1161"/>
  <c r="BE1177"/>
  <c r="BE1204"/>
  <c r="BE1232"/>
  <c r="BE1254"/>
  <c r="BE1335"/>
  <c r="BE1403"/>
  <c r="BE1409"/>
  <c r="BE1450"/>
  <c r="BE1460"/>
  <c r="BE1472"/>
  <c r="BE1500"/>
  <c r="BE1528"/>
  <c r="BE1635"/>
  <c r="BE1740"/>
  <c r="BE1785"/>
  <c r="BE1917"/>
  <c r="BE1955"/>
  <c r="BE1965"/>
  <c r="BE1978"/>
  <c r="BE2008"/>
  <c r="BE2010"/>
  <c r="BE2012"/>
  <c r="BE2015"/>
  <c r="F102"/>
  <c r="BE108"/>
  <c r="BE136"/>
  <c r="BE141"/>
  <c r="BE148"/>
  <c r="BE151"/>
  <c r="BE153"/>
  <c r="BE162"/>
  <c r="BE170"/>
  <c r="BE207"/>
  <c r="BE254"/>
  <c r="BE322"/>
  <c r="BE330"/>
  <c r="BE449"/>
  <c r="BE491"/>
  <c r="BE504"/>
  <c r="BE527"/>
  <c r="BE552"/>
  <c r="BE610"/>
  <c r="BE653"/>
  <c r="BE729"/>
  <c r="BE806"/>
  <c r="BE915"/>
  <c r="BE917"/>
  <c r="BE923"/>
  <c r="BE986"/>
  <c r="BE989"/>
  <c r="BE995"/>
  <c r="BE998"/>
  <c r="BE1087"/>
  <c r="BE1104"/>
  <c r="BE1109"/>
  <c r="BE1141"/>
  <c r="BE1143"/>
  <c r="BE1207"/>
  <c r="BE1211"/>
  <c r="BE1214"/>
  <c r="BE1268"/>
  <c r="BE1283"/>
  <c r="BE1361"/>
  <c r="BE1376"/>
  <c r="BE1394"/>
  <c r="BE1404"/>
  <c r="BE1423"/>
  <c r="BE1446"/>
  <c r="BE1462"/>
  <c r="BE1470"/>
  <c r="BE1475"/>
  <c r="BE1498"/>
  <c r="BE1518"/>
  <c r="BE1526"/>
  <c r="BE1546"/>
  <c r="BE1551"/>
  <c r="BE1604"/>
  <c r="BE1620"/>
  <c r="BE1679"/>
  <c r="BE1682"/>
  <c r="BE1696"/>
  <c r="BE1782"/>
  <c r="BE1797"/>
  <c r="BE1905"/>
  <c r="BE1931"/>
  <c r="BE1933"/>
  <c r="BE1953"/>
  <c r="BE1972"/>
  <c r="BE2030"/>
  <c r="BE2045"/>
  <c r="BE2048"/>
  <c r="BE2059"/>
  <c r="BE2061"/>
  <c r="BE2063"/>
  <c r="BE2065"/>
  <c r="BE2098"/>
  <c r="BE2100"/>
  <c r="BE2120"/>
  <c r="BE2122"/>
  <c r="BE2131"/>
  <c r="BE2140"/>
  <c r="BE2142"/>
  <c r="BE2144"/>
  <c r="BE2147"/>
  <c r="BE2149"/>
  <c r="BE2162"/>
  <c r="BE2164"/>
  <c r="BE2166"/>
  <c r="BE2168"/>
  <c r="BE2171"/>
  <c r="BE2174"/>
  <c r="BE2191"/>
  <c r="BE2203"/>
  <c r="BE2208"/>
  <c r="BE2223"/>
  <c r="BE2225"/>
  <c r="BE2229"/>
  <c r="BE2231"/>
  <c r="BE2246"/>
  <c r="BE2250"/>
  <c r="BE2252"/>
  <c r="BE2256"/>
  <c r="BE2258"/>
  <c r="BE2269"/>
  <c r="BE2282"/>
  <c r="BE2294"/>
  <c r="BE2327"/>
  <c r="BE2359"/>
  <c r="BE2372"/>
  <c r="BE2374"/>
  <c r="BE2396"/>
  <c r="BE2398"/>
  <c r="BE2411"/>
  <c r="BE2413"/>
  <c r="BE2416"/>
  <c r="BE2432"/>
  <c r="BE2436"/>
  <c r="E48"/>
  <c r="J52"/>
  <c r="BE114"/>
  <c r="BE126"/>
  <c r="BE186"/>
  <c r="BE213"/>
  <c r="BE224"/>
  <c r="BE234"/>
  <c r="BE244"/>
  <c r="BE266"/>
  <c r="BE278"/>
  <c r="BE297"/>
  <c r="BE310"/>
  <c r="BE338"/>
  <c r="BE347"/>
  <c r="BE370"/>
  <c r="BE378"/>
  <c r="BE404"/>
  <c r="BE423"/>
  <c r="BE489"/>
  <c r="BE537"/>
  <c r="BE541"/>
  <c r="BE585"/>
  <c r="BE662"/>
  <c r="BE665"/>
  <c r="BE697"/>
  <c r="BE714"/>
  <c r="BE716"/>
  <c r="BE766"/>
  <c r="BE779"/>
  <c r="BE804"/>
  <c r="BE826"/>
  <c r="BE865"/>
  <c r="BE870"/>
  <c r="BE877"/>
  <c r="BE921"/>
  <c r="BE949"/>
  <c r="BE953"/>
  <c r="BE963"/>
  <c r="BE973"/>
  <c r="BE1113"/>
  <c r="BE1169"/>
  <c r="BE1175"/>
  <c r="BE1213"/>
  <c r="BE1252"/>
  <c r="BE1311"/>
  <c r="BE1337"/>
  <c r="BE1339"/>
  <c r="BE1370"/>
  <c r="BE1374"/>
  <c r="BE1401"/>
  <c r="BE1420"/>
  <c r="BE1443"/>
  <c r="BE1448"/>
  <c r="BE1524"/>
  <c r="BE1575"/>
  <c r="BE1609"/>
  <c r="BE1637"/>
  <c r="BE1670"/>
  <c r="BE1673"/>
  <c r="BE1808"/>
  <c r="BE1960"/>
  <c r="BE1967"/>
  <c r="BE1995"/>
  <c r="BE2006"/>
  <c i="2" r="J52"/>
  <c r="F55"/>
  <c r="E82"/>
  <c r="BE95"/>
  <c r="BE108"/>
  <c r="BE116"/>
  <c r="BE120"/>
  <c r="BE125"/>
  <c r="BE130"/>
  <c r="BE134"/>
  <c r="BE139"/>
  <c r="BE143"/>
  <c r="BE154"/>
  <c r="BE171"/>
  <c r="BE189"/>
  <c r="BE191"/>
  <c r="BE193"/>
  <c r="BE196"/>
  <c r="BE198"/>
  <c r="BE200"/>
  <c r="BE202"/>
  <c r="BE204"/>
  <c r="BE213"/>
  <c r="BE217"/>
  <c r="BE222"/>
  <c r="BE246"/>
  <c r="BE259"/>
  <c r="BE106"/>
  <c r="BE111"/>
  <c r="BE209"/>
  <c r="BE211"/>
  <c r="BE227"/>
  <c r="BE231"/>
  <c r="BE236"/>
  <c r="BE271"/>
  <c r="BE282"/>
  <c r="BE293"/>
  <c r="BE317"/>
  <c i="9" r="F35"/>
  <c i="1" r="BB63"/>
  <c i="2" r="F37"/>
  <c i="1" r="BD55"/>
  <c i="4" r="J34"/>
  <c i="1" r="AW57"/>
  <c i="4" r="F35"/>
  <c i="1" r="BB57"/>
  <c i="5" r="F36"/>
  <c i="1" r="BA59"/>
  <c i="5" r="J36"/>
  <c i="1" r="AW59"/>
  <c i="6" r="J36"/>
  <c i="1" r="AW60"/>
  <c i="9" r="F36"/>
  <c i="1" r="BC63"/>
  <c r="AS54"/>
  <c i="2" r="F36"/>
  <c i="1" r="BC55"/>
  <c i="2" r="F35"/>
  <c i="1" r="BB55"/>
  <c i="3" r="F35"/>
  <c i="1" r="BB56"/>
  <c i="4" r="F34"/>
  <c i="1" r="BA57"/>
  <c i="3" r="J34"/>
  <c i="1" r="AW56"/>
  <c i="8" r="F37"/>
  <c i="1" r="BD62"/>
  <c i="3" r="F34"/>
  <c i="1" r="BA56"/>
  <c i="6" r="F37"/>
  <c i="1" r="BB60"/>
  <c i="5" r="F39"/>
  <c i="1" r="BD59"/>
  <c i="6" r="F36"/>
  <c i="1" r="BA60"/>
  <c i="7" r="F39"/>
  <c i="1" r="BD61"/>
  <c i="7" r="J36"/>
  <c i="1" r="AW61"/>
  <c i="8" r="F36"/>
  <c i="1" r="BC62"/>
  <c i="8" r="F35"/>
  <c i="1" r="BB62"/>
  <c i="9" r="F34"/>
  <c i="1" r="BA63"/>
  <c i="3" r="F37"/>
  <c i="1" r="BD56"/>
  <c i="2" r="F34"/>
  <c i="1" r="BA55"/>
  <c i="4" r="F37"/>
  <c i="1" r="BD57"/>
  <c i="4" r="F36"/>
  <c i="1" r="BC57"/>
  <c i="6" r="F38"/>
  <c i="1" r="BC60"/>
  <c i="7" r="F37"/>
  <c i="1" r="BB61"/>
  <c i="7" r="F38"/>
  <c i="1" r="BC61"/>
  <c i="9" r="J34"/>
  <c i="1" r="AW63"/>
  <c i="2" r="J34"/>
  <c i="1" r="AW55"/>
  <c i="3" r="F36"/>
  <c i="1" r="BC56"/>
  <c i="5" r="F37"/>
  <c i="1" r="BB59"/>
  <c i="5" r="F38"/>
  <c i="1" r="BC59"/>
  <c i="6" r="F39"/>
  <c i="1" r="BD60"/>
  <c i="7" r="F36"/>
  <c i="1" r="BA61"/>
  <c i="8" r="J34"/>
  <c i="1" r="AW62"/>
  <c i="8" r="F34"/>
  <c i="1" r="BA62"/>
  <c i="9" r="F37"/>
  <c i="1" r="BD63"/>
  <c i="6" l="1" r="R95"/>
  <c i="9" r="R86"/>
  <c r="R85"/>
  <c i="7" r="R98"/>
  <c r="R97"/>
  <c i="3" r="P106"/>
  <c i="2" r="P215"/>
  <c i="7" r="T98"/>
  <c r="T97"/>
  <c i="6" r="R94"/>
  <c i="3" r="R1111"/>
  <c r="T1111"/>
  <c i="6" r="P95"/>
  <c r="P94"/>
  <c i="1" r="AU60"/>
  <c i="9" r="T86"/>
  <c r="T85"/>
  <c i="2" r="R93"/>
  <c r="R92"/>
  <c i="6" r="T95"/>
  <c r="T94"/>
  <c i="5" r="P95"/>
  <c r="P94"/>
  <c i="1" r="AU59"/>
  <c i="4" r="BK83"/>
  <c r="BK82"/>
  <c r="J82"/>
  <c r="J59"/>
  <c i="5" r="R95"/>
  <c r="R94"/>
  <c r="T95"/>
  <c r="T94"/>
  <c i="7" r="P98"/>
  <c r="P97"/>
  <c i="1" r="AU61"/>
  <c i="3" r="P1111"/>
  <c r="R106"/>
  <c r="R105"/>
  <c i="2" r="P92"/>
  <c i="1" r="AU55"/>
  <c i="9" r="P86"/>
  <c r="P85"/>
  <c i="1" r="AU63"/>
  <c i="3" r="T106"/>
  <c r="T105"/>
  <c r="BK106"/>
  <c r="J106"/>
  <c r="J60"/>
  <c i="2" r="T93"/>
  <c r="T215"/>
  <c i="7" r="BK98"/>
  <c r="J98"/>
  <c r="J64"/>
  <c i="2" r="BK215"/>
  <c r="J215"/>
  <c r="J64"/>
  <c i="3" r="BK1111"/>
  <c r="J1111"/>
  <c r="J69"/>
  <c i="5" r="BK179"/>
  <c r="J179"/>
  <c r="J70"/>
  <c i="8" r="BK83"/>
  <c r="J83"/>
  <c r="J60"/>
  <c i="2" r="BK315"/>
  <c r="J315"/>
  <c r="J71"/>
  <c i="5" r="BK95"/>
  <c r="J95"/>
  <c r="J64"/>
  <c i="6" r="BK95"/>
  <c r="J95"/>
  <c r="J64"/>
  <c i="7" r="BK170"/>
  <c r="J170"/>
  <c r="J73"/>
  <c i="9" r="BK86"/>
  <c r="J86"/>
  <c r="J60"/>
  <c i="2" r="BK93"/>
  <c r="J93"/>
  <c r="J60"/>
  <c r="F33"/>
  <c i="1" r="AZ55"/>
  <c i="4" r="F33"/>
  <c i="1" r="AZ57"/>
  <c i="7" r="J35"/>
  <c i="1" r="AV61"/>
  <c r="AT61"/>
  <c i="3" r="F33"/>
  <c i="1" r="AZ56"/>
  <c i="6" r="J35"/>
  <c i="1" r="AV60"/>
  <c r="AT60"/>
  <c r="BC58"/>
  <c r="AY58"/>
  <c r="BB58"/>
  <c r="AX58"/>
  <c i="8" r="J33"/>
  <c i="1" r="AV62"/>
  <c r="AT62"/>
  <c i="5" r="F35"/>
  <c i="1" r="AZ59"/>
  <c i="8" r="F33"/>
  <c i="1" r="AZ62"/>
  <c i="4" r="J33"/>
  <c i="1" r="AV57"/>
  <c r="AT57"/>
  <c i="7" r="F35"/>
  <c i="1" r="AZ61"/>
  <c i="2" r="J33"/>
  <c i="1" r="AV55"/>
  <c r="AT55"/>
  <c r="BA58"/>
  <c r="AW58"/>
  <c i="3" r="J33"/>
  <c i="1" r="AV56"/>
  <c r="AT56"/>
  <c i="5" r="J35"/>
  <c i="1" r="AV59"/>
  <c r="AT59"/>
  <c r="BD58"/>
  <c i="9" r="F33"/>
  <c i="1" r="AZ63"/>
  <c i="6" r="F35"/>
  <c i="1" r="AZ60"/>
  <c i="9" r="J33"/>
  <c i="1" r="AV63"/>
  <c r="AT63"/>
  <c i="2" l="1" r="T92"/>
  <c i="3" r="P105"/>
  <c i="1" r="AU56"/>
  <c i="2" r="BK92"/>
  <c r="J92"/>
  <c r="J59"/>
  <c i="6" r="BK94"/>
  <c r="J94"/>
  <c r="J63"/>
  <c i="3" r="BK105"/>
  <c r="J105"/>
  <c i="4" r="J83"/>
  <c r="J60"/>
  <c i="8" r="BK82"/>
  <c r="J82"/>
  <c r="J59"/>
  <c i="7" r="BK97"/>
  <c r="J97"/>
  <c r="J63"/>
  <c i="5" r="BK94"/>
  <c r="J94"/>
  <c r="J63"/>
  <c i="9" r="BK85"/>
  <c r="J85"/>
  <c r="J59"/>
  <c i="3" r="J30"/>
  <c i="1" r="AG56"/>
  <c r="BB54"/>
  <c r="W31"/>
  <c i="4" r="J30"/>
  <c i="1" r="AG57"/>
  <c r="BC54"/>
  <c r="AY54"/>
  <c r="BA54"/>
  <c r="AW54"/>
  <c r="AK30"/>
  <c r="AU58"/>
  <c r="BD54"/>
  <c r="W33"/>
  <c r="AZ58"/>
  <c r="AV58"/>
  <c r="AT58"/>
  <c i="3" l="1" r="J39"/>
  <c i="4" r="J39"/>
  <c i="3" r="J59"/>
  <c i="1" r="AN57"/>
  <c r="AN56"/>
  <c i="6" r="J32"/>
  <c i="1" r="AG60"/>
  <c i="5" r="J32"/>
  <c i="1" r="AG59"/>
  <c i="9" r="J30"/>
  <c i="1" r="AG63"/>
  <c i="7" r="J32"/>
  <c i="1" r="AG61"/>
  <c i="8" r="J30"/>
  <c i="1" r="AG62"/>
  <c r="W30"/>
  <c r="AX54"/>
  <c r="AZ54"/>
  <c r="W29"/>
  <c r="AU54"/>
  <c i="2" r="J30"/>
  <c i="1" r="AG55"/>
  <c r="W32"/>
  <c i="5" l="1" r="J41"/>
  <c i="2" r="J39"/>
  <c i="8" r="J39"/>
  <c i="9" r="J39"/>
  <c i="7" r="J41"/>
  <c i="6" r="J41"/>
  <c i="1" r="AN59"/>
  <c r="AN60"/>
  <c r="AN62"/>
  <c r="AN55"/>
  <c r="AN61"/>
  <c r="AN63"/>
  <c r="AG58"/>
  <c r="AV54"/>
  <c r="AK29"/>
  <c l="1" r="AN58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<sst xmlns="http://schemas.openxmlformats.org/spreadsheetml/2006/main">
  <si>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</si>
  <si>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</si>
  <si>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</si>
  <si>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</si>
  <si>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</si>
  <si>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{245be377-a82e-446f-8166-0b0a5746251b}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</si>
  <si>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</si>
  <si>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</si>
  <si>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</si>
  <si>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</si>
  <si>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</si>
  <si>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</si>
  <si>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</si>
  <si>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</si>
  <si>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_24001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</si>
  <si>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</si>
  <si>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</si>
  <si>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Přístavba školní jídelny a rozšíření tříd v 1NP v pavilonu č 3</t>
  </si>
  <si>
    <t>KSO:</t>
  </si>
  <si>
    <t>801 38</t>
  </si>
  <si>
    <t>CC-CZ:</t>
  </si>
  <si>
    <t>1263</t>
  </si>
  <si>
    <t>Místo:</t>
  </si>
  <si>
    <t>Plzeň, pozemky parc. č. 2401/20, 2401/22</t>
  </si>
  <si>
    <t>Datum:</t>
  </si>
  <si>
    <t>4. 1. 2024</t>
  </si>
  <si>
    <t>CZ-CPV:</t>
  </si>
  <si>
    <t>45000000-7</t>
  </si>
  <si>
    <t>CZ-CPA:</t>
  </si>
  <si>
    <t>41.00.48</t>
  </si>
  <si>
    <t>Zadavatel:</t>
  </si>
  <si>
    <t>IČ:</t>
  </si>
  <si>
    <t>49778200</t>
  </si>
  <si>
    <t>0,1</t>
  </si>
  <si>
    <t>ZŠ a MŠ pro zrakově postižené a vady řeči</t>
  </si>
  <si>
    <t>DIČ:</t>
  </si>
  <si>
    <t/>
  </si>
  <si>
    <t>Uchazeč:</t>
  </si>
  <si>
    <t>Vyplň údaj</t>
  </si>
  <si>
    <t>Projektant:</t>
  </si>
  <si>
    <t>49781812</t>
  </si>
  <si>
    <t>ing. arch. Pavel Šticha– archa architekt</t>
  </si>
  <si>
    <t>CZ6806061009</t>
  </si>
  <si>
    <t>True</t>
  </si>
  <si>
    <t>Zpracovatel:</t>
  </si>
  <si>
    <t>04382196</t>
  </si>
  <si>
    <t>Eva Vopalecká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</si>
  <si>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</si>
  <si>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https://podminky.urs.cz._x000d_
_x000d_
UPOZORNĚNÍ: Součástí jednotlivých položek soupisu prací jsou i veškeré údaje a souvislosti uvedené v přiložené projektové (zadávací) dokumentaci vč. výkresů - bez nich nelze stanovit cenu prací! _x000d_
V ceně je zahrnuta dodávka, montáž, doprava, veškeré pomocné práce, veškeré montážní a jiné pomůcky a zařízení potřebné k provedení díla, likvidace odpadu a přebytečného materiálu, apod., dále uvedení zařízení do provozu, dokumentace skutečného provedení, v případě potřeby realizační a výrobní dokumentace. _x000d_
V ceně jsou zahrnuty objekty zařízení staveniště včetně oplocení staveniště – umístění po dohodě se stavebníkem. _x000d_
V ceně jsou zahrnuty náklady na staveništní energie ze stávajících rozvodů v areálu, osazení podružného měření – přefakturace na základě dohody se stavebníkem. _x000d_
Při zpracování nabídky je nutné vycházet ze všech částí dokumentace (technické zprávy, výkresové dokumentace a výkazu výměr). Povinností dodavatele je překontrolovat specifikaci materiálu a na případný chybějící materiál nebo výkony upozornit, aby mohly být doceněny. Součástí ceny musí být veškeré náklady, aby cena byla konečná a zahrnovala celou dodávku a montáž akce. Dodávka akce se předpokládá včetně dopravy na stavbu a místo určení, kompletní montáže, veškerého souvisejícího doplňkového, podružného a montážního materiálu tak, aby celá dodávka stavby byla funkční a splňovala všechny předpisy, které se na ni vztahují. _x000d_
Pokud jsou ve výkazu výměr předdefinovány vzorce, dodavatel je ale zodpovědný za jejich překontrolování a za správné uvedení jednotkových i celkových cen.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</si>
  <si>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</si>
  <si>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</si>
  <si>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</si>
  <si>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</si>
  <si>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</si>
  <si>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</si>
  <si>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</si>
  <si>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</si>
  <si>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</si>
  <si>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</si>
  <si>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</si>
  <si>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</si>
  <si>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</si>
  <si>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</si>
  <si>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</si>
  <si>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</si>
  <si>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</si>
  <si>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</si>
  <si>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</si>
  <si>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</si>
  <si>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</si>
  <si>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</si>
  <si>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</si>
  <si>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</si>
  <si>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</si>
  <si>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</si>
  <si>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</si>
  <si>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</si>
  <si>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</si>
  <si>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</si>
  <si>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</si>
  <si>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</si>
  <si>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</si>
  <si>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</si>
  <si>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</si>
  <si>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</si>
  <si>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</si>
  <si>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</si>
  <si>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</si>
  <si>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D.1.1.1</t>
  </si>
  <si>
    <t>Bourací práce</t>
  </si>
  <si>
    <t>STA</t>
  </si>
  <si>
    <t>1</t>
  </si>
  <si>
    <t>{e3dcf757-1073-4557-b33a-3f3d221536b8}</t>
  </si>
  <si>
    <t>801 43</t>
  </si>
  <si>
    <t>2</t>
  </si>
  <si>
    <t>D.1.1.2</t>
  </si>
  <si>
    <t>Architektonicko-stavební řešení</t>
  </si>
  <si>
    <t>{395b12b2-a9db-4166-98b7-7baacfb2db2a}</t>
  </si>
  <si>
    <t>D.1.3</t>
  </si>
  <si>
    <t>Požárně bezpečnostní řešení</t>
  </si>
  <si>
    <t>{226dcc39-7150-4122-9767-2cb678e50112}</t>
  </si>
  <si>
    <t>D.1.4</t>
  </si>
  <si>
    <t xml:space="preserve"> TECHNIKA PROSTŘEDÍ STAVEB</t>
  </si>
  <si>
    <t>{029647e2-7c97-4ef4-9a77-94a5654b2dea}</t>
  </si>
  <si>
    <t>D.1.4.1</t>
  </si>
  <si>
    <t>ZDRAVOTNĚ TECHNICKÉ INSTALACE</t>
  </si>
  <si>
    <t>Soupis</t>
  </si>
  <si>
    <t>{6185996c-cdbc-4942-830d-496fcde1ef69}</t>
  </si>
  <si>
    <t>D.1.4.3</t>
  </si>
  <si>
    <t>Vytápění</t>
  </si>
  <si>
    <t>{7607f91a-4dac-4d89-bb53-50a5bcc28e2d}</t>
  </si>
  <si>
    <t>D.1.4.2</t>
  </si>
  <si>
    <t>Elektroinstalace</t>
  </si>
  <si>
    <t>{8ec57d8b-9bbb-472d-b91a-2bbcc5879883}</t>
  </si>
  <si>
    <t>D.1.5</t>
  </si>
  <si>
    <t>Revitalizace terénních ploch</t>
  </si>
  <si>
    <t>{991abc82-5eb3-4f4c-b87b-0ad5e647435f}</t>
  </si>
  <si>
    <t>000</t>
  </si>
  <si>
    <t>VON - Vedlější a ostatní náklady stavby</t>
  </si>
  <si>
    <t>{3d9fc2dc-27e7-4d4b-b0ae-85ec30cc4a20}</t>
  </si>
  <si>
    <t>KRYCÍ LIST SOUPISU PRACÍ</t>
  </si>
  <si>
    <t>Objekt:</t>
  </si>
  <si>
    <t>D.1.1.1 - Bourací práce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</si>
  <si>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 UPOZORNĚNÍ: Součástí jednotlivých položek soupisu prací jsou i veškeré údaje a souvislosti uvedené v přiložené projektové (zadávací) dokumentaci vč. výkresů - bez nich nelze stanovit cenu prací!  V ceně je zahrnuta dodávka, montáž, doprava, veškeré pomocné práce, veškeré montážní a jiné pomůcky a zařízení potřebné k provedení díla, likvidace odpadu a přebytečného materiálu, apod., dále uvedení zařízení do provozu, dokumentace skutečného provedení, v případě potřeby realizační a výrobní dokumentace.  V ceně jsou zahrnuty objekty zařízení staveniště včetně oplocení staveniště – umístění po dohodě se stavebníkem.  V ceně jsou zahrnuty náklady na staveništní energie ze stávajících rozvodů v areálu, osazení podružného měření – přefakturace na základě dohody se stavebníkem.  Při zpracování nabídky je nutné vycházet ze všech částí dokumentace (technické zprávy, výkresové dokumentace a výkazu výměr). Povinností dodavatele je překontrolovat specifikaci materiálu a na případný chybějící materiál nebo výkony upozornit, aby mohly být doceněny. Součástí ceny musí být veškeré náklady, aby cena byla konečná a zahrnovala celou dodávku a montáž akce. Dodávka akce se předpokládá včetně dopravy na stavbu a místo určení, kompletní montáže, veškerého souvisejícího doplňkového, podružného a montážního materiálu tak, aby celá dodávka stavby byla funkční a splňovala všechny předpisy, které se na ni vztahují.  Pokud jsou ve výkazu výměr předdefinovány vzorce, dodavatel je ale zodpovědný za jejich překontrolování a za správné uvedení jednotkových i celkových cen.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</si>
  <si>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</si>
  <si>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</si>
  <si>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</si>
  <si>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</si>
  <si>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</si>
  <si>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</si>
  <si>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práce-bourání</t>
  </si>
  <si>
    <t xml:space="preserve">    997 - Přesun sutě</t>
  </si>
  <si>
    <t>PSV - Práce a dodávky PSV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</si>
  <si>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</si>
  <si>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</si>
  <si>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</si>
  <si>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</si>
  <si>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</si>
  <si>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</si>
  <si>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</si>
  <si>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</si>
  <si>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</si>
  <si>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</si>
  <si>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</si>
  <si>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</si>
  <si>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</si>
  <si>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</si>
  <si>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</si>
  <si>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</si>
  <si>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</si>
  <si>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</si>
  <si>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</si>
  <si>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</si>
  <si>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</si>
  <si>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</si>
  <si>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</si>
  <si>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</si>
  <si>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</si>
  <si>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</si>
  <si>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</si>
  <si>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</si>
  <si>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m2</t>
  </si>
  <si>
    <t>CS ÚRS 2024 01</t>
  </si>
  <si>
    <t>4</t>
  </si>
  <si>
    <t>2035198830</t>
  </si>
  <si>
    <t>Online PSC</t>
  </si>
  <si>
    <t>https://podminky.urs.cz/item/CS_URS_2024_01/113106121</t>
  </si>
  <si>
    <t>VV</t>
  </si>
  <si>
    <t>DEMONTÁŽ STÁVAJÍCÍHO SOUVRSTVÍ POCHOZÍ TERASY VČETNĚ LEMOVACÍHO OPLOCENÍ</t>
  </si>
  <si>
    <t>P0. SKLADBA VENKOVNÍ TERASY</t>
  </si>
  <si>
    <t>Složení jednotlivých vrstev a tloušťku skladbu nutno ověřit sondou !</t>
  </si>
  <si>
    <t>- BETONOVÁ DLAŽBA 30/30/5 cm, cca tl. 50 mm</t>
  </si>
  <si>
    <t>- BETONOVÁ MAZANINA, tl. 100 mm</t>
  </si>
  <si>
    <t>- ŠKVÁRA 150 mm</t>
  </si>
  <si>
    <t>- ZEMNÍ PLÁŇ</t>
  </si>
  <si>
    <t>plocha terasy 133 m2</t>
  </si>
  <si>
    <t>133</t>
  </si>
  <si>
    <t>113107162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</si>
  <si>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</si>
  <si>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1231294156</t>
  </si>
  <si>
    <t>https://podminky.urs.cz/item/CS_URS_2024_01/113107162</t>
  </si>
  <si>
    <t>3</t>
  </si>
  <si>
    <t>113107171</t>
  </si>
  <si>
    <t>Odstranění podkladů nebo krytů strojně plochy jednotlivě přes 50 m2 do 200 m2 s přemístěním hmot na skládku na vzdálenost do 20 m nebo s naložením na dopravní prostředek z betonu prostého, o tl. vrstvy přes 100 do 150 mm</t>
  </si>
  <si>
    <t>-1251874352</t>
  </si>
  <si>
    <t>https://podminky.urs.cz/item/CS_URS_2024_01/113107171</t>
  </si>
  <si>
    <t>9</t>
  </si>
  <si>
    <t>Ostatní konstrukce a práce-bourání</t>
  </si>
  <si>
    <t>961044111</t>
  </si>
  <si>
    <t>Bourání základů z betonu prostého</t>
  </si>
  <si>
    <t>m3</t>
  </si>
  <si>
    <t>983406397</t>
  </si>
  <si>
    <t>https://podminky.urs.cz/item/CS_URS_2024_01/961044111</t>
  </si>
  <si>
    <t>MINIMÁLNÍ UBOURÁNÍ LEMOVACÍ STĚNY</t>
  </si>
  <si>
    <t>0,3*0,2*(37,6)</t>
  </si>
  <si>
    <t>5</t>
  </si>
  <si>
    <t>962032132</t>
  </si>
  <si>
    <t>Bourání zdiva nadzákladového z cihel keramických děrovaných broušených na tenkovrstvou maltu nebo zdicí pěnu, objemu přes 1 m3</t>
  </si>
  <si>
    <t>740570568</t>
  </si>
  <si>
    <t>https://podminky.urs.cz/item/CS_URS_2024_01/962032132</t>
  </si>
  <si>
    <t>VYBOURÁNÍ STÁVAJÍCÍCH PARAPETŮ NA ÚROVEŇ PODKLADNÍHO BETONU (d.ú. -0,100)</t>
  </si>
  <si>
    <t>0,3*(4,2*1,05)*4</t>
  </si>
  <si>
    <t>6</t>
  </si>
  <si>
    <t>962033111</t>
  </si>
  <si>
    <t>Bourání zdiva nadzákladového z tvárnic ztraceného bednění včetně výztuže a výplně z betonu, třídy C8/10, C12/15, C16/20, C20/25, objemu do 1 m3</t>
  </si>
  <si>
    <t>1167001944</t>
  </si>
  <si>
    <t>https://podminky.urs.cz/item/CS_URS_2024_01/962033111</t>
  </si>
  <si>
    <t>zděné pilíře mezi dřevěným oplocením</t>
  </si>
  <si>
    <t>0,3*0,65*(0,5*6+0,3)</t>
  </si>
  <si>
    <t>7</t>
  </si>
  <si>
    <t>966003814</t>
  </si>
  <si>
    <t>Rozebrání dřevěného oplocení se sloupky osové vzdálenosti do 4,00 m, výšky do 2,50 m, osazených do hloubky 1,00 m s příčníky a betonovými sloupky z prken a latí</t>
  </si>
  <si>
    <t>m</t>
  </si>
  <si>
    <t>-2136032286</t>
  </si>
  <si>
    <t>https://podminky.urs.cz/item/CS_URS_2024_01/966003814</t>
  </si>
  <si>
    <t>dřevěné oplocení</t>
  </si>
  <si>
    <t>1,9+4,7*3+3,9+4,8+4,9</t>
  </si>
  <si>
    <t>8</t>
  </si>
  <si>
    <t>966008211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</si>
  <si>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</si>
  <si>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-165586497</t>
  </si>
  <si>
    <t>https://podminky.urs.cz/item/CS_URS_2024_01/966008211</t>
  </si>
  <si>
    <t>žlab podél oplocení na terase</t>
  </si>
  <si>
    <t>20+6,7+5,5</t>
  </si>
  <si>
    <t>966073812</t>
  </si>
  <si>
    <t>Rozebrání vrat a vrátek k oplocení plochy jednotlivě přes 6 do 10 m2</t>
  </si>
  <si>
    <t>kus</t>
  </si>
  <si>
    <t>-568362503</t>
  </si>
  <si>
    <t>https://podminky.urs.cz/item/CS_URS_2024_01/966073812</t>
  </si>
  <si>
    <t>1 "dřevěná kce v oplocení</t>
  </si>
  <si>
    <t>10</t>
  </si>
  <si>
    <t>968082018</t>
  </si>
  <si>
    <t>Vybourání plastových rámů oken s křídly, dveřních zárubní, vrat rámu oken s křídly, plochy přes 4 m2</t>
  </si>
  <si>
    <t>-1163821658</t>
  </si>
  <si>
    <t>https://podminky.urs.cz/item/CS_URS_2024_01/968082018</t>
  </si>
  <si>
    <t>DEMONTÁŽ VÝPLNÍ OTVORŮ - 4x PLASTOVÉ OKNO S IZOLAČNÍM DVOJSKLEM</t>
  </si>
  <si>
    <t>4,2*1,8*4</t>
  </si>
  <si>
    <t>11</t>
  </si>
  <si>
    <t>978011141</t>
  </si>
  <si>
    <t>Otlučení vápenných nebo vápenocementových omítek vnitřních ploch stropů, v rozsahu přes 10 do 30 %</t>
  </si>
  <si>
    <t>-1151130585</t>
  </si>
  <si>
    <t>https://podminky.urs.cz/item/CS_URS_2024_01/978011141</t>
  </si>
  <si>
    <t>ÚO</t>
  </si>
  <si>
    <t>Úprava stávající omítky</t>
  </si>
  <si>
    <t>odstranění stávající malby, zapravení drážek po vedení nových elektroinstalacích, přeštukování nesoudržných míst - odhad oprav 30% povrchu, celoplošně</t>
  </si>
  <si>
    <t>výmalba</t>
  </si>
  <si>
    <t>strop</t>
  </si>
  <si>
    <t>60 "m.č.1.12</t>
  </si>
  <si>
    <t>28 "m.č.1.11</t>
  </si>
  <si>
    <t>27,2 "m.č.1.10</t>
  </si>
  <si>
    <t>Součet</t>
  </si>
  <si>
    <t>978013141</t>
  </si>
  <si>
    <t>Otlučení vápenných nebo vápenocementových omítek vnitřních ploch stěn s vyškrabáním spar, s očištěním zdiva, v rozsahu přes 10 do 30 %</t>
  </si>
  <si>
    <t>423649756</t>
  </si>
  <si>
    <t>https://podminky.urs.cz/item/CS_URS_2024_01/978013141</t>
  </si>
  <si>
    <t>2,93*(6,02*2+9,9*2) "m.č.1.12</t>
  </si>
  <si>
    <t>2,93*(6,02*2+4,7*2+0,5*2) "m.č.1.11</t>
  </si>
  <si>
    <t>2,93*(6,02*2+4,6*2) "m.č.1.10</t>
  </si>
  <si>
    <t>-(0,8*2*4+0,93*1,3+0,91*1,3) "vni</t>
  </si>
  <si>
    <t>-(4,17*2,7*4) "vně</t>
  </si>
  <si>
    <t>ostění</t>
  </si>
  <si>
    <t>0,2*(0,8*4+2*2*4+0,93+2*1,3+0,91+2*1,3) "vni</t>
  </si>
  <si>
    <t>0,45*(4,17*4+2*2,7*4) "vně</t>
  </si>
  <si>
    <t>Mezisoučet</t>
  </si>
  <si>
    <t>0,081 "zaokrouhlení</t>
  </si>
  <si>
    <t>13</t>
  </si>
  <si>
    <t>978015391</t>
  </si>
  <si>
    <t>Otlučení vápenných nebo vápenocementových omítek vnějších ploch s vyškrabáním spar a s očištěním zdiva stupně členitosti 1 a 2, v rozsahu přes 80 do 100 %</t>
  </si>
  <si>
    <t>1872324952</t>
  </si>
  <si>
    <t>https://podminky.urs.cz/item/CS_URS_2024_01/978015391</t>
  </si>
  <si>
    <t>vnější omítka v místě přístavby</t>
  </si>
  <si>
    <t>4*(20,35)</t>
  </si>
  <si>
    <t>0,2*(4,17*4+2*2,7*4) "vně</t>
  </si>
  <si>
    <t xml:space="preserve">otlučení omítky na stáv.objektu + nový KZS a  omítka</t>
  </si>
  <si>
    <t>4*(1) "pohled západní - stáv.stavba</t>
  </si>
  <si>
    <t>6,8*(6,4) "pohled východní - stáv.stavba</t>
  </si>
  <si>
    <t>*4*(2,5) "pohled východní - přístavba</t>
  </si>
  <si>
    <t>0,06 "zaokrouhlení</t>
  </si>
  <si>
    <t>997</t>
  </si>
  <si>
    <t>Přesun sutě</t>
  </si>
  <si>
    <t>14</t>
  </si>
  <si>
    <t>997013112</t>
  </si>
  <si>
    <t>Vnitrostaveništní doprava suti a vybouraných hmot vodorovně do 50 m s naložením základní pro budovy a haly výšky přes 6 do 9 m</t>
  </si>
  <si>
    <t>t</t>
  </si>
  <si>
    <t>1629078496</t>
  </si>
  <si>
    <t>https://podminky.urs.cz/item/CS_URS_2024_01/997013112</t>
  </si>
  <si>
    <t>15</t>
  </si>
  <si>
    <t>997013501</t>
  </si>
  <si>
    <t>Odvoz suti a vybouraných hmot na skládku nebo meziskládku se složením, na vzdálenost do 1 km</t>
  </si>
  <si>
    <t>-1732325951</t>
  </si>
  <si>
    <t>https://podminky.urs.cz/item/CS_URS_2024_01/997013501</t>
  </si>
  <si>
    <t>16</t>
  </si>
  <si>
    <t>997013509</t>
  </si>
  <si>
    <t>Odvoz suti a vybouraných hmot na skládku nebo meziskládku se složením, na vzdálenost Příplatek k ceně za každý další započatý 1 km přes 1 km</t>
  </si>
  <si>
    <t>1206923239</t>
  </si>
  <si>
    <t>https://podminky.urs.cz/item/CS_URS_2024_01/997013509</t>
  </si>
  <si>
    <t>157,748*19 'Přepočtené koeficientem množství</t>
  </si>
  <si>
    <t>17</t>
  </si>
  <si>
    <t>997013601</t>
  </si>
  <si>
    <t>Poplatek za uložení stavebního odpadu na skládce (skládkovné) z prostého betonu zatříděného do Katalogu odpadů pod kódem 17 01 01</t>
  </si>
  <si>
    <t>-775584230</t>
  </si>
  <si>
    <t>https://podminky.urs.cz/item/CS_URS_2024_01/997013601</t>
  </si>
  <si>
    <t>18</t>
  </si>
  <si>
    <t>997013602</t>
  </si>
  <si>
    <t>Poplatek za uložení stavebního odpadu na skládce (skládkovné) z armovaného betonu zatříděného do Katalogu odpadů pod kódem 17 01 01</t>
  </si>
  <si>
    <t>1989639715</t>
  </si>
  <si>
    <t>https://podminky.urs.cz/item/CS_URS_2024_01/997013602</t>
  </si>
  <si>
    <t>19</t>
  </si>
  <si>
    <t>997013603</t>
  </si>
  <si>
    <t>Poplatek za uložení stavebního odpadu na skládce (skládkovné) cihelného zatříděného do Katalogu odpadů pod kódem 17 01 02</t>
  </si>
  <si>
    <t>287485067</t>
  </si>
  <si>
    <t>https://podminky.urs.cz/item/CS_URS_2024_01/997013603</t>
  </si>
  <si>
    <t>20</t>
  </si>
  <si>
    <t>997013607</t>
  </si>
  <si>
    <t>Poplatek za uložení stavebního odpadu na skládce (skládkovné) z tašek a keramických výrobků zatříděného do Katalogu odpadů pod kódem 17 01 03</t>
  </si>
  <si>
    <t>-357556604</t>
  </si>
  <si>
    <t>https://podminky.urs.cz/item/CS_URS_2024_01/997013607</t>
  </si>
  <si>
    <t>997013631</t>
  </si>
  <si>
    <t>Poplatek za uložení stavebního odpadu na skládce (skládkovné) směsného stavebního a demoličního zatříděného do Katalogu odpadů pod kódem 17 09 04</t>
  </si>
  <si>
    <t>884164597</t>
  </si>
  <si>
    <t>https://podminky.urs.cz/item/CS_URS_2024_01/997013631</t>
  </si>
  <si>
    <t>157,748</t>
  </si>
  <si>
    <t>-147,417</t>
  </si>
  <si>
    <t>22</t>
  </si>
  <si>
    <t>997013655</t>
  </si>
  <si>
    <t>Poplatek za uložení stavebního odpadu na skládce (skládkovné) zeminy a kamení zatříděného do Katalogu odpadů pod kódem 17 05 04</t>
  </si>
  <si>
    <t>1464170721</t>
  </si>
  <si>
    <t>https://podminky.urs.cz/item/CS_URS_2024_01/997013655</t>
  </si>
  <si>
    <t>23</t>
  </si>
  <si>
    <t>997013811</t>
  </si>
  <si>
    <t>Poplatek za uložení stavebního odpadu na skládce (skládkovné) dřevěného zatříděného do Katalogu odpadů pod kódem 17 02 01</t>
  </si>
  <si>
    <t>470721107</t>
  </si>
  <si>
    <t>https://podminky.urs.cz/item/CS_URS_2024_01/997013811</t>
  </si>
  <si>
    <t>24</t>
  </si>
  <si>
    <t>997013813</t>
  </si>
  <si>
    <t>Poplatek za uložení stavebního odpadu na skládce (skládkovné) z plastických hmot zatříděného do Katalogu odpadů pod kódem 17 02 03</t>
  </si>
  <si>
    <t>1036454225</t>
  </si>
  <si>
    <t>https://podminky.urs.cz/item/CS_URS_2024_01/997013813</t>
  </si>
  <si>
    <t>PSV</t>
  </si>
  <si>
    <t>Práce a dodávky PSV</t>
  </si>
  <si>
    <t>764</t>
  </si>
  <si>
    <t>Konstrukce klempířské</t>
  </si>
  <si>
    <t>25</t>
  </si>
  <si>
    <t>764002841</t>
  </si>
  <si>
    <t>Demontáž klempířských konstrukcí oplechování horních ploch zdí a nadezdívek do suti</t>
  </si>
  <si>
    <t>-601504777</t>
  </si>
  <si>
    <t>https://podminky.urs.cz/item/CS_URS_2024_01/764002841</t>
  </si>
  <si>
    <t>PŘEPLECHOVÁNÍ PŮVODNÍ HLAVY ATIKY</t>
  </si>
  <si>
    <t>rozšíření o nové zateplení štítu tl. 180 mm</t>
  </si>
  <si>
    <t>6,2 "K.05</t>
  </si>
  <si>
    <t>26</t>
  </si>
  <si>
    <t>764002851</t>
  </si>
  <si>
    <t>Demontáž klempířských konstrukcí oplechování parapetů do suti</t>
  </si>
  <si>
    <t>-2062108499</t>
  </si>
  <si>
    <t>https://podminky.urs.cz/item/CS_URS_2024_01/764002851</t>
  </si>
  <si>
    <t>4,2*4</t>
  </si>
  <si>
    <t>766</t>
  </si>
  <si>
    <t>Konstrukce truhlářské</t>
  </si>
  <si>
    <t>27</t>
  </si>
  <si>
    <t>766691811</t>
  </si>
  <si>
    <t>Demontáž parapetních desek šířky do 300 mm</t>
  </si>
  <si>
    <t>-56834255</t>
  </si>
  <si>
    <t>https://podminky.urs.cz/item/CS_URS_2024_01/766691811</t>
  </si>
  <si>
    <t>28</t>
  </si>
  <si>
    <t>766691914</t>
  </si>
  <si>
    <t>Ostatní práce vyvěšení nebo zavěšení křídel dřevěných dveřních, plochy do 2 m2</t>
  </si>
  <si>
    <t>2069918140</t>
  </si>
  <si>
    <t>https://podminky.urs.cz/item/CS_URS_2024_01/766691914</t>
  </si>
  <si>
    <t>06 - DEMONTÁŽ DVEŘNÍCH KŘÍDEL (zárubeň bude zachována)</t>
  </si>
  <si>
    <t>771</t>
  </si>
  <si>
    <t>Podlahy z dlaždic</t>
  </si>
  <si>
    <t>29</t>
  </si>
  <si>
    <t>771471810</t>
  </si>
  <si>
    <t>Demontáž soklíků z dlaždic keramických kladených do malty rovných</t>
  </si>
  <si>
    <t>-1216553150</t>
  </si>
  <si>
    <t>https://podminky.urs.cz/item/CS_URS_2024_01/771471810</t>
  </si>
  <si>
    <t>soklík</t>
  </si>
  <si>
    <t>stěny</t>
  </si>
  <si>
    <t>stávající - SV 2,93</t>
  </si>
  <si>
    <t>(6,02*2+9,9*2) "m.č.1.12</t>
  </si>
  <si>
    <t>(6,02*2+4,7*2+0,5*2) "m.č.1.11</t>
  </si>
  <si>
    <t>(6,02*2+4,6*2) "m.č.1.10</t>
  </si>
  <si>
    <t>-(0,8*4) "vni</t>
  </si>
  <si>
    <t>30</t>
  </si>
  <si>
    <t>771571810</t>
  </si>
  <si>
    <t>Demontáž podlah z dlaždic keramických kladených do malty</t>
  </si>
  <si>
    <t>-1454365767</t>
  </si>
  <si>
    <t>https://podminky.urs.cz/item/CS_URS_2024_01/771571810</t>
  </si>
  <si>
    <t>P1. PODLAHA 1.NP DLE PŮVODNÍ PD - tl. 100 mm</t>
  </si>
  <si>
    <t>- KERAMICKÁ DLAŽBA, tl. 10 mm + PVC</t>
  </si>
  <si>
    <t>- CEMENTOVÁ MALTA, tl. 20 mm</t>
  </si>
  <si>
    <t>SEJMUTÍ PODLAHOVÉ KRYTINY</t>
  </si>
  <si>
    <t>1.NP</t>
  </si>
  <si>
    <t>stávající - skladba P1</t>
  </si>
  <si>
    <t>776</t>
  </si>
  <si>
    <t>Podlahy povlakové</t>
  </si>
  <si>
    <t>31</t>
  </si>
  <si>
    <t>776201812</t>
  </si>
  <si>
    <t>Demontáž povlakových podlahovin lepených ručně s podložkou</t>
  </si>
  <si>
    <t>1285952185</t>
  </si>
  <si>
    <t>https://podminky.urs.cz/item/CS_URS_2024_01/776201812</t>
  </si>
  <si>
    <t>32</t>
  </si>
  <si>
    <t>776410811</t>
  </si>
  <si>
    <t>Demontáž soklíků nebo lišt pryžových nebo plastových</t>
  </si>
  <si>
    <t>2128402703</t>
  </si>
  <si>
    <t>https://podminky.urs.cz/item/CS_URS_2024_01/776410811</t>
  </si>
  <si>
    <t>783</t>
  </si>
  <si>
    <t>Dokončovací práce - nátěry</t>
  </si>
  <si>
    <t>33</t>
  </si>
  <si>
    <t>783306805</t>
  </si>
  <si>
    <t>Odstranění nátěrů ze zámečnických konstrukcí opálením s obroušením</t>
  </si>
  <si>
    <t>1637315212</t>
  </si>
  <si>
    <t>https://podminky.urs.cz/item/CS_URS_2024_01/783306805</t>
  </si>
  <si>
    <t>P</t>
  </si>
  <si>
    <t>Poznámka k položce:_x000d_
D.01_x000d_
D.02_x000d_
D.03_x000d_
D.04</t>
  </si>
  <si>
    <t>NAVRŽENY NOVÉ VNITŘNÍ DVEŘE DO STÁVAJÍCÍCH ZÁRUBNÍ S NOVÝM NÁTĚREM</t>
  </si>
  <si>
    <t>ZÁRUBEŇ: stávající ocelová, nový nátěr - barva šedá</t>
  </si>
  <si>
    <t>D.01</t>
  </si>
  <si>
    <t>D.02</t>
  </si>
  <si>
    <t>D.03</t>
  </si>
  <si>
    <t>D.04</t>
  </si>
  <si>
    <t>0,5*(0,8+2*2)*5</t>
  </si>
  <si>
    <t>784</t>
  </si>
  <si>
    <t>Dokončovací práce - malby a tapety</t>
  </si>
  <si>
    <t>34</t>
  </si>
  <si>
    <t>784121001</t>
  </si>
  <si>
    <t>Oškrabání malby v místnostech výšky do 3,80 m</t>
  </si>
  <si>
    <t>-128904754</t>
  </si>
  <si>
    <t>https://podminky.urs.cz/item/CS_URS_2024_01/784121001</t>
  </si>
  <si>
    <t>VRN</t>
  </si>
  <si>
    <t>Vedlejší rozpočtové náklady</t>
  </si>
  <si>
    <t>VRN9</t>
  </si>
  <si>
    <t>Ostatní náklady</t>
  </si>
  <si>
    <t>35</t>
  </si>
  <si>
    <t>094103000</t>
  </si>
  <si>
    <t>Náklady na plánované vyklizení objektu</t>
  </si>
  <si>
    <t>hod</t>
  </si>
  <si>
    <t>1024</t>
  </si>
  <si>
    <t>-1958334318</t>
  </si>
  <si>
    <t>https://podminky.urs.cz/item/CS_URS_2024_01/094103000</t>
  </si>
  <si>
    <t>Před zahájením bouracích prací je třeba provést vyklizení prostoru</t>
  </si>
  <si>
    <t>D.1.1.2 - Architektonicko-stavební řešení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</si>
  <si>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</si>
  <si>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</si>
  <si>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</si>
  <si>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</si>
  <si>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</si>
  <si>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998 - Přesun hmot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</si>
  <si>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</si>
  <si>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</si>
  <si>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</si>
  <si>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</si>
  <si>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</si>
  <si>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</si>
  <si>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767 - Konstrukce zámečnické</t>
  </si>
  <si>
    <t xml:space="preserve">    781 - Dokončovací práce - obklady</t>
  </si>
  <si>
    <t xml:space="preserve">    786 - Dokončovací práce - čalounické úpravy</t>
  </si>
  <si>
    <t xml:space="preserve">    789 - Povrchové úpravy ocelových konstrukcí a technologických zařízení</t>
  </si>
  <si>
    <t>HZS - Hodinové zúčtovací sazby</t>
  </si>
  <si>
    <t>131251100</t>
  </si>
  <si>
    <t>Hloubení nezapažených jam a zářezů strojně s urovnáním dna do předepsaného profilu a spádu v hornině třídy těžitelnosti I skupiny 3 do 20 m3</t>
  </si>
  <si>
    <t>-2095714268</t>
  </si>
  <si>
    <t>https://podminky.urs.cz/item/CS_URS_2024_01/131251100</t>
  </si>
  <si>
    <t>stavební jáma</t>
  </si>
  <si>
    <t>13 "zákl.deska</t>
  </si>
  <si>
    <t>11 "podsyp</t>
  </si>
  <si>
    <t>132251101</t>
  </si>
  <si>
    <t>Hloubení nezapažených rýh šířky do 800 mm strojně s urovnáním dna do předepsaného profilu a spádu v hornině třídy těžitelnosti I skupiny 3 do 20 m3</t>
  </si>
  <si>
    <t>1318850246</t>
  </si>
  <si>
    <t>https://podminky.urs.cz/item/CS_URS_2024_01/132251101</t>
  </si>
  <si>
    <t>rýhy</t>
  </si>
  <si>
    <t>18,5</t>
  </si>
  <si>
    <t>BD 400</t>
  </si>
  <si>
    <t>0,6*0,25*(10,3*2+10,05*2+4*2+1,45*2)</t>
  </si>
  <si>
    <t>okolo - obsyp</t>
  </si>
  <si>
    <t>0,3*(4,5*2+10,5+11)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</si>
  <si>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</si>
  <si>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</si>
  <si>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-747214616</t>
  </si>
  <si>
    <t>https://podminky.urs.cz/item/CS_URS_2024_01/162251102</t>
  </si>
  <si>
    <t>okolo - obsyp - meziskládka tam a zpět</t>
  </si>
  <si>
    <t>0,3*(4,5*2+10,5+11)*2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</si>
  <si>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</si>
  <si>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</si>
  <si>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853995314</t>
  </si>
  <si>
    <t>https://podminky.urs.cz/item/CS_URS_2024_01/162751117</t>
  </si>
  <si>
    <t>41,39</t>
  </si>
  <si>
    <t>-9,15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</si>
  <si>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</si>
  <si>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</si>
  <si>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-939316251</t>
  </si>
  <si>
    <t>https://podminky.urs.cz/item/CS_URS_2024_01/162751119</t>
  </si>
  <si>
    <t>56,24*10 'Přepočtené koeficientem množství</t>
  </si>
  <si>
    <t>167151101</t>
  </si>
  <si>
    <t>Nakládání, skládání a překládání neulehlého výkopku nebo sypaniny strojně nakládání, množství do 100 m3, z horniny třídy těžitelnosti I, skupiny 1 až 3</t>
  </si>
  <si>
    <t>907122806</t>
  </si>
  <si>
    <t>https://podminky.urs.cz/item/CS_URS_2024_01/167151101</t>
  </si>
  <si>
    <t>171152501</t>
  </si>
  <si>
    <t>Zhutnění podloží pod násypy z rostlé horniny třídy těžitelnosti I a II, skupiny 1 až 4 z hornin soudružných a nesoudržných</t>
  </si>
  <si>
    <t>-871415540</t>
  </si>
  <si>
    <t>https://podminky.urs.cz/item/CS_URS_2024_01/171152501</t>
  </si>
  <si>
    <t xml:space="preserve">1.19 TERASA   betonová dlažba</t>
  </si>
  <si>
    <t>58</t>
  </si>
  <si>
    <t>celková zastavěná plocha přístavby 74 m2</t>
  </si>
  <si>
    <t>74</t>
  </si>
  <si>
    <t>171201221</t>
  </si>
  <si>
    <t>829782229</t>
  </si>
  <si>
    <t>https://podminky.urs.cz/item/CS_URS_2024_01/171201221</t>
  </si>
  <si>
    <t>56,24*1,9 'Přepočtené koeficientem množství</t>
  </si>
  <si>
    <t>171251201</t>
  </si>
  <si>
    <t>Uložení sypaniny na skládky nebo meziskládky bez hutnění s upravením uložené sypaniny do předepsaného tvaru</t>
  </si>
  <si>
    <t>-1331685628</t>
  </si>
  <si>
    <t>https://podminky.urs.cz/item/CS_URS_2024_01/171251201</t>
  </si>
  <si>
    <t>174111101</t>
  </si>
  <si>
    <t>Zásyp sypaninou z jakékoliv horniny ručně s uložením výkopku ve vrstvách se zhutněním jam, šachet, rýh nebo kolem objektů v těchto vykopávkách</t>
  </si>
  <si>
    <t>344938649</t>
  </si>
  <si>
    <t>https://podminky.urs.cz/item/CS_URS_2024_01/174111101</t>
  </si>
  <si>
    <t>184818232</t>
  </si>
  <si>
    <t>Ochrana kmene bedněním před poškozením stavebním provozem zřízení včetně odstranění výšky bednění do 2 m průměru kmene přes 300 do 500 mm</t>
  </si>
  <si>
    <t>699311521</t>
  </si>
  <si>
    <t>https://podminky.urs.cz/item/CS_URS_2024_01/184818232</t>
  </si>
  <si>
    <t>ochrana stáv.stromu</t>
  </si>
  <si>
    <t>Zakládání</t>
  </si>
  <si>
    <t>218111114</t>
  </si>
  <si>
    <t>Odvětrání radonu vodorovné kladené do štěrkového podsypu drenážní z plastových perforovaných trubek, vnitřní průměr přes 100 do 125 mm</t>
  </si>
  <si>
    <t>-37502045</t>
  </si>
  <si>
    <t>https://podminky.urs.cz/item/CS_URS_2024_01/218111114</t>
  </si>
  <si>
    <t>R</t>
  </si>
  <si>
    <t>SYSTÉM ODVĚTRÁNÍ RADONU Z PODLOŽÍ NAD STŘECHU</t>
  </si>
  <si>
    <t>1. drenážní perforované potrubí DN 125 30,5 m</t>
  </si>
  <si>
    <t>30,5</t>
  </si>
  <si>
    <t>2. stoupací potrubí PVC KG DN 110 cca 4,4 m</t>
  </si>
  <si>
    <t>3. ukončovací hlavice nad střechou DN 110</t>
  </si>
  <si>
    <t>218121111</t>
  </si>
  <si>
    <t>Odvětrání radonu svislé z plastových trubek, vnitřní průměr přes 80 do 110 mm</t>
  </si>
  <si>
    <t>-1446749499</t>
  </si>
  <si>
    <t>https://podminky.urs.cz/item/CS_URS_2024_01/218121111</t>
  </si>
  <si>
    <t>4,4</t>
  </si>
  <si>
    <t>271532212</t>
  </si>
  <si>
    <t>Podsyp pod základové konstrukce se zhutněním a urovnáním povrchu z kameniva hrubého, frakce 16 - 32 mm</t>
  </si>
  <si>
    <t>655679578</t>
  </si>
  <si>
    <t>https://podminky.urs.cz/item/CS_URS_2024_01/271532212</t>
  </si>
  <si>
    <t>PODKLADNÍ VRSTVA ZE ŠTĚRKODRTĚ (fr. 0-32), tl. 150 mm</t>
  </si>
  <si>
    <t>0,15*((9,5*4)+(1,45*(4,525+4,675)))</t>
  </si>
  <si>
    <t>ztratné sedání</t>
  </si>
  <si>
    <t>7,701*0,3</t>
  </si>
  <si>
    <t>273321511</t>
  </si>
  <si>
    <t>Základy z betonu železového (bez výztuže) desky z betonu bez zvláštních nároků na prostředí tř. C 25/30</t>
  </si>
  <si>
    <t>1760186759</t>
  </si>
  <si>
    <t>https://podminky.urs.cz/item/CS_URS_2024_01/273321511</t>
  </si>
  <si>
    <t>Poznámka k položce:_x000d_
beton C25/30-XC2</t>
  </si>
  <si>
    <t>PODKLADNÍ ŽELEZOBETONOVÁ DESKA ZD1 - tl. 150 mm</t>
  </si>
  <si>
    <t>beton C25/30-XC2, krytí výztuže 35 mm</t>
  </si>
  <si>
    <t>výztuž KARI síť Ø6/100/100 při obou površích</t>
  </si>
  <si>
    <t>podsyp desky štěrkpískový podsyp, hutnit po 150 mm tlakem 40 MPa</t>
  </si>
  <si>
    <t>(podél stávající stavby zvětšení tl. podkladní desky na 300 mm)</t>
  </si>
  <si>
    <t>ŽB základová deska</t>
  </si>
  <si>
    <t>0,15*((10,3*4,4)+(10,05*2,25))</t>
  </si>
  <si>
    <t>0,15*0,6*(10,3+10,05) "(podél stávající stavby zvětšení tl. podkladní desky na 300 mm)</t>
  </si>
  <si>
    <t>273351121</t>
  </si>
  <si>
    <t>Bednění základů desek zřízení</t>
  </si>
  <si>
    <t>1506948076</t>
  </si>
  <si>
    <t>https://podminky.urs.cz/item/CS_URS_2024_01/273351121</t>
  </si>
  <si>
    <t>0,3*(10,3*2+4,4*2+10,05*2)</t>
  </si>
  <si>
    <t>273351122</t>
  </si>
  <si>
    <t>Bednění základů desek odstranění</t>
  </si>
  <si>
    <t>-728180353</t>
  </si>
  <si>
    <t>https://podminky.urs.cz/item/CS_URS_2024_01/273351122</t>
  </si>
  <si>
    <t>273353111</t>
  </si>
  <si>
    <t>Bednění kotevních otvorů a prostupů v základových konstrukcích v deskách včetně polohového zajištění a odbednění, popř. ztraceného bednění z pletiva apod. průřezu přes 0,01 do 0,02 m2, hl. do 0,50 m</t>
  </si>
  <si>
    <t>-23070602</t>
  </si>
  <si>
    <t>https://podminky.urs.cz/item/CS_URS_2024_01/273353111</t>
  </si>
  <si>
    <t>prostup v základech</t>
  </si>
  <si>
    <t>273361821</t>
  </si>
  <si>
    <t>Výztuž základů desek z betonářské oceli 10 505 (R) nebo BSt 500</t>
  </si>
  <si>
    <t>-1992257269</t>
  </si>
  <si>
    <t>https://podminky.urs.cz/item/CS_URS_2024_01/273361821</t>
  </si>
  <si>
    <t>skoby po obvodě - provázání sítí - pr.6 po 200mm dl.750mm</t>
  </si>
  <si>
    <t>0,222 kg/m</t>
  </si>
  <si>
    <t>0,222*0,75*((10,3*4,4)+(10,05*2,25))/0,2/1000</t>
  </si>
  <si>
    <t>273362021</t>
  </si>
  <si>
    <t>Výztuž základů desek ze svařovaných sítí z drátů typu KARI</t>
  </si>
  <si>
    <t>725411928</t>
  </si>
  <si>
    <t>https://podminky.urs.cz/item/CS_URS_2024_01/273362021</t>
  </si>
  <si>
    <t>4,44 kg/m2</t>
  </si>
  <si>
    <t>4,44*((10,3*4,4)+(10,05*2,25))/1000*1,2*2</t>
  </si>
  <si>
    <t>274313811</t>
  </si>
  <si>
    <t>Základy z betonu prostého pasy betonu kamenem neprokládaného tř. C 25/30</t>
  </si>
  <si>
    <t>-2063564279</t>
  </si>
  <si>
    <t>https://podminky.urs.cz/item/CS_URS_2024_01/274313811</t>
  </si>
  <si>
    <t>Poznámka k položce:_x000d_
beton prostý C25/30-XC2</t>
  </si>
  <si>
    <t>LITÉ ZÁKLADOVÉ PASY - tl. 600 mm</t>
  </si>
  <si>
    <t>beton prostý C25/30-XC2, KONZISTENCE S4, Cl 0,2, Dmax 16</t>
  </si>
  <si>
    <t>beton armovaný C25/30-XC2, KONZISTENCE S4, Cl 0,2, Dmax 16 - rozsah ZP1 a ZP2</t>
  </si>
  <si>
    <t>pasy</t>
  </si>
  <si>
    <t>0,6*1*(1,1+1,935+1,365+1,1+4,4+1,1+4,5+1,1)</t>
  </si>
  <si>
    <t>0,6*0,65*(2,775*2+0,6*2+1,65*2+10,05+0,65*2)</t>
  </si>
  <si>
    <t>274321511</t>
  </si>
  <si>
    <t>Základy z betonu železového (bez výztuže) pasy z betonu bez zvláštních nároků na prostředí tř. C 25/30</t>
  </si>
  <si>
    <t>-1082276468</t>
  </si>
  <si>
    <t>https://podminky.urs.cz/item/CS_URS_2024_01/274321511</t>
  </si>
  <si>
    <t>Poznámka k položce:_x000d_
beton armovaný C25/30-XC2</t>
  </si>
  <si>
    <t>0,6*1*(6) "ZP1</t>
  </si>
  <si>
    <t>0,6*0,65*(6) "ZP2</t>
  </si>
  <si>
    <t>274351121</t>
  </si>
  <si>
    <t>Bednění základů pasů rovné zřízení</t>
  </si>
  <si>
    <t>1979124645</t>
  </si>
  <si>
    <t>https://podminky.urs.cz/item/CS_URS_2024_01/274351121</t>
  </si>
  <si>
    <t>2*1*(1,1+1,935+1,365+1,1+4,4+1,1+4,5+1,1)</t>
  </si>
  <si>
    <t>2*0,65*(2,775*2+0,6*2+1,65*2+10,05+0,65*2)</t>
  </si>
  <si>
    <t>2*1*(6) "ZP1</t>
  </si>
  <si>
    <t>2*0,65*(6) "ZP2</t>
  </si>
  <si>
    <t>274351122</t>
  </si>
  <si>
    <t>Bednění základů pasů rovné odstranění</t>
  </si>
  <si>
    <t>-1042939187</t>
  </si>
  <si>
    <t>https://podminky.urs.cz/item/CS_URS_2024_01/274351122</t>
  </si>
  <si>
    <t>274361821</t>
  </si>
  <si>
    <t>Výztuž základů pasů z betonářské oceli 10 505 (R) nebo BSt 500</t>
  </si>
  <si>
    <t>1340540627</t>
  </si>
  <si>
    <t>https://podminky.urs.cz/item/CS_URS_2024_01/274361821</t>
  </si>
  <si>
    <t>ZP1</t>
  </si>
  <si>
    <t>ZP2</t>
  </si>
  <si>
    <t>viz statika</t>
  </si>
  <si>
    <t>185,62/1000</t>
  </si>
  <si>
    <t>274362021</t>
  </si>
  <si>
    <t>Výztuž základů pasů ze svařovaných sítí z drátů typu KARI</t>
  </si>
  <si>
    <t>-2096320846</t>
  </si>
  <si>
    <t>https://podminky.urs.cz/item/CS_URS_2024_01/274362021</t>
  </si>
  <si>
    <t>199,08/1000</t>
  </si>
  <si>
    <t>279113155</t>
  </si>
  <si>
    <t>Základové zdi z tvárnic ztraceného bednění včetně výplně z betonu bez zvláštních nároků na vliv prostředí třídy C 25/30, tloušťky zdiva přes 300 do 400 mm</t>
  </si>
  <si>
    <t>381350845</t>
  </si>
  <si>
    <t>https://podminky.urs.cz/item/CS_URS_2024_01/279113155</t>
  </si>
  <si>
    <t>ZÁKLADOVÉ PASY Z BEDNÍCÍCH DÍLCŮ - tl. 400 mm</t>
  </si>
  <si>
    <t>beton C25/30-XC2, KONZISTENCE S4, Cl 0,2, Dmax 16</t>
  </si>
  <si>
    <t>výztuž vodorovná 2x Ø10 (v každé ložné spáře)</t>
  </si>
  <si>
    <t>výztuž svislá 2x 2Ø10/m´ (u obou stěn bednícího dílce)</t>
  </si>
  <si>
    <t>(svislá výztuž bednících dílců bude zakotvena do základových pasů)</t>
  </si>
  <si>
    <t>0,25*(10,3*2+10,05*2+4*2+1,45*2)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</si>
  <si>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</si>
  <si>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</si>
  <si>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-1239482112</t>
  </si>
  <si>
    <t>https://podminky.urs.cz/item/CS_URS_2024_01/279361821</t>
  </si>
  <si>
    <t>0,617 kg/m</t>
  </si>
  <si>
    <t>0,617*2*(10,3*2+10,05*2+4*2+1,45*2)/1000</t>
  </si>
  <si>
    <t>0,617*2*((0,25+0,3+0,5)*(10,3*2+10,05*2+4*2+1,45*2)/1)/1000</t>
  </si>
  <si>
    <t>Svislé a kompletní konstrukce</t>
  </si>
  <si>
    <t>311113142</t>
  </si>
  <si>
    <t>Nadzákladové zdi z betonových tvárnic ztraceného bednění hladkých, včetně výplně z betonu třídy C 20/25, tloušťky zdiva přes 150 do 200 mm</t>
  </si>
  <si>
    <t>-2101255925</t>
  </si>
  <si>
    <t>https://podminky.urs.cz/item/CS_URS_2024_01/311113142</t>
  </si>
  <si>
    <t xml:space="preserve">atika zhlaví  viz DETAIL 3.06.1</t>
  </si>
  <si>
    <t>A2. ÚPRAVA HORNÍHO LÍCE ATIKY</t>
  </si>
  <si>
    <t>- FÓLIE Z PVC KOTVENA PŘES POPLASTOVANÉ PLECHOVÁNÍ ATIKY</t>
  </si>
  <si>
    <t>- SKLOVLÁKNITÁ NETKANÁ TEXTILIE (např.: FILTEK 300)</t>
  </si>
  <si>
    <t>- VODĚVZDORNÁ PŘEKLIŽKA tl. 15 mm (na celou šíři atiky)</t>
  </si>
  <si>
    <t>- VLOŽENÁ TEPELNÁ IZOLACE MEZI HRANOLY - XPS tl. 60 mm</t>
  </si>
  <si>
    <t>- DŘEVĚNÉ VYNÁŠECÍ HRANOLY 60/60 mm, dl. 360 mm á 660 mm</t>
  </si>
  <si>
    <t>pro kotvení deskového záklopu atiky, ukončit min 50 mm před kraji atiky</t>
  </si>
  <si>
    <t>- NOSNÁ KCE ATIKY - 2x BEDNÍCÍ DÍLCE tl. 200 mm</t>
  </si>
  <si>
    <t>(4,325*2+20,35)*0,5 "K.09 - - NOSNÁ KCE ATIKY - 2x BEDNÍCÍ DÍLCE tl. 200 mm</t>
  </si>
  <si>
    <t>311113153</t>
  </si>
  <si>
    <t>Nadzákladové zdi z betonových tvárnic ztraceného bednění hladkých, včetně výplně z betonu třídy C 25/30, tloušťky zdiva přes 200 do 250 mm</t>
  </si>
  <si>
    <t>719643126</t>
  </si>
  <si>
    <t>https://podminky.urs.cz/item/CS_URS_2024_01/311113153</t>
  </si>
  <si>
    <t>PP</t>
  </si>
  <si>
    <t>Podprůvlakový pilíř</t>
  </si>
  <si>
    <t>PROBETONOVANÝ BEDNÍCÍ DÍLEC 250x500 mm + BOČNÍ DOZDÍVKA Z POROBETONU tl. 150 mm</t>
  </si>
  <si>
    <t>beton C25/30-XC1, ocel B500B, výztuž: 8x ØR14 + třmínky R6 po 150 mm</t>
  </si>
  <si>
    <t>pilíř z BD 250</t>
  </si>
  <si>
    <t>3*0,5</t>
  </si>
  <si>
    <t>311235131</t>
  </si>
  <si>
    <t>Zdivo jednovrstvé z cihel děrovaných broušených na celoplošnou tenkovrstvou maltu, pevnost cihel do P10, tl. zdiva 240 mm</t>
  </si>
  <si>
    <t>737338904</t>
  </si>
  <si>
    <t>https://podminky.urs.cz/item/CS_URS_2024_01/311235131</t>
  </si>
  <si>
    <t>BROUŠENÝ CIHELNÝ BLOK PRO tl. STĚNY 24 CM NA MALTU PRO TENKÉ SPÁRY</t>
  </si>
  <si>
    <t>charakteristická pevnost v tlaku fk = 3,91 MPa pro pevnost P10, tl. zdiva 240 mm, Rw = 49 dB</t>
  </si>
  <si>
    <t>přístavba</t>
  </si>
  <si>
    <t>vni</t>
  </si>
  <si>
    <t>(3-0,25)*(2)</t>
  </si>
  <si>
    <t>311235151</t>
  </si>
  <si>
    <t>Zdivo jednovrstvé z cihel děrovaných broušených na celoplošnou tenkovrstvou maltu, pevnost cihel do P10, tl. zdiva 300 mm</t>
  </si>
  <si>
    <t>-2100257746</t>
  </si>
  <si>
    <t>https://podminky.urs.cz/item/CS_URS_2024_01/311235151</t>
  </si>
  <si>
    <t>BROUŠENÝ CIHELNÝ BLOK PRO tl. STĚNY 30 CM NA MALTU PRO TENKÉ SPÁRY,</t>
  </si>
  <si>
    <t>charakteristická pevnost v tlaku fk = 3,88 MPa pro pevnost P10, tl. zdiva 300 mm, Rw = 48 dB</t>
  </si>
  <si>
    <t>(3-0,25)*(10,3+10,05+4,125*2+2)</t>
  </si>
  <si>
    <t>-(1,05*2,55*2+3,025*2,55*2+1,675*2,55+4,17*1,65*2)</t>
  </si>
  <si>
    <t>0,065 "zaokrouhlení</t>
  </si>
  <si>
    <t>311238935</t>
  </si>
  <si>
    <t>Založení zdiva z broušených cihel na zakládací maltu, tlouštky zdiva přes 200 do 250 mm</t>
  </si>
  <si>
    <t>190190809</t>
  </si>
  <si>
    <t>https://podminky.urs.cz/item/CS_URS_2024_01/311238935</t>
  </si>
  <si>
    <t>(2)</t>
  </si>
  <si>
    <t>311238937</t>
  </si>
  <si>
    <t>Založení zdiva z broušených cihel na zakládací maltu, tlouštky zdiva přes 250 do 300 mm</t>
  </si>
  <si>
    <t>283411106</t>
  </si>
  <si>
    <t>https://podminky.urs.cz/item/CS_URS_2024_01/311238937</t>
  </si>
  <si>
    <t>(10,3+10,05+4,125*2+2)</t>
  </si>
  <si>
    <t>311273901</t>
  </si>
  <si>
    <t>Zakládací vrstva pórobetonového zdiva z hydrofobizovaných tvárnic ze zakládacích tvárnic, pevnost tvárnic do P4, objemová hmotnost do 550 kg/m3, výšky 124 mm, tloušťka zdiva 250 mm</t>
  </si>
  <si>
    <t>1207921649</t>
  </si>
  <si>
    <t>https://podminky.urs.cz/item/CS_URS_2024_01/311273901</t>
  </si>
  <si>
    <t>PRVNÍ ŘADA NOSNÉHO ZDIVA PROVEDENA Z IMPREGNOVANÝCH CIHELNÝCH BROUŠENÝCH BLOKŮ PRO ZALOŽENÍ ZDIVA tl. 24 a 30 cm NA ZAKLÁDACÍ MALTU</t>
  </si>
  <si>
    <t>(2) "250mm</t>
  </si>
  <si>
    <t>36</t>
  </si>
  <si>
    <t>311273903</t>
  </si>
  <si>
    <t>Zakládací vrstva pórobetonového zdiva z hydrofobizovaných tvárnic ze zakládacích tvárnic, pevnost tvárnic do P4, objemová hmotnost do 550 kg/m3, výšky 124 mm, tloušťka zdiva 300 mm</t>
  </si>
  <si>
    <t>2097978372</t>
  </si>
  <si>
    <t>https://podminky.urs.cz/item/CS_URS_2024_01/311273903</t>
  </si>
  <si>
    <t>(10,3+10,05+4,125*2+2) "300mm</t>
  </si>
  <si>
    <t>37</t>
  </si>
  <si>
    <t>311361821</t>
  </si>
  <si>
    <t>Výztuž nadzákladových zdí nosných svislých nebo odkloněných od svislice, rovných nebo oblých z betonářské oceli 10 505 (R) nebo BSt 500</t>
  </si>
  <si>
    <t>-1469432399</t>
  </si>
  <si>
    <t>https://podminky.urs.cz/item/CS_URS_2024_01/311361821</t>
  </si>
  <si>
    <t>1,210 kg/m</t>
  </si>
  <si>
    <t>1,21*8*(3+0,3*2)/1000</t>
  </si>
  <si>
    <t>0,222*(3+0,3*2)/0,15*(0,5*2+0,25*2+0,1)/1000</t>
  </si>
  <si>
    <t>38</t>
  </si>
  <si>
    <t>315361821</t>
  </si>
  <si>
    <t>Výztuž nadzákladových zdí půdních, štítových, poprsních svislých nebo odkloněných od svislice, rovných nebo oblých z betonářské oceli 10 505 (R) nebo BSt 500</t>
  </si>
  <si>
    <t>195511541</t>
  </si>
  <si>
    <t>https://podminky.urs.cz/item/CS_URS_2024_01/315361821</t>
  </si>
  <si>
    <t>předpoklad 6kg/m2</t>
  </si>
  <si>
    <t>(4,325*2+20,35)*0,5*6/1000 "K.09 - - NOSNÁ KCE ATIKY - 2x BEDNÍCÍ DÍLCE tl. 200 mm</t>
  </si>
  <si>
    <t>39</t>
  </si>
  <si>
    <t>317168053</t>
  </si>
  <si>
    <t>Překlady keramické vysoké osazené do maltového lože, šířky překladu 70 mm výšky 238 mm, délky 1500 mm</t>
  </si>
  <si>
    <t>674080462</t>
  </si>
  <si>
    <t>https://podminky.urs.cz/item/CS_URS_2024_01/317168053</t>
  </si>
  <si>
    <t>VÝPIS PŘEKLADŮ: PŘ.1 4x 70 / 238 / dl. 1500 mm</t>
  </si>
  <si>
    <t>40</t>
  </si>
  <si>
    <t>317168056</t>
  </si>
  <si>
    <t>Překlady keramické vysoké osazené do maltového lože, šířky překladu 70 mm výšky 238 mm, délky 2250 mm</t>
  </si>
  <si>
    <t>-1234293058</t>
  </si>
  <si>
    <t>https://podminky.urs.cz/item/CS_URS_2024_01/317168056</t>
  </si>
  <si>
    <t xml:space="preserve">VÝPIS PŘEKLADŮ: </t>
  </si>
  <si>
    <t>PŘ.2 4x 70 / 238 / dl. 2250 mm</t>
  </si>
  <si>
    <t>41</t>
  </si>
  <si>
    <t>317318141</t>
  </si>
  <si>
    <t>Tlaková zóna plochých keramických překladů z betonu tř. C 16/20, včetně bednění a odbednění, o výšce 16,7 cm šířky 30 cm</t>
  </si>
  <si>
    <t>683510063</t>
  </si>
  <si>
    <t>https://podminky.urs.cz/item/CS_URS_2024_01/317318141</t>
  </si>
  <si>
    <t>tlakové lože- podbetonování uložení překladů</t>
  </si>
  <si>
    <t>0,5+0,6</t>
  </si>
  <si>
    <t>42</t>
  </si>
  <si>
    <t>317998123</t>
  </si>
  <si>
    <t>Izolace tepelná mezi překlady z pěnového polystyrenu jakékoliv výšky, tloušťky 80 mm</t>
  </si>
  <si>
    <t>-1717547891</t>
  </si>
  <si>
    <t>https://podminky.urs.cz/item/CS_URS_2024_01/317998123</t>
  </si>
  <si>
    <t xml:space="preserve">tep.izolace mezi  keram.překlady EPS 100 tl.80mm v.250mm</t>
  </si>
  <si>
    <t>1,5+2,25</t>
  </si>
  <si>
    <t>43</t>
  </si>
  <si>
    <t>346272256</t>
  </si>
  <si>
    <t>Přizdívky z pórobetonových tvárnic objemová hmotnost do 500 kg/m3, na tenké maltové lože, tloušťka přizdívky 150 mm</t>
  </si>
  <si>
    <t>2011592529</t>
  </si>
  <si>
    <t>https://podminky.urs.cz/item/CS_URS_2024_01/346272256</t>
  </si>
  <si>
    <t>3*0,25 "BOČNÍ DOZDÍVKA Z POROBETONU tl. 150 mm</t>
  </si>
  <si>
    <t>Vodorovné konstrukce</t>
  </si>
  <si>
    <t>44</t>
  </si>
  <si>
    <t>411321616</t>
  </si>
  <si>
    <t>Stropy z betonu železového (bez výztuže) stropů deskových, plochých střech, desek balkonových, desek hřibových stropů včetně hlavic hřibových sloupů tř. C 30/37</t>
  </si>
  <si>
    <t>-502518171</t>
  </si>
  <si>
    <t>https://podminky.urs.cz/item/CS_URS_2024_01/411321616</t>
  </si>
  <si>
    <t>Poznámka k položce:_x000d_
beton třídy C30/37 XC1</t>
  </si>
  <si>
    <t>Stropní konstrukce přístavby navržena jako ŽB monolitická deska o celkové tl. 250 mm z betonu třídy C30/37 XC1 a výztuže B500B.</t>
  </si>
  <si>
    <t>strop nad přístavbou</t>
  </si>
  <si>
    <t>0,25*(10,3*4,325)</t>
  </si>
  <si>
    <t>0,25*(10,05*2,2)</t>
  </si>
  <si>
    <t>45</t>
  </si>
  <si>
    <t>411354313</t>
  </si>
  <si>
    <t>Podpěrná konstrukce stropů - desek, kleneb a skořepin výška podepření do 4 m tloušťka stropu přes 15 do 25 cm zřízení</t>
  </si>
  <si>
    <t>-2095943176</t>
  </si>
  <si>
    <t>https://podminky.urs.cz/item/CS_URS_2024_01/411354313</t>
  </si>
  <si>
    <t>(10,3*4,325)</t>
  </si>
  <si>
    <t>(10,05*2,2)</t>
  </si>
  <si>
    <t>0,5*(10,05)</t>
  </si>
  <si>
    <t>46</t>
  </si>
  <si>
    <t>411354314</t>
  </si>
  <si>
    <t>Podpěrná konstrukce stropů - desek, kleneb a skořepin výška podepření do 4 m tloušťka stropu přes 15 do 25 cm odstranění</t>
  </si>
  <si>
    <t>1603239192</t>
  </si>
  <si>
    <t>https://podminky.urs.cz/item/CS_URS_2024_01/411354314</t>
  </si>
  <si>
    <t>47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</si>
  <si>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</si>
  <si>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</si>
  <si>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-52436715</t>
  </si>
  <si>
    <t>https://podminky.urs.cz/item/CS_URS_2024_01/411361821</t>
  </si>
  <si>
    <t>CELKOVÁ HMOTNOST VÝZTUŽE B500B 1872 kg</t>
  </si>
  <si>
    <t>1872/1000</t>
  </si>
  <si>
    <t>48</t>
  </si>
  <si>
    <t>413321616</t>
  </si>
  <si>
    <t>Nosníky z betonu železového (bez výztuže) včetně stěnových i jeřábových drah, volných trámů, průvlaků, rámových příčlí, ztužidel, konzol, vodorovných táhel apod., tyčových konstrukcí tř. C 30/37</t>
  </si>
  <si>
    <t>-587814901</t>
  </si>
  <si>
    <t>https://podminky.urs.cz/item/CS_URS_2024_01/413321616</t>
  </si>
  <si>
    <t xml:space="preserve">ŽB deska je lemována podélní sníženými ŽB průvlaky při jižní fasádě sníženými o 345 mm od spodního líce desky, při fasádě stávající stavby snížené </t>
  </si>
  <si>
    <t>o 200 mm od spodního líce desky. Tyto průvlaky tvoří zároveň překlady nad otvory v podélných stěnách.</t>
  </si>
  <si>
    <t>V příčných stěnách je ŽB stropní deska doplněna o snížené ŽB lemování se spodní hranou o 95 níže než je spodní líc desky.</t>
  </si>
  <si>
    <t>beton třídy C30/37 XC1</t>
  </si>
  <si>
    <t>průvlaky stropu</t>
  </si>
  <si>
    <t>0,25*0,2*(10,3) "řez JJ</t>
  </si>
  <si>
    <t>0,25*0,145*(0,65) "řez JJ - nad pilířem</t>
  </si>
  <si>
    <t>0,25*0,345*(10,3) "řez FF</t>
  </si>
  <si>
    <t>0,3*0,095*(4,235) "řez AA</t>
  </si>
  <si>
    <t>0,3*0,095*(4,235) "řez CC</t>
  </si>
  <si>
    <t>0,25*0,345*(10,05) "řez HH</t>
  </si>
  <si>
    <t>0,25*0,095*(1,95) "řez II - věnec nad zdivem</t>
  </si>
  <si>
    <t>0,3*0,095*(1,95) "řez EE</t>
  </si>
  <si>
    <t>49</t>
  </si>
  <si>
    <t>413351111</t>
  </si>
  <si>
    <t>Bednění nosníků a průvlaků - bez podpěrné konstrukce výška nosníku po spodní líc stropní desky do 100 cm zřízení</t>
  </si>
  <si>
    <t>-992490408</t>
  </si>
  <si>
    <t>https://podminky.urs.cz/item/CS_URS_2024_01/413351111</t>
  </si>
  <si>
    <t>(0,25+2*0,2)*(10,3) "řez JJ</t>
  </si>
  <si>
    <t>(0,25+2*0,145)*(0,65) "řez JJ - nad pilířem</t>
  </si>
  <si>
    <t>(0,25+2*0,345)*(10,3) "řez FF</t>
  </si>
  <si>
    <t>(0,3+2*0,095)*(4,235) "řez AA</t>
  </si>
  <si>
    <t>(0,3+2*0,095)*(4,235) "řez CC</t>
  </si>
  <si>
    <t>(0,25+2*0,345)*(10,05) "řez HH</t>
  </si>
  <si>
    <t>(0,25+2*0,095)*(1,95) "řez II - věnec nad zdivem</t>
  </si>
  <si>
    <t>(0,3+2*0,095)*(1,95) "řez EE</t>
  </si>
  <si>
    <t>50</t>
  </si>
  <si>
    <t>413351112</t>
  </si>
  <si>
    <t>Bednění nosníků a průvlaků - bez podpěrné konstrukce výška nosníku po spodní líc stropní desky do 100 cm odstranění</t>
  </si>
  <si>
    <t>208881863</t>
  </si>
  <si>
    <t>https://podminky.urs.cz/item/CS_URS_2024_01/413351112</t>
  </si>
  <si>
    <t>51</t>
  </si>
  <si>
    <t>413352111</t>
  </si>
  <si>
    <t>Podpěrná konstrukce nosníků a průvlaků výšky podepření do 4 m výšky nosníku (po spodní hranu stropní desky) do 100 cm zřízení</t>
  </si>
  <si>
    <t>484877222</t>
  </si>
  <si>
    <t>https://podminky.urs.cz/item/CS_URS_2024_01/413352111</t>
  </si>
  <si>
    <t>(0,25)*(10,3) "řez JJ</t>
  </si>
  <si>
    <t>(0,25)*(10,3) "řez FF</t>
  </si>
  <si>
    <t>(0,25)*(10,05) "řez HH</t>
  </si>
  <si>
    <t>52</t>
  </si>
  <si>
    <t>413352112</t>
  </si>
  <si>
    <t>Podpěrná konstrukce nosníků a průvlaků výšky podepření do 4 m výšky nosníku (po spodní hranu stropní desky) do 100 cm odstranění</t>
  </si>
  <si>
    <t>-982808906</t>
  </si>
  <si>
    <t>https://podminky.urs.cz/item/CS_URS_2024_01/413352112</t>
  </si>
  <si>
    <t>53</t>
  </si>
  <si>
    <t>413941135</t>
  </si>
  <si>
    <t>Osazování ocelových válcovaných nosníků ve stropech HE-A nebo HE-B, výšky přes 220 mm</t>
  </si>
  <si>
    <t>929471506</t>
  </si>
  <si>
    <t>https://podminky.urs.cz/item/CS_URS_2024_01/413941135</t>
  </si>
  <si>
    <t>strop nad 1.NP</t>
  </si>
  <si>
    <t>OCELOVÝ PRŮVLAK OP1 A OP2</t>
  </si>
  <si>
    <t>HEB 260 - viz statika</t>
  </si>
  <si>
    <t>636,5/1000</t>
  </si>
  <si>
    <t>54</t>
  </si>
  <si>
    <t>M</t>
  </si>
  <si>
    <t>13010986</t>
  </si>
  <si>
    <t>ocel profilová jakost S235JR (11 375) průřez HEB 260</t>
  </si>
  <si>
    <t>1063877655</t>
  </si>
  <si>
    <t>0,637*1,05 'Přepočtené koeficientem množství</t>
  </si>
  <si>
    <t>55</t>
  </si>
  <si>
    <t>451317777</t>
  </si>
  <si>
    <t>Podklad nebo lože pod dlažbu (přídlažbu) v ploše vodorovné nebo ve sklonu do 1:5, tloušťky od 50 do 100 mm z betonu prostého</t>
  </si>
  <si>
    <t>-1655782211</t>
  </si>
  <si>
    <t>https://podminky.urs.cz/item/CS_URS_2024_01/451317777</t>
  </si>
  <si>
    <t>OCH. LEMUJÍCÍ OKAPOVÝCH CHODNÍK PODÉL FASÁDY - betonová dlažba</t>
  </si>
  <si>
    <t>- BETONOVÁ DLAŽBA 400x400 mm, tl. 40 mm</t>
  </si>
  <si>
    <t>- BETONOVÉ LOŽE C16/20 VE SPÁDU OD FASÁDY DO TERÉNU, tl min. 50 mm</t>
  </si>
  <si>
    <t>- PODKLADNÍ VRSTVA ZE ŠTĚRKODRTĚ (fr. 0-32) cca tl. 100 mm</t>
  </si>
  <si>
    <t>navržena formou betonové dlaždice do betonové mazaniny - skladby viz výkresy řezů 3.04</t>
  </si>
  <si>
    <t>0,4*26,3 "OCH okapový chodník</t>
  </si>
  <si>
    <t>56</t>
  </si>
  <si>
    <t>451577777</t>
  </si>
  <si>
    <t>Podklad nebo lože pod dlažbu (přídlažbu) v ploše vodorovné nebo ve sklonu do 1:5, tloušťky od 30 do 100 mm z kameniva těženého</t>
  </si>
  <si>
    <t>-1360044311</t>
  </si>
  <si>
    <t>https://podminky.urs.cz/item/CS_URS_2024_01/451577777</t>
  </si>
  <si>
    <t>57</t>
  </si>
  <si>
    <t>451577877</t>
  </si>
  <si>
    <t>Podklad nebo lože pod dlažbu (přídlažbu) v ploše vodorovné nebo ve sklonu do 1:5, tloušťky od 30 do 100 mm ze štěrkopísku</t>
  </si>
  <si>
    <t>350020233</t>
  </si>
  <si>
    <t>https://podminky.urs.cz/item/CS_URS_2024_01/451577877</t>
  </si>
  <si>
    <t>Komunikace</t>
  </si>
  <si>
    <t>564710001</t>
  </si>
  <si>
    <t>Podklad nebo kryt z kameniva hrubého drceného vel. 8-16 mm s rozprostřením a zhutněním plochy jednotlivě do 100 m2, po zhutnění tl. 50 mm</t>
  </si>
  <si>
    <t>-587689883</t>
  </si>
  <si>
    <t>https://podminky.urs.cz/item/CS_URS_2024_01/564710001</t>
  </si>
  <si>
    <t>59</t>
  </si>
  <si>
    <t>564732111</t>
  </si>
  <si>
    <t>Podklad nebo kryt z vibrovaného štěrku VŠ s rozprostřením, vlhčením a zhutněním, po zhutnění tl. 100 mm</t>
  </si>
  <si>
    <t>1095546517</t>
  </si>
  <si>
    <t>https://podminky.urs.cz/item/CS_URS_2024_01/564732111</t>
  </si>
  <si>
    <t>60</t>
  </si>
  <si>
    <t>596811221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</si>
  <si>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přes 50 do 100 m2</t>
  </si>
  <si>
    <t>-928707855</t>
  </si>
  <si>
    <t>https://podminky.urs.cz/item/CS_URS_2024_01/596811221</t>
  </si>
  <si>
    <t>P0. SKLADBA VENKOVNÍ TERASY - betonová dlažba, tl. 220 mm</t>
  </si>
  <si>
    <t>- KLADECÍ VRSTVA, KAMENIVO fr. 4-8 mm, tl. 30 mm</t>
  </si>
  <si>
    <t>- DRCENÉ KAMENIVO fr. 8 -16 mm, tl. 50 mm</t>
  </si>
  <si>
    <t>- DRCENÉ KAMENIVO fr. 0 - 63 mm, tl. 100 mm</t>
  </si>
  <si>
    <t>- STÁVAJÍCÍ ZEMNÍ PLÁŇ - zhutněno na dosažení hodnoty Edef,2 = min. 70 MPa</t>
  </si>
  <si>
    <t>61</t>
  </si>
  <si>
    <t>59246002</t>
  </si>
  <si>
    <t>dlažba plošná terasová betonová 400x400mm tl 40mm</t>
  </si>
  <si>
    <t>177316319</t>
  </si>
  <si>
    <t>58*1,03 'Přepočtené koeficientem množství</t>
  </si>
  <si>
    <t>Úpravy povrchů, podlahy a osazování výplní</t>
  </si>
  <si>
    <t>62</t>
  </si>
  <si>
    <t>611131121</t>
  </si>
  <si>
    <t>Podkladní a spojovací vrstva vnitřních omítaných ploch penetrace disperzní nanášená ručně stropů</t>
  </si>
  <si>
    <t>-2088250447</t>
  </si>
  <si>
    <t>https://podminky.urs.cz/item/CS_URS_2024_01/611131121</t>
  </si>
  <si>
    <t>NAVRŽENY DVOUVRSTVÉ OMÍTKY VE SCHÉMATU JÁDRO tl. 10 mm + ŠTUK tl. 3 mm + INTERIÉROVÁ SILIKÁTOVÁ BARVA V ODSTÍNU BÍLÉ</t>
  </si>
  <si>
    <t>nová - skladba P3</t>
  </si>
  <si>
    <t xml:space="preserve">1.10 UČEBNA 1   PVC   doplnění omítky + malba</t>
  </si>
  <si>
    <t>38,8</t>
  </si>
  <si>
    <t xml:space="preserve">1.10 UČEBNA 2   PVC   doplnění omítky + malba</t>
  </si>
  <si>
    <t>39,2</t>
  </si>
  <si>
    <t xml:space="preserve">1.12 JÍDELNA   PVC   doplnění omítky + malba</t>
  </si>
  <si>
    <t>105,8</t>
  </si>
  <si>
    <t>63</t>
  </si>
  <si>
    <t>611135101</t>
  </si>
  <si>
    <t>Hrubá výplň rýh maltou jakékoli šířky rýhy ve stropech</t>
  </si>
  <si>
    <t>2018678093</t>
  </si>
  <si>
    <t>https://podminky.urs.cz/item/CS_URS_2024_01/611135101</t>
  </si>
  <si>
    <t>20*0,15 "předpoklad - zapravení drážek po vedení nových elektroinstalacích</t>
  </si>
  <si>
    <t>64</t>
  </si>
  <si>
    <t>611142001</t>
  </si>
  <si>
    <t>Pletivo vnitřních ploch v ploše nebo pruzích, na plném podkladu sklovláknité vtlačené do tmelu včetně tmelu stropů</t>
  </si>
  <si>
    <t>1657205678</t>
  </si>
  <si>
    <t>https://podminky.urs.cz/item/CS_URS_2024_01/611142001</t>
  </si>
  <si>
    <t>299*0,1 "pletivo předpoklad z 10% plochy</t>
  </si>
  <si>
    <t>65</t>
  </si>
  <si>
    <t>611321141</t>
  </si>
  <si>
    <t>Omítka vápenocementová vnitřních ploch nanášená ručně dvouvrstvá, tloušťky jádrové omítky do 10 mm a tloušťky štuku do 3 mm štuková vodorovných konstrukcí stropů rovných</t>
  </si>
  <si>
    <t>1123642242</t>
  </si>
  <si>
    <t>https://podminky.urs.cz/item/CS_URS_2024_01/611321141</t>
  </si>
  <si>
    <t>66</t>
  </si>
  <si>
    <t>611325417</t>
  </si>
  <si>
    <t>Oprava vápenocementové omítky vnitřních ploch hladké, tloušťky do 20 mm, s celoplošným přeštukováním, tloušťky štuku 3 mm stropů, v rozsahu opravované plochy přes 10 do 30%</t>
  </si>
  <si>
    <t>229665608</t>
  </si>
  <si>
    <t>https://podminky.urs.cz/item/CS_URS_2024_01/611325417</t>
  </si>
  <si>
    <t>67</t>
  </si>
  <si>
    <t>612131121</t>
  </si>
  <si>
    <t>Podkladní a spojovací vrstva vnitřních omítaných ploch penetrace disperzní nanášená ručně stěn</t>
  </si>
  <si>
    <t>-836134519</t>
  </si>
  <si>
    <t>https://podminky.urs.cz/item/CS_URS_2024_01/612131121</t>
  </si>
  <si>
    <t xml:space="preserve">vnější omítka v místě přístavby </t>
  </si>
  <si>
    <t>vyrovnání zdiva stávající stavby po otlučení fasádní omítky</t>
  </si>
  <si>
    <t>nová - SV 2,895</t>
  </si>
  <si>
    <t>2,895*(2*2+4,855*2)</t>
  </si>
  <si>
    <t>2,895*(2*2+4,655*2)</t>
  </si>
  <si>
    <t>2,895*(4,125*2+9,7*2+0,25*2)</t>
  </si>
  <si>
    <t>-(4,17*2,7*4) "vni</t>
  </si>
  <si>
    <t>-(1,05*2,55*2+3,025*2,55*2+1,675*2,55+4,17*1,65*2) "vně</t>
  </si>
  <si>
    <t>0,3*(1,05*2+2*2,55*2+3,025*2+2*2,55*2+1,675+2*2,55+4,17*2+2*1,65*2) "vně</t>
  </si>
  <si>
    <t>0,055 "zaokrouhlení</t>
  </si>
  <si>
    <t>68</t>
  </si>
  <si>
    <t>612135101</t>
  </si>
  <si>
    <t>Hrubá výplň rýh maltou jakékoli šířky rýhy ve stěnách</t>
  </si>
  <si>
    <t>-1048218452</t>
  </si>
  <si>
    <t>https://podminky.urs.cz/item/CS_URS_2024_01/612135101</t>
  </si>
  <si>
    <t>49*0,15 "předpoklad - zapravení drážek po vedení nových elektroinstalacích</t>
  </si>
  <si>
    <t>69</t>
  </si>
  <si>
    <t>612142001</t>
  </si>
  <si>
    <t>Pletivo vnitřních ploch v ploše nebo pruzích, na plném podkladu sklovláknité vtlačené do tmelu včetně tmelu stěn</t>
  </si>
  <si>
    <t>-1927257409</t>
  </si>
  <si>
    <t>https://podminky.urs.cz/item/CS_URS_2024_01/612142001</t>
  </si>
  <si>
    <t>325,02*0,3 "pletivo předpoklad z 30% plochy</t>
  </si>
  <si>
    <t>70</t>
  </si>
  <si>
    <t>612321121</t>
  </si>
  <si>
    <t>Omítka vápenocementová vnitřních ploch nanášená ručně jednovrstvá, tloušťky do 10 mm hladká svislých konstrukcí stěn</t>
  </si>
  <si>
    <t>1625847178</t>
  </si>
  <si>
    <t>https://podminky.urs.cz/item/CS_URS_2024_01/612321121</t>
  </si>
  <si>
    <t>71</t>
  </si>
  <si>
    <t>612321141</t>
  </si>
  <si>
    <t>Omítka vápenocementová vnitřních ploch nanášená ručně dvouvrstvá, tloušťky jádrové omítky do 10 mm a tloušťky štuku do 3 mm štuková svislých konstrukcí stěn</t>
  </si>
  <si>
    <t>1270053505</t>
  </si>
  <si>
    <t>https://podminky.urs.cz/item/CS_URS_2024_01/612321141</t>
  </si>
  <si>
    <t>72</t>
  </si>
  <si>
    <t>612321191</t>
  </si>
  <si>
    <t>Omítka vápenocementová vnitřních ploch nanášená ručně Příplatek k cenám za každých dalších i započatých 5 mm tloušťky omítky přes 10 mm stěn</t>
  </si>
  <si>
    <t>-774652843</t>
  </si>
  <si>
    <t>https://podminky.urs.cz/item/CS_URS_2024_01/612321191</t>
  </si>
  <si>
    <t>73</t>
  </si>
  <si>
    <t>612325417</t>
  </si>
  <si>
    <t>Oprava vápenocementové omítky vnitřních ploch hladké, tloušťky do 20 mm, s celoplošným přeštukováním, tloušťky štuku 3 mm stěn, v rozsahu opravované plochy přes 10 do 30%</t>
  </si>
  <si>
    <t>252889443</t>
  </si>
  <si>
    <t>https://podminky.urs.cz/item/CS_URS_2024_01/612325417</t>
  </si>
  <si>
    <t>619991001</t>
  </si>
  <si>
    <t>Zakrytí vnitřních ploch před znečištěním fólií včetně pozdějšího odkrytí podlah</t>
  </si>
  <si>
    <t>791269530</t>
  </si>
  <si>
    <t>https://podminky.urs.cz/item/CS_URS_2024_01/619991001</t>
  </si>
  <si>
    <t>75</t>
  </si>
  <si>
    <t>619991011</t>
  </si>
  <si>
    <t>Zakrytí vnitřních ploch před znečištěním fólií včetně pozdějšího odkrytí samostatných konstrukcí a prvků</t>
  </si>
  <si>
    <t>-1899300386</t>
  </si>
  <si>
    <t>https://podminky.urs.cz/item/CS_URS_2024_01/619991011</t>
  </si>
  <si>
    <t>otvory</t>
  </si>
  <si>
    <t>(1,05*2,55*2+3,025*2,55*2+1,675*2,55+4,17*1,65*2)</t>
  </si>
  <si>
    <t>76</t>
  </si>
  <si>
    <t>622131121</t>
  </si>
  <si>
    <t>Podkladní a spojovací vrstva vnějších omítaných ploch penetrace nanášená ručně stěn</t>
  </si>
  <si>
    <t>437729134</t>
  </si>
  <si>
    <t>https://podminky.urs.cz/item/CS_URS_2024_01/622131121</t>
  </si>
  <si>
    <t>vyrovnání stáv.zdiva po otlučení</t>
  </si>
  <si>
    <t>0,08 "zaokrouhlení</t>
  </si>
  <si>
    <t>77</t>
  </si>
  <si>
    <t>-1236926262</t>
  </si>
  <si>
    <t>1 - NOVÁ OMÍTANÁ FASÁDA</t>
  </si>
  <si>
    <t>KZS ETICS - EPS tl. 180 mm + PASTOVITÁ SILIKONOVÁ PROBARVENÁ OMÍTKA</t>
  </si>
  <si>
    <t>zrnitost max. 1,5 mm, barva bílá</t>
  </si>
  <si>
    <t>3,8*(2,5) "pohled východní - přístavba</t>
  </si>
  <si>
    <t>3,8*(10,05) "pohled jižní - přístavba</t>
  </si>
  <si>
    <t>-(4,17*1,65*2) "vně</t>
  </si>
  <si>
    <t>0,051 "zaokrouhlení</t>
  </si>
  <si>
    <t>78</t>
  </si>
  <si>
    <t>622151021</t>
  </si>
  <si>
    <t>Penetrační nátěr vnějších pastovitých tenkovrstvých omítek mozaikových akrylátový stěn</t>
  </si>
  <si>
    <t>778254961</t>
  </si>
  <si>
    <t>https://podminky.urs.cz/item/CS_URS_2024_01/622151021</t>
  </si>
  <si>
    <t>SOKL TVOŘÍ BEDNÍCÍ DÍLEC ZÁKLADOVÝCH PASŮ, ČELO ZÁKLADOVÉ DESKY A ČÁST PRVNÍ ŘADY ZDIVA - TOTO BUDE Z VNĚJŠÍ STRANY DOPLNĚNO O SVISLOU ČÁST</t>
  </si>
  <si>
    <t>HYDROIZOLAČNÍHO ASFALTOVÉHO PÁSU (vytaženého min. 200 mm nad U.T.) TVOŘÍCÍHO ZPĚTNÝ SPOJ VODOROVNÉ HYDROIZOLACE</t>
  </si>
  <si>
    <t>PŘES TENTO ZPĚTNÝ SPOJ BUDE PROVEDENO ZATEPLENÍ SOKLOVÉ ČÁSTI POMOCÍ XPS tl. 160 mm</t>
  </si>
  <si>
    <t>FINÁLNÍ ÚPRAVA SOKLU - POD Ú.T. NOPOVÁ FOLIE, NAD Ú.T. SOKLOVÁ OMÍTKA NA STĚRKOVACÍ HMOTĚ</t>
  </si>
  <si>
    <t xml:space="preserve">svislé KZS XPS 160mm - nopovka  či sokl.omítka</t>
  </si>
  <si>
    <t>0,2*(10,5+4,4*2+10,05)</t>
  </si>
  <si>
    <t>0,2*(1+6,3) "u stáv. stavby</t>
  </si>
  <si>
    <t>0,07 "zaokrouhlení</t>
  </si>
  <si>
    <t>79</t>
  </si>
  <si>
    <t>622151031</t>
  </si>
  <si>
    <t>Penetrační nátěr vnějších pastovitých tenkovrstvých omítek silikonový stěn</t>
  </si>
  <si>
    <t>2086010062</t>
  </si>
  <si>
    <t>https://podminky.urs.cz/item/CS_URS_2024_01/622151031</t>
  </si>
  <si>
    <t>0,2*(4,17*2+2*1,65*2) "vně</t>
  </si>
  <si>
    <t>0,063 "zaokrouhlení</t>
  </si>
  <si>
    <t>80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</si>
  <si>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</si>
  <si>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</si>
  <si>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28884178</t>
  </si>
  <si>
    <t>https://podminky.urs.cz/item/CS_URS_2024_01/622211031</t>
  </si>
  <si>
    <t>0,6*(10,5+4,4*2+10,05)</t>
  </si>
  <si>
    <t>0,6*(1+6,3) "u stáv. stavby</t>
  </si>
  <si>
    <t>0,01 "zaokrouhlení</t>
  </si>
  <si>
    <t>81</t>
  </si>
  <si>
    <t>28376425</t>
  </si>
  <si>
    <t>deska XPS hrana polodrážková a hladký povrch 300kPA λ=0,035 tl 160mm</t>
  </si>
  <si>
    <t>-735165542</t>
  </si>
  <si>
    <t>22*1,05 'Přepočtené koeficientem množství</t>
  </si>
  <si>
    <t>82</t>
  </si>
  <si>
    <t>-1021052709</t>
  </si>
  <si>
    <t>3 - NOVÁ FASÁDA S OBKLADEM</t>
  </si>
  <si>
    <t>KZS ETICS - EPS tl. 160 mm + OBKLAD Z LÍCOVÝCH CIHELNÝCH PÁSKŮ</t>
  </si>
  <si>
    <t>barva červenohnědá</t>
  </si>
  <si>
    <t>3,8*(4,605) "pohled západní - přístavba</t>
  </si>
  <si>
    <t>3,8*(2,2) "pohled východní - přístavba</t>
  </si>
  <si>
    <t>3,8*(10,7) "pohled jižní - přístavba</t>
  </si>
  <si>
    <t>-(1,05*2,55*2+3,025*2,55*2+1,675*2,55) "vně</t>
  </si>
  <si>
    <t>0,035 "zaokrouhlení</t>
  </si>
  <si>
    <t>83</t>
  </si>
  <si>
    <t>28375985</t>
  </si>
  <si>
    <t>deska EPS 100 fasádní λ=0,037 tl 160mm</t>
  </si>
  <si>
    <t>1559501290</t>
  </si>
  <si>
    <t>41,5*1,05 'Přepočtené koeficientem množství</t>
  </si>
  <si>
    <t>84</t>
  </si>
  <si>
    <t>622211041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</si>
  <si>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160 do 200 mm</t>
  </si>
  <si>
    <t>-119623416</t>
  </si>
  <si>
    <t>https://podminky.urs.cz/item/CS_URS_2024_01/622211041</t>
  </si>
  <si>
    <t>85</t>
  </si>
  <si>
    <t>28375986</t>
  </si>
  <si>
    <t>deska EPS 100 fasádní λ=0,037 tl 180mm</t>
  </si>
  <si>
    <t>1969651844</t>
  </si>
  <si>
    <t>81,5*1,05 'Přepočtené koeficientem množství</t>
  </si>
  <si>
    <t>86</t>
  </si>
  <si>
    <t>622252001</t>
  </si>
  <si>
    <t>Montáž profilů kontaktního zateplení zakládacích soklových připevněných hmoždinkami</t>
  </si>
  <si>
    <t>1634099055</t>
  </si>
  <si>
    <t>https://podminky.urs.cz/item/CS_URS_2024_01/622252001</t>
  </si>
  <si>
    <t>zakládací lišta</t>
  </si>
  <si>
    <t>(4,605) "pohled západní - přístavba</t>
  </si>
  <si>
    <t>(2,2) "pohled východní - přístavba</t>
  </si>
  <si>
    <t>(10,7) "pohled jižní - přístavba</t>
  </si>
  <si>
    <t>(1) "pohled západní - stáv.stavba</t>
  </si>
  <si>
    <t>(6,4) "pohled východní - stáv.stavba</t>
  </si>
  <si>
    <t>(2,5) "pohled východní - přístavba</t>
  </si>
  <si>
    <t>(10,05) "pohled jižní - přístavba</t>
  </si>
  <si>
    <t>87</t>
  </si>
  <si>
    <t>59051653</t>
  </si>
  <si>
    <t>profil zakládací Al tl 0,7mm pro ETICS pro izolant tl 160mm</t>
  </si>
  <si>
    <t>-775312154</t>
  </si>
  <si>
    <t>17,505*1,05 'Přepočtené koeficientem množství</t>
  </si>
  <si>
    <t>88</t>
  </si>
  <si>
    <t>59051655</t>
  </si>
  <si>
    <t>profil zakládací Al tl 0,7mm pro ETICS pro izolant tl 180mm</t>
  </si>
  <si>
    <t>-1793289392</t>
  </si>
  <si>
    <t>19,95*1,05 'Přepočtené koeficientem množství</t>
  </si>
  <si>
    <t>89</t>
  </si>
  <si>
    <t>622252002</t>
  </si>
  <si>
    <t>Montáž profilů kontaktního zateplení ostatních stěnových, dilatačních apod. lepených do tmelu</t>
  </si>
  <si>
    <t>1595115489</t>
  </si>
  <si>
    <t>https://podminky.urs.cz/item/CS_URS_2024_01/622252002</t>
  </si>
  <si>
    <t>fasáda</t>
  </si>
  <si>
    <t xml:space="preserve">atika  ukončení</t>
  </si>
  <si>
    <t>37,2</t>
  </si>
  <si>
    <t xml:space="preserve"> - okenní začištovací lišty</t>
  </si>
  <si>
    <t>(1,05*2*2+2*2,55*2+3,025*2*2+2*2,55*2+1,675+2*2,55+4,17*2*2+2*1,65*2)</t>
  </si>
  <si>
    <t>rohy</t>
  </si>
  <si>
    <t>36,4</t>
  </si>
  <si>
    <t>dilatační profil</t>
  </si>
  <si>
    <t>6,8</t>
  </si>
  <si>
    <t>90</t>
  </si>
  <si>
    <t>28342206</t>
  </si>
  <si>
    <t>profil ukončovací PVC s výztužnou tkaninu pro ukončení atiky ETICS</t>
  </si>
  <si>
    <t>-1801172052</t>
  </si>
  <si>
    <t>37,2*1,05 'Přepočtené koeficientem množství</t>
  </si>
  <si>
    <t>91</t>
  </si>
  <si>
    <t>59051512</t>
  </si>
  <si>
    <t>profil začišťovací s okapnicí PVC s výztužnou tkaninou pro parapet ETICS</t>
  </si>
  <si>
    <t>-1405007868</t>
  </si>
  <si>
    <t>ostění oken a dveří</t>
  </si>
  <si>
    <t>66,755*1,05 'Přepočtené koeficientem množství</t>
  </si>
  <si>
    <t>92</t>
  </si>
  <si>
    <t>59051502</t>
  </si>
  <si>
    <t>profil dilatační rohový PVC s výztužnou tkaninou pro ETICS</t>
  </si>
  <si>
    <t>2093152395</t>
  </si>
  <si>
    <t>3,8*6</t>
  </si>
  <si>
    <t>6,8*2</t>
  </si>
  <si>
    <t>36,4*1,1 'Přepočtené koeficientem množství</t>
  </si>
  <si>
    <t>93</t>
  </si>
  <si>
    <t>59051500</t>
  </si>
  <si>
    <t>profil dilatační stěnový PVC s výztužnou tkaninou pro ETICS</t>
  </si>
  <si>
    <t>-1489670468</t>
  </si>
  <si>
    <t>6,8*1,05 'Přepočtené koeficientem množství</t>
  </si>
  <si>
    <t>94</t>
  </si>
  <si>
    <t>622321121</t>
  </si>
  <si>
    <t>Omítka vápenocementová vnějších ploch nanášená ručně jednovrstvá, tloušťky do 15 mm hladká stěn</t>
  </si>
  <si>
    <t>126127092</t>
  </si>
  <si>
    <t>https://podminky.urs.cz/item/CS_URS_2024_01/622321121</t>
  </si>
  <si>
    <t>95</t>
  </si>
  <si>
    <t>622511112</t>
  </si>
  <si>
    <t>Omítka tenkovrstvá akrylátová vnějších ploch probarvená bez penetrace mozaiková střednězrnná stěn</t>
  </si>
  <si>
    <t>-28494838</t>
  </si>
  <si>
    <t>https://podminky.urs.cz/item/CS_URS_2024_01/622511112</t>
  </si>
  <si>
    <t>96</t>
  </si>
  <si>
    <t>622531012</t>
  </si>
  <si>
    <t>Omítka tenkovrstvá silikonová vnějších ploch probarvená bez penetrace zatíraná (škrábaná), zrnitost 1,5 mm stěn</t>
  </si>
  <si>
    <t>809796025</t>
  </si>
  <si>
    <t>https://podminky.urs.cz/item/CS_URS_2024_01/622531012</t>
  </si>
  <si>
    <t>97</t>
  </si>
  <si>
    <t>629135101</t>
  </si>
  <si>
    <t>Vyrovnávací vrstva z cementové malty pod klempířskými prvky šířky do 150 mm</t>
  </si>
  <si>
    <t>CS ÚRS 2023 02</t>
  </si>
  <si>
    <t>1467460822</t>
  </si>
  <si>
    <t>https://podminky.urs.cz/item/CS_URS_2023_02/629135101</t>
  </si>
  <si>
    <t>98</t>
  </si>
  <si>
    <t>629991011</t>
  </si>
  <si>
    <t>Zakrytí vnějších ploch před znečištěním včetně pozdějšího odkrytí výplní otvorů a svislých ploch fólií přilepenou lepící páskou</t>
  </si>
  <si>
    <t>1931842589</t>
  </si>
  <si>
    <t>https://podminky.urs.cz/item/CS_URS_2024_01/629991011</t>
  </si>
  <si>
    <t>99</t>
  </si>
  <si>
    <t>629999001</t>
  </si>
  <si>
    <t>Příplatky k cenám úprav vnějších povrchů za každé další kropení vodou vysoce nasákavého povrchu</t>
  </si>
  <si>
    <t>-2087675109</t>
  </si>
  <si>
    <t>https://podminky.urs.cz/item/CS_URS_2024_01/629999001</t>
  </si>
  <si>
    <t>100</t>
  </si>
  <si>
    <t>629999030</t>
  </si>
  <si>
    <t>Příplatky k cenám úprav vnějších povrchů za zvýšenou pracnost při provádění prací menšího rozsahu omítané plochy do 10 m2</t>
  </si>
  <si>
    <t>1416741150</t>
  </si>
  <si>
    <t>https://podminky.urs.cz/item/CS_URS_2024_01/629999030</t>
  </si>
  <si>
    <t>101</t>
  </si>
  <si>
    <t>631311115</t>
  </si>
  <si>
    <t>Mazanina z betonu prostého bez zvýšených nároků na prostředí tl. přes 50 do 80 mm tř. C 20/25</t>
  </si>
  <si>
    <t>71575112</t>
  </si>
  <si>
    <t>https://podminky.urs.cz/item/CS_URS_2024_01/631311115</t>
  </si>
  <si>
    <t>P3. PODLAHA PŘÍSTAVBY 1.NP, tl. 150 mm</t>
  </si>
  <si>
    <t>- NÁŠLAPNÁ VRSTVA, tl. 10 mm</t>
  </si>
  <si>
    <t>(PVC lepené na vyrovnávací nivelační stěrce)</t>
  </si>
  <si>
    <t>- CEMENTOVÝ POTĚR / DRÁTKOBETON, tl. 60 mm</t>
  </si>
  <si>
    <t>- OCHRANNÁ A SEPARAČNÍ VRSTVA - PE FOLIE</t>
  </si>
  <si>
    <t>- TEPELNÁ IZOLACE - podlahový polystyren EPS 150S, tl. 130 mm</t>
  </si>
  <si>
    <t>- HYDROIZOLACE - SBS MODIFIKOVANÝ ASFALTOVÝ PÁS, tl. 4 mm</t>
  </si>
  <si>
    <t>- PENETRACE</t>
  </si>
  <si>
    <t>- PODKLADNÍ BETONOVÁ DESKA, tl. 150 mm</t>
  </si>
  <si>
    <t>- PODKLADNÍ VRSTVA ZE ŠTĚRKODRTĚ (fr. 0-32), tl. 150 mm</t>
  </si>
  <si>
    <t>- STÁVAJÍCÍ ZEMNÍ PLÁŇ</t>
  </si>
  <si>
    <t>183,8*0,06 "- CEMENTOVÝ POTĚR / DRÁTKOBETON, tl. 60 mm</t>
  </si>
  <si>
    <t>102</t>
  </si>
  <si>
    <t>631319011</t>
  </si>
  <si>
    <t>Příplatek k cenám mazanin za úpravu povrchu mazaniny přehlazením, mazanina tl. přes 50 do 80 mm</t>
  </si>
  <si>
    <t>1015539205</t>
  </si>
  <si>
    <t>https://podminky.urs.cz/item/CS_URS_2024_01/631319011</t>
  </si>
  <si>
    <t>103</t>
  </si>
  <si>
    <t>631319204</t>
  </si>
  <si>
    <t>Příplatek k cenám betonových mazanin za vyztužení ocelovými vlákny (drátkobeton) objemové vyztužení 30 kg/m3</t>
  </si>
  <si>
    <t>481417367</t>
  </si>
  <si>
    <t>https://podminky.urs.cz/item/CS_URS_2024_01/631319204</t>
  </si>
  <si>
    <t>104</t>
  </si>
  <si>
    <t>634112123</t>
  </si>
  <si>
    <t>Obvodová dilatace mezi stěnou a mazaninou nebo potěrem podlahovým páskem z pěnového PE s fólií tl. do 10 mm, výšky 80 mm</t>
  </si>
  <si>
    <t>-634445559</t>
  </si>
  <si>
    <t>https://podminky.urs.cz/item/CS_URS_2024_01/634112123</t>
  </si>
  <si>
    <t>(2*2+4,855*2)</t>
  </si>
  <si>
    <t>(2*2+4,655*2)</t>
  </si>
  <si>
    <t>(4,125*2+9,7*2+0,25*2)</t>
  </si>
  <si>
    <t>105</t>
  </si>
  <si>
    <t>637211131</t>
  </si>
  <si>
    <t>Okapový chodník z dlaždic betonových do kameniva s vyplněním spár drobným kamenivem, tl. dlaždic 40 mm</t>
  </si>
  <si>
    <t>-554061655</t>
  </si>
  <si>
    <t>https://podminky.urs.cz/item/CS_URS_2024_01/637211131</t>
  </si>
  <si>
    <t>106</t>
  </si>
  <si>
    <t>941111131</t>
  </si>
  <si>
    <t>Lešení řadové trubkové lehké pracovní s podlahami s provozním zatížením tř. 3 do 200 kg/m2 šířky tř. W12 od 1,2 do 1,5 m, výšky výšky do 10 m montáž</t>
  </si>
  <si>
    <t>-267869926</t>
  </si>
  <si>
    <t>https://podminky.urs.cz/item/CS_URS_2024_01/941111131</t>
  </si>
  <si>
    <t xml:space="preserve">fasáda </t>
  </si>
  <si>
    <t>3,8*1,5*3</t>
  </si>
  <si>
    <t>0,071 "zaokrouhlení</t>
  </si>
  <si>
    <t>107</t>
  </si>
  <si>
    <t>941111231</t>
  </si>
  <si>
    <t>Lešení řadové trubkové lehké pracovní s podlahami s provozním zatížením tř. 3 do 200 kg/m2 šířky tř. W12 od 1,2 do 1,5 m, výšky výšky do 10 m příplatek k ceně za každý den použití</t>
  </si>
  <si>
    <t>1226456008</t>
  </si>
  <si>
    <t>https://podminky.urs.cz/item/CS_URS_2024_01/941111231</t>
  </si>
  <si>
    <t>178,9*40 'Přepočtené koeficientem množství</t>
  </si>
  <si>
    <t>108</t>
  </si>
  <si>
    <t>941111312</t>
  </si>
  <si>
    <t>Odborná prohlídka lešení řadového trubkového lehkého pracovního s podlahami s provozním zatížením tř. 3 do 200 kg/m2 šířky tř. W06 až W12 od 0,6 m do 1,5 m výšky do 25 m, celkové plochy do 500 m2 zakrytého sítí</t>
  </si>
  <si>
    <t>-788594742</t>
  </si>
  <si>
    <t>https://podminky.urs.cz/item/CS_URS_2024_01/941111312</t>
  </si>
  <si>
    <t>109</t>
  </si>
  <si>
    <t>941111831</t>
  </si>
  <si>
    <t>Lešení řadové trubkové lehké pracovní s podlahami s provozním zatížením tř. 3 do 200 kg/m2 šířky tř. W12 od 1,2 do 1,5 m, výšky výšky do 10 m demontáž</t>
  </si>
  <si>
    <t>1642842032</t>
  </si>
  <si>
    <t>https://podminky.urs.cz/item/CS_URS_2024_01/941111831</t>
  </si>
  <si>
    <t>110</t>
  </si>
  <si>
    <t>944511111</t>
  </si>
  <si>
    <t>Síť ochranná zavěšená na konstrukci lešení z textilie z umělých vláken montáž</t>
  </si>
  <si>
    <t>1426640213</t>
  </si>
  <si>
    <t>https://podminky.urs.cz/item/CS_URS_2024_01/944511111</t>
  </si>
  <si>
    <t>111</t>
  </si>
  <si>
    <t>944511211</t>
  </si>
  <si>
    <t>Síť ochranná zavěšená na konstrukci lešení z textilie z umělých vláken příplatek k ceně za každý den použití</t>
  </si>
  <si>
    <t>-774822393</t>
  </si>
  <si>
    <t>https://podminky.urs.cz/item/CS_URS_2024_01/944511211</t>
  </si>
  <si>
    <t>112</t>
  </si>
  <si>
    <t>944511811</t>
  </si>
  <si>
    <t>Síť ochranná zavěšená na konstrukci lešení z textilie z umělých vláken demontáž</t>
  </si>
  <si>
    <t>1934524951</t>
  </si>
  <si>
    <t>https://podminky.urs.cz/item/CS_URS_2024_01/944511811</t>
  </si>
  <si>
    <t>113</t>
  </si>
  <si>
    <t>949101111</t>
  </si>
  <si>
    <t>Lešení pomocné pracovní pro objekty pozemních staveb pro zatížení do 150 kg/m2, o výšce lešeňové podlahy do 1,9 m</t>
  </si>
  <si>
    <t>892915179</t>
  </si>
  <si>
    <t>https://podminky.urs.cz/item/CS_URS_2024_01/949101111</t>
  </si>
  <si>
    <t>*121,3 "TERASA</t>
  </si>
  <si>
    <t>*58</t>
  </si>
  <si>
    <t>114</t>
  </si>
  <si>
    <t>952901111</t>
  </si>
  <si>
    <t>Vyčištění budov nebo objektů před předáním do užívání budov bytové nebo občanské výstavby, světlé výšky podlaží do 4 m</t>
  </si>
  <si>
    <t>-1342883743</t>
  </si>
  <si>
    <t>https://podminky.urs.cz/item/CS_URS_2024_01/952901111</t>
  </si>
  <si>
    <t>-(4,17*2,7*4) "vně - i</t>
  </si>
  <si>
    <t>0,45*(4,17*4+2*2,7*4) "vně - i</t>
  </si>
  <si>
    <t>115</t>
  </si>
  <si>
    <t>953312112</t>
  </si>
  <si>
    <t>Vložky svislé do dilatačních spár z polystyrenových desek fasádních včetně dodání a osazení, v jakémkoliv zdivu přes 10 do 20 mm</t>
  </si>
  <si>
    <t>-1765414570</t>
  </si>
  <si>
    <t>https://podminky.urs.cz/item/CS_URS_2024_01/953312112</t>
  </si>
  <si>
    <t>DILATACE (nové zdivo přístavby) stávající stěny - EPS tl. 20 mm</t>
  </si>
  <si>
    <t>0,3*3*3</t>
  </si>
  <si>
    <t>0,25*3</t>
  </si>
  <si>
    <t>116</t>
  </si>
  <si>
    <t>953312125</t>
  </si>
  <si>
    <t>Vložky svislé do dilatačních spár z polystyrenových desek extrudovaných včetně dodání a osazení, v jakémkoliv zdivu přes 40 do 50 mm</t>
  </si>
  <si>
    <t>999958101</t>
  </si>
  <si>
    <t>https://podminky.urs.cz/item/CS_URS_2024_01/953312125</t>
  </si>
  <si>
    <t>TEPELNÁ IZOLACE - dilatace - XPS tl. 50 mm</t>
  </si>
  <si>
    <t>styk stávající stavby s přístavbou</t>
  </si>
  <si>
    <t>1,6*(10,5+10,05) "základ.pasy</t>
  </si>
  <si>
    <t>3*0,65 "pilíř</t>
  </si>
  <si>
    <t>117</t>
  </si>
  <si>
    <t>953961213</t>
  </si>
  <si>
    <t>Kotva chemická s vyvrtáním otvoru do betonu, železobetonu nebo tvrdého kamene chemická patrona, velikost M 12, hloubka 110 mm</t>
  </si>
  <si>
    <t>2002715875</t>
  </si>
  <si>
    <t>https://podminky.urs.cz/item/CS_URS_2024_01/953961213</t>
  </si>
  <si>
    <t>Poznámka k položce:_x000d_
Z.01</t>
  </si>
  <si>
    <t>Z.01</t>
  </si>
  <si>
    <t>LEMOVACÍ POZINKOVANÝ "L" PROFIL</t>
  </si>
  <si>
    <t>TVOŘÍCÍ OBRUBU ZPEVNĚNÉ PLOCHY TERASY</t>
  </si>
  <si>
    <t>včetně kotvení do zhlaví ubourané podezdívky původního oplocení</t>
  </si>
  <si>
    <t>L 120x80x8</t>
  </si>
  <si>
    <t>+ kotvení</t>
  </si>
  <si>
    <t>ŽÁROVĚ ZINKOVÁNO</t>
  </si>
  <si>
    <t>součástí dodávky je kotvení</t>
  </si>
  <si>
    <t>pro zakotvení do upraveného</t>
  </si>
  <si>
    <t>zhlaví ubourané stěny</t>
  </si>
  <si>
    <t>Hmotnost: 12,16 kg/m</t>
  </si>
  <si>
    <t>76 "kotvení</t>
  </si>
  <si>
    <t xml:space="preserve">22,55/0,3 </t>
  </si>
  <si>
    <t>118</t>
  </si>
  <si>
    <t>953965121</t>
  </si>
  <si>
    <t>Kotva chemická s vyvrtáním otvoru kotevní šrouby pro chemické kotvy, velikost M 12, délka 160 mm</t>
  </si>
  <si>
    <t>-2038333496</t>
  </si>
  <si>
    <t>https://podminky.urs.cz/item/CS_URS_2024_01/953965121</t>
  </si>
  <si>
    <t>119</t>
  </si>
  <si>
    <t>993111111</t>
  </si>
  <si>
    <t>Dovoz a odvoz lešení včetně naložení a složení řadového, na vzdálenost do 10 km</t>
  </si>
  <si>
    <t>-569479617</t>
  </si>
  <si>
    <t>https://podminky.urs.cz/item/CS_URS_2024_01/993111111</t>
  </si>
  <si>
    <t>120</t>
  </si>
  <si>
    <t>993111119</t>
  </si>
  <si>
    <t>Dovoz a odvoz lešení včetně naložení a složení řadového, na vzdálenost Příplatek k ceně za každých dalších i započatých 10 km přes 10 km</t>
  </si>
  <si>
    <t>-1985696528</t>
  </si>
  <si>
    <t>https://podminky.urs.cz/item/CS_URS_2024_01/993111119</t>
  </si>
  <si>
    <t>998</t>
  </si>
  <si>
    <t>Přesun hmot</t>
  </si>
  <si>
    <t>121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</si>
  <si>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</si>
  <si>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</si>
  <si>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-1602174815</t>
  </si>
  <si>
    <t>https://podminky.urs.cz/item/CS_URS_2024_01/998011002</t>
  </si>
  <si>
    <t>711</t>
  </si>
  <si>
    <t>Izolace proti vodě, vlhkosti a plynům</t>
  </si>
  <si>
    <t>122</t>
  </si>
  <si>
    <t>711111001</t>
  </si>
  <si>
    <t>Provedení izolace proti zemní vlhkosti natěradly a tmely za studena na ploše vodorovné V nátěrem penetračním</t>
  </si>
  <si>
    <t>-1963412310</t>
  </si>
  <si>
    <t>https://podminky.urs.cz/item/CS_URS_2024_01/711111001</t>
  </si>
  <si>
    <t>((10,3*4,4)+(10,05*2,25))</t>
  </si>
  <si>
    <t>0,067 "zaokrouhlení</t>
  </si>
  <si>
    <t>123</t>
  </si>
  <si>
    <t>11163150</t>
  </si>
  <si>
    <t>lak penetrační asfaltový</t>
  </si>
  <si>
    <t>-320820477</t>
  </si>
  <si>
    <t>68*0,0003 'Přepočtené koeficientem množství</t>
  </si>
  <si>
    <t>124</t>
  </si>
  <si>
    <t>711112001</t>
  </si>
  <si>
    <t>Provedení izolace proti zemní vlhkosti natěradly a tmely za studena na ploše svislé S nátěrem penetračním</t>
  </si>
  <si>
    <t>-1016531647</t>
  </si>
  <si>
    <t>https://podminky.urs.cz/item/CS_URS_2024_01/711112001</t>
  </si>
  <si>
    <t>svislá - obvod</t>
  </si>
  <si>
    <t>0,8*(10,5+4,4*2+10,05)</t>
  </si>
  <si>
    <t>0,3*(10,5+10,05) "styk se stávající stavbou</t>
  </si>
  <si>
    <t>0,055"zaokrouhlení</t>
  </si>
  <si>
    <t>125</t>
  </si>
  <si>
    <t>-392235141</t>
  </si>
  <si>
    <t>29,7*0,00034 'Přepočtené koeficientem množství</t>
  </si>
  <si>
    <t>126</t>
  </si>
  <si>
    <t>711141559</t>
  </si>
  <si>
    <t>Provedení izolace proti zemní vlhkosti pásy přitavením NAIP na ploše vodorovné V</t>
  </si>
  <si>
    <t>1973852193</t>
  </si>
  <si>
    <t>https://podminky.urs.cz/item/CS_URS_2024_01/711141559</t>
  </si>
  <si>
    <t>127</t>
  </si>
  <si>
    <t>62855001</t>
  </si>
  <si>
    <t>pás asfaltový natavitelný modifikovaný SBS s vložkou z polyesterové rohože a spalitelnou PE fólií nebo jemnozrnným minerálním posypem na horním povrchu tl 4,0mm</t>
  </si>
  <si>
    <t>998501112</t>
  </si>
  <si>
    <t>68*1,1655 'Přepočtené koeficientem množství</t>
  </si>
  <si>
    <t>128</t>
  </si>
  <si>
    <t>711142559</t>
  </si>
  <si>
    <t>Provedení izolace proti zemní vlhkosti pásy přitavením NAIP na ploše svislé S</t>
  </si>
  <si>
    <t>1225349898</t>
  </si>
  <si>
    <t>https://podminky.urs.cz/item/CS_URS_2024_01/711142559</t>
  </si>
  <si>
    <t>129</t>
  </si>
  <si>
    <t>-177824235</t>
  </si>
  <si>
    <t>29,7*1,221 'Přepočtené koeficientem množství</t>
  </si>
  <si>
    <t>130</t>
  </si>
  <si>
    <t>711161215</t>
  </si>
  <si>
    <t>Izolace proti zemní vlhkosti a beztlakové vodě nopovými fóliemi na ploše svislé S vrstva ochranná, odvětrávací a drenážní výška nopku 20,0 mm, tl. fólie do 1,0 mm</t>
  </si>
  <si>
    <t>1351757408</t>
  </si>
  <si>
    <t>https://podminky.urs.cz/item/CS_URS_2024_01/711161215</t>
  </si>
  <si>
    <t>0,55*(10,5+4,4*2+10,05)</t>
  </si>
  <si>
    <t>0,55*(1+6,3) "u stáv. stavby</t>
  </si>
  <si>
    <t>0,042 "zaokrouhlení</t>
  </si>
  <si>
    <t>131</t>
  </si>
  <si>
    <t>711741567</t>
  </si>
  <si>
    <t>Provedení detailů pásy přitavením dilatačních spár-uzávěr zesílením rš 1000 mm NAIP, vodorovných V</t>
  </si>
  <si>
    <t>1844207753</t>
  </si>
  <si>
    <t>https://podminky.urs.cz/item/CS_URS_2024_01/711741567</t>
  </si>
  <si>
    <t>NAPOJENÍ HYDROIZOLACE</t>
  </si>
  <si>
    <t>na očištěnou stávající HI natavit HI přístavby</t>
  </si>
  <si>
    <t>(10,5+10,05) "styk se stávající stavbou</t>
  </si>
  <si>
    <t>132</t>
  </si>
  <si>
    <t>2067984383</t>
  </si>
  <si>
    <t>20,55*1,1 'Přepočtené koeficientem množství</t>
  </si>
  <si>
    <t>711745567</t>
  </si>
  <si>
    <t>Provedení detailů pásy přitavením spojů obrácených nebo zpětných se zesílením rš 500 mm NAIP</t>
  </si>
  <si>
    <t>438578563</t>
  </si>
  <si>
    <t>https://podminky.urs.cz/item/CS_URS_2024_01/711745567</t>
  </si>
  <si>
    <t>napojení vodorovné izolace na svislou</t>
  </si>
  <si>
    <t>(10,5+4,4*2+10,05)</t>
  </si>
  <si>
    <t>134</t>
  </si>
  <si>
    <t>-1500973766</t>
  </si>
  <si>
    <t>29,35*0,63 'Přepočtené koeficientem množství</t>
  </si>
  <si>
    <t>135</t>
  </si>
  <si>
    <t>711747067</t>
  </si>
  <si>
    <t>Provedení detailů pásy přitavením opracování trubních prostupů pod těsnící objímkou, průměru do 300 mm, NAIP</t>
  </si>
  <si>
    <t>-230432256</t>
  </si>
  <si>
    <t>https://podminky.urs.cz/item/CS_URS_2024_01/711747067</t>
  </si>
  <si>
    <t xml:space="preserve">prostup v základech </t>
  </si>
  <si>
    <t>136</t>
  </si>
  <si>
    <t>-347858522</t>
  </si>
  <si>
    <t>1*0,735 'Přepočtené koeficientem množství</t>
  </si>
  <si>
    <t>137</t>
  </si>
  <si>
    <t>998711101</t>
  </si>
  <si>
    <t>Přesun hmot pro izolace proti vodě, vlhkosti a plynům stanovený z hmotnosti přesunovaného materiálu vodorovná dopravní vzdálenost do 50 m základní v objektech výšky do 6 m</t>
  </si>
  <si>
    <t>-663694312</t>
  </si>
  <si>
    <t>https://podminky.urs.cz/item/CS_URS_2024_01/998711101</t>
  </si>
  <si>
    <t>712</t>
  </si>
  <si>
    <t>Povlakové krytiny</t>
  </si>
  <si>
    <t>138</t>
  </si>
  <si>
    <t>712311101</t>
  </si>
  <si>
    <t>Provedení povlakové krytiny střech plochých do 10° natěradly a tmely za studena nátěrem lakem penetračním nebo asfaltovým</t>
  </si>
  <si>
    <t>-1147506975</t>
  </si>
  <si>
    <t>https://podminky.urs.cz/item/CS_URS_2024_01/712311101</t>
  </si>
  <si>
    <t>S2. STŘECHA PŘÍSTAVBY NAD 1.NP - jednoplášťová, vegetační extenzivní - max tl. pláště 510 mm</t>
  </si>
  <si>
    <t>- PŘEDPĚSTOVANÁ VEGETAČNÍ ROHOŽ SE SUBSTRÁTEM A EXTENZIVNÍ ZELENÍ, tl. 40 mm</t>
  </si>
  <si>
    <t>- VEGETAČNÍ SUBSTRÁT PRO SUCHOMILNÉ ROSTLINY, tl. 80 mm</t>
  </si>
  <si>
    <t>- FILTRAČNÍ GEOTEXTILIE určená do zelených extenzivních střech</t>
  </si>
  <si>
    <t>- DRENÁŽNÍ VRSTVA - NOPOVÁ FOLIE, tl. 25 mm</t>
  </si>
  <si>
    <t>- OCHRANNÁ A SEPARAČNÍ GEOTEXTILIE 300 g/m² - tl. 3,1 mm</t>
  </si>
  <si>
    <t>- STŘEŠNÍ KRYTINA - PVC-P - FOLIE URČENÁ PRO VEGETAČNÍ STŘECHY, tl. 1,5 mm</t>
  </si>
  <si>
    <t>- TEPELNÁ IZOLACE - POLYSTYREN EPS 150S (např.: EPS 150 S λ = 0,035 W/mK), tl. 200 mm</t>
  </si>
  <si>
    <t>- SPÁDOVÁNÍ - SPÁDOVÉ KLÍNY EPS, spád 2%, tl. 40 (u chrliče), max tl. cca 150 mm</t>
  </si>
  <si>
    <t>- PAROZÁBRANA - SBS MODIFIKOVANÝ ASFALTOVÝ PÁS - tl. 4 mm</t>
  </si>
  <si>
    <t>- ASFALTOVÁ PENETRAČNÍ EMULZE</t>
  </si>
  <si>
    <t>- STROPNÍ KONSTRUKCE - ŽB DESKA tl. 250 mm - specifikace viz část D.1.2., tl. 250 mm</t>
  </si>
  <si>
    <t>- VNITŘNÍ OMÍTKA</t>
  </si>
  <si>
    <t>*(20,71)*0,6 " svislé napojení na stáv.objekt</t>
  </si>
  <si>
    <t xml:space="preserve">*(28,2)*(0,6) "svislé vni atika  EPS 150 S tl.60mm</t>
  </si>
  <si>
    <t xml:space="preserve">(10,66*4,605)+(10,05*2,48) " vodorovně vně  penetrace</t>
  </si>
  <si>
    <t xml:space="preserve">*(28,2+19,8)*(0,4) "svislé vni atika  folie</t>
  </si>
  <si>
    <t>*(28,2+19,8)*0,3 "kačírek</t>
  </si>
  <si>
    <t>*46 "vodorovně substrát</t>
  </si>
  <si>
    <t>*60 "vodorovně izolace+PVC</t>
  </si>
  <si>
    <t>139</t>
  </si>
  <si>
    <t>-1149551552</t>
  </si>
  <si>
    <t>Poznámka k položce:_x000d_
Spotřeba 0,3-0,4kg/m2</t>
  </si>
  <si>
    <t>74,013*0,00045 'Přepočtené koeficientem množství</t>
  </si>
  <si>
    <t>140</t>
  </si>
  <si>
    <t>712341559</t>
  </si>
  <si>
    <t>Provedení povlakové krytiny střech plochých do 10° pásy přitavením NAIP v plné ploše</t>
  </si>
  <si>
    <t>1329143613</t>
  </si>
  <si>
    <t>https://podminky.urs.cz/item/CS_URS_2024_01/712341559</t>
  </si>
  <si>
    <t>141</t>
  </si>
  <si>
    <t>-1072143820</t>
  </si>
  <si>
    <t>74,013*1,15 'Přepočtené koeficientem množství</t>
  </si>
  <si>
    <t>142</t>
  </si>
  <si>
    <t>712341715</t>
  </si>
  <si>
    <t>Provedení povlakové krytiny střech plochých do 10° pásy přitavením NAIP ostatní činnosti při pokládání pásů (materiál ve specifikaci) zaizolování prostupů střešní rovinou kruhový průřez, průměr do 300 mm</t>
  </si>
  <si>
    <t>-730442129</t>
  </si>
  <si>
    <t>https://podminky.urs.cz/item/CS_URS_2024_01/712341715</t>
  </si>
  <si>
    <t>143</t>
  </si>
  <si>
    <t>62851033</t>
  </si>
  <si>
    <t>prostup parozábranou s integrovanou manžetou z modifikovaného asfaltového pásu DN 125</t>
  </si>
  <si>
    <t>-308877308</t>
  </si>
  <si>
    <t>144</t>
  </si>
  <si>
    <t>712361301</t>
  </si>
  <si>
    <t>Provedení dvojitého hydroizolačního systému plochých střech na ploše vodorovné V fólií z mPVC kladenou volně jednovrstvá s horkovzdušným navařením jednotlivých segmentů</t>
  </si>
  <si>
    <t>-920505657</t>
  </si>
  <si>
    <t>https://podminky.urs.cz/item/CS_URS_2024_01/712361301</t>
  </si>
  <si>
    <t>145</t>
  </si>
  <si>
    <t>28343012</t>
  </si>
  <si>
    <t>fólie hydroizolační střešní mPVC určená ke stabilizaci přitížením a do vegetačních střech tl 1,5mm</t>
  </si>
  <si>
    <t>-1583684796</t>
  </si>
  <si>
    <t>74,013*1,1655 'Přepočtené koeficientem množství</t>
  </si>
  <si>
    <t>146</t>
  </si>
  <si>
    <t>712362301</t>
  </si>
  <si>
    <t>Provedení dvojitého hydroizolačního systému plochých střech na ploše svislé S fólií z mPVC kladenou volně jednovrstvá s horkovzdušným navařením jednotlivých segmentů</t>
  </si>
  <si>
    <t>-145988499</t>
  </si>
  <si>
    <t>https://podminky.urs.cz/item/CS_URS_2024_01/712362301</t>
  </si>
  <si>
    <t xml:space="preserve">(28,2+19,8)*(0,4) "svislé vni atika  folie</t>
  </si>
  <si>
    <t>147</t>
  </si>
  <si>
    <t>-534658687</t>
  </si>
  <si>
    <t>19,2*1,221 'Přepočtené koeficientem množství</t>
  </si>
  <si>
    <t>148</t>
  </si>
  <si>
    <t>712363351</t>
  </si>
  <si>
    <t>Povlakové krytiny střech plochých do 10° z tvarovaných poplastovaných lišt pro mPVC pásek rš 50 mm</t>
  </si>
  <si>
    <t>790502165</t>
  </si>
  <si>
    <t>https://podminky.urs.cz/item/CS_URS_2024_01/712363351</t>
  </si>
  <si>
    <t>Poznámka k položce:_x000d_
K.09</t>
  </si>
  <si>
    <t>K.09</t>
  </si>
  <si>
    <t>poplastovaný plech antracit. šedá (RAL 7016)</t>
  </si>
  <si>
    <t>dle barvy oken</t>
  </si>
  <si>
    <t>profily určené ke kotvení a</t>
  </si>
  <si>
    <t>ukončování mPVC</t>
  </si>
  <si>
    <t>OPLECHOVÁNÍ ATIKY STŘECHY</t>
  </si>
  <si>
    <t>a - závětrná pohledová lišta, b - L vnější, c - L vnitřní</t>
  </si>
  <si>
    <t>a = 30,0 m</t>
  </si>
  <si>
    <t>b = 28,0 m</t>
  </si>
  <si>
    <t>c = 28,0 m</t>
  </si>
  <si>
    <t>149</t>
  </si>
  <si>
    <t>712363352</t>
  </si>
  <si>
    <t>Povlakové krytiny střech plochých do 10° z tvarovaných poplastovaných lišt pro mPVC vnitřní koutová lišta rš 100 mm</t>
  </si>
  <si>
    <t>759004744</t>
  </si>
  <si>
    <t>https://podminky.urs.cz/item/CS_URS_2024_01/712363352</t>
  </si>
  <si>
    <t>150</t>
  </si>
  <si>
    <t>712363353</t>
  </si>
  <si>
    <t>Povlakové krytiny střech plochých do 10° z tvarovaných poplastovaných lišt pro mPVC vnější koutová lišta rš 100 mm</t>
  </si>
  <si>
    <t>-605681451</t>
  </si>
  <si>
    <t>https://podminky.urs.cz/item/CS_URS_2024_01/712363353</t>
  </si>
  <si>
    <t>151</t>
  </si>
  <si>
    <t>712363354</t>
  </si>
  <si>
    <t>Povlakové krytiny střech plochých do 10° z tvarovaných poplastovaných lišt pro mPVC stěnová lišta vyhnutá rš 71 mm</t>
  </si>
  <si>
    <t>1137123667</t>
  </si>
  <si>
    <t>https://podminky.urs.cz/item/CS_URS_2024_01/712363354</t>
  </si>
  <si>
    <t>Poznámka k položce:_x000d_
K.07</t>
  </si>
  <si>
    <t>K.07</t>
  </si>
  <si>
    <t>UKONČOVACÍ PROFIL PRO KOTVENÍ STŘEŠNÍ FOLIE</t>
  </si>
  <si>
    <t>stěnová lišta rovná z poplastovaného plechu Viplanyl r.š. 70 mm</t>
  </si>
  <si>
    <t xml:space="preserve">r.š. 70 mm </t>
  </si>
  <si>
    <t xml:space="preserve"> profily určené ke kotvení</t>
  </si>
  <si>
    <t>a ukončování mPVC</t>
  </si>
  <si>
    <t>poplastovaný plech</t>
  </si>
  <si>
    <t>antracit. šedá (RAL 7016)</t>
  </si>
  <si>
    <t>20,35</t>
  </si>
  <si>
    <t>152</t>
  </si>
  <si>
    <t>712391171</t>
  </si>
  <si>
    <t>Provedení povlakové krytiny střech plochých do 10° -ostatní práce provedení vrstvy textilní podkladní</t>
  </si>
  <si>
    <t>-737599025</t>
  </si>
  <si>
    <t>https://podminky.urs.cz/item/CS_URS_2024_01/712391171</t>
  </si>
  <si>
    <t>(20,71)*0,6 " svislé napojení na stáv.objekt</t>
  </si>
  <si>
    <t xml:space="preserve">(28,2)*(0,6) "svislé vni atika  EPS 150 S tl.60mm</t>
  </si>
  <si>
    <t>153</t>
  </si>
  <si>
    <t>69334002</t>
  </si>
  <si>
    <t>textilie ochranná vegetačních střech 300g/m2</t>
  </si>
  <si>
    <t>776253116</t>
  </si>
  <si>
    <t>103,4*1,155 'Přepočtené koeficientem množství</t>
  </si>
  <si>
    <t>154</t>
  </si>
  <si>
    <t>712391172</t>
  </si>
  <si>
    <t>Provedení povlakové krytiny střech plochých do 10° -ostatní práce provedení vrstvy textilní ochranné</t>
  </si>
  <si>
    <t>-1736002808</t>
  </si>
  <si>
    <t>https://podminky.urs.cz/item/CS_URS_2024_01/712391172</t>
  </si>
  <si>
    <t>155</t>
  </si>
  <si>
    <t>-1228859043</t>
  </si>
  <si>
    <t>103,359*1,155 'Přepočtené koeficientem množství</t>
  </si>
  <si>
    <t>156</t>
  </si>
  <si>
    <t>712771221</t>
  </si>
  <si>
    <t>Provedení drenážní vrstvy vegetační střechy z plastových nopových fólií, výšky nopů do 25 mm, sklon střechy do 5°</t>
  </si>
  <si>
    <t>2000278233</t>
  </si>
  <si>
    <t>https://podminky.urs.cz/item/CS_URS_2024_01/712771221</t>
  </si>
  <si>
    <t>60 "vodorovně izolace+PVC</t>
  </si>
  <si>
    <t>157</t>
  </si>
  <si>
    <t>69334321</t>
  </si>
  <si>
    <t>fólie profilovaná (nopová) perforovaná HDPE s hydroakumulační a drenážní funkcí do vegetačních střech s výškou nopů 25mm</t>
  </si>
  <si>
    <t>-317375490</t>
  </si>
  <si>
    <t>60*1,1025 'Přepočtené koeficientem množství</t>
  </si>
  <si>
    <t>158</t>
  </si>
  <si>
    <t>712771255</t>
  </si>
  <si>
    <t>Provedení drenážní vrstvy vegetační střechy odvodnění osazením kontrolní šachty na střešní vpusť</t>
  </si>
  <si>
    <t>-1422272873</t>
  </si>
  <si>
    <t>https://podminky.urs.cz/item/CS_URS_2024_01/712771255</t>
  </si>
  <si>
    <t>Poznámka k položce:_x000d_
K.12</t>
  </si>
  <si>
    <t>K.12</t>
  </si>
  <si>
    <t>ŠACHTA PRO ZELENÉ STŘECHY PLASTOVÁ</t>
  </si>
  <si>
    <t>s krycí perforovanou mřížkou</t>
  </si>
  <si>
    <t>300x300x130</t>
  </si>
  <si>
    <t>plast</t>
  </si>
  <si>
    <t>159</t>
  </si>
  <si>
    <t>69334333</t>
  </si>
  <si>
    <t>šachta kontrolní odvodnění vegetačních střech PA 300x300mm v 130mm</t>
  </si>
  <si>
    <t>-785533591</t>
  </si>
  <si>
    <t>160</t>
  </si>
  <si>
    <t>712771271</t>
  </si>
  <si>
    <t>Provedení filtrační vrstvy vegetační střechy z textilií kladených volně s přesahem, sklon střechy do 5°</t>
  </si>
  <si>
    <t>-204195056</t>
  </si>
  <si>
    <t>https://podminky.urs.cz/item/CS_URS_2024_01/712771271</t>
  </si>
  <si>
    <t>161</t>
  </si>
  <si>
    <t>69334106</t>
  </si>
  <si>
    <t>textilie ochranná vegetačních střech 600g/m2</t>
  </si>
  <si>
    <t>1699630419</t>
  </si>
  <si>
    <t>60*1,1 'Přepočtené koeficientem množství</t>
  </si>
  <si>
    <t>162</t>
  </si>
  <si>
    <t>712771401</t>
  </si>
  <si>
    <t>Provedení vegetační vrstvy vegetační střechy ze substrátu, tloušťky do 100 mm, sklon střechy do 5°</t>
  </si>
  <si>
    <t>-793187507</t>
  </si>
  <si>
    <t>https://podminky.urs.cz/item/CS_URS_2024_01/712771401</t>
  </si>
  <si>
    <t>46 "vodorovně substrát</t>
  </si>
  <si>
    <t>163</t>
  </si>
  <si>
    <t>10321001</t>
  </si>
  <si>
    <t>substrát vegetačních střech extenzivní suchomilných rostlin</t>
  </si>
  <si>
    <t>-271647433</t>
  </si>
  <si>
    <t>46*0,08 "vodorovně substrát</t>
  </si>
  <si>
    <t>3,68*1,02 'Přepočtené koeficientem množství</t>
  </si>
  <si>
    <t>164</t>
  </si>
  <si>
    <t>712771521</t>
  </si>
  <si>
    <t>Založení vegetace vegetační střechy položením vegetační nebo trávníkové rohože, sklon střechy do 5°</t>
  </si>
  <si>
    <t>707372874</t>
  </si>
  <si>
    <t>https://podminky.urs.cz/item/CS_URS_2024_01/712771521</t>
  </si>
  <si>
    <t>165</t>
  </si>
  <si>
    <t>69334504</t>
  </si>
  <si>
    <t>koberec rozchodníkový vegetačních střech</t>
  </si>
  <si>
    <t>-872850486</t>
  </si>
  <si>
    <t>166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</si>
  <si>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</si>
  <si>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</si>
  <si>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1533712732</t>
  </si>
  <si>
    <t>https://podminky.urs.cz/item/CS_URS_2024_01/712771601</t>
  </si>
  <si>
    <t>(28,2+19,8)*0,3*0,08 "kačírek</t>
  </si>
  <si>
    <t>167</t>
  </si>
  <si>
    <t>58337401</t>
  </si>
  <si>
    <t>kamenivo dekorační (kačírek) frakce 8/16</t>
  </si>
  <si>
    <t>-2107612223</t>
  </si>
  <si>
    <t>1,2*1,6524 'Přepočtené koeficientem množství</t>
  </si>
  <si>
    <t>168</t>
  </si>
  <si>
    <t>712771613</t>
  </si>
  <si>
    <t>Provedení ochranných pásů vegetační střechy osazení ochranné kačírkové lišty navařením na hydroizolaci</t>
  </si>
  <si>
    <t>1219246292</t>
  </si>
  <si>
    <t>https://podminky.urs.cz/item/CS_URS_2024_01/712771613</t>
  </si>
  <si>
    <t>Poznámka k položce:_x000d_
K.10</t>
  </si>
  <si>
    <t>K.10</t>
  </si>
  <si>
    <t>KAČÍRKOVÁ OKRAJOVÁ LIŠTA</t>
  </si>
  <si>
    <t>perforovaná pro vymezení kačírkového kraje a substrátu</t>
  </si>
  <si>
    <t>hliník</t>
  </si>
  <si>
    <t>100 x 80 mm</t>
  </si>
  <si>
    <t>45,3</t>
  </si>
  <si>
    <t>169</t>
  </si>
  <si>
    <t>69334023</t>
  </si>
  <si>
    <t>lišta kačírková Al výška 120mm</t>
  </si>
  <si>
    <t>1778258837</t>
  </si>
  <si>
    <t>45,3*1,02 'Přepočtené koeficientem množství</t>
  </si>
  <si>
    <t>170</t>
  </si>
  <si>
    <t>712811101</t>
  </si>
  <si>
    <t>Provedení povlakové krytiny střech samostatným vytažením izolačního povlaku za studena na konstrukce převyšující úroveň střechy, nátěrem penetračním</t>
  </si>
  <si>
    <t>386838874</t>
  </si>
  <si>
    <t>https://podminky.urs.cz/item/CS_URS_2024_01/712811101</t>
  </si>
  <si>
    <t>171</t>
  </si>
  <si>
    <t>277580726</t>
  </si>
  <si>
    <t>29,4*0,00045 'Přepočtené koeficientem množství</t>
  </si>
  <si>
    <t>172</t>
  </si>
  <si>
    <t>712841559</t>
  </si>
  <si>
    <t>Provedení povlakové krytiny střech samostatným vytažením izolačního povlaku pásy přitavením na konstrukce převyšující úroveň střechy, NAIP</t>
  </si>
  <si>
    <t>1757556657</t>
  </si>
  <si>
    <t>https://podminky.urs.cz/item/CS_URS_2024_01/712841559</t>
  </si>
  <si>
    <t>173</t>
  </si>
  <si>
    <t>633923616</t>
  </si>
  <si>
    <t>29,4*1,2 'Přepočtené koeficientem množství</t>
  </si>
  <si>
    <t>174</t>
  </si>
  <si>
    <t>712998004</t>
  </si>
  <si>
    <t>Provedení povlakové krytiny střech - ostatní práce montáž odvodňovacího prvku atikového chrliče z PVC na dešťovou vodu DN 110</t>
  </si>
  <si>
    <t>-1375594550</t>
  </si>
  <si>
    <t>https://podminky.urs.cz/item/CS_URS_2024_01/712998004</t>
  </si>
  <si>
    <t>Poznámka k položce:_x000d_
K.11</t>
  </si>
  <si>
    <t>K.11</t>
  </si>
  <si>
    <t>ATIKOVÝ CHRLIČ - VYHŘÍVANÝ S INTEGROVANOU PVC MANŽETOU</t>
  </si>
  <si>
    <t>chrlič bude napojen na skrytý fasádní svod</t>
  </si>
  <si>
    <t>DN 100 mm</t>
  </si>
  <si>
    <t>dl. 400 mm</t>
  </si>
  <si>
    <t>2 ks</t>
  </si>
  <si>
    <t>175</t>
  </si>
  <si>
    <t>56231123</t>
  </si>
  <si>
    <t>chrlič vyhřívaný s manžetou pro PVC-P hydroizolaci plochých střech DN 50/75/110/125/160</t>
  </si>
  <si>
    <t>-2037704887</t>
  </si>
  <si>
    <t>176</t>
  </si>
  <si>
    <t>712998202</t>
  </si>
  <si>
    <t>Provedení povlakové krytiny střech - ostatní práce montáž odvodňovacího prvku nouzového atikového přepadu z PVC na dešťovou vodu DN 125</t>
  </si>
  <si>
    <t>-1191285284</t>
  </si>
  <si>
    <t>https://podminky.urs.cz/item/CS_URS_2024_01/712998202</t>
  </si>
  <si>
    <t>Poznámka k položce:_x000d_
K.13</t>
  </si>
  <si>
    <t>K.13</t>
  </si>
  <si>
    <t>50 x 100 mm</t>
  </si>
  <si>
    <t>dl. 600 mm</t>
  </si>
  <si>
    <t>POJISTNÝ PŘEPAD HRANATÝ S INTEGROVANOU PVC MANŽETOU 2 ks</t>
  </si>
  <si>
    <t>177</t>
  </si>
  <si>
    <t>TWT.TWPP50X100PVC</t>
  </si>
  <si>
    <t>Přepad pojistný 50x100 PVC, 50/100 mm hranatý</t>
  </si>
  <si>
    <t>518956780</t>
  </si>
  <si>
    <t>178</t>
  </si>
  <si>
    <t>998712101</t>
  </si>
  <si>
    <t>Přesun hmot pro povlakové krytiny stanovený z hmotnosti přesunovaného materiálu vodorovná dopravní vzdálenost do 50 m základní v objektech výšky do 6 m</t>
  </si>
  <si>
    <t>237462240</t>
  </si>
  <si>
    <t>https://podminky.urs.cz/item/CS_URS_2024_01/998712101</t>
  </si>
  <si>
    <t>713</t>
  </si>
  <si>
    <t>Izolace tepelné</t>
  </si>
  <si>
    <t>179</t>
  </si>
  <si>
    <t>713121111</t>
  </si>
  <si>
    <t>Montáž tepelné izolace podlah rohožemi, pásy, deskami, dílci, bloky (izolační materiál ve specifikaci) kladenými volně jednovrstvá</t>
  </si>
  <si>
    <t>1364989190</t>
  </si>
  <si>
    <t>https://podminky.urs.cz/item/CS_URS_2024_01/713121111</t>
  </si>
  <si>
    <t>180</t>
  </si>
  <si>
    <t>28375032</t>
  </si>
  <si>
    <t>deska EPS 150 pro konstrukce s vysokým zatížením λ=0,035 tl 130mm</t>
  </si>
  <si>
    <t>1509762785</t>
  </si>
  <si>
    <t>183,8*1,05 'Přepočtené koeficientem množství</t>
  </si>
  <si>
    <t>181</t>
  </si>
  <si>
    <t>713141152</t>
  </si>
  <si>
    <t>Montáž tepelné izolace střech plochých rohožemi, pásy, deskami, dílci, bloky (izolační materiál ve specifikaci) kladenými volně dvouvrstvá</t>
  </si>
  <si>
    <t>-1623796305</t>
  </si>
  <si>
    <t>https://podminky.urs.cz/item/CS_URS_2024_01/713141152</t>
  </si>
  <si>
    <t>182</t>
  </si>
  <si>
    <t>28375914</t>
  </si>
  <si>
    <t>deska EPS 150 pro konstrukce s vysokým zatížením λ=0,035 tl 100mm</t>
  </si>
  <si>
    <t>-57428866</t>
  </si>
  <si>
    <t>60*2,1 'Přepočtené koeficientem množství</t>
  </si>
  <si>
    <t>183</t>
  </si>
  <si>
    <t>713141212</t>
  </si>
  <si>
    <t>Montáž tepelné izolace střech plochých atikovými klíny přilepenými za studena nízkoexpanzní (PUR) pěnou</t>
  </si>
  <si>
    <t>-1989042411</t>
  </si>
  <si>
    <t>https://podminky.urs.cz/item/CS_URS_2024_01/713141212</t>
  </si>
  <si>
    <t>přechod.klín - viz detail atiky</t>
  </si>
  <si>
    <t>47,6</t>
  </si>
  <si>
    <t>184</t>
  </si>
  <si>
    <t>63152005</t>
  </si>
  <si>
    <t>klín atikový přechodný minerální plochých střech tl 50x50mm</t>
  </si>
  <si>
    <t>848346582</t>
  </si>
  <si>
    <t>47,6*1,05 'Přepočtené koeficientem množství</t>
  </si>
  <si>
    <t>185</t>
  </si>
  <si>
    <t>713141243</t>
  </si>
  <si>
    <t>Montáž tepelné izolace střech plochých mechanické přikotvení šrouby včetně dodávky šroubů, bez položení tepelné izolace tl. izolace přes 140 do 200 mm do betonu</t>
  </si>
  <si>
    <t>-372189844</t>
  </si>
  <si>
    <t>https://podminky.urs.cz/item/CS_URS_2024_01/713141243</t>
  </si>
  <si>
    <t>186</t>
  </si>
  <si>
    <t>713141336</t>
  </si>
  <si>
    <t>Montáž tepelné izolace střech plochých spádovými klíny v ploše přilepenými za studena nízkoexpanzní (PUR) pěnou</t>
  </si>
  <si>
    <t>1886578468</t>
  </si>
  <si>
    <t>https://podminky.urs.cz/item/CS_URS_2024_01/713141336</t>
  </si>
  <si>
    <t>187</t>
  </si>
  <si>
    <t>28376142</t>
  </si>
  <si>
    <t>klín izolační spád do 5% EPS 150</t>
  </si>
  <si>
    <t>-1082204393</t>
  </si>
  <si>
    <t>60*(0,04+0,15)/2 "vodorovně izolace+PVC</t>
  </si>
  <si>
    <t>5,7*1,05 'Přepočtené koeficientem množství</t>
  </si>
  <si>
    <t>188</t>
  </si>
  <si>
    <t>713141358</t>
  </si>
  <si>
    <t>Montáž tepelné izolace střech plochých spádovými klíny na zhlaví atiky šířky do 500 mm mechanicky ukotvenými šrouby</t>
  </si>
  <si>
    <t>-1612438207</t>
  </si>
  <si>
    <t>https://podminky.urs.cz/item/CS_URS_2024_01/713141358</t>
  </si>
  <si>
    <t>(30) "K.09</t>
  </si>
  <si>
    <t>189</t>
  </si>
  <si>
    <t>28376454</t>
  </si>
  <si>
    <t>deska XPS hrana polodrážková a hladký povrch 500kPA λ=0,035 tl 60mm</t>
  </si>
  <si>
    <t>-2101218037</t>
  </si>
  <si>
    <t>(30)/0,5 "K.09</t>
  </si>
  <si>
    <t>60*1,05 'Přepočtené koeficientem množství</t>
  </si>
  <si>
    <t>190</t>
  </si>
  <si>
    <t>713141396</t>
  </si>
  <si>
    <t>Montáž tepelné izolace střech plochých na konstrukce stěn převyšující úroveň střechy např. atiky, prostupy střešní krytinou do výšky 1 000 mm přilepenými za studena nízkoexpanzní (PUR) pěnou</t>
  </si>
  <si>
    <t>1739017683</t>
  </si>
  <si>
    <t>https://podminky.urs.cz/item/CS_URS_2024_01/713141396</t>
  </si>
  <si>
    <t>191</t>
  </si>
  <si>
    <t>28375910</t>
  </si>
  <si>
    <t>deska EPS 150 pro konstrukce s vysokým zatížením λ=0,035 tl 60mm</t>
  </si>
  <si>
    <t>-1701580720</t>
  </si>
  <si>
    <t>17*1,05 'Přepočtené koeficientem množství</t>
  </si>
  <si>
    <t>192</t>
  </si>
  <si>
    <t>713191133</t>
  </si>
  <si>
    <t>Montáž tepelné izolace stavebních konstrukcí - doplňky a konstrukční součásti podlah, stropů vrchem nebo střech překrytí fólií položenou volně s přelepením spojů</t>
  </si>
  <si>
    <t>-2022448695</t>
  </si>
  <si>
    <t>https://podminky.urs.cz/item/CS_URS_2024_01/713191133</t>
  </si>
  <si>
    <t>193</t>
  </si>
  <si>
    <t>28329042</t>
  </si>
  <si>
    <t>fólie PE separační či ochranná tl 0,2mm</t>
  </si>
  <si>
    <t>2063309878</t>
  </si>
  <si>
    <t>183,8*1,1 'Přepočtené koeficientem množství</t>
  </si>
  <si>
    <t>194</t>
  </si>
  <si>
    <t>998713102</t>
  </si>
  <si>
    <t>Přesun hmot pro izolace tepelné stanovený z hmotnosti přesunovaného materiálu vodorovná dopravní vzdálenost do 50 m s užitím mechanizace v objektech výšky přes 6 m do 12 m</t>
  </si>
  <si>
    <t>-737599026</t>
  </si>
  <si>
    <t>https://podminky.urs.cz/item/CS_URS_2024_01/998713102</t>
  </si>
  <si>
    <t>721</t>
  </si>
  <si>
    <t>Zdravotechnika - vnitřní kanalizace</t>
  </si>
  <si>
    <t>195</t>
  </si>
  <si>
    <t>721273153</t>
  </si>
  <si>
    <t>Ventilační hlavice z polypropylenu (PP) DN 110</t>
  </si>
  <si>
    <t>-222784669</t>
  </si>
  <si>
    <t>https://podminky.urs.cz/item/CS_URS_2024_01/721273153</t>
  </si>
  <si>
    <t>196</t>
  </si>
  <si>
    <t>998721101</t>
  </si>
  <si>
    <t>Přesun hmot pro vnitřní kanalizaci stanovený z hmotnosti přesunovaného materiálu vodorovná dopravní vzdálenost do 50 m základní v objektech výšky do 6 m</t>
  </si>
  <si>
    <t>-830664438</t>
  </si>
  <si>
    <t>https://podminky.urs.cz/item/CS_URS_2024_01/998721101</t>
  </si>
  <si>
    <t>762</t>
  </si>
  <si>
    <t>Konstrukce tesařské</t>
  </si>
  <si>
    <t>197</t>
  </si>
  <si>
    <t>762341670</t>
  </si>
  <si>
    <t>Montáž bednění střech štítových okapových říms, krajnic, závětrných prken a žaluzií ve spádu nebo rovnoběžně s okapem z desek dřevotřískových nebo dřevoštěpkových na sraz</t>
  </si>
  <si>
    <t>1010885755</t>
  </si>
  <si>
    <t>https://podminky.urs.cz/item/CS_URS_2024_01/762341670</t>
  </si>
  <si>
    <t>(30)*0,5 "K.09</t>
  </si>
  <si>
    <t>(6,2)*0,6 "K.05</t>
  </si>
  <si>
    <t>(1,06)*0,21 "K.08</t>
  </si>
  <si>
    <t>198</t>
  </si>
  <si>
    <t>60621147</t>
  </si>
  <si>
    <t>překližka vodovzdorná hladká/hladká bříza tl 15mm</t>
  </si>
  <si>
    <t>-20335430</t>
  </si>
  <si>
    <t>19*1,1 'Přepočtené koeficientem množství</t>
  </si>
  <si>
    <t>199</t>
  </si>
  <si>
    <t>762342511</t>
  </si>
  <si>
    <t>Montáž laťování montáž kontralatí na podklad bez tepelné izolace</t>
  </si>
  <si>
    <t>-970756471</t>
  </si>
  <si>
    <t>https://podminky.urs.cz/item/CS_URS_2024_01/762342511</t>
  </si>
  <si>
    <t>46*0,36 "- DŘEVĚNÉ VYNÁŠECÍ HRANOLY 60/60 mm, dl. 360 mm á 660 mm</t>
  </si>
  <si>
    <t>(30)/0,66 "K.09</t>
  </si>
  <si>
    <t>200</t>
  </si>
  <si>
    <t>60514114</t>
  </si>
  <si>
    <t>řezivo jehličnaté lať impregnovaná dl 4 m</t>
  </si>
  <si>
    <t>-1404599706</t>
  </si>
  <si>
    <t>46*0,36*(0,06*0,06) "- DŘEVĚNÉ VYNÁŠECÍ HRANOLY 60/60 mm, dl. 360 mm á 660 mm</t>
  </si>
  <si>
    <t>0,06*1,1 'Přepočtené koeficientem množství</t>
  </si>
  <si>
    <t>201</t>
  </si>
  <si>
    <t>762395000</t>
  </si>
  <si>
    <t>Spojovací prostředky krovů, bednění a laťování, nadstřešních konstrukcí svorníky, prkna, hřebíky, pásová ocel, vruty</t>
  </si>
  <si>
    <t>1861922134</t>
  </si>
  <si>
    <t>https://podminky.urs.cz/item/CS_URS_2024_01/762395000</t>
  </si>
  <si>
    <t>19*0,015</t>
  </si>
  <si>
    <t>0,066</t>
  </si>
  <si>
    <t>202</t>
  </si>
  <si>
    <t>998762101</t>
  </si>
  <si>
    <t>Přesun hmot pro konstrukce tesařské stanovený z hmotnosti přesunovaného materiálu vodorovná dopravní vzdálenost do 50 m základní v objektech výšky do 6 m</t>
  </si>
  <si>
    <t>-1174942428</t>
  </si>
  <si>
    <t>https://podminky.urs.cz/item/CS_URS_2024_01/998762101</t>
  </si>
  <si>
    <t>763</t>
  </si>
  <si>
    <t>Konstrukce suché výstavby</t>
  </si>
  <si>
    <t>203</t>
  </si>
  <si>
    <t>763164511</t>
  </si>
  <si>
    <t>Obklad konstrukcí sádrokartonovými deskami včetně ochranných úhelníků ve tvaru L rozvinuté šíře do 0,4 m, opláštěný deskou standardní A, tl. 12,5 mm</t>
  </si>
  <si>
    <t>-1780640113</t>
  </si>
  <si>
    <t>https://podminky.urs.cz/item/CS_URS_2024_01/763164511</t>
  </si>
  <si>
    <t>ODVĚTRÁNÍ RADONU</t>
  </si>
  <si>
    <t>stoupací potrubí v SDK předstěně, specifikace systému vedení viz 3.07.05</t>
  </si>
  <si>
    <t>2,9 "m.č.1.11</t>
  </si>
  <si>
    <t>204</t>
  </si>
  <si>
    <t>998763301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</si>
  <si>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</si>
  <si>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-239822706</t>
  </si>
  <si>
    <t>https://podminky.urs.cz/item/CS_URS_2024_01/998763301</t>
  </si>
  <si>
    <t>205</t>
  </si>
  <si>
    <t>764214605</t>
  </si>
  <si>
    <t>Oplechování horních ploch zdí a nadezdívek (atik) z pozinkovaného plechu s povrchovou úpravou mechanicky kotvené rš 400 mm</t>
  </si>
  <si>
    <t>527615113</t>
  </si>
  <si>
    <t>https://podminky.urs.cz/item/CS_URS_2024_01/764214605</t>
  </si>
  <si>
    <t>Poznámka k položce:_x000d_
K.08</t>
  </si>
  <si>
    <t>K.08</t>
  </si>
  <si>
    <t>OPLECHOVÁNÍ VRCHNÍHO LÍCE ZATEPLENÍ ČÁSTI ZÁPADNÍHO ŠTÍTU</t>
  </si>
  <si>
    <t>včetně klempířského napojení na oplechování atiky K.09</t>
  </si>
  <si>
    <t>na přípoji ke stávající fasádě</t>
  </si>
  <si>
    <t>bude spára zatmelena</t>
  </si>
  <si>
    <t>r.š. 380 mm</t>
  </si>
  <si>
    <t>dl. 1060 mm</t>
  </si>
  <si>
    <t>1,06</t>
  </si>
  <si>
    <t>206</t>
  </si>
  <si>
    <t>764214608</t>
  </si>
  <si>
    <t>Oplechování horních ploch zdí a nadezdívek (atik) z pozinkovaného plechu s povrchovou úpravou mechanicky kotvené rš 750 mm</t>
  </si>
  <si>
    <t>-1132862659</t>
  </si>
  <si>
    <t>https://podminky.urs.cz/item/CS_URS_2024_01/764214608</t>
  </si>
  <si>
    <t>Poznámka k položce:_x000d_
K.05</t>
  </si>
  <si>
    <t>včetně klempířské úpravy ostění a odkapového nosu</t>
  </si>
  <si>
    <t>přesnou geometrii a r. š.</t>
  </si>
  <si>
    <t>NUTNO OVĚŘIT NA STAVBĚ</t>
  </si>
  <si>
    <t>lakovaný</t>
  </si>
  <si>
    <t>pozinkovaný plech</t>
  </si>
  <si>
    <t>barvu vyvzorkovat dle</t>
  </si>
  <si>
    <t>stávajícího oplechování atiky</t>
  </si>
  <si>
    <t>střechy</t>
  </si>
  <si>
    <t>r.š. 720 mm</t>
  </si>
  <si>
    <t>K.05</t>
  </si>
  <si>
    <t>6,18</t>
  </si>
  <si>
    <t>207</t>
  </si>
  <si>
    <t>764215645</t>
  </si>
  <si>
    <t>Oplechování horních ploch zdí a nadezdívek (atik) z pozinkovaného plechu s povrchovou úpravou Příplatek k cenám za zvýšenou pracnost při provedení rohu nebo koutu do rš 400 mm</t>
  </si>
  <si>
    <t>-1873040296</t>
  </si>
  <si>
    <t>https://podminky.urs.cz/item/CS_URS_2024_01/764215645</t>
  </si>
  <si>
    <t>208</t>
  </si>
  <si>
    <t>764215646</t>
  </si>
  <si>
    <t>Oplechování horních ploch zdí a nadezdívek (atik) z pozinkovaného plechu s povrchovou úpravou Příplatek k cenám za zvýšenou pracnost při provedení rohu nebo koutu přes rš 400 mm</t>
  </si>
  <si>
    <t>-39271441</t>
  </si>
  <si>
    <t>https://podminky.urs.cz/item/CS_URS_2024_01/764215646</t>
  </si>
  <si>
    <t>209</t>
  </si>
  <si>
    <t>764216604</t>
  </si>
  <si>
    <t>Oplechování parapetů z pozinkovaného plechu s povrchovou úpravou rovných mechanicky kotvené, bez rohů rš 330 mm</t>
  </si>
  <si>
    <t>-2043597509</t>
  </si>
  <si>
    <t>https://podminky.urs.cz/item/CS_URS_2024_01/764216604</t>
  </si>
  <si>
    <t>Poznámka k položce:_x000d_
K.01_x000d_
K.02_x000d_
K.03_x000d_
K.04_x000d_
K.06</t>
  </si>
  <si>
    <t>OPLECHOVÁNÍ PARAPETU OKEN - VENKOVNÍ PARAPET</t>
  </si>
  <si>
    <t>lakovaný probarvený</t>
  </si>
  <si>
    <t>r.š. 280 mm</t>
  </si>
  <si>
    <t>K.01</t>
  </si>
  <si>
    <t>1,05*1</t>
  </si>
  <si>
    <t>K.02</t>
  </si>
  <si>
    <t>3,025*1</t>
  </si>
  <si>
    <t>K.03</t>
  </si>
  <si>
    <t>K.04</t>
  </si>
  <si>
    <t>K.06</t>
  </si>
  <si>
    <t>4,2*2</t>
  </si>
  <si>
    <t>210</t>
  </si>
  <si>
    <t>764216665</t>
  </si>
  <si>
    <t>Oplechování parapetů z pozinkovaného plechu s povrchovou úpravou rovných celoplošně lepené, bez rohů Příplatek k cenám za zvýšenou pracnost při provedení rohu nebo koutu do rš 400 mm</t>
  </si>
  <si>
    <t>1586158883</t>
  </si>
  <si>
    <t>https://podminky.urs.cz/item/CS_URS_2024_01/764216665</t>
  </si>
  <si>
    <t>2*1</t>
  </si>
  <si>
    <t>2*2</t>
  </si>
  <si>
    <t>211</t>
  </si>
  <si>
    <t>998764102</t>
  </si>
  <si>
    <t>Přesun hmot pro konstrukce klempířské stanovený z hmotnosti přesunovaného materiálu vodorovná dopravní vzdálenost do 50 m základní v objektech výšky přes 6 do 12 m</t>
  </si>
  <si>
    <t>455759093</t>
  </si>
  <si>
    <t>https://podminky.urs.cz/item/CS_URS_2024_01/998764102</t>
  </si>
  <si>
    <t>212</t>
  </si>
  <si>
    <t>766622132</t>
  </si>
  <si>
    <t>Montáž oken plastových včetně montáže rámu plochy přes 1 m2 otevíravých do zdiva, výšky přes 1,5 do 2,5 m</t>
  </si>
  <si>
    <t>1755770431</t>
  </si>
  <si>
    <t>https://podminky.urs.cz/item/CS_URS_2024_01/766622132</t>
  </si>
  <si>
    <t>Poznámka k položce:_x000d_
O.06</t>
  </si>
  <si>
    <t>PLASTOVÉ OKNO ČTYŘDÍLNÉ</t>
  </si>
  <si>
    <t>1. křídlo otočné pravé a sklopné</t>
  </si>
  <si>
    <t>2. křídlo otočné levé, 3. křídlo otočné pravé</t>
  </si>
  <si>
    <t>4. křídlo otočné levé a sklopné</t>
  </si>
  <si>
    <t>RÁM: MIN. 5-TI KOMOROVÝ (Uf=max 1,3 W/m2K)</t>
  </si>
  <si>
    <t>TŘÍDA ZVUKOVÉ IZOLACE: TZI 2</t>
  </si>
  <si>
    <t>OKNO BUDE DOPLNĚNO PŘEDOKENNÍ ŽALUZIÍ</t>
  </si>
  <si>
    <t xml:space="preserve">O.06 - 4170 x 1650mm   2kusy</t>
  </si>
  <si>
    <t>2*(4,2*1,65)</t>
  </si>
  <si>
    <t>213</t>
  </si>
  <si>
    <t>61140054</t>
  </si>
  <si>
    <t>okno plastové otevíravé/sklopné trojsklo přes plochu 1m2 v 1,5-2,5m</t>
  </si>
  <si>
    <t>-500728436</t>
  </si>
  <si>
    <t>Poznámka k položce:_x000d_
O.06_x000d_
ext.: BÍLÁ (RAL 9016)_x000d_
interiér: BÍLÁ (RAL 9016)</t>
  </si>
  <si>
    <t>214</t>
  </si>
  <si>
    <t>766629623</t>
  </si>
  <si>
    <t>Předsazená montáž otvorových výplní oken kotvením do profilu z recyklované pěny tepelně izolovaného nosného, šířky vyložení 200 mm</t>
  </si>
  <si>
    <t>1320052999</t>
  </si>
  <si>
    <t>https://podminky.urs.cz/item/CS_URS_2024_01/766629623</t>
  </si>
  <si>
    <t>Poznámka k položce:_x000d_
O.01_x000d_
O.02_x000d_
O.03_x000d_
O.04_x000d_
O.05</t>
  </si>
  <si>
    <t>Délka předsazené montáže se určuje v metrech délky rámu okna nebo dveří.</t>
  </si>
  <si>
    <t>PLASTOVÉ OKNO JEDNODÍLNÉ</t>
  </si>
  <si>
    <t>1. křídlo otočné levé a sklopné</t>
  </si>
  <si>
    <t>podkladové purenity nebo nastavovací vícekomorové profily</t>
  </si>
  <si>
    <t>z okenního profilu (výška viz schéma / dle zaměření)</t>
  </si>
  <si>
    <t>O.01 - 1050 x 2550mm</t>
  </si>
  <si>
    <t>(1,05*2+2,55*2)</t>
  </si>
  <si>
    <t>PLASTOVÉ OKNO DVOUDÍLNÉ</t>
  </si>
  <si>
    <t>1. křídlo otočné pravé a sklopné, 2. křídlo FIX</t>
  </si>
  <si>
    <t>O.02 - 3025 x 2550mm</t>
  </si>
  <si>
    <t>(3,025*2+2,55*2)</t>
  </si>
  <si>
    <t>O.03 - 1050 x 2550mm</t>
  </si>
  <si>
    <t>1. křídlo FIX, 2. křídlo otočné levé a sklopné</t>
  </si>
  <si>
    <t>O.04 - 3025 x 2550mm</t>
  </si>
  <si>
    <t>PLASTOVÉ BALKONOVÉ DVEŘE S BOČNÍM SVĚTLÍKEM</t>
  </si>
  <si>
    <t>1. křídlo otočné levé (otevírání ven), 2. křídlo FIX</t>
  </si>
  <si>
    <t>DVEŘE BUDOU OSAZENY PANIKOVOU KLIKOU</t>
  </si>
  <si>
    <t xml:space="preserve">O.05  - 1675 x 2550mm</t>
  </si>
  <si>
    <t>(1,675*2+2,55*2)</t>
  </si>
  <si>
    <t>215</t>
  </si>
  <si>
    <t>61140056</t>
  </si>
  <si>
    <t>okno plastové otevíravé/sklopné trojsklo přes plochu 1m2 přes v 2,5m</t>
  </si>
  <si>
    <t>-906576101</t>
  </si>
  <si>
    <t>Poznámka k položce:_x000d_
O.01_x000d_
ext.: ANTRACIT. ŠEDÁ (RAL 7016)_x000d_
int.: ANTRACIT. ŠEDÁ (RAL 7016)</t>
  </si>
  <si>
    <t>(1,05*2,55)</t>
  </si>
  <si>
    <t>216</t>
  </si>
  <si>
    <t>-1954935265</t>
  </si>
  <si>
    <t>Poznámka k položce:_x000d_
O.02_x000d_
ext.: ANTRACIT. ŠEDÁ (RAL 7016)_x000d_
int.: ANTRACIT. ŠEDÁ (RAL 7016)</t>
  </si>
  <si>
    <t>(3,025*2,55)</t>
  </si>
  <si>
    <t>217</t>
  </si>
  <si>
    <t>-1484182151</t>
  </si>
  <si>
    <t>Poznámka k položce:_x000d_
O.03_x000d_
ext.: ANTRACIT. ŠEDÁ (RAL 7016)_x000d_
int.: ANTRACIT. ŠEDÁ (RAL 7016)</t>
  </si>
  <si>
    <t>218</t>
  </si>
  <si>
    <t>952127048</t>
  </si>
  <si>
    <t>Poznámka k položce:_x000d_
O.04_x000d_
ext.: ANTRACIT. ŠEDÁ (RAL 7016)_x000d_
int.: ANTRACIT. ŠEDÁ (RAL 7016)</t>
  </si>
  <si>
    <t>219</t>
  </si>
  <si>
    <t>61140062</t>
  </si>
  <si>
    <t>dveře plastové balkonové jednokřídlové s bočním pevným dílem trojsklo</t>
  </si>
  <si>
    <t>-1620848184</t>
  </si>
  <si>
    <t>Poznámka k položce:_x000d_
O.05_x000d_
ext.: ANTRACIT. ŠEDÁ (RAL 7016)_x000d_
int.: ANTRACIT. ŠEDÁ (RAL 7016)</t>
  </si>
  <si>
    <t>(1,675*2,55)</t>
  </si>
  <si>
    <t>220</t>
  </si>
  <si>
    <t>766660001</t>
  </si>
  <si>
    <t>Montáž dveřních křídel dřevěných nebo plastových otevíravých do ocelové zárubně povrchově upravených jednokřídlových, šířky do 800 mm</t>
  </si>
  <si>
    <t>1296791075</t>
  </si>
  <si>
    <t>https://podminky.urs.cz/item/CS_URS_2024_01/766660001</t>
  </si>
  <si>
    <t>Poznámka k položce:_x000d_
D.01</t>
  </si>
  <si>
    <t>DVEŘE JEDNOKŘÍDLOVÉ, OTEVÍRAVÉ, levé</t>
  </si>
  <si>
    <t>světlost dveří 800/1970 mm</t>
  </si>
  <si>
    <t>prosklení 1/3</t>
  </si>
  <si>
    <t>MATERIÁL: výplň DTD, povrch CPL, barva šedá</t>
  </si>
  <si>
    <t>zasklení: satinato</t>
  </si>
  <si>
    <t>kování: štítové</t>
  </si>
  <si>
    <t>klika - klika</t>
  </si>
  <si>
    <t>vložka: BB klíč</t>
  </si>
  <si>
    <t>221</t>
  </si>
  <si>
    <t>61162080</t>
  </si>
  <si>
    <t>dveře jednokřídlé voštinové povrch laminátový částečně prosklené 800x1970-2100mm</t>
  </si>
  <si>
    <t>-2032315903</t>
  </si>
  <si>
    <t>222</t>
  </si>
  <si>
    <t>766660021</t>
  </si>
  <si>
    <t>Montáž dveřních křídel dřevěných nebo plastových otevíravých do ocelové zárubně protipožárních jednokřídlových, šířky do 800 mm</t>
  </si>
  <si>
    <t>-929648194</t>
  </si>
  <si>
    <t>https://podminky.urs.cz/item/CS_URS_2024_01/766660021</t>
  </si>
  <si>
    <t>Poznámka k položce:_x000d_
D.02_x000d_
D.03_x000d_
D.04</t>
  </si>
  <si>
    <t>POŽÁRNÍ ODOLNOST - EW15DP3-C, SAMOZAVÍRAČ</t>
  </si>
  <si>
    <t>223</t>
  </si>
  <si>
    <t>61162098R</t>
  </si>
  <si>
    <t>dveře jednokřídlé dřevotřískové protipožární EI (EW) 15 DP3-C povrch laminátový prosklení 1/3 800x1970-2100mm</t>
  </si>
  <si>
    <t>-1087618873</t>
  </si>
  <si>
    <t>224</t>
  </si>
  <si>
    <t>766660717</t>
  </si>
  <si>
    <t>Montáž dveřních doplňků samozavírače na zárubeň ocelovou</t>
  </si>
  <si>
    <t>-527362666</t>
  </si>
  <si>
    <t>https://podminky.urs.cz/item/CS_URS_2024_01/766660717</t>
  </si>
  <si>
    <t>225</t>
  </si>
  <si>
    <t>54917250</t>
  </si>
  <si>
    <t>samozavírač dveří hydraulický</t>
  </si>
  <si>
    <t>-780036032</t>
  </si>
  <si>
    <t>Poznámka k položce:_x000d_
 D.02_x000d_
D.03_x000d_
D.04</t>
  </si>
  <si>
    <t>226</t>
  </si>
  <si>
    <t>766660728</t>
  </si>
  <si>
    <t>Montáž dveřních doplňků dveřního kování interiérového zámku</t>
  </si>
  <si>
    <t>-982713373</t>
  </si>
  <si>
    <t>https://podminky.urs.cz/item/CS_URS_2024_01/766660728</t>
  </si>
  <si>
    <t>227</t>
  </si>
  <si>
    <t>54924010</t>
  </si>
  <si>
    <t>zámek zadlabací protipožární rozteč 90x55,5mm</t>
  </si>
  <si>
    <t>1488269389</t>
  </si>
  <si>
    <t>228</t>
  </si>
  <si>
    <t>54924007</t>
  </si>
  <si>
    <t>zámek zadlabací mezipokojový pravý s dozickým klíčem rozteč 72x55mm</t>
  </si>
  <si>
    <t>-117988973</t>
  </si>
  <si>
    <t xml:space="preserve">Poznámka k položce:_x000d_
D.01_x000d_
</t>
  </si>
  <si>
    <t>229</t>
  </si>
  <si>
    <t>766660729</t>
  </si>
  <si>
    <t>Montáž dveřních doplňků dveřního kování interiérového štítku s klikou</t>
  </si>
  <si>
    <t>-1864876523</t>
  </si>
  <si>
    <t>https://podminky.urs.cz/item/CS_URS_2024_01/766660729</t>
  </si>
  <si>
    <t>230</t>
  </si>
  <si>
    <t>54914123</t>
  </si>
  <si>
    <t>kování rozetové klika/klika</t>
  </si>
  <si>
    <t>-906639978</t>
  </si>
  <si>
    <t>231</t>
  </si>
  <si>
    <t>766660734</t>
  </si>
  <si>
    <t>Montáž dveřních doplňků dveřního kování bezpečnostního panikového kování</t>
  </si>
  <si>
    <t>1939071400</t>
  </si>
  <si>
    <t>https://podminky.urs.cz/item/CS_URS_2024_01/766660734</t>
  </si>
  <si>
    <t>Poznámka k položce:_x000d_
O.05</t>
  </si>
  <si>
    <t>O.05</t>
  </si>
  <si>
    <t>232</t>
  </si>
  <si>
    <t>54914135</t>
  </si>
  <si>
    <t>kování panikové klika/klika</t>
  </si>
  <si>
    <t>-349779385</t>
  </si>
  <si>
    <t>233</t>
  </si>
  <si>
    <t>766694116</t>
  </si>
  <si>
    <t>Montáž ostatních truhlářských konstrukcí parapetních desek dřevěných nebo plastových šířky do 300 mm</t>
  </si>
  <si>
    <t>161185493</t>
  </si>
  <si>
    <t>https://podminky.urs.cz/item/CS_URS_2024_01/766694116</t>
  </si>
  <si>
    <t>Poznámka k položce:_x000d_
T.01</t>
  </si>
  <si>
    <t>T.01</t>
  </si>
  <si>
    <t>VNITŘNÍ PARAPET S "NOSEM" pro okna O.06</t>
  </si>
  <si>
    <t>tl. cca 20 mm, LEHCE ZAOBLENÉ VNĚJŠÍ HRANY</t>
  </si>
  <si>
    <t>LAMINO</t>
  </si>
  <si>
    <t>šedá</t>
  </si>
  <si>
    <t>dle barvy vnitřních dveří</t>
  </si>
  <si>
    <t>dl. 4170 mm</t>
  </si>
  <si>
    <t>234</t>
  </si>
  <si>
    <t>60794103</t>
  </si>
  <si>
    <t>parapet dřevotřískový vnitřní povrch laminátový š 300mm</t>
  </si>
  <si>
    <t>68012013</t>
  </si>
  <si>
    <t>8,4*1,1 'Přepočtené koeficientem množství</t>
  </si>
  <si>
    <t>235</t>
  </si>
  <si>
    <t>60794121</t>
  </si>
  <si>
    <t>koncovka PVC k parapetním dřevotřískovým deskám 600mm</t>
  </si>
  <si>
    <t>1487561524</t>
  </si>
  <si>
    <t>236</t>
  </si>
  <si>
    <t>MO01R</t>
  </si>
  <si>
    <t>1 D + M STŮL 1800/800mm hladká obdélníková deska kovové kulaté nohy - viz.specifikace v PD</t>
  </si>
  <si>
    <t>-1812350532</t>
  </si>
  <si>
    <t>Poznámka k položce:_x000d_
deska lamino_x000d_
nohy ocel_x000d_
dekor dřeva - světlý_x000d_
chrom / nerez</t>
  </si>
  <si>
    <t>237</t>
  </si>
  <si>
    <t>MO02R</t>
  </si>
  <si>
    <t>2 D + M STŮL 1500/800mm hladká obdélníková deska kovové kulaté nohy - viz.specifikace v PD</t>
  </si>
  <si>
    <t>-1625313234</t>
  </si>
  <si>
    <t>238</t>
  </si>
  <si>
    <t>MO03R</t>
  </si>
  <si>
    <t>2 D + M ŽIDLE plastový sedák s opěradlem kovové kulaté nohy - viz.specifikace v PD</t>
  </si>
  <si>
    <t>-907036856</t>
  </si>
  <si>
    <t>Poznámka k položce:_x000d_
sedák a opěradlo plast_x000d_
nohy ocel_x000d_
červená / modrá_x000d_
chrom / nerez</t>
  </si>
  <si>
    <t>239</t>
  </si>
  <si>
    <t>998766101</t>
  </si>
  <si>
    <t>Přesun hmot pro konstrukce truhlářské stanovený z hmotnosti přesunovaného materiálu vodorovná dopravní vzdálenost do 50 m základní v objektech výšky do 6 m</t>
  </si>
  <si>
    <t>1577769797</t>
  </si>
  <si>
    <t>https://podminky.urs.cz/item/CS_URS_2024_01/998766101</t>
  </si>
  <si>
    <t>767</t>
  </si>
  <si>
    <t>Konstrukce zámečnické</t>
  </si>
  <si>
    <t>240</t>
  </si>
  <si>
    <t>767995111</t>
  </si>
  <si>
    <t>Montáž ostatních atypických zámečnických konstrukcí hmotnosti do 5 kg</t>
  </si>
  <si>
    <t>kg</t>
  </si>
  <si>
    <t>-666689206</t>
  </si>
  <si>
    <t>https://podminky.urs.cz/item/CS_URS_2024_01/767995111</t>
  </si>
  <si>
    <t>12,16*22,55</t>
  </si>
  <si>
    <t>241</t>
  </si>
  <si>
    <t>13010528</t>
  </si>
  <si>
    <t>úhelník ocelový nerovnostranný jakost S235JR (11 375) 120x80x8mm</t>
  </si>
  <si>
    <t>-60145506</t>
  </si>
  <si>
    <t>12,16*22,55/1000</t>
  </si>
  <si>
    <t>0,274*1,05 'Přepočtené koeficientem množství</t>
  </si>
  <si>
    <t>242</t>
  </si>
  <si>
    <t>998767101</t>
  </si>
  <si>
    <t>Přesun hmot pro zámečnické konstrukce stanovený z hmotnosti přesunovaného materiálu vodorovná dopravní vzdálenost do 50 m základní v objektech výšky do 6 m</t>
  </si>
  <si>
    <t>880472555</t>
  </si>
  <si>
    <t>https://podminky.urs.cz/item/CS_URS_2024_01/998767101</t>
  </si>
  <si>
    <t>243</t>
  </si>
  <si>
    <t>776111115</t>
  </si>
  <si>
    <t>Příprava podkladu povlakových podlah a stěn broušení podlah stávajícího podkladu před litím stěrky</t>
  </si>
  <si>
    <t>45790567</t>
  </si>
  <si>
    <t>https://podminky.urs.cz/item/CS_URS_2024_01/776111115</t>
  </si>
  <si>
    <t>P1. PODLAHA STÁVAJÍCÍCH DOTČENÝCH PROSTOR 1.NP</t>
  </si>
  <si>
    <t>- NÁŠLAPNÁ VRSTVA, tl. 10 mm (PVC lepené na vyrovnávací nivelační stěrce)</t>
  </si>
  <si>
    <t>- STÁVAJÍCÍ PODLAHOVÉ SOUVRSTVÍ</t>
  </si>
  <si>
    <t>244</t>
  </si>
  <si>
    <t>776111311</t>
  </si>
  <si>
    <t>Příprava podkladu povlakových podlah a stěn vysátí podlah</t>
  </si>
  <si>
    <t>272821604</t>
  </si>
  <si>
    <t>https://podminky.urs.cz/item/CS_URS_2024_01/776111311</t>
  </si>
  <si>
    <t>245</t>
  </si>
  <si>
    <t>776121112</t>
  </si>
  <si>
    <t>Příprava podkladu povlakových podlah a stěn penetrace vodou ředitelná podlah</t>
  </si>
  <si>
    <t>5002852</t>
  </si>
  <si>
    <t>https://podminky.urs.cz/item/CS_URS_2024_01/776121112</t>
  </si>
  <si>
    <t>246</t>
  </si>
  <si>
    <t>776141111</t>
  </si>
  <si>
    <t>Příprava podkladu povlakových podlah a stěn vyrovnání samonivelační stěrkou podlah min.pevnosti 20 MPa, tloušťky do 3 mm</t>
  </si>
  <si>
    <t>-18991436</t>
  </si>
  <si>
    <t>https://podminky.urs.cz/item/CS_URS_2024_01/776141111</t>
  </si>
  <si>
    <t>247</t>
  </si>
  <si>
    <t>776221111</t>
  </si>
  <si>
    <t>Montáž podlahovin z PVC lepením standardním lepidlem z pásů</t>
  </si>
  <si>
    <t>-503546814</t>
  </si>
  <si>
    <t>https://podminky.urs.cz/item/CS_URS_2024_01/776221111</t>
  </si>
  <si>
    <t>248</t>
  </si>
  <si>
    <t>28411144</t>
  </si>
  <si>
    <t>PVC vinyl homogenní protiskluzná se vsypem a výztuž. vrstvou tl 2,50mm nášlapná vrstva 2,50mm, hořlavost Bfl-s1, třída zátěže 34/43, útlum 5dB, bodová zátěž &lt;= 0,10mm, protiskluznost R11</t>
  </si>
  <si>
    <t>953329695</t>
  </si>
  <si>
    <t>299*1,1 'Přepočtené koeficientem množství</t>
  </si>
  <si>
    <t>249</t>
  </si>
  <si>
    <t>776411112</t>
  </si>
  <si>
    <t>Montáž soklíků lepením obvodových, výšky přes 80 do 100 mm</t>
  </si>
  <si>
    <t>-89367658</t>
  </si>
  <si>
    <t>https://podminky.urs.cz/item/CS_URS_2024_01/776411112</t>
  </si>
  <si>
    <t>-(4,17*4) "vně - i</t>
  </si>
  <si>
    <t>-(4,17*4) "vni</t>
  </si>
  <si>
    <t>-(1,05*2+3,025*2+1,675) "vně</t>
  </si>
  <si>
    <t>250</t>
  </si>
  <si>
    <t>28411010</t>
  </si>
  <si>
    <t>lišta soklová PVC 20x100mm</t>
  </si>
  <si>
    <t>1852023710</t>
  </si>
  <si>
    <t>84,4*1,02 'Přepočtené koeficientem množství</t>
  </si>
  <si>
    <t>251</t>
  </si>
  <si>
    <t>776421312</t>
  </si>
  <si>
    <t>Montáž lišt přechodových šroubovaných</t>
  </si>
  <si>
    <t>-2113286829</t>
  </si>
  <si>
    <t>https://podminky.urs.cz/item/CS_URS_2024_01/776421312</t>
  </si>
  <si>
    <t>Poznámka k položce:_x000d_
Di.01</t>
  </si>
  <si>
    <t>Di.01</t>
  </si>
  <si>
    <t>PODLAHOVÁ DILATAČNÍ LIŠTA</t>
  </si>
  <si>
    <t>určená pro podlahy s PVC krytinou - provedení hliník + guma</t>
  </si>
  <si>
    <t>HLINÍK - GUMA KOORDINOVAT S</t>
  </si>
  <si>
    <t>PODLAHOVOU KRYTINOU</t>
  </si>
  <si>
    <t>252</t>
  </si>
  <si>
    <t>59054101R</t>
  </si>
  <si>
    <t>PODLAHOVÁ DILATAČNÍ LIŠTA určená pro podlahy s PVC krytinou - provedení hliník + guma</t>
  </si>
  <si>
    <t>1918164545</t>
  </si>
  <si>
    <t>16,8*1,02 'Přepočtené koeficientem množství</t>
  </si>
  <si>
    <t>253</t>
  </si>
  <si>
    <t>776991111</t>
  </si>
  <si>
    <t>Ostatní práce spárování silikonem</t>
  </si>
  <si>
    <t>237155644</t>
  </si>
  <si>
    <t>https://podminky.urs.cz/item/CS_URS_2024_01/776991111</t>
  </si>
  <si>
    <t>254</t>
  </si>
  <si>
    <t>776991121</t>
  </si>
  <si>
    <t>Ostatní práce údržba nových podlahovin po pokládce čištění základní</t>
  </si>
  <si>
    <t>1930197906</t>
  </si>
  <si>
    <t>https://podminky.urs.cz/item/CS_URS_2024_01/776991121</t>
  </si>
  <si>
    <t>255</t>
  </si>
  <si>
    <t>998776101</t>
  </si>
  <si>
    <t>Přesun hmot pro podlahy povlakové stanovený z hmotnosti přesunovaného materiálu vodorovná dopravní vzdálenost do 50 m základní v objektech výšky do 6 m</t>
  </si>
  <si>
    <t>-1205936943</t>
  </si>
  <si>
    <t>https://podminky.urs.cz/item/CS_URS_2024_01/998776101</t>
  </si>
  <si>
    <t>781</t>
  </si>
  <si>
    <t>Dokončovací práce - obklady</t>
  </si>
  <si>
    <t>256</t>
  </si>
  <si>
    <t>781121011</t>
  </si>
  <si>
    <t>Příprava podkladu před provedením obkladu nátěr penetrační na stěnu</t>
  </si>
  <si>
    <t>771589459</t>
  </si>
  <si>
    <t>https://podminky.urs.cz/item/CS_URS_2024_01/781121011</t>
  </si>
  <si>
    <t>257</t>
  </si>
  <si>
    <t>781734111</t>
  </si>
  <si>
    <t>Montáž obkladů vnějších stěn z obkladaček nebo obkladových pásků cihelných lepených flexibilním lepidlem do 50 ks/m2</t>
  </si>
  <si>
    <t>-2682695</t>
  </si>
  <si>
    <t>https://podminky.urs.cz/item/CS_URS_2024_01/781734111</t>
  </si>
  <si>
    <t>0,18*(1,05*2+2*2,55*2+3,025*2+2*2,55*2+1,675+2*2,55) "vně</t>
  </si>
  <si>
    <t>0,076 "zaokrouhlení</t>
  </si>
  <si>
    <t>258</t>
  </si>
  <si>
    <t>59623113</t>
  </si>
  <si>
    <t>pásek obkladový cihlový hladký 240x71x14mm červený</t>
  </si>
  <si>
    <t>295083980</t>
  </si>
  <si>
    <t>47,9*52,8 'Přepočtené koeficientem množství</t>
  </si>
  <si>
    <t>259</t>
  </si>
  <si>
    <t>59623117</t>
  </si>
  <si>
    <t>pásek obkladový cihlový rohová tvarovka 240x71x14x115mm červený</t>
  </si>
  <si>
    <t>-1045599845</t>
  </si>
  <si>
    <t>47,9*12 'Přepočtené koeficientem množství</t>
  </si>
  <si>
    <t>260</t>
  </si>
  <si>
    <t>781739195</t>
  </si>
  <si>
    <t>Montáž obkladů vnějších stěn z obkladaček nebo obkladových pásků cihelných Příplatek k cenám za spárování cement bílý</t>
  </si>
  <si>
    <t>142527162</t>
  </si>
  <si>
    <t>https://podminky.urs.cz/item/CS_URS_2024_01/781739195</t>
  </si>
  <si>
    <t>261</t>
  </si>
  <si>
    <t>998781101</t>
  </si>
  <si>
    <t>Přesun hmot pro obklady keramické stanovený z hmotnosti přesunovaného materiálu vodorovná dopravní vzdálenost do 50 m základní v objektech výšky do 6 m</t>
  </si>
  <si>
    <t>418611704</t>
  </si>
  <si>
    <t>https://podminky.urs.cz/item/CS_URS_2024_01/998781101</t>
  </si>
  <si>
    <t>262</t>
  </si>
  <si>
    <t>783301313</t>
  </si>
  <si>
    <t>Příprava podkladu zámečnických konstrukcí před provedením nátěru odmaštění odmašťovačem ředidlovým</t>
  </si>
  <si>
    <t>1622002182</t>
  </si>
  <si>
    <t>https://podminky.urs.cz/item/CS_URS_2024_01/783301313</t>
  </si>
  <si>
    <t>263</t>
  </si>
  <si>
    <t>783314201</t>
  </si>
  <si>
    <t>Základní antikorozní nátěr zámečnických konstrukcí jednonásobný syntetický standardní</t>
  </si>
  <si>
    <t>927240271</t>
  </si>
  <si>
    <t>https://podminky.urs.cz/item/CS_URS_2024_01/783314201</t>
  </si>
  <si>
    <t>nátěr ocel.zárubní</t>
  </si>
  <si>
    <t>základní nátěr ocel.nosníku</t>
  </si>
  <si>
    <t>10,3</t>
  </si>
  <si>
    <t>264</t>
  </si>
  <si>
    <t>783315101</t>
  </si>
  <si>
    <t>Mezinátěr zámečnických konstrukcí jednonásobný syntetický standardní</t>
  </si>
  <si>
    <t>1113213575</t>
  </si>
  <si>
    <t>https://podminky.urs.cz/item/CS_URS_2024_01/783315101</t>
  </si>
  <si>
    <t>Poznámka k položce:_x000d_
P/7, L/7</t>
  </si>
  <si>
    <t>265</t>
  </si>
  <si>
    <t>783317101</t>
  </si>
  <si>
    <t>Krycí nátěr (email) zámečnických konstrukcí jednonásobný syntetický standardní</t>
  </si>
  <si>
    <t>-191922015</t>
  </si>
  <si>
    <t>https://podminky.urs.cz/item/CS_URS_2024_01/783317101</t>
  </si>
  <si>
    <t>12*2 "2 násobný nátěr</t>
  </si>
  <si>
    <t>266</t>
  </si>
  <si>
    <t>783442101</t>
  </si>
  <si>
    <t>Tmelení klempířských konstrukcí šířky spáry do 2 mm, tmelem polyuretanovým</t>
  </si>
  <si>
    <t>-507867717</t>
  </si>
  <si>
    <t>https://podminky.urs.cz/item/CS_URS_2024_01/783442101</t>
  </si>
  <si>
    <t>267</t>
  </si>
  <si>
    <t>784111001</t>
  </si>
  <si>
    <t>Oprášení (ometení) podkladu v místnostech výšky do 3,80 m</t>
  </si>
  <si>
    <t>-1921107523</t>
  </si>
  <si>
    <t>https://podminky.urs.cz/item/CS_URS_2024_01/784111001</t>
  </si>
  <si>
    <t>268</t>
  </si>
  <si>
    <t>784171101</t>
  </si>
  <si>
    <t>Zakrytí nemalovaných ploch (materiál ve specifikaci) včetně pozdějšího odkrytí podlah</t>
  </si>
  <si>
    <t>-1987662122</t>
  </si>
  <si>
    <t>https://podminky.urs.cz/item/CS_URS_2024_01/784171101</t>
  </si>
  <si>
    <t>zakrytí podlah</t>
  </si>
  <si>
    <t>299</t>
  </si>
  <si>
    <t>269</t>
  </si>
  <si>
    <t>28323156</t>
  </si>
  <si>
    <t>fólie pro malířské potřeby zakrývací tl 41µ 4x5m</t>
  </si>
  <si>
    <t>631919022</t>
  </si>
  <si>
    <t>299*1,05 'Přepočtené koeficientem množství</t>
  </si>
  <si>
    <t>270</t>
  </si>
  <si>
    <t>58124850</t>
  </si>
  <si>
    <t>fólie s papírovou samolepící páskou pro vnitřní malířské potřeby 0,21mx20m</t>
  </si>
  <si>
    <t>1534063282</t>
  </si>
  <si>
    <t>130,69*1,1 'Přepočtené koeficientem množství</t>
  </si>
  <si>
    <t>271</t>
  </si>
  <si>
    <t>784171111</t>
  </si>
  <si>
    <t>Zakrytí nemalovaných ploch (materiál ve specifikaci) včetně pozdějšího odkrytí svislých ploch např. stěn, oken, dveří v místnostech výšky do 3,80</t>
  </si>
  <si>
    <t>-999607751</t>
  </si>
  <si>
    <t>https://podminky.urs.cz/item/CS_URS_2024_01/784171111</t>
  </si>
  <si>
    <t>zakrytí oken a dveří</t>
  </si>
  <si>
    <t>272</t>
  </si>
  <si>
    <t>-1287364061</t>
  </si>
  <si>
    <t>39*1,05 'Přepočtené koeficientem množství</t>
  </si>
  <si>
    <t>273</t>
  </si>
  <si>
    <t>955095137</t>
  </si>
  <si>
    <t>66,755*1,1 'Přepočtené koeficientem množství</t>
  </si>
  <si>
    <t>274</t>
  </si>
  <si>
    <t>784181121</t>
  </si>
  <si>
    <t>Penetrace podkladu jednonásobná hloubková akrylátová bezbarvá v místnostech výšky do 3,80 m</t>
  </si>
  <si>
    <t>-276795361</t>
  </si>
  <si>
    <t>https://podminky.urs.cz/item/CS_URS_2024_01/784181121</t>
  </si>
  <si>
    <t>275</t>
  </si>
  <si>
    <t>784221101</t>
  </si>
  <si>
    <t>Malby z malířských směsí otěruvzdorných za sucha dvojnásobné, bílé za sucha otěruvzdorné dobře v místnostech výšky do 3,80 m</t>
  </si>
  <si>
    <t>-1207949212</t>
  </si>
  <si>
    <t>https://podminky.urs.cz/item/CS_URS_2024_01/784221101</t>
  </si>
  <si>
    <t>325,02</t>
  </si>
  <si>
    <t xml:space="preserve">strop </t>
  </si>
  <si>
    <t>ztratné</t>
  </si>
  <si>
    <t>624,02*0,01</t>
  </si>
  <si>
    <t>786</t>
  </si>
  <si>
    <t>Dokončovací práce - čalounické úpravy</t>
  </si>
  <si>
    <t>276</t>
  </si>
  <si>
    <t>786623011</t>
  </si>
  <si>
    <t>Montáž venkovních žaluzií do okenního nebo dveřního otvoru ovládaných motorem, upevněných na rám nebo do žaluziově schránky, plochy do 4 m2</t>
  </si>
  <si>
    <t>-251776493</t>
  </si>
  <si>
    <t>https://podminky.urs.cz/item/CS_URS_2024_01/786623011</t>
  </si>
  <si>
    <t>Poznámka k položce:_x000d_
O.03</t>
  </si>
  <si>
    <t>277</t>
  </si>
  <si>
    <t>55342527</t>
  </si>
  <si>
    <t>žaluzie Z-90 ovládaná základním motorem včetně příslušenství plochy do 3,0m2</t>
  </si>
  <si>
    <t>674303080</t>
  </si>
  <si>
    <t>1,05*2,55</t>
  </si>
  <si>
    <t>278</t>
  </si>
  <si>
    <t>786623015</t>
  </si>
  <si>
    <t>Montáž venkovních žaluzií do okenního nebo dveřního otvoru ovládaných motorem, upevněných na rám nebo do žaluziově schránky, plochy přes 6 do 8 m2</t>
  </si>
  <si>
    <t>-1247909972</t>
  </si>
  <si>
    <t>https://podminky.urs.cz/item/CS_URS_2024_01/786623015</t>
  </si>
  <si>
    <t>Poznámka k položce:_x000d_
O.02_x000d_
O.04_x000d_
O.06</t>
  </si>
  <si>
    <t>279</t>
  </si>
  <si>
    <t>55342533</t>
  </si>
  <si>
    <t>žaluzie Z-90 ovládaná základním motorem včetně příslušenství plochy do 8,0m2</t>
  </si>
  <si>
    <t>1699142058</t>
  </si>
  <si>
    <t>3,025*2,55</t>
  </si>
  <si>
    <t>280</t>
  </si>
  <si>
    <t>786623039</t>
  </si>
  <si>
    <t>Montáž venkovních žaluzií do okenního nebo dveřního otvoru žaluziové schránky, délky do 1300 mm</t>
  </si>
  <si>
    <t>-212033519</t>
  </si>
  <si>
    <t>https://podminky.urs.cz/item/CS_URS_2024_01/786623039</t>
  </si>
  <si>
    <t>281</t>
  </si>
  <si>
    <t>28376719</t>
  </si>
  <si>
    <t>kryt podomítkový PUR s izolací XPS 30 mm včetně kotvení pro žaluzii plochy do 3,0m2 š do 2,0m</t>
  </si>
  <si>
    <t>-59010347</t>
  </si>
  <si>
    <t>282</t>
  </si>
  <si>
    <t>786623043</t>
  </si>
  <si>
    <t>Montáž venkovních žaluzií do okenního nebo dveřního otvoru žaluziové schránky, délky přes 2400 do 4000 mm</t>
  </si>
  <si>
    <t>329053624</t>
  </si>
  <si>
    <t>https://podminky.urs.cz/item/CS_URS_2024_01/786623043</t>
  </si>
  <si>
    <t>Poznámka k položce:_x000d_
O.02_x000d_
O.04</t>
  </si>
  <si>
    <t>283</t>
  </si>
  <si>
    <t>28376737</t>
  </si>
  <si>
    <t>kryt podomítkový PUR s izolací XPS 30 mm včetně kotvení pro žaluzii plochy do 8,0m2 š do 4,0m</t>
  </si>
  <si>
    <t>1356585291</t>
  </si>
  <si>
    <t>284</t>
  </si>
  <si>
    <t>786623045</t>
  </si>
  <si>
    <t>Montáž venkovních žaluzií do okenního nebo dveřního otvoru žaluziové schránky, délky přes 4000 mm</t>
  </si>
  <si>
    <t>1547134753</t>
  </si>
  <si>
    <t>https://podminky.urs.cz/item/CS_URS_2024_01/786623045</t>
  </si>
  <si>
    <t>285</t>
  </si>
  <si>
    <t>28376738</t>
  </si>
  <si>
    <t>kryt podomítkový PUR s izolací XPS 30 mm včetně kotvení pro žaluzii plochy do 8,0m2 š přes 4,0m</t>
  </si>
  <si>
    <t>1478868377</t>
  </si>
  <si>
    <t>286</t>
  </si>
  <si>
    <t>998786101</t>
  </si>
  <si>
    <t>Přesun hmot pro stínění a čalounické úpravy stanovený z hmotnosti přesunovaného materiálu vodorovná dopravní vzdálenost do 50 m základní v objektech výšky (hloubky) do 6 m</t>
  </si>
  <si>
    <t>965066087</t>
  </si>
  <si>
    <t>https://podminky.urs.cz/item/CS_URS_2024_01/998786101</t>
  </si>
  <si>
    <t>789</t>
  </si>
  <si>
    <t>Povrchové úpravy ocelových konstrukcí a technologických zařízení</t>
  </si>
  <si>
    <t>287</t>
  </si>
  <si>
    <t>789421531</t>
  </si>
  <si>
    <t>Žárové stříkání ocelových konstrukcí slitinou zinacor ZnAl, tloušťky 100 μm, třídy I</t>
  </si>
  <si>
    <t>1128847128</t>
  </si>
  <si>
    <t>https://podminky.urs.cz/item/CS_URS_2024_01/789421531</t>
  </si>
  <si>
    <t>(0,12*2+0,08*2)*22,55</t>
  </si>
  <si>
    <t>HZS</t>
  </si>
  <si>
    <t>Hodinové zúčtovací sazby</t>
  </si>
  <si>
    <t>288</t>
  </si>
  <si>
    <t>HZS1302</t>
  </si>
  <si>
    <t>Hodinové zúčtovací sazby profesí HSV provádění konstrukcí zedník specialista</t>
  </si>
  <si>
    <t>512</t>
  </si>
  <si>
    <t>-1629179926</t>
  </si>
  <si>
    <t>https://podminky.urs.cz/item/CS_URS_2024_01/HZS1302</t>
  </si>
  <si>
    <t>stavební přípomoce a práce neobsažené ve výkazu výměr</t>
  </si>
  <si>
    <t>8*2</t>
  </si>
  <si>
    <t>289</t>
  </si>
  <si>
    <t>HZS2491</t>
  </si>
  <si>
    <t>Hodinové zúčtovací sazby profesí PSV zednické výpomoci a pomocné práce PSV dělník zednických výpomocí</t>
  </si>
  <si>
    <t>-654136662</t>
  </si>
  <si>
    <t>https://podminky.urs.cz/item/CS_URS_2024_01/HZS2491</t>
  </si>
  <si>
    <t>D.1.3 - Požárně bezpečnostní řešení</t>
  </si>
  <si>
    <t xml:space="preserve">    9 - Ostatní konstrukce a práce, bourání</t>
  </si>
  <si>
    <t>Ostatní konstrukce a práce, bourání</t>
  </si>
  <si>
    <t>9539001R</t>
  </si>
  <si>
    <t>D + M Informační systém ( únikové cesty, značení atd. )</t>
  </si>
  <si>
    <t>-465185819</t>
  </si>
  <si>
    <t>953943211</t>
  </si>
  <si>
    <t>Osazování drobných kovových předmětů kotvených do stěny hasicího přístroje</t>
  </si>
  <si>
    <t>1477656331</t>
  </si>
  <si>
    <t>https://podminky.urs.cz/item/CS_URS_2024_01/953943211</t>
  </si>
  <si>
    <t>Hasicí přístroje jsou osazeny následně:</t>
  </si>
  <si>
    <t>Pro učebny bude k dispozici 1 ks PHP práškový 21A, pro jídelnu bude k dispozici také 1 ks PHP práškový 21A. Celkem 3 ks v posuzované části objektu</t>
  </si>
  <si>
    <t>Hasicí přístroje jsou umístěny tak, aby výška rukojetě byl max. 1,5 m nad podlahou.</t>
  </si>
  <si>
    <t>44932114</t>
  </si>
  <si>
    <t>přístroj hasicí ruční práškový PG 6 LE</t>
  </si>
  <si>
    <t>-1176869802</t>
  </si>
  <si>
    <t>Poznámka k položce:_x000d_
práškový hasicí přístroj 21A</t>
  </si>
  <si>
    <t>953993326</t>
  </si>
  <si>
    <t>Osazení bezpečnostní, orientační nebo informační tabulky plastové nebo smaltované přivrtáním na zdivo</t>
  </si>
  <si>
    <t>504511848</t>
  </si>
  <si>
    <t>https://podminky.urs.cz/item/CS_URS_2024_01/953993326</t>
  </si>
  <si>
    <t>práškový hasicí přístroj 21A - tabulka</t>
  </si>
  <si>
    <t>73534564</t>
  </si>
  <si>
    <t>tabulka bezpečnostní smaltovaná symbol a text 150x210mm barevná</t>
  </si>
  <si>
    <t>-1983938801</t>
  </si>
  <si>
    <t>Poznámka k položce:_x000d_
práškový hasicí přístroj tabulka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</si>
  <si>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</si>
  <si>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</si>
  <si>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-671495599</t>
  </si>
  <si>
    <t>https://podminky.urs.cz/item/CS_URS_2024_01/998011001</t>
  </si>
  <si>
    <t xml:space="preserve">D.1.4 -  TECHNIKA PROSTŘEDÍ STAVEB</t>
  </si>
  <si>
    <t>Soupis:</t>
  </si>
  <si>
    <t>D.1.4.1 - ZDRAVOTNĚ TECHNICKÉ INSTALACE</t>
  </si>
  <si>
    <t xml:space="preserve">    8 - Trubní vedení</t>
  </si>
  <si>
    <t>131251102</t>
  </si>
  <si>
    <t>Hloubení nezapažených jam a zářezů strojně s urovnáním dna do předepsaného profilu a spádu v hornině třídy těžitelnosti I skupiny 3 přes 20 do 50 m3</t>
  </si>
  <si>
    <t>-891864719</t>
  </si>
  <si>
    <t>https://podminky.urs.cz/item/CS_URS_2024_01/131251102</t>
  </si>
  <si>
    <t>hloubení jámy pro vsakovací průleh</t>
  </si>
  <si>
    <t>22,5</t>
  </si>
  <si>
    <t>1107294095</t>
  </si>
  <si>
    <t>hloubení rýh pro dešťovou kanalizacii – šíře 0,4 m, hl. do 0,6 m m3 3,5</t>
  </si>
  <si>
    <t>3,5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</si>
  <si>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</si>
  <si>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</si>
  <si>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1447799006</t>
  </si>
  <si>
    <t>https://podminky.urs.cz/item/CS_URS_2024_01/162251101</t>
  </si>
  <si>
    <t>zásyp - tam a zpět</t>
  </si>
  <si>
    <t>1,18*2</t>
  </si>
  <si>
    <t>-1039871399</t>
  </si>
  <si>
    <t>-1,18 "zpětný zásyp</t>
  </si>
  <si>
    <t>-1475117617</t>
  </si>
  <si>
    <t>24,82*10 'Přepočtené koeficientem množství</t>
  </si>
  <si>
    <t>-535428179</t>
  </si>
  <si>
    <t>1970320603</t>
  </si>
  <si>
    <t>24,82*1,9 'Přepočtené koeficientem množství</t>
  </si>
  <si>
    <t>1635378502</t>
  </si>
  <si>
    <t>-261361649</t>
  </si>
  <si>
    <t>zpětný zásyp rýh</t>
  </si>
  <si>
    <t>-1,74 "obsyp</t>
  </si>
  <si>
    <t>-0,58 "lože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</si>
  <si>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</si>
  <si>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</si>
  <si>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-1311935371</t>
  </si>
  <si>
    <t>https://podminky.urs.cz/item/CS_URS_2024_01/175111101</t>
  </si>
  <si>
    <t>obsypáno pískem v tl. 200 mm</t>
  </si>
  <si>
    <t>venkovní potrubí dešťové kanalizace – PVC KG DN 125 m 14,5</t>
  </si>
  <si>
    <t>0,4*0,3*14,5</t>
  </si>
  <si>
    <t>58331351</t>
  </si>
  <si>
    <t>kamenivo těžené drobné frakce 0/4</t>
  </si>
  <si>
    <t>332172691</t>
  </si>
  <si>
    <t>1,74*2 'Přepočtené koeficientem množství</t>
  </si>
  <si>
    <t>211971122</t>
  </si>
  <si>
    <t>Zřízení opláštění výplně z geotextilie odvodňovacích žeber nebo trativodů v rýze nebo zářezu se stěnami svislými nebo šikmými o sklonu přes 1:2 při rozvinuté šířce opláštění přes 2,5 m</t>
  </si>
  <si>
    <t>1623856809</t>
  </si>
  <si>
    <t>https://podminky.urs.cz/item/CS_URS_2024_01/211971122</t>
  </si>
  <si>
    <t>vsakovací průleh – viz výkres B2</t>
  </si>
  <si>
    <t>geotextilie 300 g/m2</t>
  </si>
  <si>
    <t>1,5*3,5 "dno</t>
  </si>
  <si>
    <t>1,5*(12) "šikmina</t>
  </si>
  <si>
    <t>69311068</t>
  </si>
  <si>
    <t>geotextilie netkaná separační, ochranná, filtrační, drenážní PP 300g/m2</t>
  </si>
  <si>
    <t>2105383582</t>
  </si>
  <si>
    <t>23,5*1,1845 'Přepočtené koeficientem množství</t>
  </si>
  <si>
    <t>271532211R</t>
  </si>
  <si>
    <t>Podsyp pod základové konstrukce se zhutněním a urovnáním povrchu z kameniva hrubého, frakce 63 - 125 mm</t>
  </si>
  <si>
    <t>800466937</t>
  </si>
  <si>
    <t xml:space="preserve">kamenivo 63/125 </t>
  </si>
  <si>
    <t>451573111</t>
  </si>
  <si>
    <t>Lože pod potrubí, stoky a drobné objekty v otevřeném výkopu z písku a štěrkopísku do 63 mm</t>
  </si>
  <si>
    <t>392426898</t>
  </si>
  <si>
    <t>https://podminky.urs.cz/item/CS_URS_2024_01/451573111</t>
  </si>
  <si>
    <t>pískového lože tl. 100 mm</t>
  </si>
  <si>
    <t>0,4*0,1*14,5</t>
  </si>
  <si>
    <t>Trubní vedení</t>
  </si>
  <si>
    <t>871270310</t>
  </si>
  <si>
    <t>Montáž kanalizačního potrubí z polypropylenu PP hladkého plnostěnného SN 10 DN 125</t>
  </si>
  <si>
    <t>1694594756</t>
  </si>
  <si>
    <t>https://podminky.urs.cz/item/CS_URS_2024_01/871270310</t>
  </si>
  <si>
    <t>venkovní potrubí dešťové kanalizace – PVC KG DN 125</t>
  </si>
  <si>
    <t>14,5</t>
  </si>
  <si>
    <t>28614216</t>
  </si>
  <si>
    <t>trubka kanalizační PP plnostěnná jednovrstvá DN 125x5000mm SN10</t>
  </si>
  <si>
    <t>-699613261</t>
  </si>
  <si>
    <t>14,5*1,015 'Přepočtené koeficientem množství</t>
  </si>
  <si>
    <t>877270310</t>
  </si>
  <si>
    <t>Montáž tvarovek na kanalizačním plastovém potrubí z PP nebo PVC-U hladkého plnostěnného kolen, víček nebo hrdlových uzávěrů DN 125</t>
  </si>
  <si>
    <t>1112008189</t>
  </si>
  <si>
    <t>https://podminky.urs.cz/item/CS_URS_2024_01/877270310</t>
  </si>
  <si>
    <t>28617181</t>
  </si>
  <si>
    <t>koleno kanalizační PP třívrstvé SN16 DN 125x45°</t>
  </si>
  <si>
    <t>96016642</t>
  </si>
  <si>
    <t>877270320</t>
  </si>
  <si>
    <t>Montáž tvarovek na kanalizačním plastovém potrubí z PP nebo PVC-U hladkého plnostěnného odboček DN 125</t>
  </si>
  <si>
    <t>-1526765759</t>
  </si>
  <si>
    <t>https://podminky.urs.cz/item/CS_URS_2024_01/877270320</t>
  </si>
  <si>
    <t>28617202</t>
  </si>
  <si>
    <t>odbočka kanalizační PP třívrstvá SN16 45° DN 125/125</t>
  </si>
  <si>
    <t>-2137434895</t>
  </si>
  <si>
    <t>879230191</t>
  </si>
  <si>
    <t>Příplatek k ceně kanalizačního potrubí za montáž v otevřeném výkopu ve sklonu přes 20 % DN od 40 do 550</t>
  </si>
  <si>
    <t>838911321</t>
  </si>
  <si>
    <t>https://podminky.urs.cz/item/CS_URS_2024_01/879230191</t>
  </si>
  <si>
    <t>892271111</t>
  </si>
  <si>
    <t>Tlakové zkoušky vodou na potrubí DN 100 nebo 125</t>
  </si>
  <si>
    <t>1876853891</t>
  </si>
  <si>
    <t>https://podminky.urs.cz/item/CS_URS_2024_01/892271111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</si>
  <si>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</si>
  <si>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</si>
  <si>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1214887904</t>
  </si>
  <si>
    <t>https://podminky.urs.cz/item/CS_URS_2024_01/998276101</t>
  </si>
  <si>
    <t>721173315</t>
  </si>
  <si>
    <t>Potrubí z trub PVC SN4 dešťové DN 110</t>
  </si>
  <si>
    <t>-1574511724</t>
  </si>
  <si>
    <t>https://podminky.urs.cz/item/CS_URS_2024_01/721173315</t>
  </si>
  <si>
    <t>HLAVNÍ PRVKY SYSTÉMU DEŠŤOVÉ KANALIZACE</t>
  </si>
  <si>
    <t>01 skryté fasádní svody - PVC KG DN 110</t>
  </si>
  <si>
    <t>7,5</t>
  </si>
  <si>
    <t>721242116</t>
  </si>
  <si>
    <t>Lapače střešních splavenin polypropylenové (PP) s kulovým kloubem na odtoku DN 125</t>
  </si>
  <si>
    <t>1680629310</t>
  </si>
  <si>
    <t>https://podminky.urs.cz/item/CS_URS_2024_01/721242116</t>
  </si>
  <si>
    <t>lapače střešních splavenin – HL600 (přechod na DN125)</t>
  </si>
  <si>
    <t>721290111</t>
  </si>
  <si>
    <t>Zkouška těsnosti kanalizace v objektech vodou do DN 125</t>
  </si>
  <si>
    <t>-1123743741</t>
  </si>
  <si>
    <t>https://podminky.urs.cz/item/CS_URS_2024_01/721290111</t>
  </si>
  <si>
    <t>280646782</t>
  </si>
  <si>
    <t>HZS2212</t>
  </si>
  <si>
    <t>Hodinové zúčtovací sazby profesí PSV provádění stavebních instalací instalatér odborný</t>
  </si>
  <si>
    <t>-182544261</t>
  </si>
  <si>
    <t>https://podminky.urs.cz/item/CS_URS_2024_01/HZS2212</t>
  </si>
  <si>
    <t>práce a přípomoce nezahrnuté ve výkazu výměr</t>
  </si>
  <si>
    <t>D.1.4.3 - Vytápění</t>
  </si>
  <si>
    <t xml:space="preserve">    713 -  Izolace tepelné</t>
  </si>
  <si>
    <t xml:space="preserve">    730 - B – Demontáže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</si>
  <si>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</si>
  <si>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</si>
  <si>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</si>
  <si>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767 -  Konstrukce zámečnické</t>
  </si>
  <si>
    <t xml:space="preserve">    783 -  Nátěry</t>
  </si>
  <si>
    <t xml:space="preserve"> Izolace tepelné</t>
  </si>
  <si>
    <t>713_1</t>
  </si>
  <si>
    <t>Izolační trubice polyetylénové pro potrubí 16x2 tl. 20 mm – nebo provedení dle vyhlášky č.193/2007</t>
  </si>
  <si>
    <t>713_2</t>
  </si>
  <si>
    <t>Izolační trubice polyetylénové pro potrubí 20x2 tl.25 mm – nebo provedení dle vyhlášky č.193/2007</t>
  </si>
  <si>
    <t>713_3</t>
  </si>
  <si>
    <t>Izolační trubice polyetylénové pro potrubí 26x3 tl.25 mm – nebo provedení dle vyhlášky č.193/2007</t>
  </si>
  <si>
    <t>713_4</t>
  </si>
  <si>
    <t>Montáž izolace tepelné potrubí, potrubními pouzdry D do 100 mm</t>
  </si>
  <si>
    <t>713_5</t>
  </si>
  <si>
    <t>Přesun hmot pro tepelné izolace v objektech do 50m výšky do 6 m</t>
  </si>
  <si>
    <t>713_6</t>
  </si>
  <si>
    <t>Příplatek za zvětšený přesun přesun hmot protepelné izolace do 500 m</t>
  </si>
  <si>
    <t>730</t>
  </si>
  <si>
    <t>B – Demontáže</t>
  </si>
  <si>
    <t>733 11-0806</t>
  </si>
  <si>
    <t>Demontáž potrubí z trubek ocelových závitových a hladkých bezešvých DN přes 15 do 25</t>
  </si>
  <si>
    <t>735 11-1810</t>
  </si>
  <si>
    <t>Demontáž stávajících otopných těles článkových</t>
  </si>
  <si>
    <t>735 89-0801</t>
  </si>
  <si>
    <t>Vnitrostaveništní přemístění vybouraných (demontovaných) hmot rozvodů potrubí vodorovně do 100m umístěných ve výšce do 6m</t>
  </si>
  <si>
    <t>733</t>
  </si>
  <si>
    <t>Ústřední vytápění - rozvodné potrubí</t>
  </si>
  <si>
    <t>733113113</t>
  </si>
  <si>
    <t>Potrubí z trubek ocelových závitových černých Příplatek k ceně za zhotovení přípojky z ocelových trubek závitových DN 15</t>
  </si>
  <si>
    <t>-1950094647</t>
  </si>
  <si>
    <t>https://podminky.urs.cz/item/CS_URS_2024_01/733113113</t>
  </si>
  <si>
    <t>733113114</t>
  </si>
  <si>
    <t>Potrubí z trubek ocelových závitových černých Příplatek k ceně za zhotovení přípojky z ocelových trubek závitových DN 20</t>
  </si>
  <si>
    <t>-1872980975</t>
  </si>
  <si>
    <t>https://podminky.urs.cz/item/CS_URS_2024_01/733113114</t>
  </si>
  <si>
    <t>733113115</t>
  </si>
  <si>
    <t>Potrubí z trubek ocelových závitových černých Příplatek k ceně za zhotovení přípojky z ocelových trubek závitových DN 25</t>
  </si>
  <si>
    <t>-222001921</t>
  </si>
  <si>
    <t>https://podminky.urs.cz/item/CS_URS_2024_01/733113115</t>
  </si>
  <si>
    <t>733322301</t>
  </si>
  <si>
    <t>Potrubí z trubek plastových z vícevrstvého polyethylenu (PE-Xc/Al/PE-Xc) spojovaných lisováním PN 10 do 80°C D 16/2,0</t>
  </si>
  <si>
    <t>-797542248</t>
  </si>
  <si>
    <t>https://podminky.urs.cz/item/CS_URS_2024_01/733322301</t>
  </si>
  <si>
    <t>733322302</t>
  </si>
  <si>
    <t>Potrubí z trubek plastových z vícevrstvého polyethylenu (PE-Xc/Al/PE-Xc) spojovaných lisováním PN 10 do 80°C D 20/2,3</t>
  </si>
  <si>
    <t>-1641946399</t>
  </si>
  <si>
    <t>https://podminky.urs.cz/item/CS_URS_2024_01/733322302</t>
  </si>
  <si>
    <t>733322304</t>
  </si>
  <si>
    <t>Potrubí z trubek plastových z vícevrstvého polyethylenu (PE-Xc/Al/PE-Xc) spojovaných lisováním PN 10 do 80°C D 32/3,2</t>
  </si>
  <si>
    <t>-1619180377</t>
  </si>
  <si>
    <t>https://podminky.urs.cz/item/CS_URS_2024_01/733322304</t>
  </si>
  <si>
    <t xml:space="preserve">Poznámka k položce:_x000d_
Potrubí z trubek plastových vhodných pro rozvody ÚT s kyslíkovou barierou spojovaných mechanicky lisováním  26x3 – DN20 – provedení a délky potrubí dle výkresové části</t>
  </si>
  <si>
    <t>733391101</t>
  </si>
  <si>
    <t>Zkoušky těsnosti potrubí z trubek plastových Ø do 32/3,0</t>
  </si>
  <si>
    <t>608193666</t>
  </si>
  <si>
    <t>https://podminky.urs.cz/item/CS_URS_2024_01/733391101</t>
  </si>
  <si>
    <t>998733101</t>
  </si>
  <si>
    <t>Přesun hmot pro rozvody potrubí stanovený z hmotnosti přesunovaného materiálu vodorovná dopravní vzdálenost do 50 m základní v objektech výšky do 6 m</t>
  </si>
  <si>
    <t>-662468414</t>
  </si>
  <si>
    <t>https://podminky.urs.cz/item/CS_URS_2024_01/998733101</t>
  </si>
  <si>
    <t>998733193</t>
  </si>
  <si>
    <t>Přesun hmot pro rozvody potrubí stanovený z hmotnosti přesunovaného materiálu vodorovná dopravní vzdálenost do 50 m Příplatek k cenám za zvětšený přesun přes vymezenou vodorovnou dopravní vzdálenost do 500 m</t>
  </si>
  <si>
    <t>-1938249337</t>
  </si>
  <si>
    <t>https://podminky.urs.cz/item/CS_URS_2024_01/998733193</t>
  </si>
  <si>
    <t>734</t>
  </si>
  <si>
    <t>Ústřední vytápění - armatury</t>
  </si>
  <si>
    <t>734 22- indiv 001a</t>
  </si>
  <si>
    <t>Armatura pro středové připojení otopných těles. Integrovaná armatura tj. v těle armatury je integrován ventil a regulační uzavírací šroubení. Armatura umožňuje přednastavení průtoku otopným tělesem, jeho uzavření na vstupu i výstupu a díky termostatické hlavici regulaci tepelného výkonu otopného tělesa v závislosti na teplotě ve vytápěné místnosti, dodat včetně termostatické hlavice a připojovacího příslušenství</t>
  </si>
  <si>
    <t>734211112</t>
  </si>
  <si>
    <t>Ventily odvzdušňovací závitové otopných těles PN 6 do 120°C G 1/4</t>
  </si>
  <si>
    <t>762571489</t>
  </si>
  <si>
    <t>https://podminky.urs.cz/item/CS_URS_2024_01/734211112</t>
  </si>
  <si>
    <t>734221682</t>
  </si>
  <si>
    <t>Ventily regulační závitové hlavice termostatické pro ovládání ventilů PN 10 do 110°C kapalinové otopných těles VK</t>
  </si>
  <si>
    <t>961475712</t>
  </si>
  <si>
    <t>https://podminky.urs.cz/item/CS_URS_2024_01/734221682</t>
  </si>
  <si>
    <t>734261402</t>
  </si>
  <si>
    <t>Šroubení připojovací armatury radiátorů VK PN 10 do 110°C, regulační uzavíratelné rohové G 1/2 x 18</t>
  </si>
  <si>
    <t>-48724625</t>
  </si>
  <si>
    <t>https://podminky.urs.cz/item/CS_URS_2024_01/734261402</t>
  </si>
  <si>
    <t>734294104</t>
  </si>
  <si>
    <t>Ostatní armatury růžice dělené krycí do G 3/4</t>
  </si>
  <si>
    <t>-519227537</t>
  </si>
  <si>
    <t>https://podminky.urs.cz/item/CS_URS_2024_01/734294104</t>
  </si>
  <si>
    <t>998734101</t>
  </si>
  <si>
    <t>Přesun hmot pro armatury stanovený z hmotnosti přesunovaného materiálu vodorovná dopravní vzdálenost do 50 m základní v objektech výšky do 6 m</t>
  </si>
  <si>
    <t>-839489066</t>
  </si>
  <si>
    <t>https://podminky.urs.cz/item/CS_URS_2024_01/998734101</t>
  </si>
  <si>
    <t>998734193</t>
  </si>
  <si>
    <t>Přesun hmot pro armatury stanovený z hmotnosti přesunovaného materiálu vodorovná dopravní vzdálenost do 50 m Příplatek k cenám za zvětšený přesun přes vymezenou vodorovnou dopravní vzdálenost do 500 m</t>
  </si>
  <si>
    <t>793977432</t>
  </si>
  <si>
    <t>https://podminky.urs.cz/item/CS_URS_2024_01/998734193</t>
  </si>
  <si>
    <t>735</t>
  </si>
  <si>
    <t>Ústřední vytápění - otopná tělesa</t>
  </si>
  <si>
    <t>735 15-indiv 001</t>
  </si>
  <si>
    <t>Otopná tělesa designová typ K20V – výška 2000 mm, délka 588 mm</t>
  </si>
  <si>
    <t>735 15-indiv 002</t>
  </si>
  <si>
    <t>Otopná tělesa designová typ K20V – výška 2000 mm, délka 622 mm</t>
  </si>
  <si>
    <t>735 15-4523</t>
  </si>
  <si>
    <t>Tlakové zkoušky otopných těles</t>
  </si>
  <si>
    <t>735152582</t>
  </si>
  <si>
    <t>Otopná tělesa panelová VK dvoudesková PN 1,0 MPa, T do 110°C se dvěma přídavnými přestupními plochami výšky tělesa 600 mm stavební délky / výkonu 1800 mm / 3022 W</t>
  </si>
  <si>
    <t>1691176885</t>
  </si>
  <si>
    <t>https://podminky.urs.cz/item/CS_URS_2024_01/735152582</t>
  </si>
  <si>
    <t>735152584</t>
  </si>
  <si>
    <t>Otopná tělesa panelová VK dvoudesková PN 1,0 MPa, T do 110°C se dvěma přídavnými přestupními plochami výšky tělesa 600 mm stavební délky / výkonu 2300 mm / 3862 W</t>
  </si>
  <si>
    <t>-1542722440</t>
  </si>
  <si>
    <t>https://podminky.urs.cz/item/CS_URS_2024_01/735152584</t>
  </si>
  <si>
    <t>998735101</t>
  </si>
  <si>
    <t>Přesun hmot pro otopná tělesa stanovený z hmotnosti přesunovaného materiálu vodorovná dopravní vzdálenost do 50 m základní v objektech výšky do 6 m</t>
  </si>
  <si>
    <t>176856017</t>
  </si>
  <si>
    <t>https://podminky.urs.cz/item/CS_URS_2024_01/998735101</t>
  </si>
  <si>
    <t>998735193</t>
  </si>
  <si>
    <t>Přesun hmot pro otopná tělesa stanovený z hmotnosti přesunovaného materiálu vodorovná dopravní vzdálenost do 50 m Příplatek k cenám za zvětšený přesun přes vymezenou vodorovnou dopravní vzdálenost do 500 m</t>
  </si>
  <si>
    <t>1189653382</t>
  </si>
  <si>
    <t>https://podminky.urs.cz/item/CS_URS_2024_01/998735193</t>
  </si>
  <si>
    <t xml:space="preserve"> Konstrukce zámečnické</t>
  </si>
  <si>
    <t>767 01-11xx</t>
  </si>
  <si>
    <t>Montáž zámečnické konstrukce závěsy, konzoly do stropu a stěny, konstrukce, atd.</t>
  </si>
  <si>
    <t>767 01-12xx</t>
  </si>
  <si>
    <t>Dodávka zámečnické konstrukce závěsy, konzoly do stropu a stěny, konstrukce, atd.</t>
  </si>
  <si>
    <t>105764130</t>
  </si>
  <si>
    <t xml:space="preserve"> Nátěry</t>
  </si>
  <si>
    <t>783 42-54__</t>
  </si>
  <si>
    <t>Nátěr syntetický kovových konstrukcí a potrubí</t>
  </si>
  <si>
    <t>900_1</t>
  </si>
  <si>
    <t>Topná zkouška</t>
  </si>
  <si>
    <t>900_2</t>
  </si>
  <si>
    <t>Odborné komplexní zaregulování a hydraulické vyvážení otopného systému</t>
  </si>
  <si>
    <t>900_3</t>
  </si>
  <si>
    <t>Napouštení, vypouštění systému upravenou vodou a důkladný proplach systému</t>
  </si>
  <si>
    <t>900_4</t>
  </si>
  <si>
    <t>Zkoušky a revize</t>
  </si>
  <si>
    <t>900_5</t>
  </si>
  <si>
    <t>Zednické výpomoce (vytvoření prostupů a drážek pro potrubí + jejich následné zatěsnění, zednické začištění po montáži otopných těles atd.)</t>
  </si>
  <si>
    <t>900_6</t>
  </si>
  <si>
    <t>Zaměření stávajícího stavu na místě</t>
  </si>
  <si>
    <t>900_7</t>
  </si>
  <si>
    <t>Rezerva na vícepráce spojené s napojením na stávající stav</t>
  </si>
  <si>
    <t>900_8</t>
  </si>
  <si>
    <t>Příprava montáže</t>
  </si>
  <si>
    <t>900_9</t>
  </si>
  <si>
    <t>Závěrečný finální úklid</t>
  </si>
  <si>
    <t>900_10</t>
  </si>
  <si>
    <t>Montážní, dílenská dokumentace a dokumentace skutečného provedení stavby</t>
  </si>
  <si>
    <t>D.1.4.2 - Elektroinstalace</t>
  </si>
  <si>
    <t>D1 - SILNOPROUD – Elektroinstalace</t>
  </si>
  <si>
    <t xml:space="preserve">    D2 - Přípojka NN:</t>
  </si>
  <si>
    <t xml:space="preserve">    D3 - Rozvodnice RŠ:</t>
  </si>
  <si>
    <t xml:space="preserve">    D4 - Ovládací prvky:  </t>
  </si>
  <si>
    <t xml:space="preserve">    D5 - Svítidla:</t>
  </si>
  <si>
    <t xml:space="preserve">    D6 - Žaluziový systém:</t>
  </si>
  <si>
    <t xml:space="preserve">    D7 - Zásuvky:</t>
  </si>
  <si>
    <t xml:space="preserve">    D8 - Kabeláž:</t>
  </si>
  <si>
    <t xml:space="preserve">    D9 - Bleskosvod:</t>
  </si>
  <si>
    <t>D10 - SLABOPROUD – Elektroinstalace</t>
  </si>
  <si>
    <t xml:space="preserve">    D11 - Zásuvky, zařízení:</t>
  </si>
  <si>
    <t>D12 - Ostatní:</t>
  </si>
  <si>
    <t>D1</t>
  </si>
  <si>
    <t>SILNOPROUD – Elektroinstalace</t>
  </si>
  <si>
    <t>D2</t>
  </si>
  <si>
    <t>Přípojka NN:</t>
  </si>
  <si>
    <t>Pol1</t>
  </si>
  <si>
    <t>Připojení na stávající rozvaděč</t>
  </si>
  <si>
    <t>Pol2</t>
  </si>
  <si>
    <t>CYKY-J 4x16</t>
  </si>
  <si>
    <t>Pol3</t>
  </si>
  <si>
    <t>CYA16</t>
  </si>
  <si>
    <t>Pol4</t>
  </si>
  <si>
    <t>Drobné zednické práce (drážky 7x5cm, průraz zdivem)</t>
  </si>
  <si>
    <t>Pol5</t>
  </si>
  <si>
    <t>Drobný elektromateriál</t>
  </si>
  <si>
    <t>D3</t>
  </si>
  <si>
    <t>Rozvodnice RŠ:</t>
  </si>
  <si>
    <t>Pol6</t>
  </si>
  <si>
    <t>RŠ - 590x1070x136 - 144modulů, plechová rozvodnice, pod omítku</t>
  </si>
  <si>
    <t xml:space="preserve">Poznámka k položce:_x000d_
1	Velkoobsahová rozvodnice, pod omítku, V x Š x H 620 x 590 x 136	1_x000d_
2	Vypínač, In 80 A	1_x000d_
3	Svodič bleskových proudů a přepětí, typ B+C	1_x000d_
4	Jistič, In 10 A, Ue AC 230/400 V / DC 72 V, charakteristika C, 1pól, Icn 10 kA	1_x000d_
5	Jistič, In 16 A, Ue AC 230/400 V / DC 72 V, charakteristika B, 1pól, Icn 10 kA	16_x000d_
6	Jistič, In 32 A, Ue AC 230/400 V / DC 72 V, charakteristika B, 3pól, Icn 10 kA	2_x000d_
7	Proudový chránič, In 40 A, Ue AC 230/400 V, Idn 30 mA, 4pól, Inc 10 kA, typ A	2_x000d_
8	Proudový chránič s nadproudovou ochranou, In 10 A, Ue AC 230 V, charakteristika C, Idn 30 mA, 1+N-pól, Icn 10 kA, typ A	3_x000d_
9	Nika pro rozvaděč	1_x000d_
10	drobný elektromateriál	1_x000d_
</t>
  </si>
  <si>
    <t>D4</t>
  </si>
  <si>
    <t xml:space="preserve">Ovládací prvky:  </t>
  </si>
  <si>
    <t>Pol7</t>
  </si>
  <si>
    <t>Vypínačové kombinace vč.strojku a krytky</t>
  </si>
  <si>
    <t>Pol8</t>
  </si>
  <si>
    <t>Rámeček pro elektroinstalační přístroje - sada</t>
  </si>
  <si>
    <t>D5</t>
  </si>
  <si>
    <t>Svítidla:</t>
  </si>
  <si>
    <t>Pol9</t>
  </si>
  <si>
    <t>Svítidlo S1 - LED SVÍTIDLO, 28W/2700-5600K/2299lm, UGR16, přisazené, CRI80, 50.000h, 230V, svítidlo automaticky mění teplotu chromatičnosti vyzařovaného světla dle denní doby bez řídícího systému, vč.koncových krytů</t>
  </si>
  <si>
    <t>Pol10</t>
  </si>
  <si>
    <t>Svítidlo S2 - LED SVÍTIDLO, 41,8W/4000K/4125lm, přisazené, CRI80, 50.000h, UGR 16, 230V, vč.koncových krytů</t>
  </si>
  <si>
    <t>Pol11</t>
  </si>
  <si>
    <t>Svítidlo S3 - LED ZÁVĚSNÉ SVÍTIDLO, 25,3W/4000K/1900lm,závěsné, CRI80, 72.000h, 230V, úhel vyzařování 55°, svítidlo lze otáčet kolem osy o 360°</t>
  </si>
  <si>
    <t>Pol12</t>
  </si>
  <si>
    <t>Svítidlo N1 - NOUZOVÉ LED SVÍTIDLO, 1W/350lm, nástěnné, IP44, nouzový modul 1h</t>
  </si>
  <si>
    <t>Pol13</t>
  </si>
  <si>
    <t>Svítidlo N2 - NOUZOVÉ LED SVÍTIDLO, 2W/210lm, přisazené, IP40, 230V nouzový modul 1h, optika Open area.</t>
  </si>
  <si>
    <t>Pol14</t>
  </si>
  <si>
    <t>Svítidlo N3 - LED nouzové svítidlo, 7W/240lm, 1h, selftest, IP65, IK10 ochrana baterie do teploty -25°C, 230V, rozměr: 361x109x84</t>
  </si>
  <si>
    <t>Pol15</t>
  </si>
  <si>
    <t>Nastavení systému SALUZ u svítidel S1</t>
  </si>
  <si>
    <t>Pol16</t>
  </si>
  <si>
    <t>Měření umělého osvětlení + vydání protokolu o měření</t>
  </si>
  <si>
    <t>Pol17</t>
  </si>
  <si>
    <t>Příspěvek na recyklaci svítidel</t>
  </si>
  <si>
    <t>Pol18</t>
  </si>
  <si>
    <t>Bezpečnostní evakuační značení - fotoluminiscenční</t>
  </si>
  <si>
    <t>D6</t>
  </si>
  <si>
    <t>Žaluziový systém:</t>
  </si>
  <si>
    <t>Pol19</t>
  </si>
  <si>
    <t>Žaluzie + motor (samostatná dodávka, elektro zapojí)</t>
  </si>
  <si>
    <t>Pol20</t>
  </si>
  <si>
    <t>Tlačítko žaluziové + rámeček</t>
  </si>
  <si>
    <t>Pol21</t>
  </si>
  <si>
    <t>Relé - jednotka skupinového řízení, určená k ovládání jednoho 1f žaluziového pohonu 230V/50Hz</t>
  </si>
  <si>
    <t>Pol22</t>
  </si>
  <si>
    <t>Hlavní řídící jednotka, generální ovládání - spínač, časový spínač, automatika, větrné čidlo</t>
  </si>
  <si>
    <t>Pol23</t>
  </si>
  <si>
    <t>Kombinované větrné a sluneční čidlo, 230V, compatibilní s hlavní řídící jednotkou</t>
  </si>
  <si>
    <t>D7</t>
  </si>
  <si>
    <t>Zásuvky:</t>
  </si>
  <si>
    <t>Pol24</t>
  </si>
  <si>
    <t>Zásuvka jednoduchá</t>
  </si>
  <si>
    <t>D8</t>
  </si>
  <si>
    <t>Kabeláž:</t>
  </si>
  <si>
    <t>Pol25</t>
  </si>
  <si>
    <t>El. instalační trubka ohebná různé pr.</t>
  </si>
  <si>
    <t>Pol26</t>
  </si>
  <si>
    <t>Vkládací lišta 24x22mm</t>
  </si>
  <si>
    <t>Pol27</t>
  </si>
  <si>
    <t>CYKY J5x1,5</t>
  </si>
  <si>
    <t>Pol28</t>
  </si>
  <si>
    <t>CYKY J3x2,5</t>
  </si>
  <si>
    <t>Pol29</t>
  </si>
  <si>
    <t>CYKY J3x1,5</t>
  </si>
  <si>
    <t>Pol30</t>
  </si>
  <si>
    <t>CYA 6 ZŽL</t>
  </si>
  <si>
    <t>Pol31</t>
  </si>
  <si>
    <t>HOP</t>
  </si>
  <si>
    <t>Pol32</t>
  </si>
  <si>
    <t>Krabice přístrojová např. KP 68/2, KU 68</t>
  </si>
  <si>
    <t>Pol33</t>
  </si>
  <si>
    <t>Krabice přístrojová např. KPR 68 KA - hluboká</t>
  </si>
  <si>
    <t>Pol34</t>
  </si>
  <si>
    <t>Prostup na střechu</t>
  </si>
  <si>
    <t>Pol35</t>
  </si>
  <si>
    <t>Vysekání rýh pro montáž trubek a kabelů v cihelných zdech hloubky do 3 cm a šířky do 7 cm</t>
  </si>
  <si>
    <t>Pol36</t>
  </si>
  <si>
    <t>Vysekání kapes a výklenků ve zdivu cihelném pro krabice 10x10x5 cm</t>
  </si>
  <si>
    <t>Pol37</t>
  </si>
  <si>
    <t>Vysekání kapes a výklenků ve zdivu cihelném pro krabice 10x10x8 cm</t>
  </si>
  <si>
    <t>Pol38</t>
  </si>
  <si>
    <t>Vyplnění a omítnutí rýh ve stěnách hloubky do 3cm a šířky do 7 cm</t>
  </si>
  <si>
    <t>Pol39</t>
  </si>
  <si>
    <t>Drobný elektroinstalační materiál</t>
  </si>
  <si>
    <t>Pol40</t>
  </si>
  <si>
    <t>Vzduchotěsná ucpávka</t>
  </si>
  <si>
    <t>D9</t>
  </si>
  <si>
    <t>Bleskosvod:</t>
  </si>
  <si>
    <t>Pol41</t>
  </si>
  <si>
    <t>Vedení – drát AlMgSi Ø8</t>
  </si>
  <si>
    <t>Pol42</t>
  </si>
  <si>
    <t>Vedení – drát Ø10 nerez</t>
  </si>
  <si>
    <t>Pol43</t>
  </si>
  <si>
    <t>Vedení – pásek nerez 30x4</t>
  </si>
  <si>
    <t>Pol44</t>
  </si>
  <si>
    <t>Pomocný jímač AlMgSi 500mm</t>
  </si>
  <si>
    <t>Pol45</t>
  </si>
  <si>
    <t>Jímač AlMgSi 1000mm</t>
  </si>
  <si>
    <t>Pol46</t>
  </si>
  <si>
    <t>Úchyt, podstavec pro jímač</t>
  </si>
  <si>
    <t>Pol47</t>
  </si>
  <si>
    <t>Svorka, podpěra vedení atika/vodič/stěna/střecha/zábradlí</t>
  </si>
  <si>
    <t>Pol48</t>
  </si>
  <si>
    <t>Zkušební svorka</t>
  </si>
  <si>
    <t>Pol49</t>
  </si>
  <si>
    <t>Křížová svorka, spojovací svorka</t>
  </si>
  <si>
    <t>Pol50</t>
  </si>
  <si>
    <t>Ekvipotenciální připojnice</t>
  </si>
  <si>
    <t>Pol51</t>
  </si>
  <si>
    <t>Svorka pro ekvipotenciální přípojnice</t>
  </si>
  <si>
    <t>Pol52</t>
  </si>
  <si>
    <t>Zaváděcí tyč pr. 16mm</t>
  </si>
  <si>
    <t>Pol53</t>
  </si>
  <si>
    <t>Vodotěsná průchodka skrz zeď</t>
  </si>
  <si>
    <t>Pol54</t>
  </si>
  <si>
    <t>Výstražný štítek upozorňující na nebezpečí vzniku dotykového a krokového napětí</t>
  </si>
  <si>
    <t>Pol55</t>
  </si>
  <si>
    <t>asfaltový nátěr</t>
  </si>
  <si>
    <t>Pol56</t>
  </si>
  <si>
    <t>Označení svodu štítkem s číslem</t>
  </si>
  <si>
    <t>Pol57</t>
  </si>
  <si>
    <t>Výkop kabel.rýhy šířka 35/hloubka 100cm</t>
  </si>
  <si>
    <t>Pol58</t>
  </si>
  <si>
    <t>Zához kabelové rýhy šířka 35/hloubka 100cm</t>
  </si>
  <si>
    <t>Pol59</t>
  </si>
  <si>
    <t>Hutnění zeminy po vrstvách při strojním záhrnu</t>
  </si>
  <si>
    <t>Pol60</t>
  </si>
  <si>
    <t>Bourání betonu (pokud se na něj narazí)</t>
  </si>
  <si>
    <t>Pol61</t>
  </si>
  <si>
    <t>Pol62</t>
  </si>
  <si>
    <t>Revize hromosvodu</t>
  </si>
  <si>
    <t>D10</t>
  </si>
  <si>
    <t>SLABOPROUD – Elektroinstalace</t>
  </si>
  <si>
    <t>D11</t>
  </si>
  <si>
    <t>Zásuvky, zařízení:</t>
  </si>
  <si>
    <t>Pol63</t>
  </si>
  <si>
    <t>autonomní hlásič opticko-kouřový, baterie životnost 10 let</t>
  </si>
  <si>
    <t>Pol64</t>
  </si>
  <si>
    <t>Wifi AP</t>
  </si>
  <si>
    <t>D12</t>
  </si>
  <si>
    <t>Ostatní:</t>
  </si>
  <si>
    <t>Pol65</t>
  </si>
  <si>
    <t>Oživení, měření, doprava</t>
  </si>
  <si>
    <t>Pol66</t>
  </si>
  <si>
    <t>Připojení technologií, koordinace</t>
  </si>
  <si>
    <t>Pol67</t>
  </si>
  <si>
    <t>Revize</t>
  </si>
  <si>
    <t>Pol68</t>
  </si>
  <si>
    <t>Dokumentace skutečného provedení</t>
  </si>
  <si>
    <t>Pol69</t>
  </si>
  <si>
    <t>Dokumentace Zhotovitele</t>
  </si>
  <si>
    <t>Pol70</t>
  </si>
  <si>
    <t>Demontáž a likvidace stávající elektroinstalace</t>
  </si>
  <si>
    <t>D.1.5 - Revitalizace terénních ploch</t>
  </si>
  <si>
    <t>181111121</t>
  </si>
  <si>
    <t>Plošná úprava terénu v zemině skupiny 1 až 4 s urovnáním povrchu bez doplnění ornice souvislé plochy do 500 m2 při nerovnostech terénu přes 100 do 150 mm v rovině nebo na svahu do 1:5</t>
  </si>
  <si>
    <t>-1551080455</t>
  </si>
  <si>
    <t>https://podminky.urs.cz/item/CS_URS_2024_01/181111121</t>
  </si>
  <si>
    <t>181111123</t>
  </si>
  <si>
    <t>Plošná úprava terénu v zemině skupiny 1 až 4 s urovnáním povrchu bez doplnění ornice souvislé plochy do 500 m2 při nerovnostech terénu přes 100 do 150 mm na svahu přes 1:2 do 1:1</t>
  </si>
  <si>
    <t>-665278243</t>
  </si>
  <si>
    <t>https://podminky.urs.cz/item/CS_URS_2024_01/181111123</t>
  </si>
  <si>
    <t>181411131</t>
  </si>
  <si>
    <t>Založení trávníku na půdě předem připravené plochy do 1000 m2 výsevem včetně utažení parkového v rovině nebo na svahu do 1:5</t>
  </si>
  <si>
    <t>2039400001</t>
  </si>
  <si>
    <t>https://podminky.urs.cz/item/CS_URS_2024_01/181411131</t>
  </si>
  <si>
    <t>založení trávy okolo přístavby v pásu š.2m</t>
  </si>
  <si>
    <t>2*(32,1+6,8)</t>
  </si>
  <si>
    <t>00572410</t>
  </si>
  <si>
    <t>osivo směs travní parková</t>
  </si>
  <si>
    <t>2033832414</t>
  </si>
  <si>
    <t>77,8*0,03 'Přepočtené koeficientem množství</t>
  </si>
  <si>
    <t>181411133</t>
  </si>
  <si>
    <t>Založení trávníku na půdě předem připravené plochy do 1000 m2 výsevem včetně utažení parkového na svahu přes 1:2 do 1:1</t>
  </si>
  <si>
    <t>-1888141915</t>
  </si>
  <si>
    <t>https://podminky.urs.cz/item/CS_URS_2024_01/181411133</t>
  </si>
  <si>
    <t>svah zatravněn</t>
  </si>
  <si>
    <t>0,4*12</t>
  </si>
  <si>
    <t>1453865718</t>
  </si>
  <si>
    <t>4,8*0,04 'Přepočtené koeficientem množství</t>
  </si>
  <si>
    <t>183403152</t>
  </si>
  <si>
    <t>Obdělání půdy vláčením v rovině nebo na svahu do 1:5</t>
  </si>
  <si>
    <t>155471104</t>
  </si>
  <si>
    <t>https://podminky.urs.cz/item/CS_URS_2024_01/183403152</t>
  </si>
  <si>
    <t>183403161</t>
  </si>
  <si>
    <t>Obdělání půdy válením v rovině nebo na svahu do 1:5</t>
  </si>
  <si>
    <t>814476992</t>
  </si>
  <si>
    <t>https://podminky.urs.cz/item/CS_URS_2024_01/183403161</t>
  </si>
  <si>
    <t>183403252</t>
  </si>
  <si>
    <t>Obdělání půdy vláčením na svahu přes 1:5 do 1:2</t>
  </si>
  <si>
    <t>-1436338004</t>
  </si>
  <si>
    <t>https://podminky.urs.cz/item/CS_URS_2024_01/183403252</t>
  </si>
  <si>
    <t>183403261</t>
  </si>
  <si>
    <t>Obdělání půdy válením na svahu přes 1:5 do 1:2</t>
  </si>
  <si>
    <t>-149987982</t>
  </si>
  <si>
    <t>https://podminky.urs.cz/item/CS_URS_2024_01/183403261</t>
  </si>
  <si>
    <t>185803111</t>
  </si>
  <si>
    <t>Ošetření trávníku jednorázové v rovině nebo na svahu do 1:5</t>
  </si>
  <si>
    <t>1340663834</t>
  </si>
  <si>
    <t>https://podminky.urs.cz/item/CS_URS_2024_01/185803111</t>
  </si>
  <si>
    <t>185803113</t>
  </si>
  <si>
    <t>Ošetření trávníku jednorázové na svahu přes 1:2 do 1:1</t>
  </si>
  <si>
    <t>-1417519745</t>
  </si>
  <si>
    <t>https://podminky.urs.cz/item/CS_URS_2024_01/185803113</t>
  </si>
  <si>
    <t>998231311</t>
  </si>
  <si>
    <t>Přesun hmot pro sadovnické a krajinářské úpravy strojně dopravní vzdálenost do 5000 m</t>
  </si>
  <si>
    <t>1079468414</t>
  </si>
  <si>
    <t>https://podminky.urs.cz/item/CS_URS_2024_01/998231311</t>
  </si>
  <si>
    <t>000 - VON - Vedlější a ostatní náklady stavby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</si>
  <si>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</si>
  <si>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</si>
  <si>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</si>
  <si>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</si>
  <si>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</si>
  <si>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</si>
  <si>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011514000</t>
  </si>
  <si>
    <t>Stavebně-technický průzkum</t>
  </si>
  <si>
    <t>-1710793042</t>
  </si>
  <si>
    <t>https://podminky.urs.cz/item/CS_URS_2024_01/011514000</t>
  </si>
  <si>
    <t>012103000</t>
  </si>
  <si>
    <t>Geodetické práce před výstavbou</t>
  </si>
  <si>
    <t>892984327</t>
  </si>
  <si>
    <t>https://podminky.urs.cz/item/CS_URS_2024_01/012103000</t>
  </si>
  <si>
    <t>013254000</t>
  </si>
  <si>
    <t>Dokumentace skutečného provedení stavby</t>
  </si>
  <si>
    <t>-941791843</t>
  </si>
  <si>
    <t>https://podminky.urs.cz/item/CS_URS_2024_01/013254000</t>
  </si>
  <si>
    <t>VRN3</t>
  </si>
  <si>
    <t>Zařízení staveniště</t>
  </si>
  <si>
    <t>030001000</t>
  </si>
  <si>
    <t>1003986114</t>
  </si>
  <si>
    <t>https://podminky.urs.cz/item/CS_URS_2024_01/030001000</t>
  </si>
  <si>
    <t>032503000</t>
  </si>
  <si>
    <t>Skládky na staveništi</t>
  </si>
  <si>
    <t>-1370220479</t>
  </si>
  <si>
    <t>https://podminky.urs.cz/item/CS_URS_2024_01/032503000</t>
  </si>
  <si>
    <t>VRN4</t>
  </si>
  <si>
    <t>Inženýrská činnost</t>
  </si>
  <si>
    <t>044002000</t>
  </si>
  <si>
    <t>1739845088</t>
  </si>
  <si>
    <t>https://podminky.urs.cz/item/CS_URS_2024_01/044002000</t>
  </si>
  <si>
    <t>045203000</t>
  </si>
  <si>
    <t>Kompletační činnost</t>
  </si>
  <si>
    <t>-1769958506</t>
  </si>
  <si>
    <t>https://podminky.urs.cz/item/CS_URS_2024_01/045203000</t>
  </si>
  <si>
    <t>045303000</t>
  </si>
  <si>
    <t>Koordinační činnost</t>
  </si>
  <si>
    <t>1667649091</t>
  </si>
  <si>
    <t>https://podminky.urs.cz/item/CS_URS_2024_01/045303000</t>
  </si>
  <si>
    <t>VRN7</t>
  </si>
  <si>
    <t>Provozní vlivy</t>
  </si>
  <si>
    <t>070001000</t>
  </si>
  <si>
    <t>-2142965173</t>
  </si>
  <si>
    <t>https://podminky.urs.cz/item/CS_URS_2024_01/070001000</t>
  </si>
  <si>
    <t>090001000</t>
  </si>
  <si>
    <t>-2077946265</t>
  </si>
  <si>
    <t>https://podminky.urs.cz/item/CS_URS_2024_01/090001000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</si>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</sst>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21" TargetMode="External" /><Relationship Id="rId2" Type="http://schemas.openxmlformats.org/officeDocument/2006/relationships/hyperlink" Target="https://podminky.urs.cz/item/CS_URS_2024_01/113107162" TargetMode="External" /><Relationship Id="rId3" Type="http://schemas.openxmlformats.org/officeDocument/2006/relationships/hyperlink" Target="https://podminky.urs.cz/item/CS_URS_2024_01/113107171" TargetMode="External" /><Relationship Id="rId4" Type="http://schemas.openxmlformats.org/officeDocument/2006/relationships/hyperlink" Target="https://podminky.urs.cz/item/CS_URS_2024_01/961044111" TargetMode="External" /><Relationship Id="rId5" Type="http://schemas.openxmlformats.org/officeDocument/2006/relationships/hyperlink" Target="https://podminky.urs.cz/item/CS_URS_2024_01/962032132" TargetMode="External" /><Relationship Id="rId6" Type="http://schemas.openxmlformats.org/officeDocument/2006/relationships/hyperlink" Target="https://podminky.urs.cz/item/CS_URS_2024_01/962033111" TargetMode="External" /><Relationship Id="rId7" Type="http://schemas.openxmlformats.org/officeDocument/2006/relationships/hyperlink" Target="https://podminky.urs.cz/item/CS_URS_2024_01/966003814" TargetMode="External" /><Relationship Id="rId8" Type="http://schemas.openxmlformats.org/officeDocument/2006/relationships/hyperlink" Target="https://podminky.urs.cz/item/CS_URS_2024_01/966008211" TargetMode="External" /><Relationship Id="rId9" Type="http://schemas.openxmlformats.org/officeDocument/2006/relationships/hyperlink" Target="https://podminky.urs.cz/item/CS_URS_2024_01/966073812" TargetMode="External" /><Relationship Id="rId10" Type="http://schemas.openxmlformats.org/officeDocument/2006/relationships/hyperlink" Target="https://podminky.urs.cz/item/CS_URS_2024_01/968082018" TargetMode="External" /><Relationship Id="rId11" Type="http://schemas.openxmlformats.org/officeDocument/2006/relationships/hyperlink" Target="https://podminky.urs.cz/item/CS_URS_2024_01/978011141" TargetMode="External" /><Relationship Id="rId12" Type="http://schemas.openxmlformats.org/officeDocument/2006/relationships/hyperlink" Target="https://podminky.urs.cz/item/CS_URS_2024_01/978013141" TargetMode="External" /><Relationship Id="rId13" Type="http://schemas.openxmlformats.org/officeDocument/2006/relationships/hyperlink" Target="https://podminky.urs.cz/item/CS_URS_2024_01/978015391" TargetMode="External" /><Relationship Id="rId14" Type="http://schemas.openxmlformats.org/officeDocument/2006/relationships/hyperlink" Target="https://podminky.urs.cz/item/CS_URS_2024_01/997013112" TargetMode="External" /><Relationship Id="rId15" Type="http://schemas.openxmlformats.org/officeDocument/2006/relationships/hyperlink" Target="https://podminky.urs.cz/item/CS_URS_2024_01/997013501" TargetMode="External" /><Relationship Id="rId16" Type="http://schemas.openxmlformats.org/officeDocument/2006/relationships/hyperlink" Target="https://podminky.urs.cz/item/CS_URS_2024_01/997013509" TargetMode="External" /><Relationship Id="rId17" Type="http://schemas.openxmlformats.org/officeDocument/2006/relationships/hyperlink" Target="https://podminky.urs.cz/item/CS_URS_2024_01/997013601" TargetMode="External" /><Relationship Id="rId18" Type="http://schemas.openxmlformats.org/officeDocument/2006/relationships/hyperlink" Target="https://podminky.urs.cz/item/CS_URS_2024_01/997013602" TargetMode="External" /><Relationship Id="rId19" Type="http://schemas.openxmlformats.org/officeDocument/2006/relationships/hyperlink" Target="https://podminky.urs.cz/item/CS_URS_2024_01/997013603" TargetMode="External" /><Relationship Id="rId20" Type="http://schemas.openxmlformats.org/officeDocument/2006/relationships/hyperlink" Target="https://podminky.urs.cz/item/CS_URS_2024_01/997013607" TargetMode="External" /><Relationship Id="rId21" Type="http://schemas.openxmlformats.org/officeDocument/2006/relationships/hyperlink" Target="https://podminky.urs.cz/item/CS_URS_2024_01/997013631" TargetMode="External" /><Relationship Id="rId22" Type="http://schemas.openxmlformats.org/officeDocument/2006/relationships/hyperlink" Target="https://podminky.urs.cz/item/CS_URS_2024_01/997013655" TargetMode="External" /><Relationship Id="rId23" Type="http://schemas.openxmlformats.org/officeDocument/2006/relationships/hyperlink" Target="https://podminky.urs.cz/item/CS_URS_2024_01/997013811" TargetMode="External" /><Relationship Id="rId24" Type="http://schemas.openxmlformats.org/officeDocument/2006/relationships/hyperlink" Target="https://podminky.urs.cz/item/CS_URS_2024_01/997013813" TargetMode="External" /><Relationship Id="rId25" Type="http://schemas.openxmlformats.org/officeDocument/2006/relationships/hyperlink" Target="https://podminky.urs.cz/item/CS_URS_2024_01/764002841" TargetMode="External" /><Relationship Id="rId26" Type="http://schemas.openxmlformats.org/officeDocument/2006/relationships/hyperlink" Target="https://podminky.urs.cz/item/CS_URS_2024_01/764002851" TargetMode="External" /><Relationship Id="rId27" Type="http://schemas.openxmlformats.org/officeDocument/2006/relationships/hyperlink" Target="https://podminky.urs.cz/item/CS_URS_2024_01/766691811" TargetMode="External" /><Relationship Id="rId28" Type="http://schemas.openxmlformats.org/officeDocument/2006/relationships/hyperlink" Target="https://podminky.urs.cz/item/CS_URS_2024_01/766691914" TargetMode="External" /><Relationship Id="rId29" Type="http://schemas.openxmlformats.org/officeDocument/2006/relationships/hyperlink" Target="https://podminky.urs.cz/item/CS_URS_2024_01/771471810" TargetMode="External" /><Relationship Id="rId30" Type="http://schemas.openxmlformats.org/officeDocument/2006/relationships/hyperlink" Target="https://podminky.urs.cz/item/CS_URS_2024_01/771571810" TargetMode="External" /><Relationship Id="rId31" Type="http://schemas.openxmlformats.org/officeDocument/2006/relationships/hyperlink" Target="https://podminky.urs.cz/item/CS_URS_2024_01/776201812" TargetMode="External" /><Relationship Id="rId32" Type="http://schemas.openxmlformats.org/officeDocument/2006/relationships/hyperlink" Target="https://podminky.urs.cz/item/CS_URS_2024_01/776410811" TargetMode="External" /><Relationship Id="rId33" Type="http://schemas.openxmlformats.org/officeDocument/2006/relationships/hyperlink" Target="https://podminky.urs.cz/item/CS_URS_2024_01/783306805" TargetMode="External" /><Relationship Id="rId34" Type="http://schemas.openxmlformats.org/officeDocument/2006/relationships/hyperlink" Target="https://podminky.urs.cz/item/CS_URS_2024_01/784121001" TargetMode="External" /><Relationship Id="rId35" Type="http://schemas.openxmlformats.org/officeDocument/2006/relationships/hyperlink" Target="https://podminky.urs.cz/item/CS_URS_2024_01/094103000" TargetMode="External" /><Relationship Id="rId3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100" TargetMode="External" /><Relationship Id="rId2" Type="http://schemas.openxmlformats.org/officeDocument/2006/relationships/hyperlink" Target="https://podminky.urs.cz/item/CS_URS_2024_01/132251101" TargetMode="External" /><Relationship Id="rId3" Type="http://schemas.openxmlformats.org/officeDocument/2006/relationships/hyperlink" Target="https://podminky.urs.cz/item/CS_URS_2024_01/162251102" TargetMode="External" /><Relationship Id="rId4" Type="http://schemas.openxmlformats.org/officeDocument/2006/relationships/hyperlink" Target="https://podminky.urs.cz/item/CS_URS_2024_01/162751117" TargetMode="External" /><Relationship Id="rId5" Type="http://schemas.openxmlformats.org/officeDocument/2006/relationships/hyperlink" Target="https://podminky.urs.cz/item/CS_URS_2024_01/162751119" TargetMode="External" /><Relationship Id="rId6" Type="http://schemas.openxmlformats.org/officeDocument/2006/relationships/hyperlink" Target="https://podminky.urs.cz/item/CS_URS_2024_01/167151101" TargetMode="External" /><Relationship Id="rId7" Type="http://schemas.openxmlformats.org/officeDocument/2006/relationships/hyperlink" Target="https://podminky.urs.cz/item/CS_URS_2024_01/171152501" TargetMode="External" /><Relationship Id="rId8" Type="http://schemas.openxmlformats.org/officeDocument/2006/relationships/hyperlink" Target="https://podminky.urs.cz/item/CS_URS_2024_01/171201221" TargetMode="External" /><Relationship Id="rId9" Type="http://schemas.openxmlformats.org/officeDocument/2006/relationships/hyperlink" Target="https://podminky.urs.cz/item/CS_URS_2024_01/171251201" TargetMode="External" /><Relationship Id="rId10" Type="http://schemas.openxmlformats.org/officeDocument/2006/relationships/hyperlink" Target="https://podminky.urs.cz/item/CS_URS_2024_01/174111101" TargetMode="External" /><Relationship Id="rId11" Type="http://schemas.openxmlformats.org/officeDocument/2006/relationships/hyperlink" Target="https://podminky.urs.cz/item/CS_URS_2024_01/184818232" TargetMode="External" /><Relationship Id="rId12" Type="http://schemas.openxmlformats.org/officeDocument/2006/relationships/hyperlink" Target="https://podminky.urs.cz/item/CS_URS_2024_01/218111114" TargetMode="External" /><Relationship Id="rId13" Type="http://schemas.openxmlformats.org/officeDocument/2006/relationships/hyperlink" Target="https://podminky.urs.cz/item/CS_URS_2024_01/218121111" TargetMode="External" /><Relationship Id="rId14" Type="http://schemas.openxmlformats.org/officeDocument/2006/relationships/hyperlink" Target="https://podminky.urs.cz/item/CS_URS_2024_01/271532212" TargetMode="External" /><Relationship Id="rId15" Type="http://schemas.openxmlformats.org/officeDocument/2006/relationships/hyperlink" Target="https://podminky.urs.cz/item/CS_URS_2024_01/273321511" TargetMode="External" /><Relationship Id="rId16" Type="http://schemas.openxmlformats.org/officeDocument/2006/relationships/hyperlink" Target="https://podminky.urs.cz/item/CS_URS_2024_01/273351121" TargetMode="External" /><Relationship Id="rId17" Type="http://schemas.openxmlformats.org/officeDocument/2006/relationships/hyperlink" Target="https://podminky.urs.cz/item/CS_URS_2024_01/273351122" TargetMode="External" /><Relationship Id="rId18" Type="http://schemas.openxmlformats.org/officeDocument/2006/relationships/hyperlink" Target="https://podminky.urs.cz/item/CS_URS_2024_01/273353111" TargetMode="External" /><Relationship Id="rId19" Type="http://schemas.openxmlformats.org/officeDocument/2006/relationships/hyperlink" Target="https://podminky.urs.cz/item/CS_URS_2024_01/273361821" TargetMode="External" /><Relationship Id="rId20" Type="http://schemas.openxmlformats.org/officeDocument/2006/relationships/hyperlink" Target="https://podminky.urs.cz/item/CS_URS_2024_01/273362021" TargetMode="External" /><Relationship Id="rId21" Type="http://schemas.openxmlformats.org/officeDocument/2006/relationships/hyperlink" Target="https://podminky.urs.cz/item/CS_URS_2024_01/274313811" TargetMode="External" /><Relationship Id="rId22" Type="http://schemas.openxmlformats.org/officeDocument/2006/relationships/hyperlink" Target="https://podminky.urs.cz/item/CS_URS_2024_01/274321511" TargetMode="External" /><Relationship Id="rId23" Type="http://schemas.openxmlformats.org/officeDocument/2006/relationships/hyperlink" Target="https://podminky.urs.cz/item/CS_URS_2024_01/274351121" TargetMode="External" /><Relationship Id="rId24" Type="http://schemas.openxmlformats.org/officeDocument/2006/relationships/hyperlink" Target="https://podminky.urs.cz/item/CS_URS_2024_01/274351122" TargetMode="External" /><Relationship Id="rId25" Type="http://schemas.openxmlformats.org/officeDocument/2006/relationships/hyperlink" Target="https://podminky.urs.cz/item/CS_URS_2024_01/274361821" TargetMode="External" /><Relationship Id="rId26" Type="http://schemas.openxmlformats.org/officeDocument/2006/relationships/hyperlink" Target="https://podminky.urs.cz/item/CS_URS_2024_01/274362021" TargetMode="External" /><Relationship Id="rId27" Type="http://schemas.openxmlformats.org/officeDocument/2006/relationships/hyperlink" Target="https://podminky.urs.cz/item/CS_URS_2024_01/279113155" TargetMode="External" /><Relationship Id="rId28" Type="http://schemas.openxmlformats.org/officeDocument/2006/relationships/hyperlink" Target="https://podminky.urs.cz/item/CS_URS_2024_01/279361821" TargetMode="External" /><Relationship Id="rId29" Type="http://schemas.openxmlformats.org/officeDocument/2006/relationships/hyperlink" Target="https://podminky.urs.cz/item/CS_URS_2024_01/311113142" TargetMode="External" /><Relationship Id="rId30" Type="http://schemas.openxmlformats.org/officeDocument/2006/relationships/hyperlink" Target="https://podminky.urs.cz/item/CS_URS_2024_01/311113153" TargetMode="External" /><Relationship Id="rId31" Type="http://schemas.openxmlformats.org/officeDocument/2006/relationships/hyperlink" Target="https://podminky.urs.cz/item/CS_URS_2024_01/311235131" TargetMode="External" /><Relationship Id="rId32" Type="http://schemas.openxmlformats.org/officeDocument/2006/relationships/hyperlink" Target="https://podminky.urs.cz/item/CS_URS_2024_01/311235151" TargetMode="External" /><Relationship Id="rId33" Type="http://schemas.openxmlformats.org/officeDocument/2006/relationships/hyperlink" Target="https://podminky.urs.cz/item/CS_URS_2024_01/311238935" TargetMode="External" /><Relationship Id="rId34" Type="http://schemas.openxmlformats.org/officeDocument/2006/relationships/hyperlink" Target="https://podminky.urs.cz/item/CS_URS_2024_01/311238937" TargetMode="External" /><Relationship Id="rId35" Type="http://schemas.openxmlformats.org/officeDocument/2006/relationships/hyperlink" Target="https://podminky.urs.cz/item/CS_URS_2024_01/311273901" TargetMode="External" /><Relationship Id="rId36" Type="http://schemas.openxmlformats.org/officeDocument/2006/relationships/hyperlink" Target="https://podminky.urs.cz/item/CS_URS_2024_01/311273903" TargetMode="External" /><Relationship Id="rId37" Type="http://schemas.openxmlformats.org/officeDocument/2006/relationships/hyperlink" Target="https://podminky.urs.cz/item/CS_URS_2024_01/311361821" TargetMode="External" /><Relationship Id="rId38" Type="http://schemas.openxmlformats.org/officeDocument/2006/relationships/hyperlink" Target="https://podminky.urs.cz/item/CS_URS_2024_01/315361821" TargetMode="External" /><Relationship Id="rId39" Type="http://schemas.openxmlformats.org/officeDocument/2006/relationships/hyperlink" Target="https://podminky.urs.cz/item/CS_URS_2024_01/317168053" TargetMode="External" /><Relationship Id="rId40" Type="http://schemas.openxmlformats.org/officeDocument/2006/relationships/hyperlink" Target="https://podminky.urs.cz/item/CS_URS_2024_01/317168056" TargetMode="External" /><Relationship Id="rId41" Type="http://schemas.openxmlformats.org/officeDocument/2006/relationships/hyperlink" Target="https://podminky.urs.cz/item/CS_URS_2024_01/317318141" TargetMode="External" /><Relationship Id="rId42" Type="http://schemas.openxmlformats.org/officeDocument/2006/relationships/hyperlink" Target="https://podminky.urs.cz/item/CS_URS_2024_01/317998123" TargetMode="External" /><Relationship Id="rId43" Type="http://schemas.openxmlformats.org/officeDocument/2006/relationships/hyperlink" Target="https://podminky.urs.cz/item/CS_URS_2024_01/346272256" TargetMode="External" /><Relationship Id="rId44" Type="http://schemas.openxmlformats.org/officeDocument/2006/relationships/hyperlink" Target="https://podminky.urs.cz/item/CS_URS_2024_01/411321616" TargetMode="External" /><Relationship Id="rId45" Type="http://schemas.openxmlformats.org/officeDocument/2006/relationships/hyperlink" Target="https://podminky.urs.cz/item/CS_URS_2024_01/411354313" TargetMode="External" /><Relationship Id="rId46" Type="http://schemas.openxmlformats.org/officeDocument/2006/relationships/hyperlink" Target="https://podminky.urs.cz/item/CS_URS_2024_01/411354314" TargetMode="External" /><Relationship Id="rId47" Type="http://schemas.openxmlformats.org/officeDocument/2006/relationships/hyperlink" Target="https://podminky.urs.cz/item/CS_URS_2024_01/411361821" TargetMode="External" /><Relationship Id="rId48" Type="http://schemas.openxmlformats.org/officeDocument/2006/relationships/hyperlink" Target="https://podminky.urs.cz/item/CS_URS_2024_01/413321616" TargetMode="External" /><Relationship Id="rId49" Type="http://schemas.openxmlformats.org/officeDocument/2006/relationships/hyperlink" Target="https://podminky.urs.cz/item/CS_URS_2024_01/413351111" TargetMode="External" /><Relationship Id="rId50" Type="http://schemas.openxmlformats.org/officeDocument/2006/relationships/hyperlink" Target="https://podminky.urs.cz/item/CS_URS_2024_01/413351112" TargetMode="External" /><Relationship Id="rId51" Type="http://schemas.openxmlformats.org/officeDocument/2006/relationships/hyperlink" Target="https://podminky.urs.cz/item/CS_URS_2024_01/413352111" TargetMode="External" /><Relationship Id="rId52" Type="http://schemas.openxmlformats.org/officeDocument/2006/relationships/hyperlink" Target="https://podminky.urs.cz/item/CS_URS_2024_01/413352112" TargetMode="External" /><Relationship Id="rId53" Type="http://schemas.openxmlformats.org/officeDocument/2006/relationships/hyperlink" Target="https://podminky.urs.cz/item/CS_URS_2024_01/413941135" TargetMode="External" /><Relationship Id="rId54" Type="http://schemas.openxmlformats.org/officeDocument/2006/relationships/hyperlink" Target="https://podminky.urs.cz/item/CS_URS_2024_01/451317777" TargetMode="External" /><Relationship Id="rId55" Type="http://schemas.openxmlformats.org/officeDocument/2006/relationships/hyperlink" Target="https://podminky.urs.cz/item/CS_URS_2024_01/451577777" TargetMode="External" /><Relationship Id="rId56" Type="http://schemas.openxmlformats.org/officeDocument/2006/relationships/hyperlink" Target="https://podminky.urs.cz/item/CS_URS_2024_01/451577877" TargetMode="External" /><Relationship Id="rId57" Type="http://schemas.openxmlformats.org/officeDocument/2006/relationships/hyperlink" Target="https://podminky.urs.cz/item/CS_URS_2024_01/564710001" TargetMode="External" /><Relationship Id="rId58" Type="http://schemas.openxmlformats.org/officeDocument/2006/relationships/hyperlink" Target="https://podminky.urs.cz/item/CS_URS_2024_01/564732111" TargetMode="External" /><Relationship Id="rId59" Type="http://schemas.openxmlformats.org/officeDocument/2006/relationships/hyperlink" Target="https://podminky.urs.cz/item/CS_URS_2024_01/596811221" TargetMode="External" /><Relationship Id="rId60" Type="http://schemas.openxmlformats.org/officeDocument/2006/relationships/hyperlink" Target="https://podminky.urs.cz/item/CS_URS_2024_01/611131121" TargetMode="External" /><Relationship Id="rId61" Type="http://schemas.openxmlformats.org/officeDocument/2006/relationships/hyperlink" Target="https://podminky.urs.cz/item/CS_URS_2024_01/611135101" TargetMode="External" /><Relationship Id="rId62" Type="http://schemas.openxmlformats.org/officeDocument/2006/relationships/hyperlink" Target="https://podminky.urs.cz/item/CS_URS_2024_01/611142001" TargetMode="External" /><Relationship Id="rId63" Type="http://schemas.openxmlformats.org/officeDocument/2006/relationships/hyperlink" Target="https://podminky.urs.cz/item/CS_URS_2024_01/611321141" TargetMode="External" /><Relationship Id="rId64" Type="http://schemas.openxmlformats.org/officeDocument/2006/relationships/hyperlink" Target="https://podminky.urs.cz/item/CS_URS_2024_01/611325417" TargetMode="External" /><Relationship Id="rId65" Type="http://schemas.openxmlformats.org/officeDocument/2006/relationships/hyperlink" Target="https://podminky.urs.cz/item/CS_URS_2024_01/612131121" TargetMode="External" /><Relationship Id="rId66" Type="http://schemas.openxmlformats.org/officeDocument/2006/relationships/hyperlink" Target="https://podminky.urs.cz/item/CS_URS_2024_01/612135101" TargetMode="External" /><Relationship Id="rId67" Type="http://schemas.openxmlformats.org/officeDocument/2006/relationships/hyperlink" Target="https://podminky.urs.cz/item/CS_URS_2024_01/612142001" TargetMode="External" /><Relationship Id="rId68" Type="http://schemas.openxmlformats.org/officeDocument/2006/relationships/hyperlink" Target="https://podminky.urs.cz/item/CS_URS_2024_01/612321121" TargetMode="External" /><Relationship Id="rId69" Type="http://schemas.openxmlformats.org/officeDocument/2006/relationships/hyperlink" Target="https://podminky.urs.cz/item/CS_URS_2024_01/612321141" TargetMode="External" /><Relationship Id="rId70" Type="http://schemas.openxmlformats.org/officeDocument/2006/relationships/hyperlink" Target="https://podminky.urs.cz/item/CS_URS_2024_01/612321191" TargetMode="External" /><Relationship Id="rId71" Type="http://schemas.openxmlformats.org/officeDocument/2006/relationships/hyperlink" Target="https://podminky.urs.cz/item/CS_URS_2024_01/612325417" TargetMode="External" /><Relationship Id="rId72" Type="http://schemas.openxmlformats.org/officeDocument/2006/relationships/hyperlink" Target="https://podminky.urs.cz/item/CS_URS_2024_01/619991001" TargetMode="External" /><Relationship Id="rId73" Type="http://schemas.openxmlformats.org/officeDocument/2006/relationships/hyperlink" Target="https://podminky.urs.cz/item/CS_URS_2024_01/619991011" TargetMode="External" /><Relationship Id="rId74" Type="http://schemas.openxmlformats.org/officeDocument/2006/relationships/hyperlink" Target="https://podminky.urs.cz/item/CS_URS_2024_01/622131121" TargetMode="External" /><Relationship Id="rId75" Type="http://schemas.openxmlformats.org/officeDocument/2006/relationships/hyperlink" Target="https://podminky.urs.cz/item/CS_URS_2024_01/622131121" TargetMode="External" /><Relationship Id="rId76" Type="http://schemas.openxmlformats.org/officeDocument/2006/relationships/hyperlink" Target="https://podminky.urs.cz/item/CS_URS_2024_01/622151021" TargetMode="External" /><Relationship Id="rId77" Type="http://schemas.openxmlformats.org/officeDocument/2006/relationships/hyperlink" Target="https://podminky.urs.cz/item/CS_URS_2024_01/622151031" TargetMode="External" /><Relationship Id="rId78" Type="http://schemas.openxmlformats.org/officeDocument/2006/relationships/hyperlink" Target="https://podminky.urs.cz/item/CS_URS_2024_01/622211031" TargetMode="External" /><Relationship Id="rId79" Type="http://schemas.openxmlformats.org/officeDocument/2006/relationships/hyperlink" Target="https://podminky.urs.cz/item/CS_URS_2024_01/622211031" TargetMode="External" /><Relationship Id="rId80" Type="http://schemas.openxmlformats.org/officeDocument/2006/relationships/hyperlink" Target="https://podminky.urs.cz/item/CS_URS_2024_01/622211041" TargetMode="External" /><Relationship Id="rId81" Type="http://schemas.openxmlformats.org/officeDocument/2006/relationships/hyperlink" Target="https://podminky.urs.cz/item/CS_URS_2024_01/622252001" TargetMode="External" /><Relationship Id="rId82" Type="http://schemas.openxmlformats.org/officeDocument/2006/relationships/hyperlink" Target="https://podminky.urs.cz/item/CS_URS_2024_01/622252002" TargetMode="External" /><Relationship Id="rId83" Type="http://schemas.openxmlformats.org/officeDocument/2006/relationships/hyperlink" Target="https://podminky.urs.cz/item/CS_URS_2024_01/622321121" TargetMode="External" /><Relationship Id="rId84" Type="http://schemas.openxmlformats.org/officeDocument/2006/relationships/hyperlink" Target="https://podminky.urs.cz/item/CS_URS_2024_01/622511112" TargetMode="External" /><Relationship Id="rId85" Type="http://schemas.openxmlformats.org/officeDocument/2006/relationships/hyperlink" Target="https://podminky.urs.cz/item/CS_URS_2024_01/622531012" TargetMode="External" /><Relationship Id="rId86" Type="http://schemas.openxmlformats.org/officeDocument/2006/relationships/hyperlink" Target="https://podminky.urs.cz/item/CS_URS_2023_02/629135101" TargetMode="External" /><Relationship Id="rId87" Type="http://schemas.openxmlformats.org/officeDocument/2006/relationships/hyperlink" Target="https://podminky.urs.cz/item/CS_URS_2024_01/629991011" TargetMode="External" /><Relationship Id="rId88" Type="http://schemas.openxmlformats.org/officeDocument/2006/relationships/hyperlink" Target="https://podminky.urs.cz/item/CS_URS_2024_01/629999001" TargetMode="External" /><Relationship Id="rId89" Type="http://schemas.openxmlformats.org/officeDocument/2006/relationships/hyperlink" Target="https://podminky.urs.cz/item/CS_URS_2024_01/629999030" TargetMode="External" /><Relationship Id="rId90" Type="http://schemas.openxmlformats.org/officeDocument/2006/relationships/hyperlink" Target="https://podminky.urs.cz/item/CS_URS_2024_01/631311115" TargetMode="External" /><Relationship Id="rId91" Type="http://schemas.openxmlformats.org/officeDocument/2006/relationships/hyperlink" Target="https://podminky.urs.cz/item/CS_URS_2024_01/631319011" TargetMode="External" /><Relationship Id="rId92" Type="http://schemas.openxmlformats.org/officeDocument/2006/relationships/hyperlink" Target="https://podminky.urs.cz/item/CS_URS_2024_01/631319204" TargetMode="External" /><Relationship Id="rId93" Type="http://schemas.openxmlformats.org/officeDocument/2006/relationships/hyperlink" Target="https://podminky.urs.cz/item/CS_URS_2024_01/634112123" TargetMode="External" /><Relationship Id="rId94" Type="http://schemas.openxmlformats.org/officeDocument/2006/relationships/hyperlink" Target="https://podminky.urs.cz/item/CS_URS_2024_01/637211131" TargetMode="External" /><Relationship Id="rId95" Type="http://schemas.openxmlformats.org/officeDocument/2006/relationships/hyperlink" Target="https://podminky.urs.cz/item/CS_URS_2024_01/941111131" TargetMode="External" /><Relationship Id="rId96" Type="http://schemas.openxmlformats.org/officeDocument/2006/relationships/hyperlink" Target="https://podminky.urs.cz/item/CS_URS_2024_01/941111231" TargetMode="External" /><Relationship Id="rId97" Type="http://schemas.openxmlformats.org/officeDocument/2006/relationships/hyperlink" Target="https://podminky.urs.cz/item/CS_URS_2024_01/941111312" TargetMode="External" /><Relationship Id="rId98" Type="http://schemas.openxmlformats.org/officeDocument/2006/relationships/hyperlink" Target="https://podminky.urs.cz/item/CS_URS_2024_01/941111831" TargetMode="External" /><Relationship Id="rId99" Type="http://schemas.openxmlformats.org/officeDocument/2006/relationships/hyperlink" Target="https://podminky.urs.cz/item/CS_URS_2024_01/944511111" TargetMode="External" /><Relationship Id="rId100" Type="http://schemas.openxmlformats.org/officeDocument/2006/relationships/hyperlink" Target="https://podminky.urs.cz/item/CS_URS_2024_01/944511211" TargetMode="External" /><Relationship Id="rId101" Type="http://schemas.openxmlformats.org/officeDocument/2006/relationships/hyperlink" Target="https://podminky.urs.cz/item/CS_URS_2024_01/944511811" TargetMode="External" /><Relationship Id="rId102" Type="http://schemas.openxmlformats.org/officeDocument/2006/relationships/hyperlink" Target="https://podminky.urs.cz/item/CS_URS_2024_01/949101111" TargetMode="External" /><Relationship Id="rId103" Type="http://schemas.openxmlformats.org/officeDocument/2006/relationships/hyperlink" Target="https://podminky.urs.cz/item/CS_URS_2024_01/952901111" TargetMode="External" /><Relationship Id="rId104" Type="http://schemas.openxmlformats.org/officeDocument/2006/relationships/hyperlink" Target="https://podminky.urs.cz/item/CS_URS_2024_01/953312112" TargetMode="External" /><Relationship Id="rId105" Type="http://schemas.openxmlformats.org/officeDocument/2006/relationships/hyperlink" Target="https://podminky.urs.cz/item/CS_URS_2024_01/953312125" TargetMode="External" /><Relationship Id="rId106" Type="http://schemas.openxmlformats.org/officeDocument/2006/relationships/hyperlink" Target="https://podminky.urs.cz/item/CS_URS_2024_01/953961213" TargetMode="External" /><Relationship Id="rId107" Type="http://schemas.openxmlformats.org/officeDocument/2006/relationships/hyperlink" Target="https://podminky.urs.cz/item/CS_URS_2024_01/953965121" TargetMode="External" /><Relationship Id="rId108" Type="http://schemas.openxmlformats.org/officeDocument/2006/relationships/hyperlink" Target="https://podminky.urs.cz/item/CS_URS_2024_01/993111111" TargetMode="External" /><Relationship Id="rId109" Type="http://schemas.openxmlformats.org/officeDocument/2006/relationships/hyperlink" Target="https://podminky.urs.cz/item/CS_URS_2024_01/993111119" TargetMode="External" /><Relationship Id="rId110" Type="http://schemas.openxmlformats.org/officeDocument/2006/relationships/hyperlink" Target="https://podminky.urs.cz/item/CS_URS_2024_01/998011002" TargetMode="External" /><Relationship Id="rId111" Type="http://schemas.openxmlformats.org/officeDocument/2006/relationships/hyperlink" Target="https://podminky.urs.cz/item/CS_URS_2024_01/711111001" TargetMode="External" /><Relationship Id="rId112" Type="http://schemas.openxmlformats.org/officeDocument/2006/relationships/hyperlink" Target="https://podminky.urs.cz/item/CS_URS_2024_01/711112001" TargetMode="External" /><Relationship Id="rId113" Type="http://schemas.openxmlformats.org/officeDocument/2006/relationships/hyperlink" Target="https://podminky.urs.cz/item/CS_URS_2024_01/711141559" TargetMode="External" /><Relationship Id="rId114" Type="http://schemas.openxmlformats.org/officeDocument/2006/relationships/hyperlink" Target="https://podminky.urs.cz/item/CS_URS_2024_01/711142559" TargetMode="External" /><Relationship Id="rId115" Type="http://schemas.openxmlformats.org/officeDocument/2006/relationships/hyperlink" Target="https://podminky.urs.cz/item/CS_URS_2024_01/711161215" TargetMode="External" /><Relationship Id="rId116" Type="http://schemas.openxmlformats.org/officeDocument/2006/relationships/hyperlink" Target="https://podminky.urs.cz/item/CS_URS_2024_01/711741567" TargetMode="External" /><Relationship Id="rId117" Type="http://schemas.openxmlformats.org/officeDocument/2006/relationships/hyperlink" Target="https://podminky.urs.cz/item/CS_URS_2024_01/711745567" TargetMode="External" /><Relationship Id="rId118" Type="http://schemas.openxmlformats.org/officeDocument/2006/relationships/hyperlink" Target="https://podminky.urs.cz/item/CS_URS_2024_01/711747067" TargetMode="External" /><Relationship Id="rId119" Type="http://schemas.openxmlformats.org/officeDocument/2006/relationships/hyperlink" Target="https://podminky.urs.cz/item/CS_URS_2024_01/998711101" TargetMode="External" /><Relationship Id="rId120" Type="http://schemas.openxmlformats.org/officeDocument/2006/relationships/hyperlink" Target="https://podminky.urs.cz/item/CS_URS_2024_01/712311101" TargetMode="External" /><Relationship Id="rId121" Type="http://schemas.openxmlformats.org/officeDocument/2006/relationships/hyperlink" Target="https://podminky.urs.cz/item/CS_URS_2024_01/712341559" TargetMode="External" /><Relationship Id="rId122" Type="http://schemas.openxmlformats.org/officeDocument/2006/relationships/hyperlink" Target="https://podminky.urs.cz/item/CS_URS_2024_01/712341715" TargetMode="External" /><Relationship Id="rId123" Type="http://schemas.openxmlformats.org/officeDocument/2006/relationships/hyperlink" Target="https://podminky.urs.cz/item/CS_URS_2024_01/712361301" TargetMode="External" /><Relationship Id="rId124" Type="http://schemas.openxmlformats.org/officeDocument/2006/relationships/hyperlink" Target="https://podminky.urs.cz/item/CS_URS_2024_01/712362301" TargetMode="External" /><Relationship Id="rId125" Type="http://schemas.openxmlformats.org/officeDocument/2006/relationships/hyperlink" Target="https://podminky.urs.cz/item/CS_URS_2024_01/712363351" TargetMode="External" /><Relationship Id="rId126" Type="http://schemas.openxmlformats.org/officeDocument/2006/relationships/hyperlink" Target="https://podminky.urs.cz/item/CS_URS_2024_01/712363352" TargetMode="External" /><Relationship Id="rId127" Type="http://schemas.openxmlformats.org/officeDocument/2006/relationships/hyperlink" Target="https://podminky.urs.cz/item/CS_URS_2024_01/712363353" TargetMode="External" /><Relationship Id="rId128" Type="http://schemas.openxmlformats.org/officeDocument/2006/relationships/hyperlink" Target="https://podminky.urs.cz/item/CS_URS_2024_01/712363354" TargetMode="External" /><Relationship Id="rId129" Type="http://schemas.openxmlformats.org/officeDocument/2006/relationships/hyperlink" Target="https://podminky.urs.cz/item/CS_URS_2024_01/712391171" TargetMode="External" /><Relationship Id="rId130" Type="http://schemas.openxmlformats.org/officeDocument/2006/relationships/hyperlink" Target="https://podminky.urs.cz/item/CS_URS_2024_01/712391172" TargetMode="External" /><Relationship Id="rId131" Type="http://schemas.openxmlformats.org/officeDocument/2006/relationships/hyperlink" Target="https://podminky.urs.cz/item/CS_URS_2024_01/712771221" TargetMode="External" /><Relationship Id="rId132" Type="http://schemas.openxmlformats.org/officeDocument/2006/relationships/hyperlink" Target="https://podminky.urs.cz/item/CS_URS_2024_01/712771255" TargetMode="External" /><Relationship Id="rId133" Type="http://schemas.openxmlformats.org/officeDocument/2006/relationships/hyperlink" Target="https://podminky.urs.cz/item/CS_URS_2024_01/712771271" TargetMode="External" /><Relationship Id="rId134" Type="http://schemas.openxmlformats.org/officeDocument/2006/relationships/hyperlink" Target="https://podminky.urs.cz/item/CS_URS_2024_01/712771401" TargetMode="External" /><Relationship Id="rId135" Type="http://schemas.openxmlformats.org/officeDocument/2006/relationships/hyperlink" Target="https://podminky.urs.cz/item/CS_URS_2024_01/712771521" TargetMode="External" /><Relationship Id="rId136" Type="http://schemas.openxmlformats.org/officeDocument/2006/relationships/hyperlink" Target="https://podminky.urs.cz/item/CS_URS_2024_01/712771601" TargetMode="External" /><Relationship Id="rId137" Type="http://schemas.openxmlformats.org/officeDocument/2006/relationships/hyperlink" Target="https://podminky.urs.cz/item/CS_URS_2024_01/712771613" TargetMode="External" /><Relationship Id="rId138" Type="http://schemas.openxmlformats.org/officeDocument/2006/relationships/hyperlink" Target="https://podminky.urs.cz/item/CS_URS_2024_01/712811101" TargetMode="External" /><Relationship Id="rId139" Type="http://schemas.openxmlformats.org/officeDocument/2006/relationships/hyperlink" Target="https://podminky.urs.cz/item/CS_URS_2024_01/712841559" TargetMode="External" /><Relationship Id="rId140" Type="http://schemas.openxmlformats.org/officeDocument/2006/relationships/hyperlink" Target="https://podminky.urs.cz/item/CS_URS_2024_01/712998004" TargetMode="External" /><Relationship Id="rId141" Type="http://schemas.openxmlformats.org/officeDocument/2006/relationships/hyperlink" Target="https://podminky.urs.cz/item/CS_URS_2024_01/712998202" TargetMode="External" /><Relationship Id="rId142" Type="http://schemas.openxmlformats.org/officeDocument/2006/relationships/hyperlink" Target="https://podminky.urs.cz/item/CS_URS_2024_01/998712101" TargetMode="External" /><Relationship Id="rId143" Type="http://schemas.openxmlformats.org/officeDocument/2006/relationships/hyperlink" Target="https://podminky.urs.cz/item/CS_URS_2024_01/713121111" TargetMode="External" /><Relationship Id="rId144" Type="http://schemas.openxmlformats.org/officeDocument/2006/relationships/hyperlink" Target="https://podminky.urs.cz/item/CS_URS_2024_01/713141152" TargetMode="External" /><Relationship Id="rId145" Type="http://schemas.openxmlformats.org/officeDocument/2006/relationships/hyperlink" Target="https://podminky.urs.cz/item/CS_URS_2024_01/713141212" TargetMode="External" /><Relationship Id="rId146" Type="http://schemas.openxmlformats.org/officeDocument/2006/relationships/hyperlink" Target="https://podminky.urs.cz/item/CS_URS_2024_01/713141243" TargetMode="External" /><Relationship Id="rId147" Type="http://schemas.openxmlformats.org/officeDocument/2006/relationships/hyperlink" Target="https://podminky.urs.cz/item/CS_URS_2024_01/713141336" TargetMode="External" /><Relationship Id="rId148" Type="http://schemas.openxmlformats.org/officeDocument/2006/relationships/hyperlink" Target="https://podminky.urs.cz/item/CS_URS_2024_01/713141358" TargetMode="External" /><Relationship Id="rId149" Type="http://schemas.openxmlformats.org/officeDocument/2006/relationships/hyperlink" Target="https://podminky.urs.cz/item/CS_URS_2024_01/713141396" TargetMode="External" /><Relationship Id="rId150" Type="http://schemas.openxmlformats.org/officeDocument/2006/relationships/hyperlink" Target="https://podminky.urs.cz/item/CS_URS_2024_01/713191133" TargetMode="External" /><Relationship Id="rId151" Type="http://schemas.openxmlformats.org/officeDocument/2006/relationships/hyperlink" Target="https://podminky.urs.cz/item/CS_URS_2024_01/998713102" TargetMode="External" /><Relationship Id="rId152" Type="http://schemas.openxmlformats.org/officeDocument/2006/relationships/hyperlink" Target="https://podminky.urs.cz/item/CS_URS_2024_01/721273153" TargetMode="External" /><Relationship Id="rId153" Type="http://schemas.openxmlformats.org/officeDocument/2006/relationships/hyperlink" Target="https://podminky.urs.cz/item/CS_URS_2024_01/998721101" TargetMode="External" /><Relationship Id="rId154" Type="http://schemas.openxmlformats.org/officeDocument/2006/relationships/hyperlink" Target="https://podminky.urs.cz/item/CS_URS_2024_01/762341670" TargetMode="External" /><Relationship Id="rId155" Type="http://schemas.openxmlformats.org/officeDocument/2006/relationships/hyperlink" Target="https://podminky.urs.cz/item/CS_URS_2024_01/762342511" TargetMode="External" /><Relationship Id="rId156" Type="http://schemas.openxmlformats.org/officeDocument/2006/relationships/hyperlink" Target="https://podminky.urs.cz/item/CS_URS_2024_01/762395000" TargetMode="External" /><Relationship Id="rId157" Type="http://schemas.openxmlformats.org/officeDocument/2006/relationships/hyperlink" Target="https://podminky.urs.cz/item/CS_URS_2024_01/998762101" TargetMode="External" /><Relationship Id="rId158" Type="http://schemas.openxmlformats.org/officeDocument/2006/relationships/hyperlink" Target="https://podminky.urs.cz/item/CS_URS_2024_01/763164511" TargetMode="External" /><Relationship Id="rId159" Type="http://schemas.openxmlformats.org/officeDocument/2006/relationships/hyperlink" Target="https://podminky.urs.cz/item/CS_URS_2024_01/998763301" TargetMode="External" /><Relationship Id="rId160" Type="http://schemas.openxmlformats.org/officeDocument/2006/relationships/hyperlink" Target="https://podminky.urs.cz/item/CS_URS_2024_01/764214605" TargetMode="External" /><Relationship Id="rId161" Type="http://schemas.openxmlformats.org/officeDocument/2006/relationships/hyperlink" Target="https://podminky.urs.cz/item/CS_URS_2024_01/764214608" TargetMode="External" /><Relationship Id="rId162" Type="http://schemas.openxmlformats.org/officeDocument/2006/relationships/hyperlink" Target="https://podminky.urs.cz/item/CS_URS_2024_01/764215645" TargetMode="External" /><Relationship Id="rId163" Type="http://schemas.openxmlformats.org/officeDocument/2006/relationships/hyperlink" Target="https://podminky.urs.cz/item/CS_URS_2024_01/764215646" TargetMode="External" /><Relationship Id="rId164" Type="http://schemas.openxmlformats.org/officeDocument/2006/relationships/hyperlink" Target="https://podminky.urs.cz/item/CS_URS_2024_01/764216604" TargetMode="External" /><Relationship Id="rId165" Type="http://schemas.openxmlformats.org/officeDocument/2006/relationships/hyperlink" Target="https://podminky.urs.cz/item/CS_URS_2024_01/764216665" TargetMode="External" /><Relationship Id="rId166" Type="http://schemas.openxmlformats.org/officeDocument/2006/relationships/hyperlink" Target="https://podminky.urs.cz/item/CS_URS_2024_01/998764102" TargetMode="External" /><Relationship Id="rId167" Type="http://schemas.openxmlformats.org/officeDocument/2006/relationships/hyperlink" Target="https://podminky.urs.cz/item/CS_URS_2024_01/766622132" TargetMode="External" /><Relationship Id="rId168" Type="http://schemas.openxmlformats.org/officeDocument/2006/relationships/hyperlink" Target="https://podminky.urs.cz/item/CS_URS_2024_01/766629623" TargetMode="External" /><Relationship Id="rId169" Type="http://schemas.openxmlformats.org/officeDocument/2006/relationships/hyperlink" Target="https://podminky.urs.cz/item/CS_URS_2024_01/766660001" TargetMode="External" /><Relationship Id="rId170" Type="http://schemas.openxmlformats.org/officeDocument/2006/relationships/hyperlink" Target="https://podminky.urs.cz/item/CS_URS_2024_01/766660021" TargetMode="External" /><Relationship Id="rId171" Type="http://schemas.openxmlformats.org/officeDocument/2006/relationships/hyperlink" Target="https://podminky.urs.cz/item/CS_URS_2024_01/766660717" TargetMode="External" /><Relationship Id="rId172" Type="http://schemas.openxmlformats.org/officeDocument/2006/relationships/hyperlink" Target="https://podminky.urs.cz/item/CS_URS_2024_01/766660728" TargetMode="External" /><Relationship Id="rId173" Type="http://schemas.openxmlformats.org/officeDocument/2006/relationships/hyperlink" Target="https://podminky.urs.cz/item/CS_URS_2024_01/766660729" TargetMode="External" /><Relationship Id="rId174" Type="http://schemas.openxmlformats.org/officeDocument/2006/relationships/hyperlink" Target="https://podminky.urs.cz/item/CS_URS_2024_01/766660734" TargetMode="External" /><Relationship Id="rId175" Type="http://schemas.openxmlformats.org/officeDocument/2006/relationships/hyperlink" Target="https://podminky.urs.cz/item/CS_URS_2024_01/766694116" TargetMode="External" /><Relationship Id="rId176" Type="http://schemas.openxmlformats.org/officeDocument/2006/relationships/hyperlink" Target="https://podminky.urs.cz/item/CS_URS_2024_01/998766101" TargetMode="External" /><Relationship Id="rId177" Type="http://schemas.openxmlformats.org/officeDocument/2006/relationships/hyperlink" Target="https://podminky.urs.cz/item/CS_URS_2024_01/767995111" TargetMode="External" /><Relationship Id="rId178" Type="http://schemas.openxmlformats.org/officeDocument/2006/relationships/hyperlink" Target="https://podminky.urs.cz/item/CS_URS_2024_01/998767101" TargetMode="External" /><Relationship Id="rId179" Type="http://schemas.openxmlformats.org/officeDocument/2006/relationships/hyperlink" Target="https://podminky.urs.cz/item/CS_URS_2024_01/776111115" TargetMode="External" /><Relationship Id="rId180" Type="http://schemas.openxmlformats.org/officeDocument/2006/relationships/hyperlink" Target="https://podminky.urs.cz/item/CS_URS_2024_01/776111311" TargetMode="External" /><Relationship Id="rId181" Type="http://schemas.openxmlformats.org/officeDocument/2006/relationships/hyperlink" Target="https://podminky.urs.cz/item/CS_URS_2024_01/776121112" TargetMode="External" /><Relationship Id="rId182" Type="http://schemas.openxmlformats.org/officeDocument/2006/relationships/hyperlink" Target="https://podminky.urs.cz/item/CS_URS_2024_01/776141111" TargetMode="External" /><Relationship Id="rId183" Type="http://schemas.openxmlformats.org/officeDocument/2006/relationships/hyperlink" Target="https://podminky.urs.cz/item/CS_URS_2024_01/776221111" TargetMode="External" /><Relationship Id="rId184" Type="http://schemas.openxmlformats.org/officeDocument/2006/relationships/hyperlink" Target="https://podminky.urs.cz/item/CS_URS_2024_01/776411112" TargetMode="External" /><Relationship Id="rId185" Type="http://schemas.openxmlformats.org/officeDocument/2006/relationships/hyperlink" Target="https://podminky.urs.cz/item/CS_URS_2024_01/776421312" TargetMode="External" /><Relationship Id="rId186" Type="http://schemas.openxmlformats.org/officeDocument/2006/relationships/hyperlink" Target="https://podminky.urs.cz/item/CS_URS_2024_01/776991111" TargetMode="External" /><Relationship Id="rId187" Type="http://schemas.openxmlformats.org/officeDocument/2006/relationships/hyperlink" Target="https://podminky.urs.cz/item/CS_URS_2024_01/776991121" TargetMode="External" /><Relationship Id="rId188" Type="http://schemas.openxmlformats.org/officeDocument/2006/relationships/hyperlink" Target="https://podminky.urs.cz/item/CS_URS_2024_01/998776101" TargetMode="External" /><Relationship Id="rId189" Type="http://schemas.openxmlformats.org/officeDocument/2006/relationships/hyperlink" Target="https://podminky.urs.cz/item/CS_URS_2024_01/781121011" TargetMode="External" /><Relationship Id="rId190" Type="http://schemas.openxmlformats.org/officeDocument/2006/relationships/hyperlink" Target="https://podminky.urs.cz/item/CS_URS_2024_01/781734111" TargetMode="External" /><Relationship Id="rId191" Type="http://schemas.openxmlformats.org/officeDocument/2006/relationships/hyperlink" Target="https://podminky.urs.cz/item/CS_URS_2024_01/781739195" TargetMode="External" /><Relationship Id="rId192" Type="http://schemas.openxmlformats.org/officeDocument/2006/relationships/hyperlink" Target="https://podminky.urs.cz/item/CS_URS_2024_01/998781101" TargetMode="External" /><Relationship Id="rId193" Type="http://schemas.openxmlformats.org/officeDocument/2006/relationships/hyperlink" Target="https://podminky.urs.cz/item/CS_URS_2024_01/783301313" TargetMode="External" /><Relationship Id="rId194" Type="http://schemas.openxmlformats.org/officeDocument/2006/relationships/hyperlink" Target="https://podminky.urs.cz/item/CS_URS_2024_01/783314201" TargetMode="External" /><Relationship Id="rId195" Type="http://schemas.openxmlformats.org/officeDocument/2006/relationships/hyperlink" Target="https://podminky.urs.cz/item/CS_URS_2024_01/783315101" TargetMode="External" /><Relationship Id="rId196" Type="http://schemas.openxmlformats.org/officeDocument/2006/relationships/hyperlink" Target="https://podminky.urs.cz/item/CS_URS_2024_01/783317101" TargetMode="External" /><Relationship Id="rId197" Type="http://schemas.openxmlformats.org/officeDocument/2006/relationships/hyperlink" Target="https://podminky.urs.cz/item/CS_URS_2024_01/783442101" TargetMode="External" /><Relationship Id="rId198" Type="http://schemas.openxmlformats.org/officeDocument/2006/relationships/hyperlink" Target="https://podminky.urs.cz/item/CS_URS_2024_01/784111001" TargetMode="External" /><Relationship Id="rId199" Type="http://schemas.openxmlformats.org/officeDocument/2006/relationships/hyperlink" Target="https://podminky.urs.cz/item/CS_URS_2024_01/784171101" TargetMode="External" /><Relationship Id="rId200" Type="http://schemas.openxmlformats.org/officeDocument/2006/relationships/hyperlink" Target="https://podminky.urs.cz/item/CS_URS_2024_01/784171111" TargetMode="External" /><Relationship Id="rId201" Type="http://schemas.openxmlformats.org/officeDocument/2006/relationships/hyperlink" Target="https://podminky.urs.cz/item/CS_URS_2024_01/784181121" TargetMode="External" /><Relationship Id="rId202" Type="http://schemas.openxmlformats.org/officeDocument/2006/relationships/hyperlink" Target="https://podminky.urs.cz/item/CS_URS_2024_01/784221101" TargetMode="External" /><Relationship Id="rId203" Type="http://schemas.openxmlformats.org/officeDocument/2006/relationships/hyperlink" Target="https://podminky.urs.cz/item/CS_URS_2024_01/786623011" TargetMode="External" /><Relationship Id="rId204" Type="http://schemas.openxmlformats.org/officeDocument/2006/relationships/hyperlink" Target="https://podminky.urs.cz/item/CS_URS_2024_01/786623015" TargetMode="External" /><Relationship Id="rId205" Type="http://schemas.openxmlformats.org/officeDocument/2006/relationships/hyperlink" Target="https://podminky.urs.cz/item/CS_URS_2024_01/786623039" TargetMode="External" /><Relationship Id="rId206" Type="http://schemas.openxmlformats.org/officeDocument/2006/relationships/hyperlink" Target="https://podminky.urs.cz/item/CS_URS_2024_01/786623043" TargetMode="External" /><Relationship Id="rId207" Type="http://schemas.openxmlformats.org/officeDocument/2006/relationships/hyperlink" Target="https://podminky.urs.cz/item/CS_URS_2024_01/786623045" TargetMode="External" /><Relationship Id="rId208" Type="http://schemas.openxmlformats.org/officeDocument/2006/relationships/hyperlink" Target="https://podminky.urs.cz/item/CS_URS_2024_01/998786101" TargetMode="External" /><Relationship Id="rId209" Type="http://schemas.openxmlformats.org/officeDocument/2006/relationships/hyperlink" Target="https://podminky.urs.cz/item/CS_URS_2024_01/789421531" TargetMode="External" /><Relationship Id="rId210" Type="http://schemas.openxmlformats.org/officeDocument/2006/relationships/hyperlink" Target="https://podminky.urs.cz/item/CS_URS_2024_01/HZS1302" TargetMode="External" /><Relationship Id="rId211" Type="http://schemas.openxmlformats.org/officeDocument/2006/relationships/hyperlink" Target="https://podminky.urs.cz/item/CS_URS_2024_01/HZS2491" TargetMode="External" /><Relationship Id="rId2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53943211" TargetMode="External" /><Relationship Id="rId2" Type="http://schemas.openxmlformats.org/officeDocument/2006/relationships/hyperlink" Target="https://podminky.urs.cz/item/CS_URS_2024_01/953993326" TargetMode="External" /><Relationship Id="rId3" Type="http://schemas.openxmlformats.org/officeDocument/2006/relationships/hyperlink" Target="https://podminky.urs.cz/item/CS_URS_2024_01/998011001" TargetMode="External" /><Relationship Id="rId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102" TargetMode="External" /><Relationship Id="rId2" Type="http://schemas.openxmlformats.org/officeDocument/2006/relationships/hyperlink" Target="https://podminky.urs.cz/item/CS_URS_2024_01/132251101" TargetMode="External" /><Relationship Id="rId3" Type="http://schemas.openxmlformats.org/officeDocument/2006/relationships/hyperlink" Target="https://podminky.urs.cz/item/CS_URS_2024_01/162251101" TargetMode="External" /><Relationship Id="rId4" Type="http://schemas.openxmlformats.org/officeDocument/2006/relationships/hyperlink" Target="https://podminky.urs.cz/item/CS_URS_2024_01/162751117" TargetMode="External" /><Relationship Id="rId5" Type="http://schemas.openxmlformats.org/officeDocument/2006/relationships/hyperlink" Target="https://podminky.urs.cz/item/CS_URS_2024_01/162751119" TargetMode="External" /><Relationship Id="rId6" Type="http://schemas.openxmlformats.org/officeDocument/2006/relationships/hyperlink" Target="https://podminky.urs.cz/item/CS_URS_2024_01/167151101" TargetMode="External" /><Relationship Id="rId7" Type="http://schemas.openxmlformats.org/officeDocument/2006/relationships/hyperlink" Target="https://podminky.urs.cz/item/CS_URS_2024_01/171201221" TargetMode="External" /><Relationship Id="rId8" Type="http://schemas.openxmlformats.org/officeDocument/2006/relationships/hyperlink" Target="https://podminky.urs.cz/item/CS_URS_2024_01/171251201" TargetMode="External" /><Relationship Id="rId9" Type="http://schemas.openxmlformats.org/officeDocument/2006/relationships/hyperlink" Target="https://podminky.urs.cz/item/CS_URS_2024_01/174111101" TargetMode="External" /><Relationship Id="rId10" Type="http://schemas.openxmlformats.org/officeDocument/2006/relationships/hyperlink" Target="https://podminky.urs.cz/item/CS_URS_2024_01/175111101" TargetMode="External" /><Relationship Id="rId11" Type="http://schemas.openxmlformats.org/officeDocument/2006/relationships/hyperlink" Target="https://podminky.urs.cz/item/CS_URS_2024_01/211971122" TargetMode="External" /><Relationship Id="rId12" Type="http://schemas.openxmlformats.org/officeDocument/2006/relationships/hyperlink" Target="https://podminky.urs.cz/item/CS_URS_2024_01/451573111" TargetMode="External" /><Relationship Id="rId13" Type="http://schemas.openxmlformats.org/officeDocument/2006/relationships/hyperlink" Target="https://podminky.urs.cz/item/CS_URS_2024_01/871270310" TargetMode="External" /><Relationship Id="rId14" Type="http://schemas.openxmlformats.org/officeDocument/2006/relationships/hyperlink" Target="https://podminky.urs.cz/item/CS_URS_2024_01/877270310" TargetMode="External" /><Relationship Id="rId15" Type="http://schemas.openxmlformats.org/officeDocument/2006/relationships/hyperlink" Target="https://podminky.urs.cz/item/CS_URS_2024_01/877270320" TargetMode="External" /><Relationship Id="rId16" Type="http://schemas.openxmlformats.org/officeDocument/2006/relationships/hyperlink" Target="https://podminky.urs.cz/item/CS_URS_2024_01/879230191" TargetMode="External" /><Relationship Id="rId17" Type="http://schemas.openxmlformats.org/officeDocument/2006/relationships/hyperlink" Target="https://podminky.urs.cz/item/CS_URS_2024_01/892271111" TargetMode="External" /><Relationship Id="rId18" Type="http://schemas.openxmlformats.org/officeDocument/2006/relationships/hyperlink" Target="https://podminky.urs.cz/item/CS_URS_2024_01/998276101" TargetMode="External" /><Relationship Id="rId19" Type="http://schemas.openxmlformats.org/officeDocument/2006/relationships/hyperlink" Target="https://podminky.urs.cz/item/CS_URS_2024_01/721173315" TargetMode="External" /><Relationship Id="rId20" Type="http://schemas.openxmlformats.org/officeDocument/2006/relationships/hyperlink" Target="https://podminky.urs.cz/item/CS_URS_2024_01/721242116" TargetMode="External" /><Relationship Id="rId21" Type="http://schemas.openxmlformats.org/officeDocument/2006/relationships/hyperlink" Target="https://podminky.urs.cz/item/CS_URS_2024_01/721290111" TargetMode="External" /><Relationship Id="rId22" Type="http://schemas.openxmlformats.org/officeDocument/2006/relationships/hyperlink" Target="https://podminky.urs.cz/item/CS_URS_2024_01/998721101" TargetMode="External" /><Relationship Id="rId23" Type="http://schemas.openxmlformats.org/officeDocument/2006/relationships/hyperlink" Target="https://podminky.urs.cz/item/CS_URS_2024_01/HZS2212" TargetMode="External" /><Relationship Id="rId2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33113113" TargetMode="External" /><Relationship Id="rId2" Type="http://schemas.openxmlformats.org/officeDocument/2006/relationships/hyperlink" Target="https://podminky.urs.cz/item/CS_URS_2024_01/733113114" TargetMode="External" /><Relationship Id="rId3" Type="http://schemas.openxmlformats.org/officeDocument/2006/relationships/hyperlink" Target="https://podminky.urs.cz/item/CS_URS_2024_01/733113115" TargetMode="External" /><Relationship Id="rId4" Type="http://schemas.openxmlformats.org/officeDocument/2006/relationships/hyperlink" Target="https://podminky.urs.cz/item/CS_URS_2024_01/733322301" TargetMode="External" /><Relationship Id="rId5" Type="http://schemas.openxmlformats.org/officeDocument/2006/relationships/hyperlink" Target="https://podminky.urs.cz/item/CS_URS_2024_01/733322302" TargetMode="External" /><Relationship Id="rId6" Type="http://schemas.openxmlformats.org/officeDocument/2006/relationships/hyperlink" Target="https://podminky.urs.cz/item/CS_URS_2024_01/733322304" TargetMode="External" /><Relationship Id="rId7" Type="http://schemas.openxmlformats.org/officeDocument/2006/relationships/hyperlink" Target="https://podminky.urs.cz/item/CS_URS_2024_01/733391101" TargetMode="External" /><Relationship Id="rId8" Type="http://schemas.openxmlformats.org/officeDocument/2006/relationships/hyperlink" Target="https://podminky.urs.cz/item/CS_URS_2024_01/998733101" TargetMode="External" /><Relationship Id="rId9" Type="http://schemas.openxmlformats.org/officeDocument/2006/relationships/hyperlink" Target="https://podminky.urs.cz/item/CS_URS_2024_01/998733193" TargetMode="External" /><Relationship Id="rId10" Type="http://schemas.openxmlformats.org/officeDocument/2006/relationships/hyperlink" Target="https://podminky.urs.cz/item/CS_URS_2024_01/734211112" TargetMode="External" /><Relationship Id="rId11" Type="http://schemas.openxmlformats.org/officeDocument/2006/relationships/hyperlink" Target="https://podminky.urs.cz/item/CS_URS_2024_01/734221682" TargetMode="External" /><Relationship Id="rId12" Type="http://schemas.openxmlformats.org/officeDocument/2006/relationships/hyperlink" Target="https://podminky.urs.cz/item/CS_URS_2024_01/734261402" TargetMode="External" /><Relationship Id="rId13" Type="http://schemas.openxmlformats.org/officeDocument/2006/relationships/hyperlink" Target="https://podminky.urs.cz/item/CS_URS_2024_01/734294104" TargetMode="External" /><Relationship Id="rId14" Type="http://schemas.openxmlformats.org/officeDocument/2006/relationships/hyperlink" Target="https://podminky.urs.cz/item/CS_URS_2024_01/998734101" TargetMode="External" /><Relationship Id="rId15" Type="http://schemas.openxmlformats.org/officeDocument/2006/relationships/hyperlink" Target="https://podminky.urs.cz/item/CS_URS_2024_01/998734193" TargetMode="External" /><Relationship Id="rId16" Type="http://schemas.openxmlformats.org/officeDocument/2006/relationships/hyperlink" Target="https://podminky.urs.cz/item/CS_URS_2024_01/735152582" TargetMode="External" /><Relationship Id="rId17" Type="http://schemas.openxmlformats.org/officeDocument/2006/relationships/hyperlink" Target="https://podminky.urs.cz/item/CS_URS_2024_01/735152584" TargetMode="External" /><Relationship Id="rId18" Type="http://schemas.openxmlformats.org/officeDocument/2006/relationships/hyperlink" Target="https://podminky.urs.cz/item/CS_URS_2024_01/998735101" TargetMode="External" /><Relationship Id="rId19" Type="http://schemas.openxmlformats.org/officeDocument/2006/relationships/hyperlink" Target="https://podminky.urs.cz/item/CS_URS_2024_01/998735193" TargetMode="External" /><Relationship Id="rId2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1111121" TargetMode="External" /><Relationship Id="rId2" Type="http://schemas.openxmlformats.org/officeDocument/2006/relationships/hyperlink" Target="https://podminky.urs.cz/item/CS_URS_2024_01/181111123" TargetMode="External" /><Relationship Id="rId3" Type="http://schemas.openxmlformats.org/officeDocument/2006/relationships/hyperlink" Target="https://podminky.urs.cz/item/CS_URS_2024_01/181411131" TargetMode="External" /><Relationship Id="rId4" Type="http://schemas.openxmlformats.org/officeDocument/2006/relationships/hyperlink" Target="https://podminky.urs.cz/item/CS_URS_2024_01/181411133" TargetMode="External" /><Relationship Id="rId5" Type="http://schemas.openxmlformats.org/officeDocument/2006/relationships/hyperlink" Target="https://podminky.urs.cz/item/CS_URS_2024_01/183403152" TargetMode="External" /><Relationship Id="rId6" Type="http://schemas.openxmlformats.org/officeDocument/2006/relationships/hyperlink" Target="https://podminky.urs.cz/item/CS_URS_2024_01/183403161" TargetMode="External" /><Relationship Id="rId7" Type="http://schemas.openxmlformats.org/officeDocument/2006/relationships/hyperlink" Target="https://podminky.urs.cz/item/CS_URS_2024_01/183403252" TargetMode="External" /><Relationship Id="rId8" Type="http://schemas.openxmlformats.org/officeDocument/2006/relationships/hyperlink" Target="https://podminky.urs.cz/item/CS_URS_2024_01/183403261" TargetMode="External" /><Relationship Id="rId9" Type="http://schemas.openxmlformats.org/officeDocument/2006/relationships/hyperlink" Target="https://podminky.urs.cz/item/CS_URS_2024_01/185803111" TargetMode="External" /><Relationship Id="rId10" Type="http://schemas.openxmlformats.org/officeDocument/2006/relationships/hyperlink" Target="https://podminky.urs.cz/item/CS_URS_2024_01/185803113" TargetMode="External" /><Relationship Id="rId11" Type="http://schemas.openxmlformats.org/officeDocument/2006/relationships/hyperlink" Target="https://podminky.urs.cz/item/CS_URS_2024_01/998231311" TargetMode="External" /><Relationship Id="rId12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1514000" TargetMode="External" /><Relationship Id="rId2" Type="http://schemas.openxmlformats.org/officeDocument/2006/relationships/hyperlink" Target="https://podminky.urs.cz/item/CS_URS_2024_01/012103000" TargetMode="External" /><Relationship Id="rId3" Type="http://schemas.openxmlformats.org/officeDocument/2006/relationships/hyperlink" Target="https://podminky.urs.cz/item/CS_URS_2024_01/013254000" TargetMode="External" /><Relationship Id="rId4" Type="http://schemas.openxmlformats.org/officeDocument/2006/relationships/hyperlink" Target="https://podminky.urs.cz/item/CS_URS_2024_01/030001000" TargetMode="External" /><Relationship Id="rId5" Type="http://schemas.openxmlformats.org/officeDocument/2006/relationships/hyperlink" Target="https://podminky.urs.cz/item/CS_URS_2024_01/032503000" TargetMode="External" /><Relationship Id="rId6" Type="http://schemas.openxmlformats.org/officeDocument/2006/relationships/hyperlink" Target="https://podminky.urs.cz/item/CS_URS_2024_01/044002000" TargetMode="External" /><Relationship Id="rId7" Type="http://schemas.openxmlformats.org/officeDocument/2006/relationships/hyperlink" Target="https://podminky.urs.cz/item/CS_URS_2024_01/045203000" TargetMode="External" /><Relationship Id="rId8" Type="http://schemas.openxmlformats.org/officeDocument/2006/relationships/hyperlink" Target="https://podminky.urs.cz/item/CS_URS_2024_01/045303000" TargetMode="External" /><Relationship Id="rId9" Type="http://schemas.openxmlformats.org/officeDocument/2006/relationships/hyperlink" Target="https://podminky.urs.cz/item/CS_URS_2024_01/070001000" TargetMode="External" /><Relationship Id="rId10" Type="http://schemas.openxmlformats.org/officeDocument/2006/relationships/hyperlink" Target="https://podminky.urs.cz/item/CS_URS_2024_01/090001000" TargetMode="External" /><Relationship Id="rId1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29.28" customHeight="1">
      <c r="B9" s="24"/>
      <c r="C9" s="25"/>
      <c r="D9" s="29" t="s">
        <v>26</v>
      </c>
      <c r="E9" s="25"/>
      <c r="F9" s="25"/>
      <c r="G9" s="25"/>
      <c r="H9" s="25"/>
      <c r="I9" s="25"/>
      <c r="J9" s="25"/>
      <c r="K9" s="37" t="s">
        <v>27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9" t="s">
        <v>28</v>
      </c>
      <c r="AL9" s="25"/>
      <c r="AM9" s="25"/>
      <c r="AN9" s="37" t="s">
        <v>29</v>
      </c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31</v>
      </c>
      <c r="AL10" s="25"/>
      <c r="AM10" s="25"/>
      <c r="AN10" s="30" t="s">
        <v>32</v>
      </c>
      <c r="AO10" s="25"/>
      <c r="AP10" s="25"/>
      <c r="AQ10" s="25"/>
      <c r="AR10" s="23"/>
      <c r="BE10" s="34"/>
      <c r="BS10" s="20" t="s">
        <v>33</v>
      </c>
    </row>
    <row r="11" s="1" customFormat="1" ht="18.48" customHeight="1">
      <c r="B11" s="24"/>
      <c r="C11" s="25"/>
      <c r="D11" s="25"/>
      <c r="E11" s="30" t="s">
        <v>34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35</v>
      </c>
      <c r="AL11" s="25"/>
      <c r="AM11" s="25"/>
      <c r="AN11" s="30" t="s">
        <v>36</v>
      </c>
      <c r="AO11" s="25"/>
      <c r="AP11" s="25"/>
      <c r="AQ11" s="25"/>
      <c r="AR11" s="23"/>
      <c r="BE11" s="34"/>
      <c r="BS11" s="20" t="s">
        <v>33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33</v>
      </c>
    </row>
    <row r="13" s="1" customFormat="1" ht="12" customHeight="1">
      <c r="B13" s="24"/>
      <c r="C13" s="25"/>
      <c r="D13" s="35" t="s">
        <v>37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31</v>
      </c>
      <c r="AL13" s="25"/>
      <c r="AM13" s="25"/>
      <c r="AN13" s="38" t="s">
        <v>38</v>
      </c>
      <c r="AO13" s="25"/>
      <c r="AP13" s="25"/>
      <c r="AQ13" s="25"/>
      <c r="AR13" s="23"/>
      <c r="BE13" s="34"/>
      <c r="BS13" s="20" t="s">
        <v>33</v>
      </c>
    </row>
    <row r="14">
      <c r="B14" s="24"/>
      <c r="C14" s="25"/>
      <c r="D14" s="25"/>
      <c r="E14" s="38" t="s">
        <v>38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5" t="s">
        <v>35</v>
      </c>
      <c r="AL14" s="25"/>
      <c r="AM14" s="25"/>
      <c r="AN14" s="38" t="s">
        <v>38</v>
      </c>
      <c r="AO14" s="25"/>
      <c r="AP14" s="25"/>
      <c r="AQ14" s="25"/>
      <c r="AR14" s="23"/>
      <c r="BE14" s="34"/>
      <c r="BS14" s="20" t="s">
        <v>33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39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31</v>
      </c>
      <c r="AL16" s="25"/>
      <c r="AM16" s="25"/>
      <c r="AN16" s="30" t="s">
        <v>40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41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35</v>
      </c>
      <c r="AL17" s="25"/>
      <c r="AM17" s="25"/>
      <c r="AN17" s="30" t="s">
        <v>42</v>
      </c>
      <c r="AO17" s="25"/>
      <c r="AP17" s="25"/>
      <c r="AQ17" s="25"/>
      <c r="AR17" s="23"/>
      <c r="BE17" s="34"/>
      <c r="BS17" s="20" t="s">
        <v>43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44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31</v>
      </c>
      <c r="AL19" s="25"/>
      <c r="AM19" s="25"/>
      <c r="AN19" s="30" t="s">
        <v>45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46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35</v>
      </c>
      <c r="AL20" s="25"/>
      <c r="AM20" s="25"/>
      <c r="AN20" s="30" t="s">
        <v>36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47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250.5" customHeight="1">
      <c r="B23" s="24"/>
      <c r="C23" s="25"/>
      <c r="D23" s="25"/>
      <c r="E23" s="40" t="s">
        <v>48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5"/>
      <c r="AQ25" s="25"/>
      <c r="AR25" s="23"/>
      <c r="BE25" s="34"/>
    </row>
    <row r="26" s="2" customFormat="1" ht="25.92" customHeight="1">
      <c r="A26" s="42"/>
      <c r="B26" s="43"/>
      <c r="C26" s="44"/>
      <c r="D26" s="45" t="s">
        <v>49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7">
        <f>ROUND(AG54,2)</f>
        <v>0</v>
      </c>
      <c r="AL26" s="46"/>
      <c r="AM26" s="46"/>
      <c r="AN26" s="46"/>
      <c r="AO26" s="46"/>
      <c r="AP26" s="44"/>
      <c r="AQ26" s="44"/>
      <c r="AR26" s="48"/>
      <c r="BE26" s="34"/>
    </row>
    <row r="27" s="2" customFormat="1" ht="6.96" customHeight="1">
      <c r="A27" s="42"/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8"/>
      <c r="BE27" s="34"/>
    </row>
    <row r="28" s="2" customFormat="1">
      <c r="A28" s="42"/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9" t="s">
        <v>50</v>
      </c>
      <c r="M28" s="49"/>
      <c r="N28" s="49"/>
      <c r="O28" s="49"/>
      <c r="P28" s="49"/>
      <c r="Q28" s="44"/>
      <c r="R28" s="44"/>
      <c r="S28" s="44"/>
      <c r="T28" s="44"/>
      <c r="U28" s="44"/>
      <c r="V28" s="44"/>
      <c r="W28" s="49" t="s">
        <v>51</v>
      </c>
      <c r="X28" s="49"/>
      <c r="Y28" s="49"/>
      <c r="Z28" s="49"/>
      <c r="AA28" s="49"/>
      <c r="AB28" s="49"/>
      <c r="AC28" s="49"/>
      <c r="AD28" s="49"/>
      <c r="AE28" s="49"/>
      <c r="AF28" s="44"/>
      <c r="AG28" s="44"/>
      <c r="AH28" s="44"/>
      <c r="AI28" s="44"/>
      <c r="AJ28" s="44"/>
      <c r="AK28" s="49" t="s">
        <v>52</v>
      </c>
      <c r="AL28" s="49"/>
      <c r="AM28" s="49"/>
      <c r="AN28" s="49"/>
      <c r="AO28" s="49"/>
      <c r="AP28" s="44"/>
      <c r="AQ28" s="44"/>
      <c r="AR28" s="48"/>
      <c r="BE28" s="34"/>
    </row>
    <row r="29" s="3" customFormat="1" ht="14.4" customHeight="1">
      <c r="A29" s="3"/>
      <c r="B29" s="50"/>
      <c r="C29" s="51"/>
      <c r="D29" s="35" t="s">
        <v>53</v>
      </c>
      <c r="E29" s="51"/>
      <c r="F29" s="35" t="s">
        <v>54</v>
      </c>
      <c r="G29" s="51"/>
      <c r="H29" s="51"/>
      <c r="I29" s="51"/>
      <c r="J29" s="51"/>
      <c r="K29" s="51"/>
      <c r="L29" s="52">
        <v>0.20999999999999999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3">
        <f>ROUND(AZ54,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3">
        <f>ROUND(AV54, 2)</f>
        <v>0</v>
      </c>
      <c r="AL29" s="51"/>
      <c r="AM29" s="51"/>
      <c r="AN29" s="51"/>
      <c r="AO29" s="51"/>
      <c r="AP29" s="51"/>
      <c r="AQ29" s="51"/>
      <c r="AR29" s="54"/>
      <c r="BE29" s="55"/>
    </row>
    <row r="30" s="3" customFormat="1" ht="14.4" customHeight="1">
      <c r="A30" s="3"/>
      <c r="B30" s="50"/>
      <c r="C30" s="51"/>
      <c r="D30" s="51"/>
      <c r="E30" s="51"/>
      <c r="F30" s="35" t="s">
        <v>55</v>
      </c>
      <c r="G30" s="51"/>
      <c r="H30" s="51"/>
      <c r="I30" s="51"/>
      <c r="J30" s="51"/>
      <c r="K30" s="51"/>
      <c r="L30" s="52">
        <v>0.12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3">
        <f>ROUND(BA54,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3">
        <f>ROUND(AW54, 2)</f>
        <v>0</v>
      </c>
      <c r="AL30" s="51"/>
      <c r="AM30" s="51"/>
      <c r="AN30" s="51"/>
      <c r="AO30" s="51"/>
      <c r="AP30" s="51"/>
      <c r="AQ30" s="51"/>
      <c r="AR30" s="54"/>
      <c r="BE30" s="55"/>
    </row>
    <row r="31" hidden="1" s="3" customFormat="1" ht="14.4" customHeight="1">
      <c r="A31" s="3"/>
      <c r="B31" s="50"/>
      <c r="C31" s="51"/>
      <c r="D31" s="51"/>
      <c r="E31" s="51"/>
      <c r="F31" s="35" t="s">
        <v>56</v>
      </c>
      <c r="G31" s="51"/>
      <c r="H31" s="51"/>
      <c r="I31" s="51"/>
      <c r="J31" s="51"/>
      <c r="K31" s="51"/>
      <c r="L31" s="52">
        <v>0.20999999999999999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3">
        <f>ROUND(BB54, 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3">
        <v>0</v>
      </c>
      <c r="AL31" s="51"/>
      <c r="AM31" s="51"/>
      <c r="AN31" s="51"/>
      <c r="AO31" s="51"/>
      <c r="AP31" s="51"/>
      <c r="AQ31" s="51"/>
      <c r="AR31" s="54"/>
      <c r="BE31" s="55"/>
    </row>
    <row r="32" hidden="1" s="3" customFormat="1" ht="14.4" customHeight="1">
      <c r="A32" s="3"/>
      <c r="B32" s="50"/>
      <c r="C32" s="51"/>
      <c r="D32" s="51"/>
      <c r="E32" s="51"/>
      <c r="F32" s="35" t="s">
        <v>57</v>
      </c>
      <c r="G32" s="51"/>
      <c r="H32" s="51"/>
      <c r="I32" s="51"/>
      <c r="J32" s="51"/>
      <c r="K32" s="51"/>
      <c r="L32" s="52">
        <v>0.12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3">
        <f>ROUND(BC54,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3">
        <v>0</v>
      </c>
      <c r="AL32" s="51"/>
      <c r="AM32" s="51"/>
      <c r="AN32" s="51"/>
      <c r="AO32" s="51"/>
      <c r="AP32" s="51"/>
      <c r="AQ32" s="51"/>
      <c r="AR32" s="54"/>
      <c r="BE32" s="55"/>
    </row>
    <row r="33" hidden="1" s="3" customFormat="1" ht="14.4" customHeight="1">
      <c r="A33" s="3"/>
      <c r="B33" s="50"/>
      <c r="C33" s="51"/>
      <c r="D33" s="51"/>
      <c r="E33" s="51"/>
      <c r="F33" s="35" t="s">
        <v>58</v>
      </c>
      <c r="G33" s="51"/>
      <c r="H33" s="51"/>
      <c r="I33" s="51"/>
      <c r="J33" s="51"/>
      <c r="K33" s="51"/>
      <c r="L33" s="52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3">
        <f>ROUND(BD54,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3">
        <v>0</v>
      </c>
      <c r="AL33" s="51"/>
      <c r="AM33" s="51"/>
      <c r="AN33" s="51"/>
      <c r="AO33" s="51"/>
      <c r="AP33" s="51"/>
      <c r="AQ33" s="51"/>
      <c r="AR33" s="54"/>
      <c r="BE33" s="3"/>
    </row>
    <row r="34" s="2" customFormat="1" ht="6.96" customHeight="1">
      <c r="A34" s="42"/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8"/>
      <c r="BE34" s="42"/>
    </row>
    <row r="35" s="2" customFormat="1" ht="25.92" customHeight="1">
      <c r="A35" s="42"/>
      <c r="B35" s="43"/>
      <c r="C35" s="56"/>
      <c r="D35" s="57" t="s">
        <v>59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60</v>
      </c>
      <c r="U35" s="58"/>
      <c r="V35" s="58"/>
      <c r="W35" s="58"/>
      <c r="X35" s="60" t="s">
        <v>61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8"/>
      <c r="BE35" s="42"/>
    </row>
    <row r="36" s="2" customFormat="1" ht="6.96" customHeight="1">
      <c r="A36" s="42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8"/>
      <c r="BE36" s="42"/>
    </row>
    <row r="37" s="2" customFormat="1" ht="6.96" customHeight="1">
      <c r="A37" s="42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8"/>
      <c r="BE37" s="42"/>
    </row>
    <row r="41" s="2" customFormat="1" ht="6.96" customHeight="1">
      <c r="A41" s="42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8"/>
      <c r="BE41" s="42"/>
    </row>
    <row r="42" s="2" customFormat="1" ht="24.96" customHeight="1">
      <c r="A42" s="42"/>
      <c r="B42" s="43"/>
      <c r="C42" s="26" t="s">
        <v>62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8"/>
      <c r="BE42" s="42"/>
    </row>
    <row r="43" s="2" customFormat="1" ht="6.96" customHeight="1">
      <c r="A43" s="42"/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8"/>
      <c r="BE43" s="42"/>
    </row>
    <row r="44" s="4" customFormat="1" ht="12" customHeight="1">
      <c r="A44" s="4"/>
      <c r="B44" s="67"/>
      <c r="C44" s="35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_24001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>Přístavba školní jídelny a rozšíření tříd v 1NP v pavilonu č 3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8"/>
      <c r="BE46" s="42"/>
    </row>
    <row r="47" s="2" customFormat="1" ht="12" customHeight="1">
      <c r="A47" s="42"/>
      <c r="B47" s="43"/>
      <c r="C47" s="35" t="s">
        <v>22</v>
      </c>
      <c r="D47" s="44"/>
      <c r="E47" s="44"/>
      <c r="F47" s="44"/>
      <c r="G47" s="44"/>
      <c r="H47" s="44"/>
      <c r="I47" s="44"/>
      <c r="J47" s="44"/>
      <c r="K47" s="44"/>
      <c r="L47" s="75" t="str">
        <f>IF(K8="","",K8)</f>
        <v>Plzeň, pozemky parc. č. 2401/20, 2401/22</v>
      </c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35" t="s">
        <v>24</v>
      </c>
      <c r="AJ47" s="44"/>
      <c r="AK47" s="44"/>
      <c r="AL47" s="44"/>
      <c r="AM47" s="76" t="str">
        <f>IF(AN8= "","",AN8)</f>
        <v>4. 1. 2024</v>
      </c>
      <c r="AN47" s="76"/>
      <c r="AO47" s="44"/>
      <c r="AP47" s="44"/>
      <c r="AQ47" s="44"/>
      <c r="AR47" s="48"/>
      <c r="B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8"/>
      <c r="BE48" s="42"/>
    </row>
    <row r="49" s="2" customFormat="1" ht="25.65" customHeight="1">
      <c r="A49" s="42"/>
      <c r="B49" s="43"/>
      <c r="C49" s="35" t="s">
        <v>30</v>
      </c>
      <c r="D49" s="44"/>
      <c r="E49" s="44"/>
      <c r="F49" s="44"/>
      <c r="G49" s="44"/>
      <c r="H49" s="44"/>
      <c r="I49" s="44"/>
      <c r="J49" s="44"/>
      <c r="K49" s="44"/>
      <c r="L49" s="68" t="str">
        <f>IF(E11= "","",E11)</f>
        <v>ZŠ a MŠ pro zrakově postižené a vady řeči</v>
      </c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35" t="s">
        <v>39</v>
      </c>
      <c r="AJ49" s="44"/>
      <c r="AK49" s="44"/>
      <c r="AL49" s="44"/>
      <c r="AM49" s="77" t="str">
        <f>IF(E17="","",E17)</f>
        <v>ing. arch. Pavel Šticha– archa architekt</v>
      </c>
      <c r="AN49" s="68"/>
      <c r="AO49" s="68"/>
      <c r="AP49" s="68"/>
      <c r="AQ49" s="44"/>
      <c r="AR49" s="48"/>
      <c r="AS49" s="78" t="s">
        <v>63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2"/>
    </row>
    <row r="50" s="2" customFormat="1" ht="15.15" customHeight="1">
      <c r="A50" s="42"/>
      <c r="B50" s="43"/>
      <c r="C50" s="35" t="s">
        <v>37</v>
      </c>
      <c r="D50" s="44"/>
      <c r="E50" s="44"/>
      <c r="F50" s="44"/>
      <c r="G50" s="44"/>
      <c r="H50" s="44"/>
      <c r="I50" s="44"/>
      <c r="J50" s="44"/>
      <c r="K50" s="44"/>
      <c r="L50" s="68" t="str">
        <f>IF(E14= "Vyplň údaj","",E14)</f>
        <v/>
      </c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35" t="s">
        <v>44</v>
      </c>
      <c r="AJ50" s="44"/>
      <c r="AK50" s="44"/>
      <c r="AL50" s="44"/>
      <c r="AM50" s="77" t="str">
        <f>IF(E20="","",E20)</f>
        <v>Eva Vopalecká</v>
      </c>
      <c r="AN50" s="68"/>
      <c r="AO50" s="68"/>
      <c r="AP50" s="68"/>
      <c r="AQ50" s="44"/>
      <c r="AR50" s="48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2"/>
    </row>
    <row r="51" s="2" customFormat="1" ht="10.8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8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2"/>
    </row>
    <row r="52" s="2" customFormat="1" ht="29.28" customHeight="1">
      <c r="A52" s="42"/>
      <c r="B52" s="43"/>
      <c r="C52" s="90" t="s">
        <v>64</v>
      </c>
      <c r="D52" s="91"/>
      <c r="E52" s="91"/>
      <c r="F52" s="91"/>
      <c r="G52" s="91"/>
      <c r="H52" s="92"/>
      <c r="I52" s="93" t="s">
        <v>65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66</v>
      </c>
      <c r="AH52" s="91"/>
      <c r="AI52" s="91"/>
      <c r="AJ52" s="91"/>
      <c r="AK52" s="91"/>
      <c r="AL52" s="91"/>
      <c r="AM52" s="91"/>
      <c r="AN52" s="93" t="s">
        <v>67</v>
      </c>
      <c r="AO52" s="91"/>
      <c r="AP52" s="91"/>
      <c r="AQ52" s="95" t="s">
        <v>68</v>
      </c>
      <c r="AR52" s="48"/>
      <c r="AS52" s="96" t="s">
        <v>69</v>
      </c>
      <c r="AT52" s="97" t="s">
        <v>70</v>
      </c>
      <c r="AU52" s="97" t="s">
        <v>71</v>
      </c>
      <c r="AV52" s="97" t="s">
        <v>72</v>
      </c>
      <c r="AW52" s="97" t="s">
        <v>73</v>
      </c>
      <c r="AX52" s="97" t="s">
        <v>74</v>
      </c>
      <c r="AY52" s="97" t="s">
        <v>75</v>
      </c>
      <c r="AZ52" s="97" t="s">
        <v>76</v>
      </c>
      <c r="BA52" s="97" t="s">
        <v>77</v>
      </c>
      <c r="BB52" s="97" t="s">
        <v>78</v>
      </c>
      <c r="BC52" s="97" t="s">
        <v>79</v>
      </c>
      <c r="BD52" s="98" t="s">
        <v>80</v>
      </c>
      <c r="BE52" s="42"/>
    </row>
    <row r="53" s="2" customFormat="1" ht="10.8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8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2"/>
    </row>
    <row r="54" s="6" customFormat="1" ht="32.4" customHeight="1">
      <c r="A54" s="6"/>
      <c r="B54" s="102"/>
      <c r="C54" s="103" t="s">
        <v>81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ROUND(AG55+SUM(AG56:AG58)+AG62+AG63,2)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36</v>
      </c>
      <c r="AR54" s="108"/>
      <c r="AS54" s="109">
        <f>ROUND(AS55+SUM(AS56:AS58)+AS62+AS63,2)</f>
        <v>0</v>
      </c>
      <c r="AT54" s="110">
        <f>ROUND(SUM(AV54:AW54),2)</f>
        <v>0</v>
      </c>
      <c r="AU54" s="111">
        <f>ROUND(AU55+SUM(AU56:AU58)+AU62+AU63,5)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ROUND(AZ55+SUM(AZ56:AZ58)+AZ62+AZ63,2)</f>
        <v>0</v>
      </c>
      <c r="BA54" s="110">
        <f>ROUND(BA55+SUM(BA56:BA58)+BA62+BA63,2)</f>
        <v>0</v>
      </c>
      <c r="BB54" s="110">
        <f>ROUND(BB55+SUM(BB56:BB58)+BB62+BB63,2)</f>
        <v>0</v>
      </c>
      <c r="BC54" s="110">
        <f>ROUND(BC55+SUM(BC56:BC58)+BC62+BC63,2)</f>
        <v>0</v>
      </c>
      <c r="BD54" s="112">
        <f>ROUND(BD55+SUM(BD56:BD58)+BD62+BD63,2)</f>
        <v>0</v>
      </c>
      <c r="BE54" s="6"/>
      <c r="BS54" s="113" t="s">
        <v>82</v>
      </c>
      <c r="BT54" s="113" t="s">
        <v>83</v>
      </c>
      <c r="BU54" s="114" t="s">
        <v>84</v>
      </c>
      <c r="BV54" s="113" t="s">
        <v>85</v>
      </c>
      <c r="BW54" s="113" t="s">
        <v>5</v>
      </c>
      <c r="BX54" s="113" t="s">
        <v>86</v>
      </c>
      <c r="CL54" s="113" t="s">
        <v>19</v>
      </c>
    </row>
    <row r="55" s="7" customFormat="1" ht="16.5" customHeight="1">
      <c r="A55" s="115" t="s">
        <v>87</v>
      </c>
      <c r="B55" s="116"/>
      <c r="C55" s="117"/>
      <c r="D55" s="118" t="s">
        <v>88</v>
      </c>
      <c r="E55" s="118"/>
      <c r="F55" s="118"/>
      <c r="G55" s="118"/>
      <c r="H55" s="118"/>
      <c r="I55" s="119"/>
      <c r="J55" s="118" t="s">
        <v>89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'D.1.1.1 - Bourací práce'!J30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90</v>
      </c>
      <c r="AR55" s="122"/>
      <c r="AS55" s="123">
        <v>0</v>
      </c>
      <c r="AT55" s="124">
        <f>ROUND(SUM(AV55:AW55),2)</f>
        <v>0</v>
      </c>
      <c r="AU55" s="125">
        <f>'D.1.1.1 - Bourací práce'!P92</f>
        <v>0</v>
      </c>
      <c r="AV55" s="124">
        <f>'D.1.1.1 - Bourací práce'!J33</f>
        <v>0</v>
      </c>
      <c r="AW55" s="124">
        <f>'D.1.1.1 - Bourací práce'!J34</f>
        <v>0</v>
      </c>
      <c r="AX55" s="124">
        <f>'D.1.1.1 - Bourací práce'!J35</f>
        <v>0</v>
      </c>
      <c r="AY55" s="124">
        <f>'D.1.1.1 - Bourací práce'!J36</f>
        <v>0</v>
      </c>
      <c r="AZ55" s="124">
        <f>'D.1.1.1 - Bourací práce'!F33</f>
        <v>0</v>
      </c>
      <c r="BA55" s="124">
        <f>'D.1.1.1 - Bourací práce'!F34</f>
        <v>0</v>
      </c>
      <c r="BB55" s="124">
        <f>'D.1.1.1 - Bourací práce'!F35</f>
        <v>0</v>
      </c>
      <c r="BC55" s="124">
        <f>'D.1.1.1 - Bourací práce'!F36</f>
        <v>0</v>
      </c>
      <c r="BD55" s="126">
        <f>'D.1.1.1 - Bourací práce'!F37</f>
        <v>0</v>
      </c>
      <c r="BE55" s="7"/>
      <c r="BT55" s="127" t="s">
        <v>91</v>
      </c>
      <c r="BV55" s="127" t="s">
        <v>85</v>
      </c>
      <c r="BW55" s="127" t="s">
        <v>92</v>
      </c>
      <c r="BX55" s="127" t="s">
        <v>5</v>
      </c>
      <c r="CL55" s="127" t="s">
        <v>93</v>
      </c>
      <c r="CM55" s="127" t="s">
        <v>94</v>
      </c>
    </row>
    <row r="56" s="7" customFormat="1" ht="16.5" customHeight="1">
      <c r="A56" s="115" t="s">
        <v>87</v>
      </c>
      <c r="B56" s="116"/>
      <c r="C56" s="117"/>
      <c r="D56" s="118" t="s">
        <v>95</v>
      </c>
      <c r="E56" s="118"/>
      <c r="F56" s="118"/>
      <c r="G56" s="118"/>
      <c r="H56" s="118"/>
      <c r="I56" s="119"/>
      <c r="J56" s="118" t="s">
        <v>96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'D.1.1.2 - Architektonicko...'!J30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90</v>
      </c>
      <c r="AR56" s="122"/>
      <c r="AS56" s="123">
        <v>0</v>
      </c>
      <c r="AT56" s="124">
        <f>ROUND(SUM(AV56:AW56),2)</f>
        <v>0</v>
      </c>
      <c r="AU56" s="125">
        <f>'D.1.1.2 - Architektonicko...'!P105</f>
        <v>0</v>
      </c>
      <c r="AV56" s="124">
        <f>'D.1.1.2 - Architektonicko...'!J33</f>
        <v>0</v>
      </c>
      <c r="AW56" s="124">
        <f>'D.1.1.2 - Architektonicko...'!J34</f>
        <v>0</v>
      </c>
      <c r="AX56" s="124">
        <f>'D.1.1.2 - Architektonicko...'!J35</f>
        <v>0</v>
      </c>
      <c r="AY56" s="124">
        <f>'D.1.1.2 - Architektonicko...'!J36</f>
        <v>0</v>
      </c>
      <c r="AZ56" s="124">
        <f>'D.1.1.2 - Architektonicko...'!F33</f>
        <v>0</v>
      </c>
      <c r="BA56" s="124">
        <f>'D.1.1.2 - Architektonicko...'!F34</f>
        <v>0</v>
      </c>
      <c r="BB56" s="124">
        <f>'D.1.1.2 - Architektonicko...'!F35</f>
        <v>0</v>
      </c>
      <c r="BC56" s="124">
        <f>'D.1.1.2 - Architektonicko...'!F36</f>
        <v>0</v>
      </c>
      <c r="BD56" s="126">
        <f>'D.1.1.2 - Architektonicko...'!F37</f>
        <v>0</v>
      </c>
      <c r="BE56" s="7"/>
      <c r="BT56" s="127" t="s">
        <v>91</v>
      </c>
      <c r="BV56" s="127" t="s">
        <v>85</v>
      </c>
      <c r="BW56" s="127" t="s">
        <v>97</v>
      </c>
      <c r="BX56" s="127" t="s">
        <v>5</v>
      </c>
      <c r="CL56" s="127" t="s">
        <v>36</v>
      </c>
      <c r="CM56" s="127" t="s">
        <v>94</v>
      </c>
    </row>
    <row r="57" s="7" customFormat="1" ht="16.5" customHeight="1">
      <c r="A57" s="115" t="s">
        <v>87</v>
      </c>
      <c r="B57" s="116"/>
      <c r="C57" s="117"/>
      <c r="D57" s="118" t="s">
        <v>98</v>
      </c>
      <c r="E57" s="118"/>
      <c r="F57" s="118"/>
      <c r="G57" s="118"/>
      <c r="H57" s="118"/>
      <c r="I57" s="119"/>
      <c r="J57" s="118" t="s">
        <v>99</v>
      </c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20">
        <f>'D.1.3 - Požárně bezpečnos...'!J30</f>
        <v>0</v>
      </c>
      <c r="AH57" s="119"/>
      <c r="AI57" s="119"/>
      <c r="AJ57" s="119"/>
      <c r="AK57" s="119"/>
      <c r="AL57" s="119"/>
      <c r="AM57" s="119"/>
      <c r="AN57" s="120">
        <f>SUM(AG57,AT57)</f>
        <v>0</v>
      </c>
      <c r="AO57" s="119"/>
      <c r="AP57" s="119"/>
      <c r="AQ57" s="121" t="s">
        <v>90</v>
      </c>
      <c r="AR57" s="122"/>
      <c r="AS57" s="123">
        <v>0</v>
      </c>
      <c r="AT57" s="124">
        <f>ROUND(SUM(AV57:AW57),2)</f>
        <v>0</v>
      </c>
      <c r="AU57" s="125">
        <f>'D.1.3 - Požárně bezpečnos...'!P82</f>
        <v>0</v>
      </c>
      <c r="AV57" s="124">
        <f>'D.1.3 - Požárně bezpečnos...'!J33</f>
        <v>0</v>
      </c>
      <c r="AW57" s="124">
        <f>'D.1.3 - Požárně bezpečnos...'!J34</f>
        <v>0</v>
      </c>
      <c r="AX57" s="124">
        <f>'D.1.3 - Požárně bezpečnos...'!J35</f>
        <v>0</v>
      </c>
      <c r="AY57" s="124">
        <f>'D.1.3 - Požárně bezpečnos...'!J36</f>
        <v>0</v>
      </c>
      <c r="AZ57" s="124">
        <f>'D.1.3 - Požárně bezpečnos...'!F33</f>
        <v>0</v>
      </c>
      <c r="BA57" s="124">
        <f>'D.1.3 - Požárně bezpečnos...'!F34</f>
        <v>0</v>
      </c>
      <c r="BB57" s="124">
        <f>'D.1.3 - Požárně bezpečnos...'!F35</f>
        <v>0</v>
      </c>
      <c r="BC57" s="124">
        <f>'D.1.3 - Požárně bezpečnos...'!F36</f>
        <v>0</v>
      </c>
      <c r="BD57" s="126">
        <f>'D.1.3 - Požárně bezpečnos...'!F37</f>
        <v>0</v>
      </c>
      <c r="BE57" s="7"/>
      <c r="BT57" s="127" t="s">
        <v>91</v>
      </c>
      <c r="BV57" s="127" t="s">
        <v>85</v>
      </c>
      <c r="BW57" s="127" t="s">
        <v>100</v>
      </c>
      <c r="BX57" s="127" t="s">
        <v>5</v>
      </c>
      <c r="CL57" s="127" t="s">
        <v>36</v>
      </c>
      <c r="CM57" s="127" t="s">
        <v>94</v>
      </c>
    </row>
    <row r="58" s="7" customFormat="1" ht="16.5" customHeight="1">
      <c r="A58" s="7"/>
      <c r="B58" s="116"/>
      <c r="C58" s="117"/>
      <c r="D58" s="118" t="s">
        <v>101</v>
      </c>
      <c r="E58" s="118"/>
      <c r="F58" s="118"/>
      <c r="G58" s="118"/>
      <c r="H58" s="118"/>
      <c r="I58" s="119"/>
      <c r="J58" s="118" t="s">
        <v>102</v>
      </c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28">
        <f>ROUND(SUM(AG59:AG61),2)</f>
        <v>0</v>
      </c>
      <c r="AH58" s="119"/>
      <c r="AI58" s="119"/>
      <c r="AJ58" s="119"/>
      <c r="AK58" s="119"/>
      <c r="AL58" s="119"/>
      <c r="AM58" s="119"/>
      <c r="AN58" s="120">
        <f>SUM(AG58,AT58)</f>
        <v>0</v>
      </c>
      <c r="AO58" s="119"/>
      <c r="AP58" s="119"/>
      <c r="AQ58" s="121" t="s">
        <v>90</v>
      </c>
      <c r="AR58" s="122"/>
      <c r="AS58" s="123">
        <f>ROUND(SUM(AS59:AS61),2)</f>
        <v>0</v>
      </c>
      <c r="AT58" s="124">
        <f>ROUND(SUM(AV58:AW58),2)</f>
        <v>0</v>
      </c>
      <c r="AU58" s="125">
        <f>ROUND(SUM(AU59:AU61),5)</f>
        <v>0</v>
      </c>
      <c r="AV58" s="124">
        <f>ROUND(AZ58*L29,2)</f>
        <v>0</v>
      </c>
      <c r="AW58" s="124">
        <f>ROUND(BA58*L30,2)</f>
        <v>0</v>
      </c>
      <c r="AX58" s="124">
        <f>ROUND(BB58*L29,2)</f>
        <v>0</v>
      </c>
      <c r="AY58" s="124">
        <f>ROUND(BC58*L30,2)</f>
        <v>0</v>
      </c>
      <c r="AZ58" s="124">
        <f>ROUND(SUM(AZ59:AZ61),2)</f>
        <v>0</v>
      </c>
      <c r="BA58" s="124">
        <f>ROUND(SUM(BA59:BA61),2)</f>
        <v>0</v>
      </c>
      <c r="BB58" s="124">
        <f>ROUND(SUM(BB59:BB61),2)</f>
        <v>0</v>
      </c>
      <c r="BC58" s="124">
        <f>ROUND(SUM(BC59:BC61),2)</f>
        <v>0</v>
      </c>
      <c r="BD58" s="126">
        <f>ROUND(SUM(BD59:BD61),2)</f>
        <v>0</v>
      </c>
      <c r="BE58" s="7"/>
      <c r="BS58" s="127" t="s">
        <v>82</v>
      </c>
      <c r="BT58" s="127" t="s">
        <v>91</v>
      </c>
      <c r="BU58" s="127" t="s">
        <v>84</v>
      </c>
      <c r="BV58" s="127" t="s">
        <v>85</v>
      </c>
      <c r="BW58" s="127" t="s">
        <v>103</v>
      </c>
      <c r="BX58" s="127" t="s">
        <v>5</v>
      </c>
      <c r="CL58" s="127" t="s">
        <v>36</v>
      </c>
      <c r="CM58" s="127" t="s">
        <v>94</v>
      </c>
    </row>
    <row r="59" s="4" customFormat="1" ht="16.5" customHeight="1">
      <c r="A59" s="115" t="s">
        <v>87</v>
      </c>
      <c r="B59" s="67"/>
      <c r="C59" s="129"/>
      <c r="D59" s="129"/>
      <c r="E59" s="130" t="s">
        <v>104</v>
      </c>
      <c r="F59" s="130"/>
      <c r="G59" s="130"/>
      <c r="H59" s="130"/>
      <c r="I59" s="130"/>
      <c r="J59" s="129"/>
      <c r="K59" s="130" t="s">
        <v>105</v>
      </c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131">
        <f>'D.1.4.1 - ZDRAVOTNĚ TECHN...'!J32</f>
        <v>0</v>
      </c>
      <c r="AH59" s="129"/>
      <c r="AI59" s="129"/>
      <c r="AJ59" s="129"/>
      <c r="AK59" s="129"/>
      <c r="AL59" s="129"/>
      <c r="AM59" s="129"/>
      <c r="AN59" s="131">
        <f>SUM(AG59,AT59)</f>
        <v>0</v>
      </c>
      <c r="AO59" s="129"/>
      <c r="AP59" s="129"/>
      <c r="AQ59" s="132" t="s">
        <v>106</v>
      </c>
      <c r="AR59" s="69"/>
      <c r="AS59" s="133">
        <v>0</v>
      </c>
      <c r="AT59" s="134">
        <f>ROUND(SUM(AV59:AW59),2)</f>
        <v>0</v>
      </c>
      <c r="AU59" s="135">
        <f>'D.1.4.1 - ZDRAVOTNĚ TECHN...'!P94</f>
        <v>0</v>
      </c>
      <c r="AV59" s="134">
        <f>'D.1.4.1 - ZDRAVOTNĚ TECHN...'!J35</f>
        <v>0</v>
      </c>
      <c r="AW59" s="134">
        <f>'D.1.4.1 - ZDRAVOTNĚ TECHN...'!J36</f>
        <v>0</v>
      </c>
      <c r="AX59" s="134">
        <f>'D.1.4.1 - ZDRAVOTNĚ TECHN...'!J37</f>
        <v>0</v>
      </c>
      <c r="AY59" s="134">
        <f>'D.1.4.1 - ZDRAVOTNĚ TECHN...'!J38</f>
        <v>0</v>
      </c>
      <c r="AZ59" s="134">
        <f>'D.1.4.1 - ZDRAVOTNĚ TECHN...'!F35</f>
        <v>0</v>
      </c>
      <c r="BA59" s="134">
        <f>'D.1.4.1 - ZDRAVOTNĚ TECHN...'!F36</f>
        <v>0</v>
      </c>
      <c r="BB59" s="134">
        <f>'D.1.4.1 - ZDRAVOTNĚ TECHN...'!F37</f>
        <v>0</v>
      </c>
      <c r="BC59" s="134">
        <f>'D.1.4.1 - ZDRAVOTNĚ TECHN...'!F38</f>
        <v>0</v>
      </c>
      <c r="BD59" s="136">
        <f>'D.1.4.1 - ZDRAVOTNĚ TECHN...'!F39</f>
        <v>0</v>
      </c>
      <c r="BE59" s="4"/>
      <c r="BT59" s="137" t="s">
        <v>94</v>
      </c>
      <c r="BV59" s="137" t="s">
        <v>85</v>
      </c>
      <c r="BW59" s="137" t="s">
        <v>107</v>
      </c>
      <c r="BX59" s="137" t="s">
        <v>103</v>
      </c>
      <c r="CL59" s="137" t="s">
        <v>36</v>
      </c>
    </row>
    <row r="60" s="4" customFormat="1" ht="16.5" customHeight="1">
      <c r="A60" s="115" t="s">
        <v>87</v>
      </c>
      <c r="B60" s="67"/>
      <c r="C60" s="129"/>
      <c r="D60" s="129"/>
      <c r="E60" s="130" t="s">
        <v>108</v>
      </c>
      <c r="F60" s="130"/>
      <c r="G60" s="130"/>
      <c r="H60" s="130"/>
      <c r="I60" s="130"/>
      <c r="J60" s="129"/>
      <c r="K60" s="130" t="s">
        <v>109</v>
      </c>
      <c r="L60" s="130"/>
      <c r="M60" s="130"/>
      <c r="N60" s="130"/>
      <c r="O60" s="130"/>
      <c r="P60" s="130"/>
      <c r="Q60" s="130"/>
      <c r="R60" s="130"/>
      <c r="S60" s="130"/>
      <c r="T60" s="130"/>
      <c r="U60" s="130"/>
      <c r="V60" s="130"/>
      <c r="W60" s="130"/>
      <c r="X60" s="130"/>
      <c r="Y60" s="130"/>
      <c r="Z60" s="130"/>
      <c r="AA60" s="130"/>
      <c r="AB60" s="130"/>
      <c r="AC60" s="130"/>
      <c r="AD60" s="130"/>
      <c r="AE60" s="130"/>
      <c r="AF60" s="130"/>
      <c r="AG60" s="131">
        <f>'D.1.4.3 - Vytápění'!J32</f>
        <v>0</v>
      </c>
      <c r="AH60" s="129"/>
      <c r="AI60" s="129"/>
      <c r="AJ60" s="129"/>
      <c r="AK60" s="129"/>
      <c r="AL60" s="129"/>
      <c r="AM60" s="129"/>
      <c r="AN60" s="131">
        <f>SUM(AG60,AT60)</f>
        <v>0</v>
      </c>
      <c r="AO60" s="129"/>
      <c r="AP60" s="129"/>
      <c r="AQ60" s="132" t="s">
        <v>106</v>
      </c>
      <c r="AR60" s="69"/>
      <c r="AS60" s="133">
        <v>0</v>
      </c>
      <c r="AT60" s="134">
        <f>ROUND(SUM(AV60:AW60),2)</f>
        <v>0</v>
      </c>
      <c r="AU60" s="135">
        <f>'D.1.4.3 - Vytápění'!P94</f>
        <v>0</v>
      </c>
      <c r="AV60" s="134">
        <f>'D.1.4.3 - Vytápění'!J35</f>
        <v>0</v>
      </c>
      <c r="AW60" s="134">
        <f>'D.1.4.3 - Vytápění'!J36</f>
        <v>0</v>
      </c>
      <c r="AX60" s="134">
        <f>'D.1.4.3 - Vytápění'!J37</f>
        <v>0</v>
      </c>
      <c r="AY60" s="134">
        <f>'D.1.4.3 - Vytápění'!J38</f>
        <v>0</v>
      </c>
      <c r="AZ60" s="134">
        <f>'D.1.4.3 - Vytápění'!F35</f>
        <v>0</v>
      </c>
      <c r="BA60" s="134">
        <f>'D.1.4.3 - Vytápění'!F36</f>
        <v>0</v>
      </c>
      <c r="BB60" s="134">
        <f>'D.1.4.3 - Vytápění'!F37</f>
        <v>0</v>
      </c>
      <c r="BC60" s="134">
        <f>'D.1.4.3 - Vytápění'!F38</f>
        <v>0</v>
      </c>
      <c r="BD60" s="136">
        <f>'D.1.4.3 - Vytápění'!F39</f>
        <v>0</v>
      </c>
      <c r="BE60" s="4"/>
      <c r="BT60" s="137" t="s">
        <v>94</v>
      </c>
      <c r="BV60" s="137" t="s">
        <v>85</v>
      </c>
      <c r="BW60" s="137" t="s">
        <v>110</v>
      </c>
      <c r="BX60" s="137" t="s">
        <v>103</v>
      </c>
      <c r="CL60" s="137" t="s">
        <v>36</v>
      </c>
    </row>
    <row r="61" s="4" customFormat="1" ht="16.5" customHeight="1">
      <c r="A61" s="115" t="s">
        <v>87</v>
      </c>
      <c r="B61" s="67"/>
      <c r="C61" s="129"/>
      <c r="D61" s="129"/>
      <c r="E61" s="130" t="s">
        <v>111</v>
      </c>
      <c r="F61" s="130"/>
      <c r="G61" s="130"/>
      <c r="H61" s="130"/>
      <c r="I61" s="130"/>
      <c r="J61" s="129"/>
      <c r="K61" s="130" t="s">
        <v>112</v>
      </c>
      <c r="L61" s="130"/>
      <c r="M61" s="130"/>
      <c r="N61" s="130"/>
      <c r="O61" s="130"/>
      <c r="P61" s="130"/>
      <c r="Q61" s="130"/>
      <c r="R61" s="130"/>
      <c r="S61" s="130"/>
      <c r="T61" s="130"/>
      <c r="U61" s="130"/>
      <c r="V61" s="130"/>
      <c r="W61" s="130"/>
      <c r="X61" s="130"/>
      <c r="Y61" s="130"/>
      <c r="Z61" s="130"/>
      <c r="AA61" s="130"/>
      <c r="AB61" s="130"/>
      <c r="AC61" s="130"/>
      <c r="AD61" s="130"/>
      <c r="AE61" s="130"/>
      <c r="AF61" s="130"/>
      <c r="AG61" s="131">
        <f>'D.1.4.2 - Elektroinstalace'!J32</f>
        <v>0</v>
      </c>
      <c r="AH61" s="129"/>
      <c r="AI61" s="129"/>
      <c r="AJ61" s="129"/>
      <c r="AK61" s="129"/>
      <c r="AL61" s="129"/>
      <c r="AM61" s="129"/>
      <c r="AN61" s="131">
        <f>SUM(AG61,AT61)</f>
        <v>0</v>
      </c>
      <c r="AO61" s="129"/>
      <c r="AP61" s="129"/>
      <c r="AQ61" s="132" t="s">
        <v>106</v>
      </c>
      <c r="AR61" s="69"/>
      <c r="AS61" s="133">
        <v>0</v>
      </c>
      <c r="AT61" s="134">
        <f>ROUND(SUM(AV61:AW61),2)</f>
        <v>0</v>
      </c>
      <c r="AU61" s="135">
        <f>'D.1.4.2 - Elektroinstalace'!P97</f>
        <v>0</v>
      </c>
      <c r="AV61" s="134">
        <f>'D.1.4.2 - Elektroinstalace'!J35</f>
        <v>0</v>
      </c>
      <c r="AW61" s="134">
        <f>'D.1.4.2 - Elektroinstalace'!J36</f>
        <v>0</v>
      </c>
      <c r="AX61" s="134">
        <f>'D.1.4.2 - Elektroinstalace'!J37</f>
        <v>0</v>
      </c>
      <c r="AY61" s="134">
        <f>'D.1.4.2 - Elektroinstalace'!J38</f>
        <v>0</v>
      </c>
      <c r="AZ61" s="134">
        <f>'D.1.4.2 - Elektroinstalace'!F35</f>
        <v>0</v>
      </c>
      <c r="BA61" s="134">
        <f>'D.1.4.2 - Elektroinstalace'!F36</f>
        <v>0</v>
      </c>
      <c r="BB61" s="134">
        <f>'D.1.4.2 - Elektroinstalace'!F37</f>
        <v>0</v>
      </c>
      <c r="BC61" s="134">
        <f>'D.1.4.2 - Elektroinstalace'!F38</f>
        <v>0</v>
      </c>
      <c r="BD61" s="136">
        <f>'D.1.4.2 - Elektroinstalace'!F39</f>
        <v>0</v>
      </c>
      <c r="BE61" s="4"/>
      <c r="BT61" s="137" t="s">
        <v>94</v>
      </c>
      <c r="BV61" s="137" t="s">
        <v>85</v>
      </c>
      <c r="BW61" s="137" t="s">
        <v>113</v>
      </c>
      <c r="BX61" s="137" t="s">
        <v>103</v>
      </c>
      <c r="CL61" s="137" t="s">
        <v>36</v>
      </c>
    </row>
    <row r="62" s="7" customFormat="1" ht="16.5" customHeight="1">
      <c r="A62" s="115" t="s">
        <v>87</v>
      </c>
      <c r="B62" s="116"/>
      <c r="C62" s="117"/>
      <c r="D62" s="118" t="s">
        <v>114</v>
      </c>
      <c r="E62" s="118"/>
      <c r="F62" s="118"/>
      <c r="G62" s="118"/>
      <c r="H62" s="118"/>
      <c r="I62" s="119"/>
      <c r="J62" s="118" t="s">
        <v>115</v>
      </c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118"/>
      <c r="AG62" s="120">
        <f>'D.1.5 - Revitalizace teré...'!J30</f>
        <v>0</v>
      </c>
      <c r="AH62" s="119"/>
      <c r="AI62" s="119"/>
      <c r="AJ62" s="119"/>
      <c r="AK62" s="119"/>
      <c r="AL62" s="119"/>
      <c r="AM62" s="119"/>
      <c r="AN62" s="120">
        <f>SUM(AG62,AT62)</f>
        <v>0</v>
      </c>
      <c r="AO62" s="119"/>
      <c r="AP62" s="119"/>
      <c r="AQ62" s="121" t="s">
        <v>90</v>
      </c>
      <c r="AR62" s="122"/>
      <c r="AS62" s="123">
        <v>0</v>
      </c>
      <c r="AT62" s="124">
        <f>ROUND(SUM(AV62:AW62),2)</f>
        <v>0</v>
      </c>
      <c r="AU62" s="125">
        <f>'D.1.5 - Revitalizace teré...'!P82</f>
        <v>0</v>
      </c>
      <c r="AV62" s="124">
        <f>'D.1.5 - Revitalizace teré...'!J33</f>
        <v>0</v>
      </c>
      <c r="AW62" s="124">
        <f>'D.1.5 - Revitalizace teré...'!J34</f>
        <v>0</v>
      </c>
      <c r="AX62" s="124">
        <f>'D.1.5 - Revitalizace teré...'!J35</f>
        <v>0</v>
      </c>
      <c r="AY62" s="124">
        <f>'D.1.5 - Revitalizace teré...'!J36</f>
        <v>0</v>
      </c>
      <c r="AZ62" s="124">
        <f>'D.1.5 - Revitalizace teré...'!F33</f>
        <v>0</v>
      </c>
      <c r="BA62" s="124">
        <f>'D.1.5 - Revitalizace teré...'!F34</f>
        <v>0</v>
      </c>
      <c r="BB62" s="124">
        <f>'D.1.5 - Revitalizace teré...'!F35</f>
        <v>0</v>
      </c>
      <c r="BC62" s="124">
        <f>'D.1.5 - Revitalizace teré...'!F36</f>
        <v>0</v>
      </c>
      <c r="BD62" s="126">
        <f>'D.1.5 - Revitalizace teré...'!F37</f>
        <v>0</v>
      </c>
      <c r="BE62" s="7"/>
      <c r="BT62" s="127" t="s">
        <v>91</v>
      </c>
      <c r="BV62" s="127" t="s">
        <v>85</v>
      </c>
      <c r="BW62" s="127" t="s">
        <v>116</v>
      </c>
      <c r="BX62" s="127" t="s">
        <v>5</v>
      </c>
      <c r="CL62" s="127" t="s">
        <v>36</v>
      </c>
      <c r="CM62" s="127" t="s">
        <v>94</v>
      </c>
    </row>
    <row r="63" s="7" customFormat="1" ht="24.75" customHeight="1">
      <c r="A63" s="115" t="s">
        <v>87</v>
      </c>
      <c r="B63" s="116"/>
      <c r="C63" s="117"/>
      <c r="D63" s="118" t="s">
        <v>117</v>
      </c>
      <c r="E63" s="118"/>
      <c r="F63" s="118"/>
      <c r="G63" s="118"/>
      <c r="H63" s="118"/>
      <c r="I63" s="119"/>
      <c r="J63" s="118" t="s">
        <v>118</v>
      </c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8"/>
      <c r="AF63" s="118"/>
      <c r="AG63" s="120">
        <f>'000 - VON - Vedlější a os...'!J30</f>
        <v>0</v>
      </c>
      <c r="AH63" s="119"/>
      <c r="AI63" s="119"/>
      <c r="AJ63" s="119"/>
      <c r="AK63" s="119"/>
      <c r="AL63" s="119"/>
      <c r="AM63" s="119"/>
      <c r="AN63" s="120">
        <f>SUM(AG63,AT63)</f>
        <v>0</v>
      </c>
      <c r="AO63" s="119"/>
      <c r="AP63" s="119"/>
      <c r="AQ63" s="121" t="s">
        <v>90</v>
      </c>
      <c r="AR63" s="122"/>
      <c r="AS63" s="138">
        <v>0</v>
      </c>
      <c r="AT63" s="139">
        <f>ROUND(SUM(AV63:AW63),2)</f>
        <v>0</v>
      </c>
      <c r="AU63" s="140">
        <f>'000 - VON - Vedlější a os...'!P85</f>
        <v>0</v>
      </c>
      <c r="AV63" s="139">
        <f>'000 - VON - Vedlější a os...'!J33</f>
        <v>0</v>
      </c>
      <c r="AW63" s="139">
        <f>'000 - VON - Vedlější a os...'!J34</f>
        <v>0</v>
      </c>
      <c r="AX63" s="139">
        <f>'000 - VON - Vedlější a os...'!J35</f>
        <v>0</v>
      </c>
      <c r="AY63" s="139">
        <f>'000 - VON - Vedlější a os...'!J36</f>
        <v>0</v>
      </c>
      <c r="AZ63" s="139">
        <f>'000 - VON - Vedlější a os...'!F33</f>
        <v>0</v>
      </c>
      <c r="BA63" s="139">
        <f>'000 - VON - Vedlější a os...'!F34</f>
        <v>0</v>
      </c>
      <c r="BB63" s="139">
        <f>'000 - VON - Vedlější a os...'!F35</f>
        <v>0</v>
      </c>
      <c r="BC63" s="139">
        <f>'000 - VON - Vedlější a os...'!F36</f>
        <v>0</v>
      </c>
      <c r="BD63" s="141">
        <f>'000 - VON - Vedlější a os...'!F37</f>
        <v>0</v>
      </c>
      <c r="BE63" s="7"/>
      <c r="BT63" s="127" t="s">
        <v>91</v>
      </c>
      <c r="BV63" s="127" t="s">
        <v>85</v>
      </c>
      <c r="BW63" s="127" t="s">
        <v>119</v>
      </c>
      <c r="BX63" s="127" t="s">
        <v>5</v>
      </c>
      <c r="CL63" s="127" t="s">
        <v>36</v>
      </c>
      <c r="CM63" s="127" t="s">
        <v>94</v>
      </c>
    </row>
    <row r="64" s="2" customFormat="1" ht="30" customHeight="1">
      <c r="A64" s="42"/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8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</row>
    <row r="65" s="2" customFormat="1" ht="6.96" customHeight="1">
      <c r="A65" s="42"/>
      <c r="B65" s="63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48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</row>
  </sheetData>
  <sheetProtection sheet="1" formatColumns="0" formatRows="0" objects="1" scenarios="1" spinCount="100000" saltValue="HPJERismBWhvCraAh84Y21K/7b20r1EGu3Zn80tAgPx8oEWCD7lsXjAuWZoQRqoi/4k80NlLl57MrZX2w9x+gg==" hashValue="8UVHbc4smGh0SY916sugJjPkaUHhbWAkF/4CZ0RBX5NzPebC7vR3/0Mr133GbRs7lDq77CLBwB9lxVGfOiKq1w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D.1.1.1 - Bourací práce'!C2" display="/"/>
    <hyperlink ref="A56" location="'D.1.1.2 - Architektonicko...'!C2" display="/"/>
    <hyperlink ref="A57" location="'D.1.3 - Požárně bezpečnos...'!C2" display="/"/>
    <hyperlink ref="A59" location="'D.1.4.1 - ZDRAVOTNĚ TECHN...'!C2" display="/"/>
    <hyperlink ref="A60" location="'D.1.4.3 - Vytápění'!C2" display="/"/>
    <hyperlink ref="A61" location="'D.1.4.2 - Elektroinstalace'!C2" display="/"/>
    <hyperlink ref="A62" location="'D.1.5 - Revitalizace teré...'!C2" display="/"/>
    <hyperlink ref="A63" location="'000 - VON - Vedlější a o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0" customWidth="1"/>
    <col min="2" max="2" width="1.667969" style="300" customWidth="1"/>
    <col min="3" max="4" width="5" style="300" customWidth="1"/>
    <col min="5" max="5" width="11.66016" style="300" customWidth="1"/>
    <col min="6" max="6" width="9.160156" style="300" customWidth="1"/>
    <col min="7" max="7" width="5" style="300" customWidth="1"/>
    <col min="8" max="8" width="77.83203" style="300" customWidth="1"/>
    <col min="9" max="10" width="20" style="300" customWidth="1"/>
    <col min="11" max="11" width="1.667969" style="300" customWidth="1"/>
  </cols>
  <sheetData>
    <row r="1" s="1" customFormat="1" ht="37.5" customHeight="1"/>
    <row r="2" s="1" customFormat="1" ht="7.5" customHeight="1">
      <c r="B2" s="301"/>
      <c r="C2" s="302"/>
      <c r="D2" s="302"/>
      <c r="E2" s="302"/>
      <c r="F2" s="302"/>
      <c r="G2" s="302"/>
      <c r="H2" s="302"/>
      <c r="I2" s="302"/>
      <c r="J2" s="302"/>
      <c r="K2" s="303"/>
    </row>
    <row r="3" s="17" customFormat="1" ht="45" customHeight="1">
      <c r="B3" s="304"/>
      <c r="C3" s="305" t="s">
        <v>2942</v>
      </c>
      <c r="D3" s="305"/>
      <c r="E3" s="305"/>
      <c r="F3" s="305"/>
      <c r="G3" s="305"/>
      <c r="H3" s="305"/>
      <c r="I3" s="305"/>
      <c r="J3" s="305"/>
      <c r="K3" s="306"/>
    </row>
    <row r="4" s="1" customFormat="1" ht="25.5" customHeight="1">
      <c r="B4" s="307"/>
      <c r="C4" s="308" t="s">
        <v>2943</v>
      </c>
      <c r="D4" s="308"/>
      <c r="E4" s="308"/>
      <c r="F4" s="308"/>
      <c r="G4" s="308"/>
      <c r="H4" s="308"/>
      <c r="I4" s="308"/>
      <c r="J4" s="308"/>
      <c r="K4" s="309"/>
    </row>
    <row r="5" s="1" customFormat="1" ht="5.25" customHeight="1">
      <c r="B5" s="307"/>
      <c r="C5" s="310"/>
      <c r="D5" s="310"/>
      <c r="E5" s="310"/>
      <c r="F5" s="310"/>
      <c r="G5" s="310"/>
      <c r="H5" s="310"/>
      <c r="I5" s="310"/>
      <c r="J5" s="310"/>
      <c r="K5" s="309"/>
    </row>
    <row r="6" s="1" customFormat="1" ht="15" customHeight="1">
      <c r="B6" s="307"/>
      <c r="C6" s="311" t="s">
        <v>2944</v>
      </c>
      <c r="D6" s="311"/>
      <c r="E6" s="311"/>
      <c r="F6" s="311"/>
      <c r="G6" s="311"/>
      <c r="H6" s="311"/>
      <c r="I6" s="311"/>
      <c r="J6" s="311"/>
      <c r="K6" s="309"/>
    </row>
    <row r="7" s="1" customFormat="1" ht="15" customHeight="1">
      <c r="B7" s="312"/>
      <c r="C7" s="311" t="s">
        <v>2945</v>
      </c>
      <c r="D7" s="311"/>
      <c r="E7" s="311"/>
      <c r="F7" s="311"/>
      <c r="G7" s="311"/>
      <c r="H7" s="311"/>
      <c r="I7" s="311"/>
      <c r="J7" s="311"/>
      <c r="K7" s="309"/>
    </row>
    <row r="8" s="1" customFormat="1" ht="12.75" customHeight="1">
      <c r="B8" s="312"/>
      <c r="C8" s="311"/>
      <c r="D8" s="311"/>
      <c r="E8" s="311"/>
      <c r="F8" s="311"/>
      <c r="G8" s="311"/>
      <c r="H8" s="311"/>
      <c r="I8" s="311"/>
      <c r="J8" s="311"/>
      <c r="K8" s="309"/>
    </row>
    <row r="9" s="1" customFormat="1" ht="15" customHeight="1">
      <c r="B9" s="312"/>
      <c r="C9" s="311" t="s">
        <v>2946</v>
      </c>
      <c r="D9" s="311"/>
      <c r="E9" s="311"/>
      <c r="F9" s="311"/>
      <c r="G9" s="311"/>
      <c r="H9" s="311"/>
      <c r="I9" s="311"/>
      <c r="J9" s="311"/>
      <c r="K9" s="309"/>
    </row>
    <row r="10" s="1" customFormat="1" ht="15" customHeight="1">
      <c r="B10" s="312"/>
      <c r="C10" s="311"/>
      <c r="D10" s="311" t="s">
        <v>2947</v>
      </c>
      <c r="E10" s="311"/>
      <c r="F10" s="311"/>
      <c r="G10" s="311"/>
      <c r="H10" s="311"/>
      <c r="I10" s="311"/>
      <c r="J10" s="311"/>
      <c r="K10" s="309"/>
    </row>
    <row r="11" s="1" customFormat="1" ht="15" customHeight="1">
      <c r="B11" s="312"/>
      <c r="C11" s="313"/>
      <c r="D11" s="311" t="s">
        <v>2948</v>
      </c>
      <c r="E11" s="311"/>
      <c r="F11" s="311"/>
      <c r="G11" s="311"/>
      <c r="H11" s="311"/>
      <c r="I11" s="311"/>
      <c r="J11" s="311"/>
      <c r="K11" s="309"/>
    </row>
    <row r="12" s="1" customFormat="1" ht="15" customHeight="1">
      <c r="B12" s="312"/>
      <c r="C12" s="313"/>
      <c r="D12" s="311"/>
      <c r="E12" s="311"/>
      <c r="F12" s="311"/>
      <c r="G12" s="311"/>
      <c r="H12" s="311"/>
      <c r="I12" s="311"/>
      <c r="J12" s="311"/>
      <c r="K12" s="309"/>
    </row>
    <row r="13" s="1" customFormat="1" ht="15" customHeight="1">
      <c r="B13" s="312"/>
      <c r="C13" s="313"/>
      <c r="D13" s="314" t="s">
        <v>2949</v>
      </c>
      <c r="E13" s="311"/>
      <c r="F13" s="311"/>
      <c r="G13" s="311"/>
      <c r="H13" s="311"/>
      <c r="I13" s="311"/>
      <c r="J13" s="311"/>
      <c r="K13" s="309"/>
    </row>
    <row r="14" s="1" customFormat="1" ht="12.75" customHeight="1">
      <c r="B14" s="312"/>
      <c r="C14" s="313"/>
      <c r="D14" s="313"/>
      <c r="E14" s="313"/>
      <c r="F14" s="313"/>
      <c r="G14" s="313"/>
      <c r="H14" s="313"/>
      <c r="I14" s="313"/>
      <c r="J14" s="313"/>
      <c r="K14" s="309"/>
    </row>
    <row r="15" s="1" customFormat="1" ht="15" customHeight="1">
      <c r="B15" s="312"/>
      <c r="C15" s="313"/>
      <c r="D15" s="311" t="s">
        <v>2950</v>
      </c>
      <c r="E15" s="311"/>
      <c r="F15" s="311"/>
      <c r="G15" s="311"/>
      <c r="H15" s="311"/>
      <c r="I15" s="311"/>
      <c r="J15" s="311"/>
      <c r="K15" s="309"/>
    </row>
    <row r="16" s="1" customFormat="1" ht="15" customHeight="1">
      <c r="B16" s="312"/>
      <c r="C16" s="313"/>
      <c r="D16" s="311" t="s">
        <v>2951</v>
      </c>
      <c r="E16" s="311"/>
      <c r="F16" s="311"/>
      <c r="G16" s="311"/>
      <c r="H16" s="311"/>
      <c r="I16" s="311"/>
      <c r="J16" s="311"/>
      <c r="K16" s="309"/>
    </row>
    <row r="17" s="1" customFormat="1" ht="15" customHeight="1">
      <c r="B17" s="312"/>
      <c r="C17" s="313"/>
      <c r="D17" s="311" t="s">
        <v>2952</v>
      </c>
      <c r="E17" s="311"/>
      <c r="F17" s="311"/>
      <c r="G17" s="311"/>
      <c r="H17" s="311"/>
      <c r="I17" s="311"/>
      <c r="J17" s="311"/>
      <c r="K17" s="309"/>
    </row>
    <row r="18" s="1" customFormat="1" ht="15" customHeight="1">
      <c r="B18" s="312"/>
      <c r="C18" s="313"/>
      <c r="D18" s="313"/>
      <c r="E18" s="315" t="s">
        <v>90</v>
      </c>
      <c r="F18" s="311" t="s">
        <v>2953</v>
      </c>
      <c r="G18" s="311"/>
      <c r="H18" s="311"/>
      <c r="I18" s="311"/>
      <c r="J18" s="311"/>
      <c r="K18" s="309"/>
    </row>
    <row r="19" s="1" customFormat="1" ht="15" customHeight="1">
      <c r="B19" s="312"/>
      <c r="C19" s="313"/>
      <c r="D19" s="313"/>
      <c r="E19" s="315" t="s">
        <v>2954</v>
      </c>
      <c r="F19" s="311" t="s">
        <v>2955</v>
      </c>
      <c r="G19" s="311"/>
      <c r="H19" s="311"/>
      <c r="I19" s="311"/>
      <c r="J19" s="311"/>
      <c r="K19" s="309"/>
    </row>
    <row r="20" s="1" customFormat="1" ht="15" customHeight="1">
      <c r="B20" s="312"/>
      <c r="C20" s="313"/>
      <c r="D20" s="313"/>
      <c r="E20" s="315" t="s">
        <v>2956</v>
      </c>
      <c r="F20" s="311" t="s">
        <v>2957</v>
      </c>
      <c r="G20" s="311"/>
      <c r="H20" s="311"/>
      <c r="I20" s="311"/>
      <c r="J20" s="311"/>
      <c r="K20" s="309"/>
    </row>
    <row r="21" s="1" customFormat="1" ht="15" customHeight="1">
      <c r="B21" s="312"/>
      <c r="C21" s="313"/>
      <c r="D21" s="313"/>
      <c r="E21" s="315" t="s">
        <v>2958</v>
      </c>
      <c r="F21" s="311" t="s">
        <v>2959</v>
      </c>
      <c r="G21" s="311"/>
      <c r="H21" s="311"/>
      <c r="I21" s="311"/>
      <c r="J21" s="311"/>
      <c r="K21" s="309"/>
    </row>
    <row r="22" s="1" customFormat="1" ht="15" customHeight="1">
      <c r="B22" s="312"/>
      <c r="C22" s="313"/>
      <c r="D22" s="313"/>
      <c r="E22" s="315" t="s">
        <v>2960</v>
      </c>
      <c r="F22" s="311" t="s">
        <v>2961</v>
      </c>
      <c r="G22" s="311"/>
      <c r="H22" s="311"/>
      <c r="I22" s="311"/>
      <c r="J22" s="311"/>
      <c r="K22" s="309"/>
    </row>
    <row r="23" s="1" customFormat="1" ht="15" customHeight="1">
      <c r="B23" s="312"/>
      <c r="C23" s="313"/>
      <c r="D23" s="313"/>
      <c r="E23" s="315" t="s">
        <v>106</v>
      </c>
      <c r="F23" s="311" t="s">
        <v>2962</v>
      </c>
      <c r="G23" s="311"/>
      <c r="H23" s="311"/>
      <c r="I23" s="311"/>
      <c r="J23" s="311"/>
      <c r="K23" s="309"/>
    </row>
    <row r="24" s="1" customFormat="1" ht="12.75" customHeight="1">
      <c r="B24" s="312"/>
      <c r="C24" s="313"/>
      <c r="D24" s="313"/>
      <c r="E24" s="313"/>
      <c r="F24" s="313"/>
      <c r="G24" s="313"/>
      <c r="H24" s="313"/>
      <c r="I24" s="313"/>
      <c r="J24" s="313"/>
      <c r="K24" s="309"/>
    </row>
    <row r="25" s="1" customFormat="1" ht="15" customHeight="1">
      <c r="B25" s="312"/>
      <c r="C25" s="311" t="s">
        <v>2963</v>
      </c>
      <c r="D25" s="311"/>
      <c r="E25" s="311"/>
      <c r="F25" s="311"/>
      <c r="G25" s="311"/>
      <c r="H25" s="311"/>
      <c r="I25" s="311"/>
      <c r="J25" s="311"/>
      <c r="K25" s="309"/>
    </row>
    <row r="26" s="1" customFormat="1" ht="15" customHeight="1">
      <c r="B26" s="312"/>
      <c r="C26" s="311" t="s">
        <v>2964</v>
      </c>
      <c r="D26" s="311"/>
      <c r="E26" s="311"/>
      <c r="F26" s="311"/>
      <c r="G26" s="311"/>
      <c r="H26" s="311"/>
      <c r="I26" s="311"/>
      <c r="J26" s="311"/>
      <c r="K26" s="309"/>
    </row>
    <row r="27" s="1" customFormat="1" ht="15" customHeight="1">
      <c r="B27" s="312"/>
      <c r="C27" s="311"/>
      <c r="D27" s="311" t="s">
        <v>2965</v>
      </c>
      <c r="E27" s="311"/>
      <c r="F27" s="311"/>
      <c r="G27" s="311"/>
      <c r="H27" s="311"/>
      <c r="I27" s="311"/>
      <c r="J27" s="311"/>
      <c r="K27" s="309"/>
    </row>
    <row r="28" s="1" customFormat="1" ht="15" customHeight="1">
      <c r="B28" s="312"/>
      <c r="C28" s="313"/>
      <c r="D28" s="311" t="s">
        <v>2966</v>
      </c>
      <c r="E28" s="311"/>
      <c r="F28" s="311"/>
      <c r="G28" s="311"/>
      <c r="H28" s="311"/>
      <c r="I28" s="311"/>
      <c r="J28" s="311"/>
      <c r="K28" s="309"/>
    </row>
    <row r="29" s="1" customFormat="1" ht="12.75" customHeight="1">
      <c r="B29" s="312"/>
      <c r="C29" s="313"/>
      <c r="D29" s="313"/>
      <c r="E29" s="313"/>
      <c r="F29" s="313"/>
      <c r="G29" s="313"/>
      <c r="H29" s="313"/>
      <c r="I29" s="313"/>
      <c r="J29" s="313"/>
      <c r="K29" s="309"/>
    </row>
    <row r="30" s="1" customFormat="1" ht="15" customHeight="1">
      <c r="B30" s="312"/>
      <c r="C30" s="313"/>
      <c r="D30" s="311" t="s">
        <v>2967</v>
      </c>
      <c r="E30" s="311"/>
      <c r="F30" s="311"/>
      <c r="G30" s="311"/>
      <c r="H30" s="311"/>
      <c r="I30" s="311"/>
      <c r="J30" s="311"/>
      <c r="K30" s="309"/>
    </row>
    <row r="31" s="1" customFormat="1" ht="15" customHeight="1">
      <c r="B31" s="312"/>
      <c r="C31" s="313"/>
      <c r="D31" s="311" t="s">
        <v>2968</v>
      </c>
      <c r="E31" s="311"/>
      <c r="F31" s="311"/>
      <c r="G31" s="311"/>
      <c r="H31" s="311"/>
      <c r="I31" s="311"/>
      <c r="J31" s="311"/>
      <c r="K31" s="309"/>
    </row>
    <row r="32" s="1" customFormat="1" ht="12.75" customHeight="1">
      <c r="B32" s="312"/>
      <c r="C32" s="313"/>
      <c r="D32" s="313"/>
      <c r="E32" s="313"/>
      <c r="F32" s="313"/>
      <c r="G32" s="313"/>
      <c r="H32" s="313"/>
      <c r="I32" s="313"/>
      <c r="J32" s="313"/>
      <c r="K32" s="309"/>
    </row>
    <row r="33" s="1" customFormat="1" ht="15" customHeight="1">
      <c r="B33" s="312"/>
      <c r="C33" s="313"/>
      <c r="D33" s="311" t="s">
        <v>2969</v>
      </c>
      <c r="E33" s="311"/>
      <c r="F33" s="311"/>
      <c r="G33" s="311"/>
      <c r="H33" s="311"/>
      <c r="I33" s="311"/>
      <c r="J33" s="311"/>
      <c r="K33" s="309"/>
    </row>
    <row r="34" s="1" customFormat="1" ht="15" customHeight="1">
      <c r="B34" s="312"/>
      <c r="C34" s="313"/>
      <c r="D34" s="311" t="s">
        <v>2970</v>
      </c>
      <c r="E34" s="311"/>
      <c r="F34" s="311"/>
      <c r="G34" s="311"/>
      <c r="H34" s="311"/>
      <c r="I34" s="311"/>
      <c r="J34" s="311"/>
      <c r="K34" s="309"/>
    </row>
    <row r="35" s="1" customFormat="1" ht="15" customHeight="1">
      <c r="B35" s="312"/>
      <c r="C35" s="313"/>
      <c r="D35" s="311" t="s">
        <v>2971</v>
      </c>
      <c r="E35" s="311"/>
      <c r="F35" s="311"/>
      <c r="G35" s="311"/>
      <c r="H35" s="311"/>
      <c r="I35" s="311"/>
      <c r="J35" s="311"/>
      <c r="K35" s="309"/>
    </row>
    <row r="36" s="1" customFormat="1" ht="15" customHeight="1">
      <c r="B36" s="312"/>
      <c r="C36" s="313"/>
      <c r="D36" s="311"/>
      <c r="E36" s="314" t="s">
        <v>142</v>
      </c>
      <c r="F36" s="311"/>
      <c r="G36" s="311" t="s">
        <v>2972</v>
      </c>
      <c r="H36" s="311"/>
      <c r="I36" s="311"/>
      <c r="J36" s="311"/>
      <c r="K36" s="309"/>
    </row>
    <row r="37" s="1" customFormat="1" ht="30.75" customHeight="1">
      <c r="B37" s="312"/>
      <c r="C37" s="313"/>
      <c r="D37" s="311"/>
      <c r="E37" s="314" t="s">
        <v>2973</v>
      </c>
      <c r="F37" s="311"/>
      <c r="G37" s="311" t="s">
        <v>2974</v>
      </c>
      <c r="H37" s="311"/>
      <c r="I37" s="311"/>
      <c r="J37" s="311"/>
      <c r="K37" s="309"/>
    </row>
    <row r="38" s="1" customFormat="1" ht="15" customHeight="1">
      <c r="B38" s="312"/>
      <c r="C38" s="313"/>
      <c r="D38" s="311"/>
      <c r="E38" s="314" t="s">
        <v>64</v>
      </c>
      <c r="F38" s="311"/>
      <c r="G38" s="311" t="s">
        <v>2975</v>
      </c>
      <c r="H38" s="311"/>
      <c r="I38" s="311"/>
      <c r="J38" s="311"/>
      <c r="K38" s="309"/>
    </row>
    <row r="39" s="1" customFormat="1" ht="15" customHeight="1">
      <c r="B39" s="312"/>
      <c r="C39" s="313"/>
      <c r="D39" s="311"/>
      <c r="E39" s="314" t="s">
        <v>65</v>
      </c>
      <c r="F39" s="311"/>
      <c r="G39" s="311" t="s">
        <v>2976</v>
      </c>
      <c r="H39" s="311"/>
      <c r="I39" s="311"/>
      <c r="J39" s="311"/>
      <c r="K39" s="309"/>
    </row>
    <row r="40" s="1" customFormat="1" ht="15" customHeight="1">
      <c r="B40" s="312"/>
      <c r="C40" s="313"/>
      <c r="D40" s="311"/>
      <c r="E40" s="314" t="s">
        <v>143</v>
      </c>
      <c r="F40" s="311"/>
      <c r="G40" s="311" t="s">
        <v>2977</v>
      </c>
      <c r="H40" s="311"/>
      <c r="I40" s="311"/>
      <c r="J40" s="311"/>
      <c r="K40" s="309"/>
    </row>
    <row r="41" s="1" customFormat="1" ht="15" customHeight="1">
      <c r="B41" s="312"/>
      <c r="C41" s="313"/>
      <c r="D41" s="311"/>
      <c r="E41" s="314" t="s">
        <v>144</v>
      </c>
      <c r="F41" s="311"/>
      <c r="G41" s="311" t="s">
        <v>2978</v>
      </c>
      <c r="H41" s="311"/>
      <c r="I41" s="311"/>
      <c r="J41" s="311"/>
      <c r="K41" s="309"/>
    </row>
    <row r="42" s="1" customFormat="1" ht="15" customHeight="1">
      <c r="B42" s="312"/>
      <c r="C42" s="313"/>
      <c r="D42" s="311"/>
      <c r="E42" s="314" t="s">
        <v>2979</v>
      </c>
      <c r="F42" s="311"/>
      <c r="G42" s="311" t="s">
        <v>2980</v>
      </c>
      <c r="H42" s="311"/>
      <c r="I42" s="311"/>
      <c r="J42" s="311"/>
      <c r="K42" s="309"/>
    </row>
    <row r="43" s="1" customFormat="1" ht="15" customHeight="1">
      <c r="B43" s="312"/>
      <c r="C43" s="313"/>
      <c r="D43" s="311"/>
      <c r="E43" s="314"/>
      <c r="F43" s="311"/>
      <c r="G43" s="311" t="s">
        <v>2981</v>
      </c>
      <c r="H43" s="311"/>
      <c r="I43" s="311"/>
      <c r="J43" s="311"/>
      <c r="K43" s="309"/>
    </row>
    <row r="44" s="1" customFormat="1" ht="15" customHeight="1">
      <c r="B44" s="312"/>
      <c r="C44" s="313"/>
      <c r="D44" s="311"/>
      <c r="E44" s="314" t="s">
        <v>2982</v>
      </c>
      <c r="F44" s="311"/>
      <c r="G44" s="311" t="s">
        <v>2983</v>
      </c>
      <c r="H44" s="311"/>
      <c r="I44" s="311"/>
      <c r="J44" s="311"/>
      <c r="K44" s="309"/>
    </row>
    <row r="45" s="1" customFormat="1" ht="15" customHeight="1">
      <c r="B45" s="312"/>
      <c r="C45" s="313"/>
      <c r="D45" s="311"/>
      <c r="E45" s="314" t="s">
        <v>146</v>
      </c>
      <c r="F45" s="311"/>
      <c r="G45" s="311" t="s">
        <v>2984</v>
      </c>
      <c r="H45" s="311"/>
      <c r="I45" s="311"/>
      <c r="J45" s="311"/>
      <c r="K45" s="309"/>
    </row>
    <row r="46" s="1" customFormat="1" ht="12.75" customHeight="1">
      <c r="B46" s="312"/>
      <c r="C46" s="313"/>
      <c r="D46" s="311"/>
      <c r="E46" s="311"/>
      <c r="F46" s="311"/>
      <c r="G46" s="311"/>
      <c r="H46" s="311"/>
      <c r="I46" s="311"/>
      <c r="J46" s="311"/>
      <c r="K46" s="309"/>
    </row>
    <row r="47" s="1" customFormat="1" ht="15" customHeight="1">
      <c r="B47" s="312"/>
      <c r="C47" s="313"/>
      <c r="D47" s="311" t="s">
        <v>2985</v>
      </c>
      <c r="E47" s="311"/>
      <c r="F47" s="311"/>
      <c r="G47" s="311"/>
      <c r="H47" s="311"/>
      <c r="I47" s="311"/>
      <c r="J47" s="311"/>
      <c r="K47" s="309"/>
    </row>
    <row r="48" s="1" customFormat="1" ht="15" customHeight="1">
      <c r="B48" s="312"/>
      <c r="C48" s="313"/>
      <c r="D48" s="313"/>
      <c r="E48" s="311" t="s">
        <v>2986</v>
      </c>
      <c r="F48" s="311"/>
      <c r="G48" s="311"/>
      <c r="H48" s="311"/>
      <c r="I48" s="311"/>
      <c r="J48" s="311"/>
      <c r="K48" s="309"/>
    </row>
    <row r="49" s="1" customFormat="1" ht="15" customHeight="1">
      <c r="B49" s="312"/>
      <c r="C49" s="313"/>
      <c r="D49" s="313"/>
      <c r="E49" s="311" t="s">
        <v>2987</v>
      </c>
      <c r="F49" s="311"/>
      <c r="G49" s="311"/>
      <c r="H49" s="311"/>
      <c r="I49" s="311"/>
      <c r="J49" s="311"/>
      <c r="K49" s="309"/>
    </row>
    <row r="50" s="1" customFormat="1" ht="15" customHeight="1">
      <c r="B50" s="312"/>
      <c r="C50" s="313"/>
      <c r="D50" s="313"/>
      <c r="E50" s="311" t="s">
        <v>2988</v>
      </c>
      <c r="F50" s="311"/>
      <c r="G50" s="311"/>
      <c r="H50" s="311"/>
      <c r="I50" s="311"/>
      <c r="J50" s="311"/>
      <c r="K50" s="309"/>
    </row>
    <row r="51" s="1" customFormat="1" ht="15" customHeight="1">
      <c r="B51" s="312"/>
      <c r="C51" s="313"/>
      <c r="D51" s="311" t="s">
        <v>2989</v>
      </c>
      <c r="E51" s="311"/>
      <c r="F51" s="311"/>
      <c r="G51" s="311"/>
      <c r="H51" s="311"/>
      <c r="I51" s="311"/>
      <c r="J51" s="311"/>
      <c r="K51" s="309"/>
    </row>
    <row r="52" s="1" customFormat="1" ht="25.5" customHeight="1">
      <c r="B52" s="307"/>
      <c r="C52" s="308" t="s">
        <v>2990</v>
      </c>
      <c r="D52" s="308"/>
      <c r="E52" s="308"/>
      <c r="F52" s="308"/>
      <c r="G52" s="308"/>
      <c r="H52" s="308"/>
      <c r="I52" s="308"/>
      <c r="J52" s="308"/>
      <c r="K52" s="309"/>
    </row>
    <row r="53" s="1" customFormat="1" ht="5.25" customHeight="1">
      <c r="B53" s="307"/>
      <c r="C53" s="310"/>
      <c r="D53" s="310"/>
      <c r="E53" s="310"/>
      <c r="F53" s="310"/>
      <c r="G53" s="310"/>
      <c r="H53" s="310"/>
      <c r="I53" s="310"/>
      <c r="J53" s="310"/>
      <c r="K53" s="309"/>
    </row>
    <row r="54" s="1" customFormat="1" ht="15" customHeight="1">
      <c r="B54" s="307"/>
      <c r="C54" s="311" t="s">
        <v>2991</v>
      </c>
      <c r="D54" s="311"/>
      <c r="E54" s="311"/>
      <c r="F54" s="311"/>
      <c r="G54" s="311"/>
      <c r="H54" s="311"/>
      <c r="I54" s="311"/>
      <c r="J54" s="311"/>
      <c r="K54" s="309"/>
    </row>
    <row r="55" s="1" customFormat="1" ht="15" customHeight="1">
      <c r="B55" s="307"/>
      <c r="C55" s="311" t="s">
        <v>2992</v>
      </c>
      <c r="D55" s="311"/>
      <c r="E55" s="311"/>
      <c r="F55" s="311"/>
      <c r="G55" s="311"/>
      <c r="H55" s="311"/>
      <c r="I55" s="311"/>
      <c r="J55" s="311"/>
      <c r="K55" s="309"/>
    </row>
    <row r="56" s="1" customFormat="1" ht="12.75" customHeight="1">
      <c r="B56" s="307"/>
      <c r="C56" s="311"/>
      <c r="D56" s="311"/>
      <c r="E56" s="311"/>
      <c r="F56" s="311"/>
      <c r="G56" s="311"/>
      <c r="H56" s="311"/>
      <c r="I56" s="311"/>
      <c r="J56" s="311"/>
      <c r="K56" s="309"/>
    </row>
    <row r="57" s="1" customFormat="1" ht="15" customHeight="1">
      <c r="B57" s="307"/>
      <c r="C57" s="311" t="s">
        <v>2993</v>
      </c>
      <c r="D57" s="311"/>
      <c r="E57" s="311"/>
      <c r="F57" s="311"/>
      <c r="G57" s="311"/>
      <c r="H57" s="311"/>
      <c r="I57" s="311"/>
      <c r="J57" s="311"/>
      <c r="K57" s="309"/>
    </row>
    <row r="58" s="1" customFormat="1" ht="15" customHeight="1">
      <c r="B58" s="307"/>
      <c r="C58" s="313"/>
      <c r="D58" s="311" t="s">
        <v>2994</v>
      </c>
      <c r="E58" s="311"/>
      <c r="F58" s="311"/>
      <c r="G58" s="311"/>
      <c r="H58" s="311"/>
      <c r="I58" s="311"/>
      <c r="J58" s="311"/>
      <c r="K58" s="309"/>
    </row>
    <row r="59" s="1" customFormat="1" ht="15" customHeight="1">
      <c r="B59" s="307"/>
      <c r="C59" s="313"/>
      <c r="D59" s="311" t="s">
        <v>2995</v>
      </c>
      <c r="E59" s="311"/>
      <c r="F59" s="311"/>
      <c r="G59" s="311"/>
      <c r="H59" s="311"/>
      <c r="I59" s="311"/>
      <c r="J59" s="311"/>
      <c r="K59" s="309"/>
    </row>
    <row r="60" s="1" customFormat="1" ht="15" customHeight="1">
      <c r="B60" s="307"/>
      <c r="C60" s="313"/>
      <c r="D60" s="311" t="s">
        <v>2996</v>
      </c>
      <c r="E60" s="311"/>
      <c r="F60" s="311"/>
      <c r="G60" s="311"/>
      <c r="H60" s="311"/>
      <c r="I60" s="311"/>
      <c r="J60" s="311"/>
      <c r="K60" s="309"/>
    </row>
    <row r="61" s="1" customFormat="1" ht="15" customHeight="1">
      <c r="B61" s="307"/>
      <c r="C61" s="313"/>
      <c r="D61" s="311" t="s">
        <v>2997</v>
      </c>
      <c r="E61" s="311"/>
      <c r="F61" s="311"/>
      <c r="G61" s="311"/>
      <c r="H61" s="311"/>
      <c r="I61" s="311"/>
      <c r="J61" s="311"/>
      <c r="K61" s="309"/>
    </row>
    <row r="62" s="1" customFormat="1" ht="15" customHeight="1">
      <c r="B62" s="307"/>
      <c r="C62" s="313"/>
      <c r="D62" s="316" t="s">
        <v>2998</v>
      </c>
      <c r="E62" s="316"/>
      <c r="F62" s="316"/>
      <c r="G62" s="316"/>
      <c r="H62" s="316"/>
      <c r="I62" s="316"/>
      <c r="J62" s="316"/>
      <c r="K62" s="309"/>
    </row>
    <row r="63" s="1" customFormat="1" ht="15" customHeight="1">
      <c r="B63" s="307"/>
      <c r="C63" s="313"/>
      <c r="D63" s="311" t="s">
        <v>2999</v>
      </c>
      <c r="E63" s="311"/>
      <c r="F63" s="311"/>
      <c r="G63" s="311"/>
      <c r="H63" s="311"/>
      <c r="I63" s="311"/>
      <c r="J63" s="311"/>
      <c r="K63" s="309"/>
    </row>
    <row r="64" s="1" customFormat="1" ht="12.75" customHeight="1">
      <c r="B64" s="307"/>
      <c r="C64" s="313"/>
      <c r="D64" s="313"/>
      <c r="E64" s="317"/>
      <c r="F64" s="313"/>
      <c r="G64" s="313"/>
      <c r="H64" s="313"/>
      <c r="I64" s="313"/>
      <c r="J64" s="313"/>
      <c r="K64" s="309"/>
    </row>
    <row r="65" s="1" customFormat="1" ht="15" customHeight="1">
      <c r="B65" s="307"/>
      <c r="C65" s="313"/>
      <c r="D65" s="311" t="s">
        <v>3000</v>
      </c>
      <c r="E65" s="311"/>
      <c r="F65" s="311"/>
      <c r="G65" s="311"/>
      <c r="H65" s="311"/>
      <c r="I65" s="311"/>
      <c r="J65" s="311"/>
      <c r="K65" s="309"/>
    </row>
    <row r="66" s="1" customFormat="1" ht="15" customHeight="1">
      <c r="B66" s="307"/>
      <c r="C66" s="313"/>
      <c r="D66" s="316" t="s">
        <v>3001</v>
      </c>
      <c r="E66" s="316"/>
      <c r="F66" s="316"/>
      <c r="G66" s="316"/>
      <c r="H66" s="316"/>
      <c r="I66" s="316"/>
      <c r="J66" s="316"/>
      <c r="K66" s="309"/>
    </row>
    <row r="67" s="1" customFormat="1" ht="15" customHeight="1">
      <c r="B67" s="307"/>
      <c r="C67" s="313"/>
      <c r="D67" s="311" t="s">
        <v>3002</v>
      </c>
      <c r="E67" s="311"/>
      <c r="F67" s="311"/>
      <c r="G67" s="311"/>
      <c r="H67" s="311"/>
      <c r="I67" s="311"/>
      <c r="J67" s="311"/>
      <c r="K67" s="309"/>
    </row>
    <row r="68" s="1" customFormat="1" ht="15" customHeight="1">
      <c r="B68" s="307"/>
      <c r="C68" s="313"/>
      <c r="D68" s="311" t="s">
        <v>3003</v>
      </c>
      <c r="E68" s="311"/>
      <c r="F68" s="311"/>
      <c r="G68" s="311"/>
      <c r="H68" s="311"/>
      <c r="I68" s="311"/>
      <c r="J68" s="311"/>
      <c r="K68" s="309"/>
    </row>
    <row r="69" s="1" customFormat="1" ht="15" customHeight="1">
      <c r="B69" s="307"/>
      <c r="C69" s="313"/>
      <c r="D69" s="311" t="s">
        <v>3004</v>
      </c>
      <c r="E69" s="311"/>
      <c r="F69" s="311"/>
      <c r="G69" s="311"/>
      <c r="H69" s="311"/>
      <c r="I69" s="311"/>
      <c r="J69" s="311"/>
      <c r="K69" s="309"/>
    </row>
    <row r="70" s="1" customFormat="1" ht="15" customHeight="1">
      <c r="B70" s="307"/>
      <c r="C70" s="313"/>
      <c r="D70" s="311" t="s">
        <v>3005</v>
      </c>
      <c r="E70" s="311"/>
      <c r="F70" s="311"/>
      <c r="G70" s="311"/>
      <c r="H70" s="311"/>
      <c r="I70" s="311"/>
      <c r="J70" s="311"/>
      <c r="K70" s="309"/>
    </row>
    <row r="71" s="1" customFormat="1" ht="12.75" customHeight="1">
      <c r="B71" s="318"/>
      <c r="C71" s="319"/>
      <c r="D71" s="319"/>
      <c r="E71" s="319"/>
      <c r="F71" s="319"/>
      <c r="G71" s="319"/>
      <c r="H71" s="319"/>
      <c r="I71" s="319"/>
      <c r="J71" s="319"/>
      <c r="K71" s="320"/>
    </row>
    <row r="72" s="1" customFormat="1" ht="18.75" customHeight="1">
      <c r="B72" s="321"/>
      <c r="C72" s="321"/>
      <c r="D72" s="321"/>
      <c r="E72" s="321"/>
      <c r="F72" s="321"/>
      <c r="G72" s="321"/>
      <c r="H72" s="321"/>
      <c r="I72" s="321"/>
      <c r="J72" s="321"/>
      <c r="K72" s="322"/>
    </row>
    <row r="73" s="1" customFormat="1" ht="18.75" customHeight="1">
      <c r="B73" s="322"/>
      <c r="C73" s="322"/>
      <c r="D73" s="322"/>
      <c r="E73" s="322"/>
      <c r="F73" s="322"/>
      <c r="G73" s="322"/>
      <c r="H73" s="322"/>
      <c r="I73" s="322"/>
      <c r="J73" s="322"/>
      <c r="K73" s="322"/>
    </row>
    <row r="74" s="1" customFormat="1" ht="7.5" customHeight="1">
      <c r="B74" s="323"/>
      <c r="C74" s="324"/>
      <c r="D74" s="324"/>
      <c r="E74" s="324"/>
      <c r="F74" s="324"/>
      <c r="G74" s="324"/>
      <c r="H74" s="324"/>
      <c r="I74" s="324"/>
      <c r="J74" s="324"/>
      <c r="K74" s="325"/>
    </row>
    <row r="75" s="1" customFormat="1" ht="45" customHeight="1">
      <c r="B75" s="326"/>
      <c r="C75" s="327" t="s">
        <v>3006</v>
      </c>
      <c r="D75" s="327"/>
      <c r="E75" s="327"/>
      <c r="F75" s="327"/>
      <c r="G75" s="327"/>
      <c r="H75" s="327"/>
      <c r="I75" s="327"/>
      <c r="J75" s="327"/>
      <c r="K75" s="328"/>
    </row>
    <row r="76" s="1" customFormat="1" ht="17.25" customHeight="1">
      <c r="B76" s="326"/>
      <c r="C76" s="329" t="s">
        <v>3007</v>
      </c>
      <c r="D76" s="329"/>
      <c r="E76" s="329"/>
      <c r="F76" s="329" t="s">
        <v>3008</v>
      </c>
      <c r="G76" s="330"/>
      <c r="H76" s="329" t="s">
        <v>65</v>
      </c>
      <c r="I76" s="329" t="s">
        <v>68</v>
      </c>
      <c r="J76" s="329" t="s">
        <v>3009</v>
      </c>
      <c r="K76" s="328"/>
    </row>
    <row r="77" s="1" customFormat="1" ht="17.25" customHeight="1">
      <c r="B77" s="326"/>
      <c r="C77" s="331" t="s">
        <v>3010</v>
      </c>
      <c r="D77" s="331"/>
      <c r="E77" s="331"/>
      <c r="F77" s="332" t="s">
        <v>3011</v>
      </c>
      <c r="G77" s="333"/>
      <c r="H77" s="331"/>
      <c r="I77" s="331"/>
      <c r="J77" s="331" t="s">
        <v>3012</v>
      </c>
      <c r="K77" s="328"/>
    </row>
    <row r="78" s="1" customFormat="1" ht="5.25" customHeight="1">
      <c r="B78" s="326"/>
      <c r="C78" s="334"/>
      <c r="D78" s="334"/>
      <c r="E78" s="334"/>
      <c r="F78" s="334"/>
      <c r="G78" s="335"/>
      <c r="H78" s="334"/>
      <c r="I78" s="334"/>
      <c r="J78" s="334"/>
      <c r="K78" s="328"/>
    </row>
    <row r="79" s="1" customFormat="1" ht="15" customHeight="1">
      <c r="B79" s="326"/>
      <c r="C79" s="314" t="s">
        <v>64</v>
      </c>
      <c r="D79" s="336"/>
      <c r="E79" s="336"/>
      <c r="F79" s="337" t="s">
        <v>3013</v>
      </c>
      <c r="G79" s="338"/>
      <c r="H79" s="314" t="s">
        <v>3014</v>
      </c>
      <c r="I79" s="314" t="s">
        <v>3015</v>
      </c>
      <c r="J79" s="314">
        <v>20</v>
      </c>
      <c r="K79" s="328"/>
    </row>
    <row r="80" s="1" customFormat="1" ht="15" customHeight="1">
      <c r="B80" s="326"/>
      <c r="C80" s="314" t="s">
        <v>3016</v>
      </c>
      <c r="D80" s="314"/>
      <c r="E80" s="314"/>
      <c r="F80" s="337" t="s">
        <v>3013</v>
      </c>
      <c r="G80" s="338"/>
      <c r="H80" s="314" t="s">
        <v>3017</v>
      </c>
      <c r="I80" s="314" t="s">
        <v>3015</v>
      </c>
      <c r="J80" s="314">
        <v>120</v>
      </c>
      <c r="K80" s="328"/>
    </row>
    <row r="81" s="1" customFormat="1" ht="15" customHeight="1">
      <c r="B81" s="339"/>
      <c r="C81" s="314" t="s">
        <v>3018</v>
      </c>
      <c r="D81" s="314"/>
      <c r="E81" s="314"/>
      <c r="F81" s="337" t="s">
        <v>3019</v>
      </c>
      <c r="G81" s="338"/>
      <c r="H81" s="314" t="s">
        <v>3020</v>
      </c>
      <c r="I81" s="314" t="s">
        <v>3015</v>
      </c>
      <c r="J81" s="314">
        <v>50</v>
      </c>
      <c r="K81" s="328"/>
    </row>
    <row r="82" s="1" customFormat="1" ht="15" customHeight="1">
      <c r="B82" s="339"/>
      <c r="C82" s="314" t="s">
        <v>3021</v>
      </c>
      <c r="D82" s="314"/>
      <c r="E82" s="314"/>
      <c r="F82" s="337" t="s">
        <v>3013</v>
      </c>
      <c r="G82" s="338"/>
      <c r="H82" s="314" t="s">
        <v>3022</v>
      </c>
      <c r="I82" s="314" t="s">
        <v>3023</v>
      </c>
      <c r="J82" s="314"/>
      <c r="K82" s="328"/>
    </row>
    <row r="83" s="1" customFormat="1" ht="15" customHeight="1">
      <c r="B83" s="339"/>
      <c r="C83" s="340" t="s">
        <v>3024</v>
      </c>
      <c r="D83" s="340"/>
      <c r="E83" s="340"/>
      <c r="F83" s="341" t="s">
        <v>3019</v>
      </c>
      <c r="G83" s="340"/>
      <c r="H83" s="340" t="s">
        <v>3025</v>
      </c>
      <c r="I83" s="340" t="s">
        <v>3015</v>
      </c>
      <c r="J83" s="340">
        <v>15</v>
      </c>
      <c r="K83" s="328"/>
    </row>
    <row r="84" s="1" customFormat="1" ht="15" customHeight="1">
      <c r="B84" s="339"/>
      <c r="C84" s="340" t="s">
        <v>3026</v>
      </c>
      <c r="D84" s="340"/>
      <c r="E84" s="340"/>
      <c r="F84" s="341" t="s">
        <v>3019</v>
      </c>
      <c r="G84" s="340"/>
      <c r="H84" s="340" t="s">
        <v>3027</v>
      </c>
      <c r="I84" s="340" t="s">
        <v>3015</v>
      </c>
      <c r="J84" s="340">
        <v>15</v>
      </c>
      <c r="K84" s="328"/>
    </row>
    <row r="85" s="1" customFormat="1" ht="15" customHeight="1">
      <c r="B85" s="339"/>
      <c r="C85" s="340" t="s">
        <v>3028</v>
      </c>
      <c r="D85" s="340"/>
      <c r="E85" s="340"/>
      <c r="F85" s="341" t="s">
        <v>3019</v>
      </c>
      <c r="G85" s="340"/>
      <c r="H85" s="340" t="s">
        <v>3029</v>
      </c>
      <c r="I85" s="340" t="s">
        <v>3015</v>
      </c>
      <c r="J85" s="340">
        <v>20</v>
      </c>
      <c r="K85" s="328"/>
    </row>
    <row r="86" s="1" customFormat="1" ht="15" customHeight="1">
      <c r="B86" s="339"/>
      <c r="C86" s="340" t="s">
        <v>3030</v>
      </c>
      <c r="D86" s="340"/>
      <c r="E86" s="340"/>
      <c r="F86" s="341" t="s">
        <v>3019</v>
      </c>
      <c r="G86" s="340"/>
      <c r="H86" s="340" t="s">
        <v>3031</v>
      </c>
      <c r="I86" s="340" t="s">
        <v>3015</v>
      </c>
      <c r="J86" s="340">
        <v>20</v>
      </c>
      <c r="K86" s="328"/>
    </row>
    <row r="87" s="1" customFormat="1" ht="15" customHeight="1">
      <c r="B87" s="339"/>
      <c r="C87" s="314" t="s">
        <v>3032</v>
      </c>
      <c r="D87" s="314"/>
      <c r="E87" s="314"/>
      <c r="F87" s="337" t="s">
        <v>3019</v>
      </c>
      <c r="G87" s="338"/>
      <c r="H87" s="314" t="s">
        <v>3033</v>
      </c>
      <c r="I87" s="314" t="s">
        <v>3015</v>
      </c>
      <c r="J87" s="314">
        <v>50</v>
      </c>
      <c r="K87" s="328"/>
    </row>
    <row r="88" s="1" customFormat="1" ht="15" customHeight="1">
      <c r="B88" s="339"/>
      <c r="C88" s="314" t="s">
        <v>3034</v>
      </c>
      <c r="D88" s="314"/>
      <c r="E88" s="314"/>
      <c r="F88" s="337" t="s">
        <v>3019</v>
      </c>
      <c r="G88" s="338"/>
      <c r="H88" s="314" t="s">
        <v>3035</v>
      </c>
      <c r="I88" s="314" t="s">
        <v>3015</v>
      </c>
      <c r="J88" s="314">
        <v>20</v>
      </c>
      <c r="K88" s="328"/>
    </row>
    <row r="89" s="1" customFormat="1" ht="15" customHeight="1">
      <c r="B89" s="339"/>
      <c r="C89" s="314" t="s">
        <v>3036</v>
      </c>
      <c r="D89" s="314"/>
      <c r="E89" s="314"/>
      <c r="F89" s="337" t="s">
        <v>3019</v>
      </c>
      <c r="G89" s="338"/>
      <c r="H89" s="314" t="s">
        <v>3037</v>
      </c>
      <c r="I89" s="314" t="s">
        <v>3015</v>
      </c>
      <c r="J89" s="314">
        <v>20</v>
      </c>
      <c r="K89" s="328"/>
    </row>
    <row r="90" s="1" customFormat="1" ht="15" customHeight="1">
      <c r="B90" s="339"/>
      <c r="C90" s="314" t="s">
        <v>3038</v>
      </c>
      <c r="D90" s="314"/>
      <c r="E90" s="314"/>
      <c r="F90" s="337" t="s">
        <v>3019</v>
      </c>
      <c r="G90" s="338"/>
      <c r="H90" s="314" t="s">
        <v>3039</v>
      </c>
      <c r="I90" s="314" t="s">
        <v>3015</v>
      </c>
      <c r="J90" s="314">
        <v>50</v>
      </c>
      <c r="K90" s="328"/>
    </row>
    <row r="91" s="1" customFormat="1" ht="15" customHeight="1">
      <c r="B91" s="339"/>
      <c r="C91" s="314" t="s">
        <v>3040</v>
      </c>
      <c r="D91" s="314"/>
      <c r="E91" s="314"/>
      <c r="F91" s="337" t="s">
        <v>3019</v>
      </c>
      <c r="G91" s="338"/>
      <c r="H91" s="314" t="s">
        <v>3040</v>
      </c>
      <c r="I91" s="314" t="s">
        <v>3015</v>
      </c>
      <c r="J91" s="314">
        <v>50</v>
      </c>
      <c r="K91" s="328"/>
    </row>
    <row r="92" s="1" customFormat="1" ht="15" customHeight="1">
      <c r="B92" s="339"/>
      <c r="C92" s="314" t="s">
        <v>3041</v>
      </c>
      <c r="D92" s="314"/>
      <c r="E92" s="314"/>
      <c r="F92" s="337" t="s">
        <v>3019</v>
      </c>
      <c r="G92" s="338"/>
      <c r="H92" s="314" t="s">
        <v>3042</v>
      </c>
      <c r="I92" s="314" t="s">
        <v>3015</v>
      </c>
      <c r="J92" s="314">
        <v>255</v>
      </c>
      <c r="K92" s="328"/>
    </row>
    <row r="93" s="1" customFormat="1" ht="15" customHeight="1">
      <c r="B93" s="339"/>
      <c r="C93" s="314" t="s">
        <v>3043</v>
      </c>
      <c r="D93" s="314"/>
      <c r="E93" s="314"/>
      <c r="F93" s="337" t="s">
        <v>3013</v>
      </c>
      <c r="G93" s="338"/>
      <c r="H93" s="314" t="s">
        <v>3044</v>
      </c>
      <c r="I93" s="314" t="s">
        <v>3045</v>
      </c>
      <c r="J93" s="314"/>
      <c r="K93" s="328"/>
    </row>
    <row r="94" s="1" customFormat="1" ht="15" customHeight="1">
      <c r="B94" s="339"/>
      <c r="C94" s="314" t="s">
        <v>3046</v>
      </c>
      <c r="D94" s="314"/>
      <c r="E94" s="314"/>
      <c r="F94" s="337" t="s">
        <v>3013</v>
      </c>
      <c r="G94" s="338"/>
      <c r="H94" s="314" t="s">
        <v>3047</v>
      </c>
      <c r="I94" s="314" t="s">
        <v>3048</v>
      </c>
      <c r="J94" s="314"/>
      <c r="K94" s="328"/>
    </row>
    <row r="95" s="1" customFormat="1" ht="15" customHeight="1">
      <c r="B95" s="339"/>
      <c r="C95" s="314" t="s">
        <v>3049</v>
      </c>
      <c r="D95" s="314"/>
      <c r="E95" s="314"/>
      <c r="F95" s="337" t="s">
        <v>3013</v>
      </c>
      <c r="G95" s="338"/>
      <c r="H95" s="314" t="s">
        <v>3049</v>
      </c>
      <c r="I95" s="314" t="s">
        <v>3048</v>
      </c>
      <c r="J95" s="314"/>
      <c r="K95" s="328"/>
    </row>
    <row r="96" s="1" customFormat="1" ht="15" customHeight="1">
      <c r="B96" s="339"/>
      <c r="C96" s="314" t="s">
        <v>49</v>
      </c>
      <c r="D96" s="314"/>
      <c r="E96" s="314"/>
      <c r="F96" s="337" t="s">
        <v>3013</v>
      </c>
      <c r="G96" s="338"/>
      <c r="H96" s="314" t="s">
        <v>3050</v>
      </c>
      <c r="I96" s="314" t="s">
        <v>3048</v>
      </c>
      <c r="J96" s="314"/>
      <c r="K96" s="328"/>
    </row>
    <row r="97" s="1" customFormat="1" ht="15" customHeight="1">
      <c r="B97" s="339"/>
      <c r="C97" s="314" t="s">
        <v>59</v>
      </c>
      <c r="D97" s="314"/>
      <c r="E97" s="314"/>
      <c r="F97" s="337" t="s">
        <v>3013</v>
      </c>
      <c r="G97" s="338"/>
      <c r="H97" s="314" t="s">
        <v>3051</v>
      </c>
      <c r="I97" s="314" t="s">
        <v>3048</v>
      </c>
      <c r="J97" s="314"/>
      <c r="K97" s="328"/>
    </row>
    <row r="98" s="1" customFormat="1" ht="15" customHeight="1">
      <c r="B98" s="342"/>
      <c r="C98" s="343"/>
      <c r="D98" s="343"/>
      <c r="E98" s="343"/>
      <c r="F98" s="343"/>
      <c r="G98" s="343"/>
      <c r="H98" s="343"/>
      <c r="I98" s="343"/>
      <c r="J98" s="343"/>
      <c r="K98" s="344"/>
    </row>
    <row r="99" s="1" customFormat="1" ht="18.75" customHeight="1">
      <c r="B99" s="345"/>
      <c r="C99" s="346"/>
      <c r="D99" s="346"/>
      <c r="E99" s="346"/>
      <c r="F99" s="346"/>
      <c r="G99" s="346"/>
      <c r="H99" s="346"/>
      <c r="I99" s="346"/>
      <c r="J99" s="346"/>
      <c r="K99" s="345"/>
    </row>
    <row r="100" s="1" customFormat="1" ht="18.75" customHeight="1">
      <c r="B100" s="322"/>
      <c r="C100" s="322"/>
      <c r="D100" s="322"/>
      <c r="E100" s="322"/>
      <c r="F100" s="322"/>
      <c r="G100" s="322"/>
      <c r="H100" s="322"/>
      <c r="I100" s="322"/>
      <c r="J100" s="322"/>
      <c r="K100" s="322"/>
    </row>
    <row r="101" s="1" customFormat="1" ht="7.5" customHeight="1">
      <c r="B101" s="323"/>
      <c r="C101" s="324"/>
      <c r="D101" s="324"/>
      <c r="E101" s="324"/>
      <c r="F101" s="324"/>
      <c r="G101" s="324"/>
      <c r="H101" s="324"/>
      <c r="I101" s="324"/>
      <c r="J101" s="324"/>
      <c r="K101" s="325"/>
    </row>
    <row r="102" s="1" customFormat="1" ht="45" customHeight="1">
      <c r="B102" s="326"/>
      <c r="C102" s="327" t="s">
        <v>3052</v>
      </c>
      <c r="D102" s="327"/>
      <c r="E102" s="327"/>
      <c r="F102" s="327"/>
      <c r="G102" s="327"/>
      <c r="H102" s="327"/>
      <c r="I102" s="327"/>
      <c r="J102" s="327"/>
      <c r="K102" s="328"/>
    </row>
    <row r="103" s="1" customFormat="1" ht="17.25" customHeight="1">
      <c r="B103" s="326"/>
      <c r="C103" s="329" t="s">
        <v>3007</v>
      </c>
      <c r="D103" s="329"/>
      <c r="E103" s="329"/>
      <c r="F103" s="329" t="s">
        <v>3008</v>
      </c>
      <c r="G103" s="330"/>
      <c r="H103" s="329" t="s">
        <v>65</v>
      </c>
      <c r="I103" s="329" t="s">
        <v>68</v>
      </c>
      <c r="J103" s="329" t="s">
        <v>3009</v>
      </c>
      <c r="K103" s="328"/>
    </row>
    <row r="104" s="1" customFormat="1" ht="17.25" customHeight="1">
      <c r="B104" s="326"/>
      <c r="C104" s="331" t="s">
        <v>3010</v>
      </c>
      <c r="D104" s="331"/>
      <c r="E104" s="331"/>
      <c r="F104" s="332" t="s">
        <v>3011</v>
      </c>
      <c r="G104" s="333"/>
      <c r="H104" s="331"/>
      <c r="I104" s="331"/>
      <c r="J104" s="331" t="s">
        <v>3012</v>
      </c>
      <c r="K104" s="328"/>
    </row>
    <row r="105" s="1" customFormat="1" ht="5.25" customHeight="1">
      <c r="B105" s="326"/>
      <c r="C105" s="329"/>
      <c r="D105" s="329"/>
      <c r="E105" s="329"/>
      <c r="F105" s="329"/>
      <c r="G105" s="347"/>
      <c r="H105" s="329"/>
      <c r="I105" s="329"/>
      <c r="J105" s="329"/>
      <c r="K105" s="328"/>
    </row>
    <row r="106" s="1" customFormat="1" ht="15" customHeight="1">
      <c r="B106" s="326"/>
      <c r="C106" s="314" t="s">
        <v>64</v>
      </c>
      <c r="D106" s="336"/>
      <c r="E106" s="336"/>
      <c r="F106" s="337" t="s">
        <v>3013</v>
      </c>
      <c r="G106" s="314"/>
      <c r="H106" s="314" t="s">
        <v>3053</v>
      </c>
      <c r="I106" s="314" t="s">
        <v>3015</v>
      </c>
      <c r="J106" s="314">
        <v>20</v>
      </c>
      <c r="K106" s="328"/>
    </row>
    <row r="107" s="1" customFormat="1" ht="15" customHeight="1">
      <c r="B107" s="326"/>
      <c r="C107" s="314" t="s">
        <v>3016</v>
      </c>
      <c r="D107" s="314"/>
      <c r="E107" s="314"/>
      <c r="F107" s="337" t="s">
        <v>3013</v>
      </c>
      <c r="G107" s="314"/>
      <c r="H107" s="314" t="s">
        <v>3053</v>
      </c>
      <c r="I107" s="314" t="s">
        <v>3015</v>
      </c>
      <c r="J107" s="314">
        <v>120</v>
      </c>
      <c r="K107" s="328"/>
    </row>
    <row r="108" s="1" customFormat="1" ht="15" customHeight="1">
      <c r="B108" s="339"/>
      <c r="C108" s="314" t="s">
        <v>3018</v>
      </c>
      <c r="D108" s="314"/>
      <c r="E108" s="314"/>
      <c r="F108" s="337" t="s">
        <v>3019</v>
      </c>
      <c r="G108" s="314"/>
      <c r="H108" s="314" t="s">
        <v>3053</v>
      </c>
      <c r="I108" s="314" t="s">
        <v>3015</v>
      </c>
      <c r="J108" s="314">
        <v>50</v>
      </c>
      <c r="K108" s="328"/>
    </row>
    <row r="109" s="1" customFormat="1" ht="15" customHeight="1">
      <c r="B109" s="339"/>
      <c r="C109" s="314" t="s">
        <v>3021</v>
      </c>
      <c r="D109" s="314"/>
      <c r="E109" s="314"/>
      <c r="F109" s="337" t="s">
        <v>3013</v>
      </c>
      <c r="G109" s="314"/>
      <c r="H109" s="314" t="s">
        <v>3053</v>
      </c>
      <c r="I109" s="314" t="s">
        <v>3023</v>
      </c>
      <c r="J109" s="314"/>
      <c r="K109" s="328"/>
    </row>
    <row r="110" s="1" customFormat="1" ht="15" customHeight="1">
      <c r="B110" s="339"/>
      <c r="C110" s="314" t="s">
        <v>3032</v>
      </c>
      <c r="D110" s="314"/>
      <c r="E110" s="314"/>
      <c r="F110" s="337" t="s">
        <v>3019</v>
      </c>
      <c r="G110" s="314"/>
      <c r="H110" s="314" t="s">
        <v>3053</v>
      </c>
      <c r="I110" s="314" t="s">
        <v>3015</v>
      </c>
      <c r="J110" s="314">
        <v>50</v>
      </c>
      <c r="K110" s="328"/>
    </row>
    <row r="111" s="1" customFormat="1" ht="15" customHeight="1">
      <c r="B111" s="339"/>
      <c r="C111" s="314" t="s">
        <v>3040</v>
      </c>
      <c r="D111" s="314"/>
      <c r="E111" s="314"/>
      <c r="F111" s="337" t="s">
        <v>3019</v>
      </c>
      <c r="G111" s="314"/>
      <c r="H111" s="314" t="s">
        <v>3053</v>
      </c>
      <c r="I111" s="314" t="s">
        <v>3015</v>
      </c>
      <c r="J111" s="314">
        <v>50</v>
      </c>
      <c r="K111" s="328"/>
    </row>
    <row r="112" s="1" customFormat="1" ht="15" customHeight="1">
      <c r="B112" s="339"/>
      <c r="C112" s="314" t="s">
        <v>3038</v>
      </c>
      <c r="D112" s="314"/>
      <c r="E112" s="314"/>
      <c r="F112" s="337" t="s">
        <v>3019</v>
      </c>
      <c r="G112" s="314"/>
      <c r="H112" s="314" t="s">
        <v>3053</v>
      </c>
      <c r="I112" s="314" t="s">
        <v>3015</v>
      </c>
      <c r="J112" s="314">
        <v>50</v>
      </c>
      <c r="K112" s="328"/>
    </row>
    <row r="113" s="1" customFormat="1" ht="15" customHeight="1">
      <c r="B113" s="339"/>
      <c r="C113" s="314" t="s">
        <v>64</v>
      </c>
      <c r="D113" s="314"/>
      <c r="E113" s="314"/>
      <c r="F113" s="337" t="s">
        <v>3013</v>
      </c>
      <c r="G113" s="314"/>
      <c r="H113" s="314" t="s">
        <v>3054</v>
      </c>
      <c r="I113" s="314" t="s">
        <v>3015</v>
      </c>
      <c r="J113" s="314">
        <v>20</v>
      </c>
      <c r="K113" s="328"/>
    </row>
    <row r="114" s="1" customFormat="1" ht="15" customHeight="1">
      <c r="B114" s="339"/>
      <c r="C114" s="314" t="s">
        <v>3055</v>
      </c>
      <c r="D114" s="314"/>
      <c r="E114" s="314"/>
      <c r="F114" s="337" t="s">
        <v>3013</v>
      </c>
      <c r="G114" s="314"/>
      <c r="H114" s="314" t="s">
        <v>3056</v>
      </c>
      <c r="I114" s="314" t="s">
        <v>3015</v>
      </c>
      <c r="J114" s="314">
        <v>120</v>
      </c>
      <c r="K114" s="328"/>
    </row>
    <row r="115" s="1" customFormat="1" ht="15" customHeight="1">
      <c r="B115" s="339"/>
      <c r="C115" s="314" t="s">
        <v>49</v>
      </c>
      <c r="D115" s="314"/>
      <c r="E115" s="314"/>
      <c r="F115" s="337" t="s">
        <v>3013</v>
      </c>
      <c r="G115" s="314"/>
      <c r="H115" s="314" t="s">
        <v>3057</v>
      </c>
      <c r="I115" s="314" t="s">
        <v>3048</v>
      </c>
      <c r="J115" s="314"/>
      <c r="K115" s="328"/>
    </row>
    <row r="116" s="1" customFormat="1" ht="15" customHeight="1">
      <c r="B116" s="339"/>
      <c r="C116" s="314" t="s">
        <v>59</v>
      </c>
      <c r="D116" s="314"/>
      <c r="E116" s="314"/>
      <c r="F116" s="337" t="s">
        <v>3013</v>
      </c>
      <c r="G116" s="314"/>
      <c r="H116" s="314" t="s">
        <v>3058</v>
      </c>
      <c r="I116" s="314" t="s">
        <v>3048</v>
      </c>
      <c r="J116" s="314"/>
      <c r="K116" s="328"/>
    </row>
    <row r="117" s="1" customFormat="1" ht="15" customHeight="1">
      <c r="B117" s="339"/>
      <c r="C117" s="314" t="s">
        <v>68</v>
      </c>
      <c r="D117" s="314"/>
      <c r="E117" s="314"/>
      <c r="F117" s="337" t="s">
        <v>3013</v>
      </c>
      <c r="G117" s="314"/>
      <c r="H117" s="314" t="s">
        <v>3059</v>
      </c>
      <c r="I117" s="314" t="s">
        <v>3060</v>
      </c>
      <c r="J117" s="314"/>
      <c r="K117" s="328"/>
    </row>
    <row r="118" s="1" customFormat="1" ht="15" customHeight="1">
      <c r="B118" s="342"/>
      <c r="C118" s="348"/>
      <c r="D118" s="348"/>
      <c r="E118" s="348"/>
      <c r="F118" s="348"/>
      <c r="G118" s="348"/>
      <c r="H118" s="348"/>
      <c r="I118" s="348"/>
      <c r="J118" s="348"/>
      <c r="K118" s="344"/>
    </row>
    <row r="119" s="1" customFormat="1" ht="18.75" customHeight="1">
      <c r="B119" s="349"/>
      <c r="C119" s="350"/>
      <c r="D119" s="350"/>
      <c r="E119" s="350"/>
      <c r="F119" s="351"/>
      <c r="G119" s="350"/>
      <c r="H119" s="350"/>
      <c r="I119" s="350"/>
      <c r="J119" s="350"/>
      <c r="K119" s="349"/>
    </row>
    <row r="120" s="1" customFormat="1" ht="18.75" customHeight="1">
      <c r="B120" s="322"/>
      <c r="C120" s="322"/>
      <c r="D120" s="322"/>
      <c r="E120" s="322"/>
      <c r="F120" s="322"/>
      <c r="G120" s="322"/>
      <c r="H120" s="322"/>
      <c r="I120" s="322"/>
      <c r="J120" s="322"/>
      <c r="K120" s="322"/>
    </row>
    <row r="121" s="1" customFormat="1" ht="7.5" customHeight="1">
      <c r="B121" s="352"/>
      <c r="C121" s="353"/>
      <c r="D121" s="353"/>
      <c r="E121" s="353"/>
      <c r="F121" s="353"/>
      <c r="G121" s="353"/>
      <c r="H121" s="353"/>
      <c r="I121" s="353"/>
      <c r="J121" s="353"/>
      <c r="K121" s="354"/>
    </row>
    <row r="122" s="1" customFormat="1" ht="45" customHeight="1">
      <c r="B122" s="355"/>
      <c r="C122" s="305" t="s">
        <v>3061</v>
      </c>
      <c r="D122" s="305"/>
      <c r="E122" s="305"/>
      <c r="F122" s="305"/>
      <c r="G122" s="305"/>
      <c r="H122" s="305"/>
      <c r="I122" s="305"/>
      <c r="J122" s="305"/>
      <c r="K122" s="356"/>
    </row>
    <row r="123" s="1" customFormat="1" ht="17.25" customHeight="1">
      <c r="B123" s="357"/>
      <c r="C123" s="329" t="s">
        <v>3007</v>
      </c>
      <c r="D123" s="329"/>
      <c r="E123" s="329"/>
      <c r="F123" s="329" t="s">
        <v>3008</v>
      </c>
      <c r="G123" s="330"/>
      <c r="H123" s="329" t="s">
        <v>65</v>
      </c>
      <c r="I123" s="329" t="s">
        <v>68</v>
      </c>
      <c r="J123" s="329" t="s">
        <v>3009</v>
      </c>
      <c r="K123" s="358"/>
    </row>
    <row r="124" s="1" customFormat="1" ht="17.25" customHeight="1">
      <c r="B124" s="357"/>
      <c r="C124" s="331" t="s">
        <v>3010</v>
      </c>
      <c r="D124" s="331"/>
      <c r="E124" s="331"/>
      <c r="F124" s="332" t="s">
        <v>3011</v>
      </c>
      <c r="G124" s="333"/>
      <c r="H124" s="331"/>
      <c r="I124" s="331"/>
      <c r="J124" s="331" t="s">
        <v>3012</v>
      </c>
      <c r="K124" s="358"/>
    </row>
    <row r="125" s="1" customFormat="1" ht="5.25" customHeight="1">
      <c r="B125" s="359"/>
      <c r="C125" s="334"/>
      <c r="D125" s="334"/>
      <c r="E125" s="334"/>
      <c r="F125" s="334"/>
      <c r="G125" s="360"/>
      <c r="H125" s="334"/>
      <c r="I125" s="334"/>
      <c r="J125" s="334"/>
      <c r="K125" s="361"/>
    </row>
    <row r="126" s="1" customFormat="1" ht="15" customHeight="1">
      <c r="B126" s="359"/>
      <c r="C126" s="314" t="s">
        <v>3016</v>
      </c>
      <c r="D126" s="336"/>
      <c r="E126" s="336"/>
      <c r="F126" s="337" t="s">
        <v>3013</v>
      </c>
      <c r="G126" s="314"/>
      <c r="H126" s="314" t="s">
        <v>3053</v>
      </c>
      <c r="I126" s="314" t="s">
        <v>3015</v>
      </c>
      <c r="J126" s="314">
        <v>120</v>
      </c>
      <c r="K126" s="362"/>
    </row>
    <row r="127" s="1" customFormat="1" ht="15" customHeight="1">
      <c r="B127" s="359"/>
      <c r="C127" s="314" t="s">
        <v>3062</v>
      </c>
      <c r="D127" s="314"/>
      <c r="E127" s="314"/>
      <c r="F127" s="337" t="s">
        <v>3013</v>
      </c>
      <c r="G127" s="314"/>
      <c r="H127" s="314" t="s">
        <v>3063</v>
      </c>
      <c r="I127" s="314" t="s">
        <v>3015</v>
      </c>
      <c r="J127" s="314" t="s">
        <v>3064</v>
      </c>
      <c r="K127" s="362"/>
    </row>
    <row r="128" s="1" customFormat="1" ht="15" customHeight="1">
      <c r="B128" s="359"/>
      <c r="C128" s="314" t="s">
        <v>106</v>
      </c>
      <c r="D128" s="314"/>
      <c r="E128" s="314"/>
      <c r="F128" s="337" t="s">
        <v>3013</v>
      </c>
      <c r="G128" s="314"/>
      <c r="H128" s="314" t="s">
        <v>3065</v>
      </c>
      <c r="I128" s="314" t="s">
        <v>3015</v>
      </c>
      <c r="J128" s="314" t="s">
        <v>3064</v>
      </c>
      <c r="K128" s="362"/>
    </row>
    <row r="129" s="1" customFormat="1" ht="15" customHeight="1">
      <c r="B129" s="359"/>
      <c r="C129" s="314" t="s">
        <v>3024</v>
      </c>
      <c r="D129" s="314"/>
      <c r="E129" s="314"/>
      <c r="F129" s="337" t="s">
        <v>3019</v>
      </c>
      <c r="G129" s="314"/>
      <c r="H129" s="314" t="s">
        <v>3025</v>
      </c>
      <c r="I129" s="314" t="s">
        <v>3015</v>
      </c>
      <c r="J129" s="314">
        <v>15</v>
      </c>
      <c r="K129" s="362"/>
    </row>
    <row r="130" s="1" customFormat="1" ht="15" customHeight="1">
      <c r="B130" s="359"/>
      <c r="C130" s="340" t="s">
        <v>3026</v>
      </c>
      <c r="D130" s="340"/>
      <c r="E130" s="340"/>
      <c r="F130" s="341" t="s">
        <v>3019</v>
      </c>
      <c r="G130" s="340"/>
      <c r="H130" s="340" t="s">
        <v>3027</v>
      </c>
      <c r="I130" s="340" t="s">
        <v>3015</v>
      </c>
      <c r="J130" s="340">
        <v>15</v>
      </c>
      <c r="K130" s="362"/>
    </row>
    <row r="131" s="1" customFormat="1" ht="15" customHeight="1">
      <c r="B131" s="359"/>
      <c r="C131" s="340" t="s">
        <v>3028</v>
      </c>
      <c r="D131" s="340"/>
      <c r="E131" s="340"/>
      <c r="F131" s="341" t="s">
        <v>3019</v>
      </c>
      <c r="G131" s="340"/>
      <c r="H131" s="340" t="s">
        <v>3029</v>
      </c>
      <c r="I131" s="340" t="s">
        <v>3015</v>
      </c>
      <c r="J131" s="340">
        <v>20</v>
      </c>
      <c r="K131" s="362"/>
    </row>
    <row r="132" s="1" customFormat="1" ht="15" customHeight="1">
      <c r="B132" s="359"/>
      <c r="C132" s="340" t="s">
        <v>3030</v>
      </c>
      <c r="D132" s="340"/>
      <c r="E132" s="340"/>
      <c r="F132" s="341" t="s">
        <v>3019</v>
      </c>
      <c r="G132" s="340"/>
      <c r="H132" s="340" t="s">
        <v>3031</v>
      </c>
      <c r="I132" s="340" t="s">
        <v>3015</v>
      </c>
      <c r="J132" s="340">
        <v>20</v>
      </c>
      <c r="K132" s="362"/>
    </row>
    <row r="133" s="1" customFormat="1" ht="15" customHeight="1">
      <c r="B133" s="359"/>
      <c r="C133" s="314" t="s">
        <v>3018</v>
      </c>
      <c r="D133" s="314"/>
      <c r="E133" s="314"/>
      <c r="F133" s="337" t="s">
        <v>3019</v>
      </c>
      <c r="G133" s="314"/>
      <c r="H133" s="314" t="s">
        <v>3053</v>
      </c>
      <c r="I133" s="314" t="s">
        <v>3015</v>
      </c>
      <c r="J133" s="314">
        <v>50</v>
      </c>
      <c r="K133" s="362"/>
    </row>
    <row r="134" s="1" customFormat="1" ht="15" customHeight="1">
      <c r="B134" s="359"/>
      <c r="C134" s="314" t="s">
        <v>3032</v>
      </c>
      <c r="D134" s="314"/>
      <c r="E134" s="314"/>
      <c r="F134" s="337" t="s">
        <v>3019</v>
      </c>
      <c r="G134" s="314"/>
      <c r="H134" s="314" t="s">
        <v>3053</v>
      </c>
      <c r="I134" s="314" t="s">
        <v>3015</v>
      </c>
      <c r="J134" s="314">
        <v>50</v>
      </c>
      <c r="K134" s="362"/>
    </row>
    <row r="135" s="1" customFormat="1" ht="15" customHeight="1">
      <c r="B135" s="359"/>
      <c r="C135" s="314" t="s">
        <v>3038</v>
      </c>
      <c r="D135" s="314"/>
      <c r="E135" s="314"/>
      <c r="F135" s="337" t="s">
        <v>3019</v>
      </c>
      <c r="G135" s="314"/>
      <c r="H135" s="314" t="s">
        <v>3053</v>
      </c>
      <c r="I135" s="314" t="s">
        <v>3015</v>
      </c>
      <c r="J135" s="314">
        <v>50</v>
      </c>
      <c r="K135" s="362"/>
    </row>
    <row r="136" s="1" customFormat="1" ht="15" customHeight="1">
      <c r="B136" s="359"/>
      <c r="C136" s="314" t="s">
        <v>3040</v>
      </c>
      <c r="D136" s="314"/>
      <c r="E136" s="314"/>
      <c r="F136" s="337" t="s">
        <v>3019</v>
      </c>
      <c r="G136" s="314"/>
      <c r="H136" s="314" t="s">
        <v>3053</v>
      </c>
      <c r="I136" s="314" t="s">
        <v>3015</v>
      </c>
      <c r="J136" s="314">
        <v>50</v>
      </c>
      <c r="K136" s="362"/>
    </row>
    <row r="137" s="1" customFormat="1" ht="15" customHeight="1">
      <c r="B137" s="359"/>
      <c r="C137" s="314" t="s">
        <v>3041</v>
      </c>
      <c r="D137" s="314"/>
      <c r="E137" s="314"/>
      <c r="F137" s="337" t="s">
        <v>3019</v>
      </c>
      <c r="G137" s="314"/>
      <c r="H137" s="314" t="s">
        <v>3066</v>
      </c>
      <c r="I137" s="314" t="s">
        <v>3015</v>
      </c>
      <c r="J137" s="314">
        <v>255</v>
      </c>
      <c r="K137" s="362"/>
    </row>
    <row r="138" s="1" customFormat="1" ht="15" customHeight="1">
      <c r="B138" s="359"/>
      <c r="C138" s="314" t="s">
        <v>3043</v>
      </c>
      <c r="D138" s="314"/>
      <c r="E138" s="314"/>
      <c r="F138" s="337" t="s">
        <v>3013</v>
      </c>
      <c r="G138" s="314"/>
      <c r="H138" s="314" t="s">
        <v>3067</v>
      </c>
      <c r="I138" s="314" t="s">
        <v>3045</v>
      </c>
      <c r="J138" s="314"/>
      <c r="K138" s="362"/>
    </row>
    <row r="139" s="1" customFormat="1" ht="15" customHeight="1">
      <c r="B139" s="359"/>
      <c r="C139" s="314" t="s">
        <v>3046</v>
      </c>
      <c r="D139" s="314"/>
      <c r="E139" s="314"/>
      <c r="F139" s="337" t="s">
        <v>3013</v>
      </c>
      <c r="G139" s="314"/>
      <c r="H139" s="314" t="s">
        <v>3068</v>
      </c>
      <c r="I139" s="314" t="s">
        <v>3048</v>
      </c>
      <c r="J139" s="314"/>
      <c r="K139" s="362"/>
    </row>
    <row r="140" s="1" customFormat="1" ht="15" customHeight="1">
      <c r="B140" s="359"/>
      <c r="C140" s="314" t="s">
        <v>3049</v>
      </c>
      <c r="D140" s="314"/>
      <c r="E140" s="314"/>
      <c r="F140" s="337" t="s">
        <v>3013</v>
      </c>
      <c r="G140" s="314"/>
      <c r="H140" s="314" t="s">
        <v>3049</v>
      </c>
      <c r="I140" s="314" t="s">
        <v>3048</v>
      </c>
      <c r="J140" s="314"/>
      <c r="K140" s="362"/>
    </row>
    <row r="141" s="1" customFormat="1" ht="15" customHeight="1">
      <c r="B141" s="359"/>
      <c r="C141" s="314" t="s">
        <v>49</v>
      </c>
      <c r="D141" s="314"/>
      <c r="E141" s="314"/>
      <c r="F141" s="337" t="s">
        <v>3013</v>
      </c>
      <c r="G141" s="314"/>
      <c r="H141" s="314" t="s">
        <v>3069</v>
      </c>
      <c r="I141" s="314" t="s">
        <v>3048</v>
      </c>
      <c r="J141" s="314"/>
      <c r="K141" s="362"/>
    </row>
    <row r="142" s="1" customFormat="1" ht="15" customHeight="1">
      <c r="B142" s="359"/>
      <c r="C142" s="314" t="s">
        <v>3070</v>
      </c>
      <c r="D142" s="314"/>
      <c r="E142" s="314"/>
      <c r="F142" s="337" t="s">
        <v>3013</v>
      </c>
      <c r="G142" s="314"/>
      <c r="H142" s="314" t="s">
        <v>3071</v>
      </c>
      <c r="I142" s="314" t="s">
        <v>3048</v>
      </c>
      <c r="J142" s="314"/>
      <c r="K142" s="362"/>
    </row>
    <row r="143" s="1" customFormat="1" ht="15" customHeight="1">
      <c r="B143" s="363"/>
      <c r="C143" s="364"/>
      <c r="D143" s="364"/>
      <c r="E143" s="364"/>
      <c r="F143" s="364"/>
      <c r="G143" s="364"/>
      <c r="H143" s="364"/>
      <c r="I143" s="364"/>
      <c r="J143" s="364"/>
      <c r="K143" s="365"/>
    </row>
    <row r="144" s="1" customFormat="1" ht="18.75" customHeight="1">
      <c r="B144" s="350"/>
      <c r="C144" s="350"/>
      <c r="D144" s="350"/>
      <c r="E144" s="350"/>
      <c r="F144" s="351"/>
      <c r="G144" s="350"/>
      <c r="H144" s="350"/>
      <c r="I144" s="350"/>
      <c r="J144" s="350"/>
      <c r="K144" s="350"/>
    </row>
    <row r="145" s="1" customFormat="1" ht="18.75" customHeight="1">
      <c r="B145" s="322"/>
      <c r="C145" s="322"/>
      <c r="D145" s="322"/>
      <c r="E145" s="322"/>
      <c r="F145" s="322"/>
      <c r="G145" s="322"/>
      <c r="H145" s="322"/>
      <c r="I145" s="322"/>
      <c r="J145" s="322"/>
      <c r="K145" s="322"/>
    </row>
    <row r="146" s="1" customFormat="1" ht="7.5" customHeight="1">
      <c r="B146" s="323"/>
      <c r="C146" s="324"/>
      <c r="D146" s="324"/>
      <c r="E146" s="324"/>
      <c r="F146" s="324"/>
      <c r="G146" s="324"/>
      <c r="H146" s="324"/>
      <c r="I146" s="324"/>
      <c r="J146" s="324"/>
      <c r="K146" s="325"/>
    </row>
    <row r="147" s="1" customFormat="1" ht="45" customHeight="1">
      <c r="B147" s="326"/>
      <c r="C147" s="327" t="s">
        <v>3072</v>
      </c>
      <c r="D147" s="327"/>
      <c r="E147" s="327"/>
      <c r="F147" s="327"/>
      <c r="G147" s="327"/>
      <c r="H147" s="327"/>
      <c r="I147" s="327"/>
      <c r="J147" s="327"/>
      <c r="K147" s="328"/>
    </row>
    <row r="148" s="1" customFormat="1" ht="17.25" customHeight="1">
      <c r="B148" s="326"/>
      <c r="C148" s="329" t="s">
        <v>3007</v>
      </c>
      <c r="D148" s="329"/>
      <c r="E148" s="329"/>
      <c r="F148" s="329" t="s">
        <v>3008</v>
      </c>
      <c r="G148" s="330"/>
      <c r="H148" s="329" t="s">
        <v>65</v>
      </c>
      <c r="I148" s="329" t="s">
        <v>68</v>
      </c>
      <c r="J148" s="329" t="s">
        <v>3009</v>
      </c>
      <c r="K148" s="328"/>
    </row>
    <row r="149" s="1" customFormat="1" ht="17.25" customHeight="1">
      <c r="B149" s="326"/>
      <c r="C149" s="331" t="s">
        <v>3010</v>
      </c>
      <c r="D149" s="331"/>
      <c r="E149" s="331"/>
      <c r="F149" s="332" t="s">
        <v>3011</v>
      </c>
      <c r="G149" s="333"/>
      <c r="H149" s="331"/>
      <c r="I149" s="331"/>
      <c r="J149" s="331" t="s">
        <v>3012</v>
      </c>
      <c r="K149" s="328"/>
    </row>
    <row r="150" s="1" customFormat="1" ht="5.25" customHeight="1">
      <c r="B150" s="339"/>
      <c r="C150" s="334"/>
      <c r="D150" s="334"/>
      <c r="E150" s="334"/>
      <c r="F150" s="334"/>
      <c r="G150" s="335"/>
      <c r="H150" s="334"/>
      <c r="I150" s="334"/>
      <c r="J150" s="334"/>
      <c r="K150" s="362"/>
    </row>
    <row r="151" s="1" customFormat="1" ht="15" customHeight="1">
      <c r="B151" s="339"/>
      <c r="C151" s="366" t="s">
        <v>3016</v>
      </c>
      <c r="D151" s="314"/>
      <c r="E151" s="314"/>
      <c r="F151" s="367" t="s">
        <v>3013</v>
      </c>
      <c r="G151" s="314"/>
      <c r="H151" s="366" t="s">
        <v>3053</v>
      </c>
      <c r="I151" s="366" t="s">
        <v>3015</v>
      </c>
      <c r="J151" s="366">
        <v>120</v>
      </c>
      <c r="K151" s="362"/>
    </row>
    <row r="152" s="1" customFormat="1" ht="15" customHeight="1">
      <c r="B152" s="339"/>
      <c r="C152" s="366" t="s">
        <v>3062</v>
      </c>
      <c r="D152" s="314"/>
      <c r="E152" s="314"/>
      <c r="F152" s="367" t="s">
        <v>3013</v>
      </c>
      <c r="G152" s="314"/>
      <c r="H152" s="366" t="s">
        <v>3073</v>
      </c>
      <c r="I152" s="366" t="s">
        <v>3015</v>
      </c>
      <c r="J152" s="366" t="s">
        <v>3064</v>
      </c>
      <c r="K152" s="362"/>
    </row>
    <row r="153" s="1" customFormat="1" ht="15" customHeight="1">
      <c r="B153" s="339"/>
      <c r="C153" s="366" t="s">
        <v>106</v>
      </c>
      <c r="D153" s="314"/>
      <c r="E153" s="314"/>
      <c r="F153" s="367" t="s">
        <v>3013</v>
      </c>
      <c r="G153" s="314"/>
      <c r="H153" s="366" t="s">
        <v>3074</v>
      </c>
      <c r="I153" s="366" t="s">
        <v>3015</v>
      </c>
      <c r="J153" s="366" t="s">
        <v>3064</v>
      </c>
      <c r="K153" s="362"/>
    </row>
    <row r="154" s="1" customFormat="1" ht="15" customHeight="1">
      <c r="B154" s="339"/>
      <c r="C154" s="366" t="s">
        <v>3018</v>
      </c>
      <c r="D154" s="314"/>
      <c r="E154" s="314"/>
      <c r="F154" s="367" t="s">
        <v>3019</v>
      </c>
      <c r="G154" s="314"/>
      <c r="H154" s="366" t="s">
        <v>3053</v>
      </c>
      <c r="I154" s="366" t="s">
        <v>3015</v>
      </c>
      <c r="J154" s="366">
        <v>50</v>
      </c>
      <c r="K154" s="362"/>
    </row>
    <row r="155" s="1" customFormat="1" ht="15" customHeight="1">
      <c r="B155" s="339"/>
      <c r="C155" s="366" t="s">
        <v>3021</v>
      </c>
      <c r="D155" s="314"/>
      <c r="E155" s="314"/>
      <c r="F155" s="367" t="s">
        <v>3013</v>
      </c>
      <c r="G155" s="314"/>
      <c r="H155" s="366" t="s">
        <v>3053</v>
      </c>
      <c r="I155" s="366" t="s">
        <v>3023</v>
      </c>
      <c r="J155" s="366"/>
      <c r="K155" s="362"/>
    </row>
    <row r="156" s="1" customFormat="1" ht="15" customHeight="1">
      <c r="B156" s="339"/>
      <c r="C156" s="366" t="s">
        <v>3032</v>
      </c>
      <c r="D156" s="314"/>
      <c r="E156" s="314"/>
      <c r="F156" s="367" t="s">
        <v>3019</v>
      </c>
      <c r="G156" s="314"/>
      <c r="H156" s="366" t="s">
        <v>3053</v>
      </c>
      <c r="I156" s="366" t="s">
        <v>3015</v>
      </c>
      <c r="J156" s="366">
        <v>50</v>
      </c>
      <c r="K156" s="362"/>
    </row>
    <row r="157" s="1" customFormat="1" ht="15" customHeight="1">
      <c r="B157" s="339"/>
      <c r="C157" s="366" t="s">
        <v>3040</v>
      </c>
      <c r="D157" s="314"/>
      <c r="E157" s="314"/>
      <c r="F157" s="367" t="s">
        <v>3019</v>
      </c>
      <c r="G157" s="314"/>
      <c r="H157" s="366" t="s">
        <v>3053</v>
      </c>
      <c r="I157" s="366" t="s">
        <v>3015</v>
      </c>
      <c r="J157" s="366">
        <v>50</v>
      </c>
      <c r="K157" s="362"/>
    </row>
    <row r="158" s="1" customFormat="1" ht="15" customHeight="1">
      <c r="B158" s="339"/>
      <c r="C158" s="366" t="s">
        <v>3038</v>
      </c>
      <c r="D158" s="314"/>
      <c r="E158" s="314"/>
      <c r="F158" s="367" t="s">
        <v>3019</v>
      </c>
      <c r="G158" s="314"/>
      <c r="H158" s="366" t="s">
        <v>3053</v>
      </c>
      <c r="I158" s="366" t="s">
        <v>3015</v>
      </c>
      <c r="J158" s="366">
        <v>50</v>
      </c>
      <c r="K158" s="362"/>
    </row>
    <row r="159" s="1" customFormat="1" ht="15" customHeight="1">
      <c r="B159" s="339"/>
      <c r="C159" s="366" t="s">
        <v>125</v>
      </c>
      <c r="D159" s="314"/>
      <c r="E159" s="314"/>
      <c r="F159" s="367" t="s">
        <v>3013</v>
      </c>
      <c r="G159" s="314"/>
      <c r="H159" s="366" t="s">
        <v>3075</v>
      </c>
      <c r="I159" s="366" t="s">
        <v>3015</v>
      </c>
      <c r="J159" s="366" t="s">
        <v>3076</v>
      </c>
      <c r="K159" s="362"/>
    </row>
    <row r="160" s="1" customFormat="1" ht="15" customHeight="1">
      <c r="B160" s="339"/>
      <c r="C160" s="366" t="s">
        <v>3077</v>
      </c>
      <c r="D160" s="314"/>
      <c r="E160" s="314"/>
      <c r="F160" s="367" t="s">
        <v>3013</v>
      </c>
      <c r="G160" s="314"/>
      <c r="H160" s="366" t="s">
        <v>3078</v>
      </c>
      <c r="I160" s="366" t="s">
        <v>3048</v>
      </c>
      <c r="J160" s="366"/>
      <c r="K160" s="362"/>
    </row>
    <row r="161" s="1" customFormat="1" ht="15" customHeight="1">
      <c r="B161" s="368"/>
      <c r="C161" s="348"/>
      <c r="D161" s="348"/>
      <c r="E161" s="348"/>
      <c r="F161" s="348"/>
      <c r="G161" s="348"/>
      <c r="H161" s="348"/>
      <c r="I161" s="348"/>
      <c r="J161" s="348"/>
      <c r="K161" s="369"/>
    </row>
    <row r="162" s="1" customFormat="1" ht="18.75" customHeight="1">
      <c r="B162" s="350"/>
      <c r="C162" s="360"/>
      <c r="D162" s="360"/>
      <c r="E162" s="360"/>
      <c r="F162" s="370"/>
      <c r="G162" s="360"/>
      <c r="H162" s="360"/>
      <c r="I162" s="360"/>
      <c r="J162" s="360"/>
      <c r="K162" s="350"/>
    </row>
    <row r="163" s="1" customFormat="1" ht="18.75" customHeight="1">
      <c r="B163" s="322"/>
      <c r="C163" s="322"/>
      <c r="D163" s="322"/>
      <c r="E163" s="322"/>
      <c r="F163" s="322"/>
      <c r="G163" s="322"/>
      <c r="H163" s="322"/>
      <c r="I163" s="322"/>
      <c r="J163" s="322"/>
      <c r="K163" s="322"/>
    </row>
    <row r="164" s="1" customFormat="1" ht="7.5" customHeight="1">
      <c r="B164" s="301"/>
      <c r="C164" s="302"/>
      <c r="D164" s="302"/>
      <c r="E164" s="302"/>
      <c r="F164" s="302"/>
      <c r="G164" s="302"/>
      <c r="H164" s="302"/>
      <c r="I164" s="302"/>
      <c r="J164" s="302"/>
      <c r="K164" s="303"/>
    </row>
    <row r="165" s="1" customFormat="1" ht="45" customHeight="1">
      <c r="B165" s="304"/>
      <c r="C165" s="305" t="s">
        <v>3079</v>
      </c>
      <c r="D165" s="305"/>
      <c r="E165" s="305"/>
      <c r="F165" s="305"/>
      <c r="G165" s="305"/>
      <c r="H165" s="305"/>
      <c r="I165" s="305"/>
      <c r="J165" s="305"/>
      <c r="K165" s="306"/>
    </row>
    <row r="166" s="1" customFormat="1" ht="17.25" customHeight="1">
      <c r="B166" s="304"/>
      <c r="C166" s="329" t="s">
        <v>3007</v>
      </c>
      <c r="D166" s="329"/>
      <c r="E166" s="329"/>
      <c r="F166" s="329" t="s">
        <v>3008</v>
      </c>
      <c r="G166" s="371"/>
      <c r="H166" s="372" t="s">
        <v>65</v>
      </c>
      <c r="I166" s="372" t="s">
        <v>68</v>
      </c>
      <c r="J166" s="329" t="s">
        <v>3009</v>
      </c>
      <c r="K166" s="306"/>
    </row>
    <row r="167" s="1" customFormat="1" ht="17.25" customHeight="1">
      <c r="B167" s="307"/>
      <c r="C167" s="331" t="s">
        <v>3010</v>
      </c>
      <c r="D167" s="331"/>
      <c r="E167" s="331"/>
      <c r="F167" s="332" t="s">
        <v>3011</v>
      </c>
      <c r="G167" s="373"/>
      <c r="H167" s="374"/>
      <c r="I167" s="374"/>
      <c r="J167" s="331" t="s">
        <v>3012</v>
      </c>
      <c r="K167" s="309"/>
    </row>
    <row r="168" s="1" customFormat="1" ht="5.25" customHeight="1">
      <c r="B168" s="339"/>
      <c r="C168" s="334"/>
      <c r="D168" s="334"/>
      <c r="E168" s="334"/>
      <c r="F168" s="334"/>
      <c r="G168" s="335"/>
      <c r="H168" s="334"/>
      <c r="I168" s="334"/>
      <c r="J168" s="334"/>
      <c r="K168" s="362"/>
    </row>
    <row r="169" s="1" customFormat="1" ht="15" customHeight="1">
      <c r="B169" s="339"/>
      <c r="C169" s="314" t="s">
        <v>3016</v>
      </c>
      <c r="D169" s="314"/>
      <c r="E169" s="314"/>
      <c r="F169" s="337" t="s">
        <v>3013</v>
      </c>
      <c r="G169" s="314"/>
      <c r="H169" s="314" t="s">
        <v>3053</v>
      </c>
      <c r="I169" s="314" t="s">
        <v>3015</v>
      </c>
      <c r="J169" s="314">
        <v>120</v>
      </c>
      <c r="K169" s="362"/>
    </row>
    <row r="170" s="1" customFormat="1" ht="15" customHeight="1">
      <c r="B170" s="339"/>
      <c r="C170" s="314" t="s">
        <v>3062</v>
      </c>
      <c r="D170" s="314"/>
      <c r="E170" s="314"/>
      <c r="F170" s="337" t="s">
        <v>3013</v>
      </c>
      <c r="G170" s="314"/>
      <c r="H170" s="314" t="s">
        <v>3063</v>
      </c>
      <c r="I170" s="314" t="s">
        <v>3015</v>
      </c>
      <c r="J170" s="314" t="s">
        <v>3064</v>
      </c>
      <c r="K170" s="362"/>
    </row>
    <row r="171" s="1" customFormat="1" ht="15" customHeight="1">
      <c r="B171" s="339"/>
      <c r="C171" s="314" t="s">
        <v>106</v>
      </c>
      <c r="D171" s="314"/>
      <c r="E171" s="314"/>
      <c r="F171" s="337" t="s">
        <v>3013</v>
      </c>
      <c r="G171" s="314"/>
      <c r="H171" s="314" t="s">
        <v>3080</v>
      </c>
      <c r="I171" s="314" t="s">
        <v>3015</v>
      </c>
      <c r="J171" s="314" t="s">
        <v>3064</v>
      </c>
      <c r="K171" s="362"/>
    </row>
    <row r="172" s="1" customFormat="1" ht="15" customHeight="1">
      <c r="B172" s="339"/>
      <c r="C172" s="314" t="s">
        <v>3018</v>
      </c>
      <c r="D172" s="314"/>
      <c r="E172" s="314"/>
      <c r="F172" s="337" t="s">
        <v>3019</v>
      </c>
      <c r="G172" s="314"/>
      <c r="H172" s="314" t="s">
        <v>3080</v>
      </c>
      <c r="I172" s="314" t="s">
        <v>3015</v>
      </c>
      <c r="J172" s="314">
        <v>50</v>
      </c>
      <c r="K172" s="362"/>
    </row>
    <row r="173" s="1" customFormat="1" ht="15" customHeight="1">
      <c r="B173" s="339"/>
      <c r="C173" s="314" t="s">
        <v>3021</v>
      </c>
      <c r="D173" s="314"/>
      <c r="E173" s="314"/>
      <c r="F173" s="337" t="s">
        <v>3013</v>
      </c>
      <c r="G173" s="314"/>
      <c r="H173" s="314" t="s">
        <v>3080</v>
      </c>
      <c r="I173" s="314" t="s">
        <v>3023</v>
      </c>
      <c r="J173" s="314"/>
      <c r="K173" s="362"/>
    </row>
    <row r="174" s="1" customFormat="1" ht="15" customHeight="1">
      <c r="B174" s="339"/>
      <c r="C174" s="314" t="s">
        <v>3032</v>
      </c>
      <c r="D174" s="314"/>
      <c r="E174" s="314"/>
      <c r="F174" s="337" t="s">
        <v>3019</v>
      </c>
      <c r="G174" s="314"/>
      <c r="H174" s="314" t="s">
        <v>3080</v>
      </c>
      <c r="I174" s="314" t="s">
        <v>3015</v>
      </c>
      <c r="J174" s="314">
        <v>50</v>
      </c>
      <c r="K174" s="362"/>
    </row>
    <row r="175" s="1" customFormat="1" ht="15" customHeight="1">
      <c r="B175" s="339"/>
      <c r="C175" s="314" t="s">
        <v>3040</v>
      </c>
      <c r="D175" s="314"/>
      <c r="E175" s="314"/>
      <c r="F175" s="337" t="s">
        <v>3019</v>
      </c>
      <c r="G175" s="314"/>
      <c r="H175" s="314" t="s">
        <v>3080</v>
      </c>
      <c r="I175" s="314" t="s">
        <v>3015</v>
      </c>
      <c r="J175" s="314">
        <v>50</v>
      </c>
      <c r="K175" s="362"/>
    </row>
    <row r="176" s="1" customFormat="1" ht="15" customHeight="1">
      <c r="B176" s="339"/>
      <c r="C176" s="314" t="s">
        <v>3038</v>
      </c>
      <c r="D176" s="314"/>
      <c r="E176" s="314"/>
      <c r="F176" s="337" t="s">
        <v>3019</v>
      </c>
      <c r="G176" s="314"/>
      <c r="H176" s="314" t="s">
        <v>3080</v>
      </c>
      <c r="I176" s="314" t="s">
        <v>3015</v>
      </c>
      <c r="J176" s="314">
        <v>50</v>
      </c>
      <c r="K176" s="362"/>
    </row>
    <row r="177" s="1" customFormat="1" ht="15" customHeight="1">
      <c r="B177" s="339"/>
      <c r="C177" s="314" t="s">
        <v>142</v>
      </c>
      <c r="D177" s="314"/>
      <c r="E177" s="314"/>
      <c r="F177" s="337" t="s">
        <v>3013</v>
      </c>
      <c r="G177" s="314"/>
      <c r="H177" s="314" t="s">
        <v>3081</v>
      </c>
      <c r="I177" s="314" t="s">
        <v>3082</v>
      </c>
      <c r="J177" s="314"/>
      <c r="K177" s="362"/>
    </row>
    <row r="178" s="1" customFormat="1" ht="15" customHeight="1">
      <c r="B178" s="339"/>
      <c r="C178" s="314" t="s">
        <v>68</v>
      </c>
      <c r="D178" s="314"/>
      <c r="E178" s="314"/>
      <c r="F178" s="337" t="s">
        <v>3013</v>
      </c>
      <c r="G178" s="314"/>
      <c r="H178" s="314" t="s">
        <v>3083</v>
      </c>
      <c r="I178" s="314" t="s">
        <v>3084</v>
      </c>
      <c r="J178" s="314">
        <v>1</v>
      </c>
      <c r="K178" s="362"/>
    </row>
    <row r="179" s="1" customFormat="1" ht="15" customHeight="1">
      <c r="B179" s="339"/>
      <c r="C179" s="314" t="s">
        <v>64</v>
      </c>
      <c r="D179" s="314"/>
      <c r="E179" s="314"/>
      <c r="F179" s="337" t="s">
        <v>3013</v>
      </c>
      <c r="G179" s="314"/>
      <c r="H179" s="314" t="s">
        <v>3085</v>
      </c>
      <c r="I179" s="314" t="s">
        <v>3015</v>
      </c>
      <c r="J179" s="314">
        <v>20</v>
      </c>
      <c r="K179" s="362"/>
    </row>
    <row r="180" s="1" customFormat="1" ht="15" customHeight="1">
      <c r="B180" s="339"/>
      <c r="C180" s="314" t="s">
        <v>65</v>
      </c>
      <c r="D180" s="314"/>
      <c r="E180" s="314"/>
      <c r="F180" s="337" t="s">
        <v>3013</v>
      </c>
      <c r="G180" s="314"/>
      <c r="H180" s="314" t="s">
        <v>3086</v>
      </c>
      <c r="I180" s="314" t="s">
        <v>3015</v>
      </c>
      <c r="J180" s="314">
        <v>255</v>
      </c>
      <c r="K180" s="362"/>
    </row>
    <row r="181" s="1" customFormat="1" ht="15" customHeight="1">
      <c r="B181" s="339"/>
      <c r="C181" s="314" t="s">
        <v>143</v>
      </c>
      <c r="D181" s="314"/>
      <c r="E181" s="314"/>
      <c r="F181" s="337" t="s">
        <v>3013</v>
      </c>
      <c r="G181" s="314"/>
      <c r="H181" s="314" t="s">
        <v>2977</v>
      </c>
      <c r="I181" s="314" t="s">
        <v>3015</v>
      </c>
      <c r="J181" s="314">
        <v>10</v>
      </c>
      <c r="K181" s="362"/>
    </row>
    <row r="182" s="1" customFormat="1" ht="15" customHeight="1">
      <c r="B182" s="339"/>
      <c r="C182" s="314" t="s">
        <v>144</v>
      </c>
      <c r="D182" s="314"/>
      <c r="E182" s="314"/>
      <c r="F182" s="337" t="s">
        <v>3013</v>
      </c>
      <c r="G182" s="314"/>
      <c r="H182" s="314" t="s">
        <v>3087</v>
      </c>
      <c r="I182" s="314" t="s">
        <v>3048</v>
      </c>
      <c r="J182" s="314"/>
      <c r="K182" s="362"/>
    </row>
    <row r="183" s="1" customFormat="1" ht="15" customHeight="1">
      <c r="B183" s="339"/>
      <c r="C183" s="314" t="s">
        <v>3088</v>
      </c>
      <c r="D183" s="314"/>
      <c r="E183" s="314"/>
      <c r="F183" s="337" t="s">
        <v>3013</v>
      </c>
      <c r="G183" s="314"/>
      <c r="H183" s="314" t="s">
        <v>3089</v>
      </c>
      <c r="I183" s="314" t="s">
        <v>3048</v>
      </c>
      <c r="J183" s="314"/>
      <c r="K183" s="362"/>
    </row>
    <row r="184" s="1" customFormat="1" ht="15" customHeight="1">
      <c r="B184" s="339"/>
      <c r="C184" s="314" t="s">
        <v>3077</v>
      </c>
      <c r="D184" s="314"/>
      <c r="E184" s="314"/>
      <c r="F184" s="337" t="s">
        <v>3013</v>
      </c>
      <c r="G184" s="314"/>
      <c r="H184" s="314" t="s">
        <v>3090</v>
      </c>
      <c r="I184" s="314" t="s">
        <v>3048</v>
      </c>
      <c r="J184" s="314"/>
      <c r="K184" s="362"/>
    </row>
    <row r="185" s="1" customFormat="1" ht="15" customHeight="1">
      <c r="B185" s="339"/>
      <c r="C185" s="314" t="s">
        <v>146</v>
      </c>
      <c r="D185" s="314"/>
      <c r="E185" s="314"/>
      <c r="F185" s="337" t="s">
        <v>3019</v>
      </c>
      <c r="G185" s="314"/>
      <c r="H185" s="314" t="s">
        <v>3091</v>
      </c>
      <c r="I185" s="314" t="s">
        <v>3015</v>
      </c>
      <c r="J185" s="314">
        <v>50</v>
      </c>
      <c r="K185" s="362"/>
    </row>
    <row r="186" s="1" customFormat="1" ht="15" customHeight="1">
      <c r="B186" s="339"/>
      <c r="C186" s="314" t="s">
        <v>3092</v>
      </c>
      <c r="D186" s="314"/>
      <c r="E186" s="314"/>
      <c r="F186" s="337" t="s">
        <v>3019</v>
      </c>
      <c r="G186" s="314"/>
      <c r="H186" s="314" t="s">
        <v>3093</v>
      </c>
      <c r="I186" s="314" t="s">
        <v>3094</v>
      </c>
      <c r="J186" s="314"/>
      <c r="K186" s="362"/>
    </row>
    <row r="187" s="1" customFormat="1" ht="15" customHeight="1">
      <c r="B187" s="339"/>
      <c r="C187" s="314" t="s">
        <v>3095</v>
      </c>
      <c r="D187" s="314"/>
      <c r="E187" s="314"/>
      <c r="F187" s="337" t="s">
        <v>3019</v>
      </c>
      <c r="G187" s="314"/>
      <c r="H187" s="314" t="s">
        <v>3096</v>
      </c>
      <c r="I187" s="314" t="s">
        <v>3094</v>
      </c>
      <c r="J187" s="314"/>
      <c r="K187" s="362"/>
    </row>
    <row r="188" s="1" customFormat="1" ht="15" customHeight="1">
      <c r="B188" s="339"/>
      <c r="C188" s="314" t="s">
        <v>3097</v>
      </c>
      <c r="D188" s="314"/>
      <c r="E188" s="314"/>
      <c r="F188" s="337" t="s">
        <v>3019</v>
      </c>
      <c r="G188" s="314"/>
      <c r="H188" s="314" t="s">
        <v>3098</v>
      </c>
      <c r="I188" s="314" t="s">
        <v>3094</v>
      </c>
      <c r="J188" s="314"/>
      <c r="K188" s="362"/>
    </row>
    <row r="189" s="1" customFormat="1" ht="15" customHeight="1">
      <c r="B189" s="339"/>
      <c r="C189" s="375" t="s">
        <v>3099</v>
      </c>
      <c r="D189" s="314"/>
      <c r="E189" s="314"/>
      <c r="F189" s="337" t="s">
        <v>3019</v>
      </c>
      <c r="G189" s="314"/>
      <c r="H189" s="314" t="s">
        <v>3100</v>
      </c>
      <c r="I189" s="314" t="s">
        <v>3101</v>
      </c>
      <c r="J189" s="376" t="s">
        <v>3102</v>
      </c>
      <c r="K189" s="362"/>
    </row>
    <row r="190" s="18" customFormat="1" ht="15" customHeight="1">
      <c r="B190" s="377"/>
      <c r="C190" s="378" t="s">
        <v>3103</v>
      </c>
      <c r="D190" s="379"/>
      <c r="E190" s="379"/>
      <c r="F190" s="380" t="s">
        <v>3019</v>
      </c>
      <c r="G190" s="379"/>
      <c r="H190" s="379" t="s">
        <v>3104</v>
      </c>
      <c r="I190" s="379" t="s">
        <v>3101</v>
      </c>
      <c r="J190" s="381" t="s">
        <v>3102</v>
      </c>
      <c r="K190" s="382"/>
    </row>
    <row r="191" s="1" customFormat="1" ht="15" customHeight="1">
      <c r="B191" s="339"/>
      <c r="C191" s="375" t="s">
        <v>53</v>
      </c>
      <c r="D191" s="314"/>
      <c r="E191" s="314"/>
      <c r="F191" s="337" t="s">
        <v>3013</v>
      </c>
      <c r="G191" s="314"/>
      <c r="H191" s="311" t="s">
        <v>3105</v>
      </c>
      <c r="I191" s="314" t="s">
        <v>3106</v>
      </c>
      <c r="J191" s="314"/>
      <c r="K191" s="362"/>
    </row>
    <row r="192" s="1" customFormat="1" ht="15" customHeight="1">
      <c r="B192" s="339"/>
      <c r="C192" s="375" t="s">
        <v>3107</v>
      </c>
      <c r="D192" s="314"/>
      <c r="E192" s="314"/>
      <c r="F192" s="337" t="s">
        <v>3013</v>
      </c>
      <c r="G192" s="314"/>
      <c r="H192" s="314" t="s">
        <v>3108</v>
      </c>
      <c r="I192" s="314" t="s">
        <v>3048</v>
      </c>
      <c r="J192" s="314"/>
      <c r="K192" s="362"/>
    </row>
    <row r="193" s="1" customFormat="1" ht="15" customHeight="1">
      <c r="B193" s="339"/>
      <c r="C193" s="375" t="s">
        <v>3109</v>
      </c>
      <c r="D193" s="314"/>
      <c r="E193" s="314"/>
      <c r="F193" s="337" t="s">
        <v>3013</v>
      </c>
      <c r="G193" s="314"/>
      <c r="H193" s="314" t="s">
        <v>3110</v>
      </c>
      <c r="I193" s="314" t="s">
        <v>3048</v>
      </c>
      <c r="J193" s="314"/>
      <c r="K193" s="362"/>
    </row>
    <row r="194" s="1" customFormat="1" ht="15" customHeight="1">
      <c r="B194" s="339"/>
      <c r="C194" s="375" t="s">
        <v>3111</v>
      </c>
      <c r="D194" s="314"/>
      <c r="E194" s="314"/>
      <c r="F194" s="337" t="s">
        <v>3019</v>
      </c>
      <c r="G194" s="314"/>
      <c r="H194" s="314" t="s">
        <v>3112</v>
      </c>
      <c r="I194" s="314" t="s">
        <v>3048</v>
      </c>
      <c r="J194" s="314"/>
      <c r="K194" s="362"/>
    </row>
    <row r="195" s="1" customFormat="1" ht="15" customHeight="1">
      <c r="B195" s="368"/>
      <c r="C195" s="383"/>
      <c r="D195" s="348"/>
      <c r="E195" s="348"/>
      <c r="F195" s="348"/>
      <c r="G195" s="348"/>
      <c r="H195" s="348"/>
      <c r="I195" s="348"/>
      <c r="J195" s="348"/>
      <c r="K195" s="369"/>
    </row>
    <row r="196" s="1" customFormat="1" ht="18.75" customHeight="1">
      <c r="B196" s="350"/>
      <c r="C196" s="360"/>
      <c r="D196" s="360"/>
      <c r="E196" s="360"/>
      <c r="F196" s="370"/>
      <c r="G196" s="360"/>
      <c r="H196" s="360"/>
      <c r="I196" s="360"/>
      <c r="J196" s="360"/>
      <c r="K196" s="350"/>
    </row>
    <row r="197" s="1" customFormat="1" ht="18.75" customHeight="1">
      <c r="B197" s="350"/>
      <c r="C197" s="360"/>
      <c r="D197" s="360"/>
      <c r="E197" s="360"/>
      <c r="F197" s="370"/>
      <c r="G197" s="360"/>
      <c r="H197" s="360"/>
      <c r="I197" s="360"/>
      <c r="J197" s="360"/>
      <c r="K197" s="350"/>
    </row>
    <row r="198" s="1" customFormat="1" ht="18.75" customHeight="1">
      <c r="B198" s="322"/>
      <c r="C198" s="322"/>
      <c r="D198" s="322"/>
      <c r="E198" s="322"/>
      <c r="F198" s="322"/>
      <c r="G198" s="322"/>
      <c r="H198" s="322"/>
      <c r="I198" s="322"/>
      <c r="J198" s="322"/>
      <c r="K198" s="322"/>
    </row>
    <row r="199" s="1" customFormat="1" ht="13.5">
      <c r="B199" s="301"/>
      <c r="C199" s="302"/>
      <c r="D199" s="302"/>
      <c r="E199" s="302"/>
      <c r="F199" s="302"/>
      <c r="G199" s="302"/>
      <c r="H199" s="302"/>
      <c r="I199" s="302"/>
      <c r="J199" s="302"/>
      <c r="K199" s="303"/>
    </row>
    <row r="200" s="1" customFormat="1" ht="21">
      <c r="B200" s="304"/>
      <c r="C200" s="305" t="s">
        <v>3113</v>
      </c>
      <c r="D200" s="305"/>
      <c r="E200" s="305"/>
      <c r="F200" s="305"/>
      <c r="G200" s="305"/>
      <c r="H200" s="305"/>
      <c r="I200" s="305"/>
      <c r="J200" s="305"/>
      <c r="K200" s="306"/>
    </row>
    <row r="201" s="1" customFormat="1" ht="25.5" customHeight="1">
      <c r="B201" s="304"/>
      <c r="C201" s="384" t="s">
        <v>3114</v>
      </c>
      <c r="D201" s="384"/>
      <c r="E201" s="384"/>
      <c r="F201" s="384" t="s">
        <v>3115</v>
      </c>
      <c r="G201" s="385"/>
      <c r="H201" s="384" t="s">
        <v>3116</v>
      </c>
      <c r="I201" s="384"/>
      <c r="J201" s="384"/>
      <c r="K201" s="306"/>
    </row>
    <row r="202" s="1" customFormat="1" ht="5.25" customHeight="1">
      <c r="B202" s="339"/>
      <c r="C202" s="334"/>
      <c r="D202" s="334"/>
      <c r="E202" s="334"/>
      <c r="F202" s="334"/>
      <c r="G202" s="360"/>
      <c r="H202" s="334"/>
      <c r="I202" s="334"/>
      <c r="J202" s="334"/>
      <c r="K202" s="362"/>
    </row>
    <row r="203" s="1" customFormat="1" ht="15" customHeight="1">
      <c r="B203" s="339"/>
      <c r="C203" s="314" t="s">
        <v>3106</v>
      </c>
      <c r="D203" s="314"/>
      <c r="E203" s="314"/>
      <c r="F203" s="337" t="s">
        <v>54</v>
      </c>
      <c r="G203" s="314"/>
      <c r="H203" s="314" t="s">
        <v>3117</v>
      </c>
      <c r="I203" s="314"/>
      <c r="J203" s="314"/>
      <c r="K203" s="362"/>
    </row>
    <row r="204" s="1" customFormat="1" ht="15" customHeight="1">
      <c r="B204" s="339"/>
      <c r="C204" s="314"/>
      <c r="D204" s="314"/>
      <c r="E204" s="314"/>
      <c r="F204" s="337" t="s">
        <v>55</v>
      </c>
      <c r="G204" s="314"/>
      <c r="H204" s="314" t="s">
        <v>3118</v>
      </c>
      <c r="I204" s="314"/>
      <c r="J204" s="314"/>
      <c r="K204" s="362"/>
    </row>
    <row r="205" s="1" customFormat="1" ht="15" customHeight="1">
      <c r="B205" s="339"/>
      <c r="C205" s="314"/>
      <c r="D205" s="314"/>
      <c r="E205" s="314"/>
      <c r="F205" s="337" t="s">
        <v>58</v>
      </c>
      <c r="G205" s="314"/>
      <c r="H205" s="314" t="s">
        <v>3119</v>
      </c>
      <c r="I205" s="314"/>
      <c r="J205" s="314"/>
      <c r="K205" s="362"/>
    </row>
    <row r="206" s="1" customFormat="1" ht="15" customHeight="1">
      <c r="B206" s="339"/>
      <c r="C206" s="314"/>
      <c r="D206" s="314"/>
      <c r="E206" s="314"/>
      <c r="F206" s="337" t="s">
        <v>56</v>
      </c>
      <c r="G206" s="314"/>
      <c r="H206" s="314" t="s">
        <v>3120</v>
      </c>
      <c r="I206" s="314"/>
      <c r="J206" s="314"/>
      <c r="K206" s="362"/>
    </row>
    <row r="207" s="1" customFormat="1" ht="15" customHeight="1">
      <c r="B207" s="339"/>
      <c r="C207" s="314"/>
      <c r="D207" s="314"/>
      <c r="E207" s="314"/>
      <c r="F207" s="337" t="s">
        <v>57</v>
      </c>
      <c r="G207" s="314"/>
      <c r="H207" s="314" t="s">
        <v>3121</v>
      </c>
      <c r="I207" s="314"/>
      <c r="J207" s="314"/>
      <c r="K207" s="362"/>
    </row>
    <row r="208" s="1" customFormat="1" ht="15" customHeight="1">
      <c r="B208" s="339"/>
      <c r="C208" s="314"/>
      <c r="D208" s="314"/>
      <c r="E208" s="314"/>
      <c r="F208" s="337"/>
      <c r="G208" s="314"/>
      <c r="H208" s="314"/>
      <c r="I208" s="314"/>
      <c r="J208" s="314"/>
      <c r="K208" s="362"/>
    </row>
    <row r="209" s="1" customFormat="1" ht="15" customHeight="1">
      <c r="B209" s="339"/>
      <c r="C209" s="314" t="s">
        <v>3060</v>
      </c>
      <c r="D209" s="314"/>
      <c r="E209" s="314"/>
      <c r="F209" s="337" t="s">
        <v>90</v>
      </c>
      <c r="G209" s="314"/>
      <c r="H209" s="314" t="s">
        <v>3122</v>
      </c>
      <c r="I209" s="314"/>
      <c r="J209" s="314"/>
      <c r="K209" s="362"/>
    </row>
    <row r="210" s="1" customFormat="1" ht="15" customHeight="1">
      <c r="B210" s="339"/>
      <c r="C210" s="314"/>
      <c r="D210" s="314"/>
      <c r="E210" s="314"/>
      <c r="F210" s="337" t="s">
        <v>2956</v>
      </c>
      <c r="G210" s="314"/>
      <c r="H210" s="314" t="s">
        <v>2957</v>
      </c>
      <c r="I210" s="314"/>
      <c r="J210" s="314"/>
      <c r="K210" s="362"/>
    </row>
    <row r="211" s="1" customFormat="1" ht="15" customHeight="1">
      <c r="B211" s="339"/>
      <c r="C211" s="314"/>
      <c r="D211" s="314"/>
      <c r="E211" s="314"/>
      <c r="F211" s="337" t="s">
        <v>2954</v>
      </c>
      <c r="G211" s="314"/>
      <c r="H211" s="314" t="s">
        <v>3123</v>
      </c>
      <c r="I211" s="314"/>
      <c r="J211" s="314"/>
      <c r="K211" s="362"/>
    </row>
    <row r="212" s="1" customFormat="1" ht="15" customHeight="1">
      <c r="B212" s="386"/>
      <c r="C212" s="314"/>
      <c r="D212" s="314"/>
      <c r="E212" s="314"/>
      <c r="F212" s="337" t="s">
        <v>2958</v>
      </c>
      <c r="G212" s="375"/>
      <c r="H212" s="366" t="s">
        <v>2959</v>
      </c>
      <c r="I212" s="366"/>
      <c r="J212" s="366"/>
      <c r="K212" s="387"/>
    </row>
    <row r="213" s="1" customFormat="1" ht="15" customHeight="1">
      <c r="B213" s="386"/>
      <c r="C213" s="314"/>
      <c r="D213" s="314"/>
      <c r="E213" s="314"/>
      <c r="F213" s="337" t="s">
        <v>2960</v>
      </c>
      <c r="G213" s="375"/>
      <c r="H213" s="366" t="s">
        <v>432</v>
      </c>
      <c r="I213" s="366"/>
      <c r="J213" s="366"/>
      <c r="K213" s="387"/>
    </row>
    <row r="214" s="1" customFormat="1" ht="15" customHeight="1">
      <c r="B214" s="386"/>
      <c r="C214" s="314"/>
      <c r="D214" s="314"/>
      <c r="E214" s="314"/>
      <c r="F214" s="337"/>
      <c r="G214" s="375"/>
      <c r="H214" s="366"/>
      <c r="I214" s="366"/>
      <c r="J214" s="366"/>
      <c r="K214" s="387"/>
    </row>
    <row r="215" s="1" customFormat="1" ht="15" customHeight="1">
      <c r="B215" s="386"/>
      <c r="C215" s="314" t="s">
        <v>3084</v>
      </c>
      <c r="D215" s="314"/>
      <c r="E215" s="314"/>
      <c r="F215" s="337">
        <v>1</v>
      </c>
      <c r="G215" s="375"/>
      <c r="H215" s="366" t="s">
        <v>3124</v>
      </c>
      <c r="I215" s="366"/>
      <c r="J215" s="366"/>
      <c r="K215" s="387"/>
    </row>
    <row r="216" s="1" customFormat="1" ht="15" customHeight="1">
      <c r="B216" s="386"/>
      <c r="C216" s="314"/>
      <c r="D216" s="314"/>
      <c r="E216" s="314"/>
      <c r="F216" s="337">
        <v>2</v>
      </c>
      <c r="G216" s="375"/>
      <c r="H216" s="366" t="s">
        <v>3125</v>
      </c>
      <c r="I216" s="366"/>
      <c r="J216" s="366"/>
      <c r="K216" s="387"/>
    </row>
    <row r="217" s="1" customFormat="1" ht="15" customHeight="1">
      <c r="B217" s="386"/>
      <c r="C217" s="314"/>
      <c r="D217" s="314"/>
      <c r="E217" s="314"/>
      <c r="F217" s="337">
        <v>3</v>
      </c>
      <c r="G217" s="375"/>
      <c r="H217" s="366" t="s">
        <v>3126</v>
      </c>
      <c r="I217" s="366"/>
      <c r="J217" s="366"/>
      <c r="K217" s="387"/>
    </row>
    <row r="218" s="1" customFormat="1" ht="15" customHeight="1">
      <c r="B218" s="386"/>
      <c r="C218" s="314"/>
      <c r="D218" s="314"/>
      <c r="E218" s="314"/>
      <c r="F218" s="337">
        <v>4</v>
      </c>
      <c r="G218" s="375"/>
      <c r="H218" s="366" t="s">
        <v>3127</v>
      </c>
      <c r="I218" s="366"/>
      <c r="J218" s="366"/>
      <c r="K218" s="387"/>
    </row>
    <row r="219" s="1" customFormat="1" ht="12.75" customHeight="1">
      <c r="B219" s="388"/>
      <c r="C219" s="389"/>
      <c r="D219" s="389"/>
      <c r="E219" s="389"/>
      <c r="F219" s="389"/>
      <c r="G219" s="389"/>
      <c r="H219" s="389"/>
      <c r="I219" s="389"/>
      <c r="J219" s="389"/>
      <c r="K219" s="39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94</v>
      </c>
    </row>
    <row r="4" s="1" customFormat="1" ht="24.96" customHeight="1">
      <c r="B4" s="23"/>
      <c r="D4" s="144" t="s">
        <v>120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Přístavba školní jídelny a rozšíření tříd v 1NP v pavilonu č 3</v>
      </c>
      <c r="F7" s="146"/>
      <c r="G7" s="146"/>
      <c r="H7" s="146"/>
      <c r="L7" s="23"/>
    </row>
    <row r="8" s="2" customFormat="1" ht="12" customHeight="1">
      <c r="A8" s="42"/>
      <c r="B8" s="48"/>
      <c r="C8" s="42"/>
      <c r="D8" s="146" t="s">
        <v>121</v>
      </c>
      <c r="E8" s="42"/>
      <c r="F8" s="42"/>
      <c r="G8" s="42"/>
      <c r="H8" s="42"/>
      <c r="I8" s="42"/>
      <c r="J8" s="42"/>
      <c r="K8" s="42"/>
      <c r="L8" s="14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49" t="s">
        <v>122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46" t="s">
        <v>18</v>
      </c>
      <c r="E11" s="42"/>
      <c r="F11" s="137" t="s">
        <v>93</v>
      </c>
      <c r="G11" s="42"/>
      <c r="H11" s="42"/>
      <c r="I11" s="146" t="s">
        <v>20</v>
      </c>
      <c r="J11" s="137" t="s">
        <v>36</v>
      </c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46" t="s">
        <v>22</v>
      </c>
      <c r="E12" s="42"/>
      <c r="F12" s="137" t="s">
        <v>23</v>
      </c>
      <c r="G12" s="42"/>
      <c r="H12" s="42"/>
      <c r="I12" s="146" t="s">
        <v>24</v>
      </c>
      <c r="J12" s="150" t="str">
        <f>'Rekapitulace stavby'!AN8</f>
        <v>4. 1. 2024</v>
      </c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30</v>
      </c>
      <c r="E14" s="42"/>
      <c r="F14" s="42"/>
      <c r="G14" s="42"/>
      <c r="H14" s="42"/>
      <c r="I14" s="146" t="s">
        <v>31</v>
      </c>
      <c r="J14" s="137" t="s">
        <v>32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37" t="s">
        <v>34</v>
      </c>
      <c r="F15" s="42"/>
      <c r="G15" s="42"/>
      <c r="H15" s="42"/>
      <c r="I15" s="146" t="s">
        <v>35</v>
      </c>
      <c r="J15" s="137" t="s">
        <v>36</v>
      </c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46" t="s">
        <v>37</v>
      </c>
      <c r="E17" s="42"/>
      <c r="F17" s="42"/>
      <c r="G17" s="42"/>
      <c r="H17" s="42"/>
      <c r="I17" s="146" t="s">
        <v>31</v>
      </c>
      <c r="J17" s="36" t="str">
        <f>'Rekapitulace stavby'!AN13</f>
        <v>Vyplň údaj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37"/>
      <c r="G18" s="137"/>
      <c r="H18" s="137"/>
      <c r="I18" s="146" t="s">
        <v>35</v>
      </c>
      <c r="J18" s="36" t="str">
        <f>'Rekapitulace stavby'!AN14</f>
        <v>Vyplň údaj</v>
      </c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46" t="s">
        <v>39</v>
      </c>
      <c r="E20" s="42"/>
      <c r="F20" s="42"/>
      <c r="G20" s="42"/>
      <c r="H20" s="42"/>
      <c r="I20" s="146" t="s">
        <v>31</v>
      </c>
      <c r="J20" s="137" t="s">
        <v>40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37" t="s">
        <v>41</v>
      </c>
      <c r="F21" s="42"/>
      <c r="G21" s="42"/>
      <c r="H21" s="42"/>
      <c r="I21" s="146" t="s">
        <v>35</v>
      </c>
      <c r="J21" s="137" t="s">
        <v>42</v>
      </c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46" t="s">
        <v>44</v>
      </c>
      <c r="E23" s="42"/>
      <c r="F23" s="42"/>
      <c r="G23" s="42"/>
      <c r="H23" s="42"/>
      <c r="I23" s="146" t="s">
        <v>31</v>
      </c>
      <c r="J23" s="137" t="s">
        <v>45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37" t="s">
        <v>46</v>
      </c>
      <c r="F24" s="42"/>
      <c r="G24" s="42"/>
      <c r="H24" s="42"/>
      <c r="I24" s="146" t="s">
        <v>35</v>
      </c>
      <c r="J24" s="137" t="s">
        <v>36</v>
      </c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46" t="s">
        <v>47</v>
      </c>
      <c r="E26" s="42"/>
      <c r="F26" s="42"/>
      <c r="G26" s="42"/>
      <c r="H26" s="42"/>
      <c r="I26" s="42"/>
      <c r="J26" s="42"/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214.5" customHeight="1">
      <c r="A27" s="151"/>
      <c r="B27" s="152"/>
      <c r="C27" s="151"/>
      <c r="D27" s="151"/>
      <c r="E27" s="153" t="s">
        <v>123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55"/>
      <c r="E29" s="155"/>
      <c r="F29" s="155"/>
      <c r="G29" s="155"/>
      <c r="H29" s="155"/>
      <c r="I29" s="155"/>
      <c r="J29" s="155"/>
      <c r="K29" s="155"/>
      <c r="L29" s="14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56" t="s">
        <v>49</v>
      </c>
      <c r="E30" s="42"/>
      <c r="F30" s="42"/>
      <c r="G30" s="42"/>
      <c r="H30" s="42"/>
      <c r="I30" s="42"/>
      <c r="J30" s="157">
        <f>ROUND(J92, 2)</f>
        <v>0</v>
      </c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8" t="s">
        <v>51</v>
      </c>
      <c r="G32" s="42"/>
      <c r="H32" s="42"/>
      <c r="I32" s="158" t="s">
        <v>50</v>
      </c>
      <c r="J32" s="158" t="s">
        <v>52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9" t="s">
        <v>53</v>
      </c>
      <c r="E33" s="146" t="s">
        <v>54</v>
      </c>
      <c r="F33" s="160">
        <f>ROUND((SUM(BE92:BE320)),  2)</f>
        <v>0</v>
      </c>
      <c r="G33" s="42"/>
      <c r="H33" s="42"/>
      <c r="I33" s="161">
        <v>0.20999999999999999</v>
      </c>
      <c r="J33" s="160">
        <f>ROUND(((SUM(BE92:BE320))*I33),  2)</f>
        <v>0</v>
      </c>
      <c r="K33" s="42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46" t="s">
        <v>55</v>
      </c>
      <c r="F34" s="160">
        <f>ROUND((SUM(BF92:BF320)),  2)</f>
        <v>0</v>
      </c>
      <c r="G34" s="42"/>
      <c r="H34" s="42"/>
      <c r="I34" s="161">
        <v>0.12</v>
      </c>
      <c r="J34" s="160">
        <f>ROUND(((SUM(BF92:BF320))*I34),  2)</f>
        <v>0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46" t="s">
        <v>56</v>
      </c>
      <c r="F35" s="160">
        <f>ROUND((SUM(BG92:BG320)),  2)</f>
        <v>0</v>
      </c>
      <c r="G35" s="42"/>
      <c r="H35" s="42"/>
      <c r="I35" s="161">
        <v>0.20999999999999999</v>
      </c>
      <c r="J35" s="160">
        <f>0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46" t="s">
        <v>57</v>
      </c>
      <c r="F36" s="160">
        <f>ROUND((SUM(BH92:BH320)),  2)</f>
        <v>0</v>
      </c>
      <c r="G36" s="42"/>
      <c r="H36" s="42"/>
      <c r="I36" s="161">
        <v>0.12</v>
      </c>
      <c r="J36" s="160">
        <f>0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58</v>
      </c>
      <c r="F37" s="160">
        <f>ROUND((SUM(BI92:BI320)),  2)</f>
        <v>0</v>
      </c>
      <c r="G37" s="42"/>
      <c r="H37" s="42"/>
      <c r="I37" s="161">
        <v>0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62"/>
      <c r="D39" s="163" t="s">
        <v>59</v>
      </c>
      <c r="E39" s="164"/>
      <c r="F39" s="164"/>
      <c r="G39" s="165" t="s">
        <v>60</v>
      </c>
      <c r="H39" s="166" t="s">
        <v>61</v>
      </c>
      <c r="I39" s="164"/>
      <c r="J39" s="167">
        <f>SUM(J30:J37)</f>
        <v>0</v>
      </c>
      <c r="K39" s="168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124</v>
      </c>
      <c r="D45" s="44"/>
      <c r="E45" s="44"/>
      <c r="F45" s="44"/>
      <c r="G45" s="44"/>
      <c r="H45" s="44"/>
      <c r="I45" s="44"/>
      <c r="J45" s="44"/>
      <c r="K45" s="44"/>
      <c r="L45" s="14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73" t="str">
        <f>E7</f>
        <v>Přístavba školní jídelny a rozšíření tříd v 1NP v pavilonu č 3</v>
      </c>
      <c r="F48" s="35"/>
      <c r="G48" s="35"/>
      <c r="H48" s="35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121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D.1.1.1 - Bourací práce</v>
      </c>
      <c r="F50" s="44"/>
      <c r="G50" s="44"/>
      <c r="H50" s="44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4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Plzeň, pozemky parc. č. 2401/20, 2401/22</v>
      </c>
      <c r="G52" s="44"/>
      <c r="H52" s="44"/>
      <c r="I52" s="35" t="s">
        <v>24</v>
      </c>
      <c r="J52" s="76" t="str">
        <f>IF(J12="","",J12)</f>
        <v>4. 1. 2024</v>
      </c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40.05" customHeight="1">
      <c r="A54" s="42"/>
      <c r="B54" s="43"/>
      <c r="C54" s="35" t="s">
        <v>30</v>
      </c>
      <c r="D54" s="44"/>
      <c r="E54" s="44"/>
      <c r="F54" s="30" t="str">
        <f>E15</f>
        <v>ZŠ a MŠ pro zrakově postižené a vady řeči</v>
      </c>
      <c r="G54" s="44"/>
      <c r="H54" s="44"/>
      <c r="I54" s="35" t="s">
        <v>39</v>
      </c>
      <c r="J54" s="40" t="str">
        <f>E21</f>
        <v>ing. arch. Pavel Šticha– archa architekt</v>
      </c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37</v>
      </c>
      <c r="D55" s="44"/>
      <c r="E55" s="44"/>
      <c r="F55" s="30" t="str">
        <f>IF(E18="","",E18)</f>
        <v>Vyplň údaj</v>
      </c>
      <c r="G55" s="44"/>
      <c r="H55" s="44"/>
      <c r="I55" s="35" t="s">
        <v>44</v>
      </c>
      <c r="J55" s="40" t="str">
        <f>E24</f>
        <v>Eva Vopalecká</v>
      </c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74" t="s">
        <v>125</v>
      </c>
      <c r="D57" s="175"/>
      <c r="E57" s="175"/>
      <c r="F57" s="175"/>
      <c r="G57" s="175"/>
      <c r="H57" s="175"/>
      <c r="I57" s="175"/>
      <c r="J57" s="176" t="s">
        <v>126</v>
      </c>
      <c r="K57" s="175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7" t="s">
        <v>81</v>
      </c>
      <c r="D59" s="44"/>
      <c r="E59" s="44"/>
      <c r="F59" s="44"/>
      <c r="G59" s="44"/>
      <c r="H59" s="44"/>
      <c r="I59" s="44"/>
      <c r="J59" s="106">
        <f>J92</f>
        <v>0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127</v>
      </c>
    </row>
    <row r="60" s="9" customFormat="1" ht="24.96" customHeight="1">
      <c r="A60" s="9"/>
      <c r="B60" s="178"/>
      <c r="C60" s="179"/>
      <c r="D60" s="180" t="s">
        <v>128</v>
      </c>
      <c r="E60" s="181"/>
      <c r="F60" s="181"/>
      <c r="G60" s="181"/>
      <c r="H60" s="181"/>
      <c r="I60" s="181"/>
      <c r="J60" s="182">
        <f>J93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29"/>
      <c r="D61" s="185" t="s">
        <v>129</v>
      </c>
      <c r="E61" s="186"/>
      <c r="F61" s="186"/>
      <c r="G61" s="186"/>
      <c r="H61" s="186"/>
      <c r="I61" s="186"/>
      <c r="J61" s="187">
        <f>J94</f>
        <v>0</v>
      </c>
      <c r="K61" s="129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29"/>
      <c r="D62" s="185" t="s">
        <v>130</v>
      </c>
      <c r="E62" s="186"/>
      <c r="F62" s="186"/>
      <c r="G62" s="186"/>
      <c r="H62" s="186"/>
      <c r="I62" s="186"/>
      <c r="J62" s="187">
        <f>J110</f>
        <v>0</v>
      </c>
      <c r="K62" s="129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29"/>
      <c r="D63" s="185" t="s">
        <v>131</v>
      </c>
      <c r="E63" s="186"/>
      <c r="F63" s="186"/>
      <c r="G63" s="186"/>
      <c r="H63" s="186"/>
      <c r="I63" s="186"/>
      <c r="J63" s="187">
        <f>J188</f>
        <v>0</v>
      </c>
      <c r="K63" s="129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78"/>
      <c r="C64" s="179"/>
      <c r="D64" s="180" t="s">
        <v>132</v>
      </c>
      <c r="E64" s="181"/>
      <c r="F64" s="181"/>
      <c r="G64" s="181"/>
      <c r="H64" s="181"/>
      <c r="I64" s="181"/>
      <c r="J64" s="182">
        <f>J215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9"/>
      <c r="D65" s="185" t="s">
        <v>133</v>
      </c>
      <c r="E65" s="186"/>
      <c r="F65" s="186"/>
      <c r="G65" s="186"/>
      <c r="H65" s="186"/>
      <c r="I65" s="186"/>
      <c r="J65" s="187">
        <f>J216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9"/>
      <c r="D66" s="185" t="s">
        <v>134</v>
      </c>
      <c r="E66" s="186"/>
      <c r="F66" s="186"/>
      <c r="G66" s="186"/>
      <c r="H66" s="186"/>
      <c r="I66" s="186"/>
      <c r="J66" s="187">
        <f>J226</f>
        <v>0</v>
      </c>
      <c r="K66" s="129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9"/>
      <c r="D67" s="185" t="s">
        <v>135</v>
      </c>
      <c r="E67" s="186"/>
      <c r="F67" s="186"/>
      <c r="G67" s="186"/>
      <c r="H67" s="186"/>
      <c r="I67" s="186"/>
      <c r="J67" s="187">
        <f>J235</f>
        <v>0</v>
      </c>
      <c r="K67" s="129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9"/>
      <c r="D68" s="185" t="s">
        <v>136</v>
      </c>
      <c r="E68" s="186"/>
      <c r="F68" s="186"/>
      <c r="G68" s="186"/>
      <c r="H68" s="186"/>
      <c r="I68" s="186"/>
      <c r="J68" s="187">
        <f>J258</f>
        <v>0</v>
      </c>
      <c r="K68" s="129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9"/>
      <c r="D69" s="185" t="s">
        <v>137</v>
      </c>
      <c r="E69" s="186"/>
      <c r="F69" s="186"/>
      <c r="G69" s="186"/>
      <c r="H69" s="186"/>
      <c r="I69" s="186"/>
      <c r="J69" s="187">
        <f>J281</f>
        <v>0</v>
      </c>
      <c r="K69" s="129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9"/>
      <c r="D70" s="185" t="s">
        <v>138</v>
      </c>
      <c r="E70" s="186"/>
      <c r="F70" s="186"/>
      <c r="G70" s="186"/>
      <c r="H70" s="186"/>
      <c r="I70" s="186"/>
      <c r="J70" s="187">
        <f>J292</f>
        <v>0</v>
      </c>
      <c r="K70" s="129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8"/>
      <c r="C71" s="179"/>
      <c r="D71" s="180" t="s">
        <v>139</v>
      </c>
      <c r="E71" s="181"/>
      <c r="F71" s="181"/>
      <c r="G71" s="181"/>
      <c r="H71" s="181"/>
      <c r="I71" s="181"/>
      <c r="J71" s="182">
        <f>J315</f>
        <v>0</v>
      </c>
      <c r="K71" s="179"/>
      <c r="L71" s="18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4"/>
      <c r="C72" s="129"/>
      <c r="D72" s="185" t="s">
        <v>140</v>
      </c>
      <c r="E72" s="186"/>
      <c r="F72" s="186"/>
      <c r="G72" s="186"/>
      <c r="H72" s="186"/>
      <c r="I72" s="186"/>
      <c r="J72" s="187">
        <f>J316</f>
        <v>0</v>
      </c>
      <c r="K72" s="129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4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6.96" customHeight="1">
      <c r="A74" s="42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8" s="2" customFormat="1" ht="6.96" customHeight="1">
      <c r="A78" s="42"/>
      <c r="B78" s="65"/>
      <c r="C78" s="66"/>
      <c r="D78" s="66"/>
      <c r="E78" s="66"/>
      <c r="F78" s="66"/>
      <c r="G78" s="66"/>
      <c r="H78" s="66"/>
      <c r="I78" s="66"/>
      <c r="J78" s="66"/>
      <c r="K78" s="66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24.96" customHeight="1">
      <c r="A79" s="42"/>
      <c r="B79" s="43"/>
      <c r="C79" s="26" t="s">
        <v>141</v>
      </c>
      <c r="D79" s="44"/>
      <c r="E79" s="44"/>
      <c r="F79" s="44"/>
      <c r="G79" s="44"/>
      <c r="H79" s="44"/>
      <c r="I79" s="44"/>
      <c r="J79" s="44"/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4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2" customHeight="1">
      <c r="A81" s="42"/>
      <c r="B81" s="43"/>
      <c r="C81" s="35" t="s">
        <v>16</v>
      </c>
      <c r="D81" s="44"/>
      <c r="E81" s="44"/>
      <c r="F81" s="44"/>
      <c r="G81" s="44"/>
      <c r="H81" s="44"/>
      <c r="I81" s="44"/>
      <c r="J81" s="44"/>
      <c r="K81" s="44"/>
      <c r="L81" s="14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6.5" customHeight="1">
      <c r="A82" s="42"/>
      <c r="B82" s="43"/>
      <c r="C82" s="44"/>
      <c r="D82" s="44"/>
      <c r="E82" s="173" t="str">
        <f>E7</f>
        <v>Přístavba školní jídelny a rozšíření tříd v 1NP v pavilonu č 3</v>
      </c>
      <c r="F82" s="35"/>
      <c r="G82" s="35"/>
      <c r="H82" s="35"/>
      <c r="I82" s="44"/>
      <c r="J82" s="44"/>
      <c r="K82" s="44"/>
      <c r="L82" s="14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2" customHeight="1">
      <c r="A83" s="42"/>
      <c r="B83" s="43"/>
      <c r="C83" s="35" t="s">
        <v>121</v>
      </c>
      <c r="D83" s="44"/>
      <c r="E83" s="44"/>
      <c r="F83" s="44"/>
      <c r="G83" s="44"/>
      <c r="H83" s="44"/>
      <c r="I83" s="44"/>
      <c r="J83" s="44"/>
      <c r="K83" s="44"/>
      <c r="L83" s="14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6.5" customHeight="1">
      <c r="A84" s="42"/>
      <c r="B84" s="43"/>
      <c r="C84" s="44"/>
      <c r="D84" s="44"/>
      <c r="E84" s="73" t="str">
        <f>E9</f>
        <v>D.1.1.1 - Bourací práce</v>
      </c>
      <c r="F84" s="44"/>
      <c r="G84" s="44"/>
      <c r="H84" s="44"/>
      <c r="I84" s="44"/>
      <c r="J84" s="44"/>
      <c r="K84" s="44"/>
      <c r="L84" s="14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6.96" customHeight="1">
      <c r="A85" s="42"/>
      <c r="B85" s="43"/>
      <c r="C85" s="44"/>
      <c r="D85" s="44"/>
      <c r="E85" s="44"/>
      <c r="F85" s="44"/>
      <c r="G85" s="44"/>
      <c r="H85" s="44"/>
      <c r="I85" s="44"/>
      <c r="J85" s="44"/>
      <c r="K85" s="44"/>
      <c r="L85" s="14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12" customHeight="1">
      <c r="A86" s="42"/>
      <c r="B86" s="43"/>
      <c r="C86" s="35" t="s">
        <v>22</v>
      </c>
      <c r="D86" s="44"/>
      <c r="E86" s="44"/>
      <c r="F86" s="30" t="str">
        <f>F12</f>
        <v>Plzeň, pozemky parc. č. 2401/20, 2401/22</v>
      </c>
      <c r="G86" s="44"/>
      <c r="H86" s="44"/>
      <c r="I86" s="35" t="s">
        <v>24</v>
      </c>
      <c r="J86" s="76" t="str">
        <f>IF(J12="","",J12)</f>
        <v>4. 1. 2024</v>
      </c>
      <c r="K86" s="44"/>
      <c r="L86" s="14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6.96" customHeight="1">
      <c r="A87" s="42"/>
      <c r="B87" s="43"/>
      <c r="C87" s="44"/>
      <c r="D87" s="44"/>
      <c r="E87" s="44"/>
      <c r="F87" s="44"/>
      <c r="G87" s="44"/>
      <c r="H87" s="44"/>
      <c r="I87" s="44"/>
      <c r="J87" s="44"/>
      <c r="K87" s="44"/>
      <c r="L87" s="14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40.05" customHeight="1">
      <c r="A88" s="42"/>
      <c r="B88" s="43"/>
      <c r="C88" s="35" t="s">
        <v>30</v>
      </c>
      <c r="D88" s="44"/>
      <c r="E88" s="44"/>
      <c r="F88" s="30" t="str">
        <f>E15</f>
        <v>ZŠ a MŠ pro zrakově postižené a vady řeči</v>
      </c>
      <c r="G88" s="44"/>
      <c r="H88" s="44"/>
      <c r="I88" s="35" t="s">
        <v>39</v>
      </c>
      <c r="J88" s="40" t="str">
        <f>E21</f>
        <v>ing. arch. Pavel Šticha– archa architekt</v>
      </c>
      <c r="K88" s="44"/>
      <c r="L88" s="14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15.15" customHeight="1">
      <c r="A89" s="42"/>
      <c r="B89" s="43"/>
      <c r="C89" s="35" t="s">
        <v>37</v>
      </c>
      <c r="D89" s="44"/>
      <c r="E89" s="44"/>
      <c r="F89" s="30" t="str">
        <f>IF(E18="","",E18)</f>
        <v>Vyplň údaj</v>
      </c>
      <c r="G89" s="44"/>
      <c r="H89" s="44"/>
      <c r="I89" s="35" t="s">
        <v>44</v>
      </c>
      <c r="J89" s="40" t="str">
        <f>E24</f>
        <v>Eva Vopalecká</v>
      </c>
      <c r="K89" s="44"/>
      <c r="L89" s="14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10.32" customHeight="1">
      <c r="A90" s="42"/>
      <c r="B90" s="43"/>
      <c r="C90" s="44"/>
      <c r="D90" s="44"/>
      <c r="E90" s="44"/>
      <c r="F90" s="44"/>
      <c r="G90" s="44"/>
      <c r="H90" s="44"/>
      <c r="I90" s="44"/>
      <c r="J90" s="44"/>
      <c r="K90" s="44"/>
      <c r="L90" s="14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11" customFormat="1" ht="29.28" customHeight="1">
      <c r="A91" s="189"/>
      <c r="B91" s="190"/>
      <c r="C91" s="191" t="s">
        <v>142</v>
      </c>
      <c r="D91" s="192" t="s">
        <v>68</v>
      </c>
      <c r="E91" s="192" t="s">
        <v>64</v>
      </c>
      <c r="F91" s="192" t="s">
        <v>65</v>
      </c>
      <c r="G91" s="192" t="s">
        <v>143</v>
      </c>
      <c r="H91" s="192" t="s">
        <v>144</v>
      </c>
      <c r="I91" s="192" t="s">
        <v>145</v>
      </c>
      <c r="J91" s="192" t="s">
        <v>126</v>
      </c>
      <c r="K91" s="193" t="s">
        <v>146</v>
      </c>
      <c r="L91" s="194"/>
      <c r="M91" s="96" t="s">
        <v>36</v>
      </c>
      <c r="N91" s="97" t="s">
        <v>53</v>
      </c>
      <c r="O91" s="97" t="s">
        <v>147</v>
      </c>
      <c r="P91" s="97" t="s">
        <v>148</v>
      </c>
      <c r="Q91" s="97" t="s">
        <v>149</v>
      </c>
      <c r="R91" s="97" t="s">
        <v>150</v>
      </c>
      <c r="S91" s="97" t="s">
        <v>151</v>
      </c>
      <c r="T91" s="98" t="s">
        <v>152</v>
      </c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</row>
    <row r="92" s="2" customFormat="1" ht="22.8" customHeight="1">
      <c r="A92" s="42"/>
      <c r="B92" s="43"/>
      <c r="C92" s="103" t="s">
        <v>153</v>
      </c>
      <c r="D92" s="44"/>
      <c r="E92" s="44"/>
      <c r="F92" s="44"/>
      <c r="G92" s="44"/>
      <c r="H92" s="44"/>
      <c r="I92" s="44"/>
      <c r="J92" s="195">
        <f>BK92</f>
        <v>0</v>
      </c>
      <c r="K92" s="44"/>
      <c r="L92" s="48"/>
      <c r="M92" s="99"/>
      <c r="N92" s="196"/>
      <c r="O92" s="100"/>
      <c r="P92" s="197">
        <f>P93+P215+P315</f>
        <v>0</v>
      </c>
      <c r="Q92" s="100"/>
      <c r="R92" s="197">
        <f>R93+R215+R315</f>
        <v>0.30549078399999996</v>
      </c>
      <c r="S92" s="100"/>
      <c r="T92" s="198">
        <f>T93+T215+T315</f>
        <v>157.74754680000001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T92" s="20" t="s">
        <v>82</v>
      </c>
      <c r="AU92" s="20" t="s">
        <v>127</v>
      </c>
      <c r="BK92" s="199">
        <f>BK93+BK215+BK315</f>
        <v>0</v>
      </c>
    </row>
    <row r="93" s="12" customFormat="1" ht="25.92" customHeight="1">
      <c r="A93" s="12"/>
      <c r="B93" s="200"/>
      <c r="C93" s="201"/>
      <c r="D93" s="202" t="s">
        <v>82</v>
      </c>
      <c r="E93" s="203" t="s">
        <v>154</v>
      </c>
      <c r="F93" s="203" t="s">
        <v>155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f>P94+P110+P188</f>
        <v>0</v>
      </c>
      <c r="Q93" s="208"/>
      <c r="R93" s="209">
        <f>R94+R110+R188</f>
        <v>0</v>
      </c>
      <c r="S93" s="208"/>
      <c r="T93" s="210">
        <f>T94+T110+T188</f>
        <v>146.66192000000001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91</v>
      </c>
      <c r="AT93" s="212" t="s">
        <v>82</v>
      </c>
      <c r="AU93" s="212" t="s">
        <v>83</v>
      </c>
      <c r="AY93" s="211" t="s">
        <v>156</v>
      </c>
      <c r="BK93" s="213">
        <f>BK94+BK110+BK188</f>
        <v>0</v>
      </c>
    </row>
    <row r="94" s="12" customFormat="1" ht="22.8" customHeight="1">
      <c r="A94" s="12"/>
      <c r="B94" s="200"/>
      <c r="C94" s="201"/>
      <c r="D94" s="202" t="s">
        <v>82</v>
      </c>
      <c r="E94" s="214" t="s">
        <v>91</v>
      </c>
      <c r="F94" s="214" t="s">
        <v>157</v>
      </c>
      <c r="G94" s="201"/>
      <c r="H94" s="201"/>
      <c r="I94" s="204"/>
      <c r="J94" s="215">
        <f>BK94</f>
        <v>0</v>
      </c>
      <c r="K94" s="201"/>
      <c r="L94" s="206"/>
      <c r="M94" s="207"/>
      <c r="N94" s="208"/>
      <c r="O94" s="208"/>
      <c r="P94" s="209">
        <f>SUM(P95:P109)</f>
        <v>0</v>
      </c>
      <c r="Q94" s="208"/>
      <c r="R94" s="209">
        <f>SUM(R95:R109)</f>
        <v>0</v>
      </c>
      <c r="S94" s="208"/>
      <c r="T94" s="210">
        <f>SUM(T95:T109)</f>
        <v>115.71000000000001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91</v>
      </c>
      <c r="AT94" s="212" t="s">
        <v>82</v>
      </c>
      <c r="AU94" s="212" t="s">
        <v>91</v>
      </c>
      <c r="AY94" s="211" t="s">
        <v>156</v>
      </c>
      <c r="BK94" s="213">
        <f>SUM(BK95:BK109)</f>
        <v>0</v>
      </c>
    </row>
    <row r="95" s="2" customFormat="1" ht="37.8" customHeight="1">
      <c r="A95" s="42"/>
      <c r="B95" s="43"/>
      <c r="C95" s="216" t="s">
        <v>91</v>
      </c>
      <c r="D95" s="216" t="s">
        <v>158</v>
      </c>
      <c r="E95" s="217" t="s">
        <v>159</v>
      </c>
      <c r="F95" s="218" t="s">
        <v>160</v>
      </c>
      <c r="G95" s="219" t="s">
        <v>161</v>
      </c>
      <c r="H95" s="220">
        <v>133</v>
      </c>
      <c r="I95" s="221"/>
      <c r="J95" s="222">
        <f>ROUND(I95*H95,2)</f>
        <v>0</v>
      </c>
      <c r="K95" s="218" t="s">
        <v>162</v>
      </c>
      <c r="L95" s="48"/>
      <c r="M95" s="223" t="s">
        <v>36</v>
      </c>
      <c r="N95" s="224" t="s">
        <v>54</v>
      </c>
      <c r="O95" s="88"/>
      <c r="P95" s="225">
        <f>O95*H95</f>
        <v>0</v>
      </c>
      <c r="Q95" s="225">
        <v>0</v>
      </c>
      <c r="R95" s="225">
        <f>Q95*H95</f>
        <v>0</v>
      </c>
      <c r="S95" s="225">
        <v>0.255</v>
      </c>
      <c r="T95" s="226">
        <f>S95*H95</f>
        <v>33.914999999999999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R95" s="227" t="s">
        <v>163</v>
      </c>
      <c r="AT95" s="227" t="s">
        <v>158</v>
      </c>
      <c r="AU95" s="227" t="s">
        <v>94</v>
      </c>
      <c r="AY95" s="20" t="s">
        <v>156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91</v>
      </c>
      <c r="BK95" s="228">
        <f>ROUND(I95*H95,2)</f>
        <v>0</v>
      </c>
      <c r="BL95" s="20" t="s">
        <v>163</v>
      </c>
      <c r="BM95" s="227" t="s">
        <v>164</v>
      </c>
    </row>
    <row r="96" s="2" customFormat="1">
      <c r="A96" s="42"/>
      <c r="B96" s="43"/>
      <c r="C96" s="44"/>
      <c r="D96" s="229" t="s">
        <v>165</v>
      </c>
      <c r="E96" s="44"/>
      <c r="F96" s="230" t="s">
        <v>166</v>
      </c>
      <c r="G96" s="44"/>
      <c r="H96" s="44"/>
      <c r="I96" s="231"/>
      <c r="J96" s="44"/>
      <c r="K96" s="44"/>
      <c r="L96" s="48"/>
      <c r="M96" s="232"/>
      <c r="N96" s="233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165</v>
      </c>
      <c r="AU96" s="20" t="s">
        <v>94</v>
      </c>
    </row>
    <row r="97" s="13" customFormat="1">
      <c r="A97" s="13"/>
      <c r="B97" s="234"/>
      <c r="C97" s="235"/>
      <c r="D97" s="236" t="s">
        <v>167</v>
      </c>
      <c r="E97" s="237" t="s">
        <v>36</v>
      </c>
      <c r="F97" s="238" t="s">
        <v>168</v>
      </c>
      <c r="G97" s="235"/>
      <c r="H97" s="237" t="s">
        <v>36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167</v>
      </c>
      <c r="AU97" s="244" t="s">
        <v>94</v>
      </c>
      <c r="AV97" s="13" t="s">
        <v>91</v>
      </c>
      <c r="AW97" s="13" t="s">
        <v>43</v>
      </c>
      <c r="AX97" s="13" t="s">
        <v>83</v>
      </c>
      <c r="AY97" s="244" t="s">
        <v>156</v>
      </c>
    </row>
    <row r="98" s="13" customFormat="1">
      <c r="A98" s="13"/>
      <c r="B98" s="234"/>
      <c r="C98" s="235"/>
      <c r="D98" s="236" t="s">
        <v>167</v>
      </c>
      <c r="E98" s="237" t="s">
        <v>36</v>
      </c>
      <c r="F98" s="238" t="s">
        <v>169</v>
      </c>
      <c r="G98" s="235"/>
      <c r="H98" s="237" t="s">
        <v>36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167</v>
      </c>
      <c r="AU98" s="244" t="s">
        <v>94</v>
      </c>
      <c r="AV98" s="13" t="s">
        <v>91</v>
      </c>
      <c r="AW98" s="13" t="s">
        <v>43</v>
      </c>
      <c r="AX98" s="13" t="s">
        <v>83</v>
      </c>
      <c r="AY98" s="244" t="s">
        <v>156</v>
      </c>
    </row>
    <row r="99" s="13" customFormat="1">
      <c r="A99" s="13"/>
      <c r="B99" s="234"/>
      <c r="C99" s="235"/>
      <c r="D99" s="236" t="s">
        <v>167</v>
      </c>
      <c r="E99" s="237" t="s">
        <v>36</v>
      </c>
      <c r="F99" s="238" t="s">
        <v>170</v>
      </c>
      <c r="G99" s="235"/>
      <c r="H99" s="237" t="s">
        <v>36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167</v>
      </c>
      <c r="AU99" s="244" t="s">
        <v>94</v>
      </c>
      <c r="AV99" s="13" t="s">
        <v>91</v>
      </c>
      <c r="AW99" s="13" t="s">
        <v>43</v>
      </c>
      <c r="AX99" s="13" t="s">
        <v>83</v>
      </c>
      <c r="AY99" s="244" t="s">
        <v>156</v>
      </c>
    </row>
    <row r="100" s="13" customFormat="1">
      <c r="A100" s="13"/>
      <c r="B100" s="234"/>
      <c r="C100" s="235"/>
      <c r="D100" s="236" t="s">
        <v>167</v>
      </c>
      <c r="E100" s="237" t="s">
        <v>36</v>
      </c>
      <c r="F100" s="238" t="s">
        <v>171</v>
      </c>
      <c r="G100" s="235"/>
      <c r="H100" s="237" t="s">
        <v>36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167</v>
      </c>
      <c r="AU100" s="244" t="s">
        <v>94</v>
      </c>
      <c r="AV100" s="13" t="s">
        <v>91</v>
      </c>
      <c r="AW100" s="13" t="s">
        <v>43</v>
      </c>
      <c r="AX100" s="13" t="s">
        <v>83</v>
      </c>
      <c r="AY100" s="244" t="s">
        <v>156</v>
      </c>
    </row>
    <row r="101" s="13" customFormat="1">
      <c r="A101" s="13"/>
      <c r="B101" s="234"/>
      <c r="C101" s="235"/>
      <c r="D101" s="236" t="s">
        <v>167</v>
      </c>
      <c r="E101" s="237" t="s">
        <v>36</v>
      </c>
      <c r="F101" s="238" t="s">
        <v>172</v>
      </c>
      <c r="G101" s="235"/>
      <c r="H101" s="237" t="s">
        <v>36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167</v>
      </c>
      <c r="AU101" s="244" t="s">
        <v>94</v>
      </c>
      <c r="AV101" s="13" t="s">
        <v>91</v>
      </c>
      <c r="AW101" s="13" t="s">
        <v>43</v>
      </c>
      <c r="AX101" s="13" t="s">
        <v>83</v>
      </c>
      <c r="AY101" s="244" t="s">
        <v>156</v>
      </c>
    </row>
    <row r="102" s="13" customFormat="1">
      <c r="A102" s="13"/>
      <c r="B102" s="234"/>
      <c r="C102" s="235"/>
      <c r="D102" s="236" t="s">
        <v>167</v>
      </c>
      <c r="E102" s="237" t="s">
        <v>36</v>
      </c>
      <c r="F102" s="238" t="s">
        <v>173</v>
      </c>
      <c r="G102" s="235"/>
      <c r="H102" s="237" t="s">
        <v>36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167</v>
      </c>
      <c r="AU102" s="244" t="s">
        <v>94</v>
      </c>
      <c r="AV102" s="13" t="s">
        <v>91</v>
      </c>
      <c r="AW102" s="13" t="s">
        <v>43</v>
      </c>
      <c r="AX102" s="13" t="s">
        <v>83</v>
      </c>
      <c r="AY102" s="244" t="s">
        <v>156</v>
      </c>
    </row>
    <row r="103" s="13" customFormat="1">
      <c r="A103" s="13"/>
      <c r="B103" s="234"/>
      <c r="C103" s="235"/>
      <c r="D103" s="236" t="s">
        <v>167</v>
      </c>
      <c r="E103" s="237" t="s">
        <v>36</v>
      </c>
      <c r="F103" s="238" t="s">
        <v>174</v>
      </c>
      <c r="G103" s="235"/>
      <c r="H103" s="237" t="s">
        <v>36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167</v>
      </c>
      <c r="AU103" s="244" t="s">
        <v>94</v>
      </c>
      <c r="AV103" s="13" t="s">
        <v>91</v>
      </c>
      <c r="AW103" s="13" t="s">
        <v>43</v>
      </c>
      <c r="AX103" s="13" t="s">
        <v>83</v>
      </c>
      <c r="AY103" s="244" t="s">
        <v>156</v>
      </c>
    </row>
    <row r="104" s="13" customFormat="1">
      <c r="A104" s="13"/>
      <c r="B104" s="234"/>
      <c r="C104" s="235"/>
      <c r="D104" s="236" t="s">
        <v>167</v>
      </c>
      <c r="E104" s="237" t="s">
        <v>36</v>
      </c>
      <c r="F104" s="238" t="s">
        <v>175</v>
      </c>
      <c r="G104" s="235"/>
      <c r="H104" s="237" t="s">
        <v>36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167</v>
      </c>
      <c r="AU104" s="244" t="s">
        <v>94</v>
      </c>
      <c r="AV104" s="13" t="s">
        <v>91</v>
      </c>
      <c r="AW104" s="13" t="s">
        <v>43</v>
      </c>
      <c r="AX104" s="13" t="s">
        <v>83</v>
      </c>
      <c r="AY104" s="244" t="s">
        <v>156</v>
      </c>
    </row>
    <row r="105" s="14" customFormat="1">
      <c r="A105" s="14"/>
      <c r="B105" s="245"/>
      <c r="C105" s="246"/>
      <c r="D105" s="236" t="s">
        <v>167</v>
      </c>
      <c r="E105" s="247" t="s">
        <v>36</v>
      </c>
      <c r="F105" s="248" t="s">
        <v>176</v>
      </c>
      <c r="G105" s="246"/>
      <c r="H105" s="249">
        <v>133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5" t="s">
        <v>167</v>
      </c>
      <c r="AU105" s="255" t="s">
        <v>94</v>
      </c>
      <c r="AV105" s="14" t="s">
        <v>94</v>
      </c>
      <c r="AW105" s="14" t="s">
        <v>43</v>
      </c>
      <c r="AX105" s="14" t="s">
        <v>91</v>
      </c>
      <c r="AY105" s="255" t="s">
        <v>156</v>
      </c>
    </row>
    <row r="106" s="2" customFormat="1" ht="37.8" customHeight="1">
      <c r="A106" s="42"/>
      <c r="B106" s="43"/>
      <c r="C106" s="216" t="s">
        <v>94</v>
      </c>
      <c r="D106" s="216" t="s">
        <v>158</v>
      </c>
      <c r="E106" s="217" t="s">
        <v>177</v>
      </c>
      <c r="F106" s="218" t="s">
        <v>178</v>
      </c>
      <c r="G106" s="219" t="s">
        <v>161</v>
      </c>
      <c r="H106" s="220">
        <v>133</v>
      </c>
      <c r="I106" s="221"/>
      <c r="J106" s="222">
        <f>ROUND(I106*H106,2)</f>
        <v>0</v>
      </c>
      <c r="K106" s="218" t="s">
        <v>162</v>
      </c>
      <c r="L106" s="48"/>
      <c r="M106" s="223" t="s">
        <v>36</v>
      </c>
      <c r="N106" s="224" t="s">
        <v>54</v>
      </c>
      <c r="O106" s="88"/>
      <c r="P106" s="225">
        <f>O106*H106</f>
        <v>0</v>
      </c>
      <c r="Q106" s="225">
        <v>0</v>
      </c>
      <c r="R106" s="225">
        <f>Q106*H106</f>
        <v>0</v>
      </c>
      <c r="S106" s="225">
        <v>0.28999999999999998</v>
      </c>
      <c r="T106" s="226">
        <f>S106*H106</f>
        <v>38.57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27" t="s">
        <v>163</v>
      </c>
      <c r="AT106" s="227" t="s">
        <v>158</v>
      </c>
      <c r="AU106" s="227" t="s">
        <v>94</v>
      </c>
      <c r="AY106" s="20" t="s">
        <v>156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91</v>
      </c>
      <c r="BK106" s="228">
        <f>ROUND(I106*H106,2)</f>
        <v>0</v>
      </c>
      <c r="BL106" s="20" t="s">
        <v>163</v>
      </c>
      <c r="BM106" s="227" t="s">
        <v>179</v>
      </c>
    </row>
    <row r="107" s="2" customFormat="1">
      <c r="A107" s="42"/>
      <c r="B107" s="43"/>
      <c r="C107" s="44"/>
      <c r="D107" s="229" t="s">
        <v>165</v>
      </c>
      <c r="E107" s="44"/>
      <c r="F107" s="230" t="s">
        <v>180</v>
      </c>
      <c r="G107" s="44"/>
      <c r="H107" s="44"/>
      <c r="I107" s="231"/>
      <c r="J107" s="44"/>
      <c r="K107" s="44"/>
      <c r="L107" s="48"/>
      <c r="M107" s="232"/>
      <c r="N107" s="233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165</v>
      </c>
      <c r="AU107" s="20" t="s">
        <v>94</v>
      </c>
    </row>
    <row r="108" s="2" customFormat="1" ht="37.8" customHeight="1">
      <c r="A108" s="42"/>
      <c r="B108" s="43"/>
      <c r="C108" s="216" t="s">
        <v>181</v>
      </c>
      <c r="D108" s="216" t="s">
        <v>158</v>
      </c>
      <c r="E108" s="217" t="s">
        <v>182</v>
      </c>
      <c r="F108" s="218" t="s">
        <v>183</v>
      </c>
      <c r="G108" s="219" t="s">
        <v>161</v>
      </c>
      <c r="H108" s="220">
        <v>133</v>
      </c>
      <c r="I108" s="221"/>
      <c r="J108" s="222">
        <f>ROUND(I108*H108,2)</f>
        <v>0</v>
      </c>
      <c r="K108" s="218" t="s">
        <v>162</v>
      </c>
      <c r="L108" s="48"/>
      <c r="M108" s="223" t="s">
        <v>36</v>
      </c>
      <c r="N108" s="224" t="s">
        <v>54</v>
      </c>
      <c r="O108" s="88"/>
      <c r="P108" s="225">
        <f>O108*H108</f>
        <v>0</v>
      </c>
      <c r="Q108" s="225">
        <v>0</v>
      </c>
      <c r="R108" s="225">
        <f>Q108*H108</f>
        <v>0</v>
      </c>
      <c r="S108" s="225">
        <v>0.32500000000000001</v>
      </c>
      <c r="T108" s="226">
        <f>S108*H108</f>
        <v>43.225000000000001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27" t="s">
        <v>163</v>
      </c>
      <c r="AT108" s="227" t="s">
        <v>158</v>
      </c>
      <c r="AU108" s="227" t="s">
        <v>94</v>
      </c>
      <c r="AY108" s="20" t="s">
        <v>156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91</v>
      </c>
      <c r="BK108" s="228">
        <f>ROUND(I108*H108,2)</f>
        <v>0</v>
      </c>
      <c r="BL108" s="20" t="s">
        <v>163</v>
      </c>
      <c r="BM108" s="227" t="s">
        <v>184</v>
      </c>
    </row>
    <row r="109" s="2" customFormat="1">
      <c r="A109" s="42"/>
      <c r="B109" s="43"/>
      <c r="C109" s="44"/>
      <c r="D109" s="229" t="s">
        <v>165</v>
      </c>
      <c r="E109" s="44"/>
      <c r="F109" s="230" t="s">
        <v>185</v>
      </c>
      <c r="G109" s="44"/>
      <c r="H109" s="44"/>
      <c r="I109" s="231"/>
      <c r="J109" s="44"/>
      <c r="K109" s="44"/>
      <c r="L109" s="48"/>
      <c r="M109" s="232"/>
      <c r="N109" s="233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165</v>
      </c>
      <c r="AU109" s="20" t="s">
        <v>94</v>
      </c>
    </row>
    <row r="110" s="12" customFormat="1" ht="22.8" customHeight="1">
      <c r="A110" s="12"/>
      <c r="B110" s="200"/>
      <c r="C110" s="201"/>
      <c r="D110" s="202" t="s">
        <v>82</v>
      </c>
      <c r="E110" s="214" t="s">
        <v>186</v>
      </c>
      <c r="F110" s="214" t="s">
        <v>187</v>
      </c>
      <c r="G110" s="201"/>
      <c r="H110" s="201"/>
      <c r="I110" s="204"/>
      <c r="J110" s="215">
        <f>BK110</f>
        <v>0</v>
      </c>
      <c r="K110" s="201"/>
      <c r="L110" s="206"/>
      <c r="M110" s="207"/>
      <c r="N110" s="208"/>
      <c r="O110" s="208"/>
      <c r="P110" s="209">
        <f>SUM(P111:P187)</f>
        <v>0</v>
      </c>
      <c r="Q110" s="208"/>
      <c r="R110" s="209">
        <f>SUM(R111:R187)</f>
        <v>0</v>
      </c>
      <c r="S110" s="208"/>
      <c r="T110" s="210">
        <f>SUM(T111:T187)</f>
        <v>30.951919999999998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1" t="s">
        <v>91</v>
      </c>
      <c r="AT110" s="212" t="s">
        <v>82</v>
      </c>
      <c r="AU110" s="212" t="s">
        <v>91</v>
      </c>
      <c r="AY110" s="211" t="s">
        <v>156</v>
      </c>
      <c r="BK110" s="213">
        <f>SUM(BK111:BK187)</f>
        <v>0</v>
      </c>
    </row>
    <row r="111" s="2" customFormat="1" ht="16.5" customHeight="1">
      <c r="A111" s="42"/>
      <c r="B111" s="43"/>
      <c r="C111" s="216" t="s">
        <v>163</v>
      </c>
      <c r="D111" s="216" t="s">
        <v>158</v>
      </c>
      <c r="E111" s="217" t="s">
        <v>188</v>
      </c>
      <c r="F111" s="218" t="s">
        <v>189</v>
      </c>
      <c r="G111" s="219" t="s">
        <v>190</v>
      </c>
      <c r="H111" s="220">
        <v>2.2559999999999998</v>
      </c>
      <c r="I111" s="221"/>
      <c r="J111" s="222">
        <f>ROUND(I111*H111,2)</f>
        <v>0</v>
      </c>
      <c r="K111" s="218" t="s">
        <v>162</v>
      </c>
      <c r="L111" s="48"/>
      <c r="M111" s="223" t="s">
        <v>36</v>
      </c>
      <c r="N111" s="224" t="s">
        <v>54</v>
      </c>
      <c r="O111" s="88"/>
      <c r="P111" s="225">
        <f>O111*H111</f>
        <v>0</v>
      </c>
      <c r="Q111" s="225">
        <v>0</v>
      </c>
      <c r="R111" s="225">
        <f>Q111*H111</f>
        <v>0</v>
      </c>
      <c r="S111" s="225">
        <v>2</v>
      </c>
      <c r="T111" s="226">
        <f>S111*H111</f>
        <v>4.5119999999999996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R111" s="227" t="s">
        <v>163</v>
      </c>
      <c r="AT111" s="227" t="s">
        <v>158</v>
      </c>
      <c r="AU111" s="227" t="s">
        <v>94</v>
      </c>
      <c r="AY111" s="20" t="s">
        <v>156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91</v>
      </c>
      <c r="BK111" s="228">
        <f>ROUND(I111*H111,2)</f>
        <v>0</v>
      </c>
      <c r="BL111" s="20" t="s">
        <v>163</v>
      </c>
      <c r="BM111" s="227" t="s">
        <v>191</v>
      </c>
    </row>
    <row r="112" s="2" customFormat="1">
      <c r="A112" s="42"/>
      <c r="B112" s="43"/>
      <c r="C112" s="44"/>
      <c r="D112" s="229" t="s">
        <v>165</v>
      </c>
      <c r="E112" s="44"/>
      <c r="F112" s="230" t="s">
        <v>192</v>
      </c>
      <c r="G112" s="44"/>
      <c r="H112" s="44"/>
      <c r="I112" s="231"/>
      <c r="J112" s="44"/>
      <c r="K112" s="44"/>
      <c r="L112" s="48"/>
      <c r="M112" s="232"/>
      <c r="N112" s="233"/>
      <c r="O112" s="88"/>
      <c r="P112" s="88"/>
      <c r="Q112" s="88"/>
      <c r="R112" s="88"/>
      <c r="S112" s="88"/>
      <c r="T112" s="89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T112" s="20" t="s">
        <v>165</v>
      </c>
      <c r="AU112" s="20" t="s">
        <v>94</v>
      </c>
    </row>
    <row r="113" s="13" customFormat="1">
      <c r="A113" s="13"/>
      <c r="B113" s="234"/>
      <c r="C113" s="235"/>
      <c r="D113" s="236" t="s">
        <v>167</v>
      </c>
      <c r="E113" s="237" t="s">
        <v>36</v>
      </c>
      <c r="F113" s="238" t="s">
        <v>168</v>
      </c>
      <c r="G113" s="235"/>
      <c r="H113" s="237" t="s">
        <v>36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167</v>
      </c>
      <c r="AU113" s="244" t="s">
        <v>94</v>
      </c>
      <c r="AV113" s="13" t="s">
        <v>91</v>
      </c>
      <c r="AW113" s="13" t="s">
        <v>43</v>
      </c>
      <c r="AX113" s="13" t="s">
        <v>83</v>
      </c>
      <c r="AY113" s="244" t="s">
        <v>156</v>
      </c>
    </row>
    <row r="114" s="13" customFormat="1">
      <c r="A114" s="13"/>
      <c r="B114" s="234"/>
      <c r="C114" s="235"/>
      <c r="D114" s="236" t="s">
        <v>167</v>
      </c>
      <c r="E114" s="237" t="s">
        <v>36</v>
      </c>
      <c r="F114" s="238" t="s">
        <v>193</v>
      </c>
      <c r="G114" s="235"/>
      <c r="H114" s="237" t="s">
        <v>36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167</v>
      </c>
      <c r="AU114" s="244" t="s">
        <v>94</v>
      </c>
      <c r="AV114" s="13" t="s">
        <v>91</v>
      </c>
      <c r="AW114" s="13" t="s">
        <v>43</v>
      </c>
      <c r="AX114" s="13" t="s">
        <v>83</v>
      </c>
      <c r="AY114" s="244" t="s">
        <v>156</v>
      </c>
    </row>
    <row r="115" s="14" customFormat="1">
      <c r="A115" s="14"/>
      <c r="B115" s="245"/>
      <c r="C115" s="246"/>
      <c r="D115" s="236" t="s">
        <v>167</v>
      </c>
      <c r="E115" s="247" t="s">
        <v>36</v>
      </c>
      <c r="F115" s="248" t="s">
        <v>194</v>
      </c>
      <c r="G115" s="246"/>
      <c r="H115" s="249">
        <v>2.2559999999999998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5" t="s">
        <v>167</v>
      </c>
      <c r="AU115" s="255" t="s">
        <v>94</v>
      </c>
      <c r="AV115" s="14" t="s">
        <v>94</v>
      </c>
      <c r="AW115" s="14" t="s">
        <v>43</v>
      </c>
      <c r="AX115" s="14" t="s">
        <v>91</v>
      </c>
      <c r="AY115" s="255" t="s">
        <v>156</v>
      </c>
    </row>
    <row r="116" s="2" customFormat="1" ht="24.15" customHeight="1">
      <c r="A116" s="42"/>
      <c r="B116" s="43"/>
      <c r="C116" s="216" t="s">
        <v>195</v>
      </c>
      <c r="D116" s="216" t="s">
        <v>158</v>
      </c>
      <c r="E116" s="217" t="s">
        <v>196</v>
      </c>
      <c r="F116" s="218" t="s">
        <v>197</v>
      </c>
      <c r="G116" s="219" t="s">
        <v>190</v>
      </c>
      <c r="H116" s="220">
        <v>5.2919999999999998</v>
      </c>
      <c r="I116" s="221"/>
      <c r="J116" s="222">
        <f>ROUND(I116*H116,2)</f>
        <v>0</v>
      </c>
      <c r="K116" s="218" t="s">
        <v>162</v>
      </c>
      <c r="L116" s="48"/>
      <c r="M116" s="223" t="s">
        <v>36</v>
      </c>
      <c r="N116" s="224" t="s">
        <v>54</v>
      </c>
      <c r="O116" s="88"/>
      <c r="P116" s="225">
        <f>O116*H116</f>
        <v>0</v>
      </c>
      <c r="Q116" s="225">
        <v>0</v>
      </c>
      <c r="R116" s="225">
        <f>Q116*H116</f>
        <v>0</v>
      </c>
      <c r="S116" s="225">
        <v>0.90000000000000002</v>
      </c>
      <c r="T116" s="226">
        <f>S116*H116</f>
        <v>4.7628000000000004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27" t="s">
        <v>163</v>
      </c>
      <c r="AT116" s="227" t="s">
        <v>158</v>
      </c>
      <c r="AU116" s="227" t="s">
        <v>94</v>
      </c>
      <c r="AY116" s="20" t="s">
        <v>156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91</v>
      </c>
      <c r="BK116" s="228">
        <f>ROUND(I116*H116,2)</f>
        <v>0</v>
      </c>
      <c r="BL116" s="20" t="s">
        <v>163</v>
      </c>
      <c r="BM116" s="227" t="s">
        <v>198</v>
      </c>
    </row>
    <row r="117" s="2" customFormat="1">
      <c r="A117" s="42"/>
      <c r="B117" s="43"/>
      <c r="C117" s="44"/>
      <c r="D117" s="229" t="s">
        <v>165</v>
      </c>
      <c r="E117" s="44"/>
      <c r="F117" s="230" t="s">
        <v>199</v>
      </c>
      <c r="G117" s="44"/>
      <c r="H117" s="44"/>
      <c r="I117" s="231"/>
      <c r="J117" s="44"/>
      <c r="K117" s="44"/>
      <c r="L117" s="48"/>
      <c r="M117" s="232"/>
      <c r="N117" s="233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165</v>
      </c>
      <c r="AU117" s="20" t="s">
        <v>94</v>
      </c>
    </row>
    <row r="118" s="13" customFormat="1">
      <c r="A118" s="13"/>
      <c r="B118" s="234"/>
      <c r="C118" s="235"/>
      <c r="D118" s="236" t="s">
        <v>167</v>
      </c>
      <c r="E118" s="237" t="s">
        <v>36</v>
      </c>
      <c r="F118" s="238" t="s">
        <v>200</v>
      </c>
      <c r="G118" s="235"/>
      <c r="H118" s="237" t="s">
        <v>36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167</v>
      </c>
      <c r="AU118" s="244" t="s">
        <v>94</v>
      </c>
      <c r="AV118" s="13" t="s">
        <v>91</v>
      </c>
      <c r="AW118" s="13" t="s">
        <v>43</v>
      </c>
      <c r="AX118" s="13" t="s">
        <v>83</v>
      </c>
      <c r="AY118" s="244" t="s">
        <v>156</v>
      </c>
    </row>
    <row r="119" s="14" customFormat="1">
      <c r="A119" s="14"/>
      <c r="B119" s="245"/>
      <c r="C119" s="246"/>
      <c r="D119" s="236" t="s">
        <v>167</v>
      </c>
      <c r="E119" s="247" t="s">
        <v>36</v>
      </c>
      <c r="F119" s="248" t="s">
        <v>201</v>
      </c>
      <c r="G119" s="246"/>
      <c r="H119" s="249">
        <v>5.2919999999999998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167</v>
      </c>
      <c r="AU119" s="255" t="s">
        <v>94</v>
      </c>
      <c r="AV119" s="14" t="s">
        <v>94</v>
      </c>
      <c r="AW119" s="14" t="s">
        <v>43</v>
      </c>
      <c r="AX119" s="14" t="s">
        <v>91</v>
      </c>
      <c r="AY119" s="255" t="s">
        <v>156</v>
      </c>
    </row>
    <row r="120" s="2" customFormat="1" ht="24.15" customHeight="1">
      <c r="A120" s="42"/>
      <c r="B120" s="43"/>
      <c r="C120" s="216" t="s">
        <v>202</v>
      </c>
      <c r="D120" s="216" t="s">
        <v>158</v>
      </c>
      <c r="E120" s="217" t="s">
        <v>203</v>
      </c>
      <c r="F120" s="218" t="s">
        <v>204</v>
      </c>
      <c r="G120" s="219" t="s">
        <v>190</v>
      </c>
      <c r="H120" s="220">
        <v>0.64400000000000002</v>
      </c>
      <c r="I120" s="221"/>
      <c r="J120" s="222">
        <f>ROUND(I120*H120,2)</f>
        <v>0</v>
      </c>
      <c r="K120" s="218" t="s">
        <v>162</v>
      </c>
      <c r="L120" s="48"/>
      <c r="M120" s="223" t="s">
        <v>36</v>
      </c>
      <c r="N120" s="224" t="s">
        <v>54</v>
      </c>
      <c r="O120" s="88"/>
      <c r="P120" s="225">
        <f>O120*H120</f>
        <v>0</v>
      </c>
      <c r="Q120" s="225">
        <v>0</v>
      </c>
      <c r="R120" s="225">
        <f>Q120*H120</f>
        <v>0</v>
      </c>
      <c r="S120" s="225">
        <v>2.3500000000000001</v>
      </c>
      <c r="T120" s="226">
        <f>S120*H120</f>
        <v>1.5134000000000001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27" t="s">
        <v>163</v>
      </c>
      <c r="AT120" s="227" t="s">
        <v>158</v>
      </c>
      <c r="AU120" s="227" t="s">
        <v>94</v>
      </c>
      <c r="AY120" s="20" t="s">
        <v>156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91</v>
      </c>
      <c r="BK120" s="228">
        <f>ROUND(I120*H120,2)</f>
        <v>0</v>
      </c>
      <c r="BL120" s="20" t="s">
        <v>163</v>
      </c>
      <c r="BM120" s="227" t="s">
        <v>205</v>
      </c>
    </row>
    <row r="121" s="2" customFormat="1">
      <c r="A121" s="42"/>
      <c r="B121" s="43"/>
      <c r="C121" s="44"/>
      <c r="D121" s="229" t="s">
        <v>165</v>
      </c>
      <c r="E121" s="44"/>
      <c r="F121" s="230" t="s">
        <v>206</v>
      </c>
      <c r="G121" s="44"/>
      <c r="H121" s="44"/>
      <c r="I121" s="231"/>
      <c r="J121" s="44"/>
      <c r="K121" s="44"/>
      <c r="L121" s="48"/>
      <c r="M121" s="232"/>
      <c r="N121" s="233"/>
      <c r="O121" s="88"/>
      <c r="P121" s="88"/>
      <c r="Q121" s="88"/>
      <c r="R121" s="88"/>
      <c r="S121" s="88"/>
      <c r="T121" s="89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T121" s="20" t="s">
        <v>165</v>
      </c>
      <c r="AU121" s="20" t="s">
        <v>94</v>
      </c>
    </row>
    <row r="122" s="13" customFormat="1">
      <c r="A122" s="13"/>
      <c r="B122" s="234"/>
      <c r="C122" s="235"/>
      <c r="D122" s="236" t="s">
        <v>167</v>
      </c>
      <c r="E122" s="237" t="s">
        <v>36</v>
      </c>
      <c r="F122" s="238" t="s">
        <v>168</v>
      </c>
      <c r="G122" s="235"/>
      <c r="H122" s="237" t="s">
        <v>36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167</v>
      </c>
      <c r="AU122" s="244" t="s">
        <v>94</v>
      </c>
      <c r="AV122" s="13" t="s">
        <v>91</v>
      </c>
      <c r="AW122" s="13" t="s">
        <v>43</v>
      </c>
      <c r="AX122" s="13" t="s">
        <v>83</v>
      </c>
      <c r="AY122" s="244" t="s">
        <v>156</v>
      </c>
    </row>
    <row r="123" s="13" customFormat="1">
      <c r="A123" s="13"/>
      <c r="B123" s="234"/>
      <c r="C123" s="235"/>
      <c r="D123" s="236" t="s">
        <v>167</v>
      </c>
      <c r="E123" s="237" t="s">
        <v>36</v>
      </c>
      <c r="F123" s="238" t="s">
        <v>207</v>
      </c>
      <c r="G123" s="235"/>
      <c r="H123" s="237" t="s">
        <v>36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167</v>
      </c>
      <c r="AU123" s="244" t="s">
        <v>94</v>
      </c>
      <c r="AV123" s="13" t="s">
        <v>91</v>
      </c>
      <c r="AW123" s="13" t="s">
        <v>43</v>
      </c>
      <c r="AX123" s="13" t="s">
        <v>83</v>
      </c>
      <c r="AY123" s="244" t="s">
        <v>156</v>
      </c>
    </row>
    <row r="124" s="14" customFormat="1">
      <c r="A124" s="14"/>
      <c r="B124" s="245"/>
      <c r="C124" s="246"/>
      <c r="D124" s="236" t="s">
        <v>167</v>
      </c>
      <c r="E124" s="247" t="s">
        <v>36</v>
      </c>
      <c r="F124" s="248" t="s">
        <v>208</v>
      </c>
      <c r="G124" s="246"/>
      <c r="H124" s="249">
        <v>0.64400000000000002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167</v>
      </c>
      <c r="AU124" s="255" t="s">
        <v>94</v>
      </c>
      <c r="AV124" s="14" t="s">
        <v>94</v>
      </c>
      <c r="AW124" s="14" t="s">
        <v>43</v>
      </c>
      <c r="AX124" s="14" t="s">
        <v>91</v>
      </c>
      <c r="AY124" s="255" t="s">
        <v>156</v>
      </c>
    </row>
    <row r="125" s="2" customFormat="1" ht="24.15" customHeight="1">
      <c r="A125" s="42"/>
      <c r="B125" s="43"/>
      <c r="C125" s="216" t="s">
        <v>209</v>
      </c>
      <c r="D125" s="216" t="s">
        <v>158</v>
      </c>
      <c r="E125" s="217" t="s">
        <v>210</v>
      </c>
      <c r="F125" s="218" t="s">
        <v>211</v>
      </c>
      <c r="G125" s="219" t="s">
        <v>212</v>
      </c>
      <c r="H125" s="220">
        <v>29.600000000000001</v>
      </c>
      <c r="I125" s="221"/>
      <c r="J125" s="222">
        <f>ROUND(I125*H125,2)</f>
        <v>0</v>
      </c>
      <c r="K125" s="218" t="s">
        <v>162</v>
      </c>
      <c r="L125" s="48"/>
      <c r="M125" s="223" t="s">
        <v>36</v>
      </c>
      <c r="N125" s="224" t="s">
        <v>54</v>
      </c>
      <c r="O125" s="88"/>
      <c r="P125" s="225">
        <f>O125*H125</f>
        <v>0</v>
      </c>
      <c r="Q125" s="225">
        <v>0</v>
      </c>
      <c r="R125" s="225">
        <f>Q125*H125</f>
        <v>0</v>
      </c>
      <c r="S125" s="225">
        <v>0.070000000000000007</v>
      </c>
      <c r="T125" s="226">
        <f>S125*H125</f>
        <v>2.0720000000000005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R125" s="227" t="s">
        <v>163</v>
      </c>
      <c r="AT125" s="227" t="s">
        <v>158</v>
      </c>
      <c r="AU125" s="227" t="s">
        <v>94</v>
      </c>
      <c r="AY125" s="20" t="s">
        <v>156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91</v>
      </c>
      <c r="BK125" s="228">
        <f>ROUND(I125*H125,2)</f>
        <v>0</v>
      </c>
      <c r="BL125" s="20" t="s">
        <v>163</v>
      </c>
      <c r="BM125" s="227" t="s">
        <v>213</v>
      </c>
    </row>
    <row r="126" s="2" customFormat="1">
      <c r="A126" s="42"/>
      <c r="B126" s="43"/>
      <c r="C126" s="44"/>
      <c r="D126" s="229" t="s">
        <v>165</v>
      </c>
      <c r="E126" s="44"/>
      <c r="F126" s="230" t="s">
        <v>214</v>
      </c>
      <c r="G126" s="44"/>
      <c r="H126" s="44"/>
      <c r="I126" s="231"/>
      <c r="J126" s="44"/>
      <c r="K126" s="44"/>
      <c r="L126" s="48"/>
      <c r="M126" s="232"/>
      <c r="N126" s="233"/>
      <c r="O126" s="88"/>
      <c r="P126" s="88"/>
      <c r="Q126" s="88"/>
      <c r="R126" s="88"/>
      <c r="S126" s="88"/>
      <c r="T126" s="89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T126" s="20" t="s">
        <v>165</v>
      </c>
      <c r="AU126" s="20" t="s">
        <v>94</v>
      </c>
    </row>
    <row r="127" s="13" customFormat="1">
      <c r="A127" s="13"/>
      <c r="B127" s="234"/>
      <c r="C127" s="235"/>
      <c r="D127" s="236" t="s">
        <v>167</v>
      </c>
      <c r="E127" s="237" t="s">
        <v>36</v>
      </c>
      <c r="F127" s="238" t="s">
        <v>168</v>
      </c>
      <c r="G127" s="235"/>
      <c r="H127" s="237" t="s">
        <v>36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167</v>
      </c>
      <c r="AU127" s="244" t="s">
        <v>94</v>
      </c>
      <c r="AV127" s="13" t="s">
        <v>91</v>
      </c>
      <c r="AW127" s="13" t="s">
        <v>43</v>
      </c>
      <c r="AX127" s="13" t="s">
        <v>83</v>
      </c>
      <c r="AY127" s="244" t="s">
        <v>156</v>
      </c>
    </row>
    <row r="128" s="13" customFormat="1">
      <c r="A128" s="13"/>
      <c r="B128" s="234"/>
      <c r="C128" s="235"/>
      <c r="D128" s="236" t="s">
        <v>167</v>
      </c>
      <c r="E128" s="237" t="s">
        <v>36</v>
      </c>
      <c r="F128" s="238" t="s">
        <v>215</v>
      </c>
      <c r="G128" s="235"/>
      <c r="H128" s="237" t="s">
        <v>36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167</v>
      </c>
      <c r="AU128" s="244" t="s">
        <v>94</v>
      </c>
      <c r="AV128" s="13" t="s">
        <v>91</v>
      </c>
      <c r="AW128" s="13" t="s">
        <v>43</v>
      </c>
      <c r="AX128" s="13" t="s">
        <v>83</v>
      </c>
      <c r="AY128" s="244" t="s">
        <v>156</v>
      </c>
    </row>
    <row r="129" s="14" customFormat="1">
      <c r="A129" s="14"/>
      <c r="B129" s="245"/>
      <c r="C129" s="246"/>
      <c r="D129" s="236" t="s">
        <v>167</v>
      </c>
      <c r="E129" s="247" t="s">
        <v>36</v>
      </c>
      <c r="F129" s="248" t="s">
        <v>216</v>
      </c>
      <c r="G129" s="246"/>
      <c r="H129" s="249">
        <v>29.600000000000001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167</v>
      </c>
      <c r="AU129" s="255" t="s">
        <v>94</v>
      </c>
      <c r="AV129" s="14" t="s">
        <v>94</v>
      </c>
      <c r="AW129" s="14" t="s">
        <v>43</v>
      </c>
      <c r="AX129" s="14" t="s">
        <v>91</v>
      </c>
      <c r="AY129" s="255" t="s">
        <v>156</v>
      </c>
    </row>
    <row r="130" s="2" customFormat="1" ht="33" customHeight="1">
      <c r="A130" s="42"/>
      <c r="B130" s="43"/>
      <c r="C130" s="216" t="s">
        <v>217</v>
      </c>
      <c r="D130" s="216" t="s">
        <v>158</v>
      </c>
      <c r="E130" s="217" t="s">
        <v>218</v>
      </c>
      <c r="F130" s="218" t="s">
        <v>219</v>
      </c>
      <c r="G130" s="219" t="s">
        <v>212</v>
      </c>
      <c r="H130" s="220">
        <v>32.200000000000003</v>
      </c>
      <c r="I130" s="221"/>
      <c r="J130" s="222">
        <f>ROUND(I130*H130,2)</f>
        <v>0</v>
      </c>
      <c r="K130" s="218" t="s">
        <v>162</v>
      </c>
      <c r="L130" s="48"/>
      <c r="M130" s="223" t="s">
        <v>36</v>
      </c>
      <c r="N130" s="224" t="s">
        <v>54</v>
      </c>
      <c r="O130" s="88"/>
      <c r="P130" s="225">
        <f>O130*H130</f>
        <v>0</v>
      </c>
      <c r="Q130" s="225">
        <v>0</v>
      </c>
      <c r="R130" s="225">
        <f>Q130*H130</f>
        <v>0</v>
      </c>
      <c r="S130" s="225">
        <v>0.25</v>
      </c>
      <c r="T130" s="226">
        <f>S130*H130</f>
        <v>8.0500000000000007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27" t="s">
        <v>163</v>
      </c>
      <c r="AT130" s="227" t="s">
        <v>158</v>
      </c>
      <c r="AU130" s="227" t="s">
        <v>94</v>
      </c>
      <c r="AY130" s="20" t="s">
        <v>156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91</v>
      </c>
      <c r="BK130" s="228">
        <f>ROUND(I130*H130,2)</f>
        <v>0</v>
      </c>
      <c r="BL130" s="20" t="s">
        <v>163</v>
      </c>
      <c r="BM130" s="227" t="s">
        <v>220</v>
      </c>
    </row>
    <row r="131" s="2" customFormat="1">
      <c r="A131" s="42"/>
      <c r="B131" s="43"/>
      <c r="C131" s="44"/>
      <c r="D131" s="229" t="s">
        <v>165</v>
      </c>
      <c r="E131" s="44"/>
      <c r="F131" s="230" t="s">
        <v>221</v>
      </c>
      <c r="G131" s="44"/>
      <c r="H131" s="44"/>
      <c r="I131" s="231"/>
      <c r="J131" s="44"/>
      <c r="K131" s="44"/>
      <c r="L131" s="48"/>
      <c r="M131" s="232"/>
      <c r="N131" s="233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165</v>
      </c>
      <c r="AU131" s="20" t="s">
        <v>94</v>
      </c>
    </row>
    <row r="132" s="13" customFormat="1">
      <c r="A132" s="13"/>
      <c r="B132" s="234"/>
      <c r="C132" s="235"/>
      <c r="D132" s="236" t="s">
        <v>167</v>
      </c>
      <c r="E132" s="237" t="s">
        <v>36</v>
      </c>
      <c r="F132" s="238" t="s">
        <v>222</v>
      </c>
      <c r="G132" s="235"/>
      <c r="H132" s="237" t="s">
        <v>36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167</v>
      </c>
      <c r="AU132" s="244" t="s">
        <v>94</v>
      </c>
      <c r="AV132" s="13" t="s">
        <v>91</v>
      </c>
      <c r="AW132" s="13" t="s">
        <v>43</v>
      </c>
      <c r="AX132" s="13" t="s">
        <v>83</v>
      </c>
      <c r="AY132" s="244" t="s">
        <v>156</v>
      </c>
    </row>
    <row r="133" s="14" customFormat="1">
      <c r="A133" s="14"/>
      <c r="B133" s="245"/>
      <c r="C133" s="246"/>
      <c r="D133" s="236" t="s">
        <v>167</v>
      </c>
      <c r="E133" s="247" t="s">
        <v>36</v>
      </c>
      <c r="F133" s="248" t="s">
        <v>223</v>
      </c>
      <c r="G133" s="246"/>
      <c r="H133" s="249">
        <v>32.200000000000003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167</v>
      </c>
      <c r="AU133" s="255" t="s">
        <v>94</v>
      </c>
      <c r="AV133" s="14" t="s">
        <v>94</v>
      </c>
      <c r="AW133" s="14" t="s">
        <v>43</v>
      </c>
      <c r="AX133" s="14" t="s">
        <v>91</v>
      </c>
      <c r="AY133" s="255" t="s">
        <v>156</v>
      </c>
    </row>
    <row r="134" s="2" customFormat="1" ht="16.5" customHeight="1">
      <c r="A134" s="42"/>
      <c r="B134" s="43"/>
      <c r="C134" s="216" t="s">
        <v>186</v>
      </c>
      <c r="D134" s="216" t="s">
        <v>158</v>
      </c>
      <c r="E134" s="217" t="s">
        <v>224</v>
      </c>
      <c r="F134" s="218" t="s">
        <v>225</v>
      </c>
      <c r="G134" s="219" t="s">
        <v>226</v>
      </c>
      <c r="H134" s="220">
        <v>1</v>
      </c>
      <c r="I134" s="221"/>
      <c r="J134" s="222">
        <f>ROUND(I134*H134,2)</f>
        <v>0</v>
      </c>
      <c r="K134" s="218" t="s">
        <v>162</v>
      </c>
      <c r="L134" s="48"/>
      <c r="M134" s="223" t="s">
        <v>36</v>
      </c>
      <c r="N134" s="224" t="s">
        <v>54</v>
      </c>
      <c r="O134" s="88"/>
      <c r="P134" s="225">
        <f>O134*H134</f>
        <v>0</v>
      </c>
      <c r="Q134" s="225">
        <v>0</v>
      </c>
      <c r="R134" s="225">
        <f>Q134*H134</f>
        <v>0</v>
      </c>
      <c r="S134" s="225">
        <v>0.28499999999999998</v>
      </c>
      <c r="T134" s="226">
        <f>S134*H134</f>
        <v>0.28499999999999998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27" t="s">
        <v>163</v>
      </c>
      <c r="AT134" s="227" t="s">
        <v>158</v>
      </c>
      <c r="AU134" s="227" t="s">
        <v>94</v>
      </c>
      <c r="AY134" s="20" t="s">
        <v>156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91</v>
      </c>
      <c r="BK134" s="228">
        <f>ROUND(I134*H134,2)</f>
        <v>0</v>
      </c>
      <c r="BL134" s="20" t="s">
        <v>163</v>
      </c>
      <c r="BM134" s="227" t="s">
        <v>227</v>
      </c>
    </row>
    <row r="135" s="2" customFormat="1">
      <c r="A135" s="42"/>
      <c r="B135" s="43"/>
      <c r="C135" s="44"/>
      <c r="D135" s="229" t="s">
        <v>165</v>
      </c>
      <c r="E135" s="44"/>
      <c r="F135" s="230" t="s">
        <v>228</v>
      </c>
      <c r="G135" s="44"/>
      <c r="H135" s="44"/>
      <c r="I135" s="231"/>
      <c r="J135" s="44"/>
      <c r="K135" s="44"/>
      <c r="L135" s="48"/>
      <c r="M135" s="232"/>
      <c r="N135" s="233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165</v>
      </c>
      <c r="AU135" s="20" t="s">
        <v>94</v>
      </c>
    </row>
    <row r="136" s="13" customFormat="1">
      <c r="A136" s="13"/>
      <c r="B136" s="234"/>
      <c r="C136" s="235"/>
      <c r="D136" s="236" t="s">
        <v>167</v>
      </c>
      <c r="E136" s="237" t="s">
        <v>36</v>
      </c>
      <c r="F136" s="238" t="s">
        <v>168</v>
      </c>
      <c r="G136" s="235"/>
      <c r="H136" s="237" t="s">
        <v>36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167</v>
      </c>
      <c r="AU136" s="244" t="s">
        <v>94</v>
      </c>
      <c r="AV136" s="13" t="s">
        <v>91</v>
      </c>
      <c r="AW136" s="13" t="s">
        <v>43</v>
      </c>
      <c r="AX136" s="13" t="s">
        <v>83</v>
      </c>
      <c r="AY136" s="244" t="s">
        <v>156</v>
      </c>
    </row>
    <row r="137" s="13" customFormat="1">
      <c r="A137" s="13"/>
      <c r="B137" s="234"/>
      <c r="C137" s="235"/>
      <c r="D137" s="236" t="s">
        <v>167</v>
      </c>
      <c r="E137" s="237" t="s">
        <v>36</v>
      </c>
      <c r="F137" s="238" t="s">
        <v>215</v>
      </c>
      <c r="G137" s="235"/>
      <c r="H137" s="237" t="s">
        <v>36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167</v>
      </c>
      <c r="AU137" s="244" t="s">
        <v>94</v>
      </c>
      <c r="AV137" s="13" t="s">
        <v>91</v>
      </c>
      <c r="AW137" s="13" t="s">
        <v>43</v>
      </c>
      <c r="AX137" s="13" t="s">
        <v>83</v>
      </c>
      <c r="AY137" s="244" t="s">
        <v>156</v>
      </c>
    </row>
    <row r="138" s="14" customFormat="1">
      <c r="A138" s="14"/>
      <c r="B138" s="245"/>
      <c r="C138" s="246"/>
      <c r="D138" s="236" t="s">
        <v>167</v>
      </c>
      <c r="E138" s="247" t="s">
        <v>36</v>
      </c>
      <c r="F138" s="248" t="s">
        <v>229</v>
      </c>
      <c r="G138" s="246"/>
      <c r="H138" s="249">
        <v>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167</v>
      </c>
      <c r="AU138" s="255" t="s">
        <v>94</v>
      </c>
      <c r="AV138" s="14" t="s">
        <v>94</v>
      </c>
      <c r="AW138" s="14" t="s">
        <v>43</v>
      </c>
      <c r="AX138" s="14" t="s">
        <v>91</v>
      </c>
      <c r="AY138" s="255" t="s">
        <v>156</v>
      </c>
    </row>
    <row r="139" s="2" customFormat="1" ht="21.75" customHeight="1">
      <c r="A139" s="42"/>
      <c r="B139" s="43"/>
      <c r="C139" s="216" t="s">
        <v>230</v>
      </c>
      <c r="D139" s="216" t="s">
        <v>158</v>
      </c>
      <c r="E139" s="217" t="s">
        <v>231</v>
      </c>
      <c r="F139" s="218" t="s">
        <v>232</v>
      </c>
      <c r="G139" s="219" t="s">
        <v>161</v>
      </c>
      <c r="H139" s="220">
        <v>30.239999999999998</v>
      </c>
      <c r="I139" s="221"/>
      <c r="J139" s="222">
        <f>ROUND(I139*H139,2)</f>
        <v>0</v>
      </c>
      <c r="K139" s="218" t="s">
        <v>162</v>
      </c>
      <c r="L139" s="48"/>
      <c r="M139" s="223" t="s">
        <v>36</v>
      </c>
      <c r="N139" s="224" t="s">
        <v>54</v>
      </c>
      <c r="O139" s="88"/>
      <c r="P139" s="225">
        <f>O139*H139</f>
        <v>0</v>
      </c>
      <c r="Q139" s="225">
        <v>0</v>
      </c>
      <c r="R139" s="225">
        <f>Q139*H139</f>
        <v>0</v>
      </c>
      <c r="S139" s="225">
        <v>0.042999999999999997</v>
      </c>
      <c r="T139" s="226">
        <f>S139*H139</f>
        <v>1.3003199999999999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27" t="s">
        <v>163</v>
      </c>
      <c r="AT139" s="227" t="s">
        <v>158</v>
      </c>
      <c r="AU139" s="227" t="s">
        <v>94</v>
      </c>
      <c r="AY139" s="20" t="s">
        <v>156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91</v>
      </c>
      <c r="BK139" s="228">
        <f>ROUND(I139*H139,2)</f>
        <v>0</v>
      </c>
      <c r="BL139" s="20" t="s">
        <v>163</v>
      </c>
      <c r="BM139" s="227" t="s">
        <v>233</v>
      </c>
    </row>
    <row r="140" s="2" customFormat="1">
      <c r="A140" s="42"/>
      <c r="B140" s="43"/>
      <c r="C140" s="44"/>
      <c r="D140" s="229" t="s">
        <v>165</v>
      </c>
      <c r="E140" s="44"/>
      <c r="F140" s="230" t="s">
        <v>234</v>
      </c>
      <c r="G140" s="44"/>
      <c r="H140" s="44"/>
      <c r="I140" s="231"/>
      <c r="J140" s="44"/>
      <c r="K140" s="44"/>
      <c r="L140" s="48"/>
      <c r="M140" s="232"/>
      <c r="N140" s="233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165</v>
      </c>
      <c r="AU140" s="20" t="s">
        <v>94</v>
      </c>
    </row>
    <row r="141" s="13" customFormat="1">
      <c r="A141" s="13"/>
      <c r="B141" s="234"/>
      <c r="C141" s="235"/>
      <c r="D141" s="236" t="s">
        <v>167</v>
      </c>
      <c r="E141" s="237" t="s">
        <v>36</v>
      </c>
      <c r="F141" s="238" t="s">
        <v>235</v>
      </c>
      <c r="G141" s="235"/>
      <c r="H141" s="237" t="s">
        <v>36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167</v>
      </c>
      <c r="AU141" s="244" t="s">
        <v>94</v>
      </c>
      <c r="AV141" s="13" t="s">
        <v>91</v>
      </c>
      <c r="AW141" s="13" t="s">
        <v>43</v>
      </c>
      <c r="AX141" s="13" t="s">
        <v>83</v>
      </c>
      <c r="AY141" s="244" t="s">
        <v>156</v>
      </c>
    </row>
    <row r="142" s="14" customFormat="1">
      <c r="A142" s="14"/>
      <c r="B142" s="245"/>
      <c r="C142" s="246"/>
      <c r="D142" s="236" t="s">
        <v>167</v>
      </c>
      <c r="E142" s="247" t="s">
        <v>36</v>
      </c>
      <c r="F142" s="248" t="s">
        <v>236</v>
      </c>
      <c r="G142" s="246"/>
      <c r="H142" s="249">
        <v>30.239999999999998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167</v>
      </c>
      <c r="AU142" s="255" t="s">
        <v>94</v>
      </c>
      <c r="AV142" s="14" t="s">
        <v>94</v>
      </c>
      <c r="AW142" s="14" t="s">
        <v>43</v>
      </c>
      <c r="AX142" s="14" t="s">
        <v>91</v>
      </c>
      <c r="AY142" s="255" t="s">
        <v>156</v>
      </c>
    </row>
    <row r="143" s="2" customFormat="1" ht="21.75" customHeight="1">
      <c r="A143" s="42"/>
      <c r="B143" s="43"/>
      <c r="C143" s="216" t="s">
        <v>237</v>
      </c>
      <c r="D143" s="216" t="s">
        <v>158</v>
      </c>
      <c r="E143" s="217" t="s">
        <v>238</v>
      </c>
      <c r="F143" s="218" t="s">
        <v>239</v>
      </c>
      <c r="G143" s="219" t="s">
        <v>161</v>
      </c>
      <c r="H143" s="220">
        <v>115.2</v>
      </c>
      <c r="I143" s="221"/>
      <c r="J143" s="222">
        <f>ROUND(I143*H143,2)</f>
        <v>0</v>
      </c>
      <c r="K143" s="218" t="s">
        <v>162</v>
      </c>
      <c r="L143" s="48"/>
      <c r="M143" s="223" t="s">
        <v>36</v>
      </c>
      <c r="N143" s="224" t="s">
        <v>54</v>
      </c>
      <c r="O143" s="88"/>
      <c r="P143" s="225">
        <f>O143*H143</f>
        <v>0</v>
      </c>
      <c r="Q143" s="225">
        <v>0</v>
      </c>
      <c r="R143" s="225">
        <f>Q143*H143</f>
        <v>0</v>
      </c>
      <c r="S143" s="225">
        <v>0.01</v>
      </c>
      <c r="T143" s="226">
        <f>S143*H143</f>
        <v>1.1520000000000001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27" t="s">
        <v>163</v>
      </c>
      <c r="AT143" s="227" t="s">
        <v>158</v>
      </c>
      <c r="AU143" s="227" t="s">
        <v>94</v>
      </c>
      <c r="AY143" s="20" t="s">
        <v>156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91</v>
      </c>
      <c r="BK143" s="228">
        <f>ROUND(I143*H143,2)</f>
        <v>0</v>
      </c>
      <c r="BL143" s="20" t="s">
        <v>163</v>
      </c>
      <c r="BM143" s="227" t="s">
        <v>240</v>
      </c>
    </row>
    <row r="144" s="2" customFormat="1">
      <c r="A144" s="42"/>
      <c r="B144" s="43"/>
      <c r="C144" s="44"/>
      <c r="D144" s="229" t="s">
        <v>165</v>
      </c>
      <c r="E144" s="44"/>
      <c r="F144" s="230" t="s">
        <v>241</v>
      </c>
      <c r="G144" s="44"/>
      <c r="H144" s="44"/>
      <c r="I144" s="231"/>
      <c r="J144" s="44"/>
      <c r="K144" s="44"/>
      <c r="L144" s="48"/>
      <c r="M144" s="232"/>
      <c r="N144" s="233"/>
      <c r="O144" s="88"/>
      <c r="P144" s="88"/>
      <c r="Q144" s="88"/>
      <c r="R144" s="88"/>
      <c r="S144" s="88"/>
      <c r="T144" s="89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T144" s="20" t="s">
        <v>165</v>
      </c>
      <c r="AU144" s="20" t="s">
        <v>94</v>
      </c>
    </row>
    <row r="145" s="13" customFormat="1">
      <c r="A145" s="13"/>
      <c r="B145" s="234"/>
      <c r="C145" s="235"/>
      <c r="D145" s="236" t="s">
        <v>167</v>
      </c>
      <c r="E145" s="237" t="s">
        <v>36</v>
      </c>
      <c r="F145" s="238" t="s">
        <v>242</v>
      </c>
      <c r="G145" s="235"/>
      <c r="H145" s="237" t="s">
        <v>36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167</v>
      </c>
      <c r="AU145" s="244" t="s">
        <v>94</v>
      </c>
      <c r="AV145" s="13" t="s">
        <v>91</v>
      </c>
      <c r="AW145" s="13" t="s">
        <v>43</v>
      </c>
      <c r="AX145" s="13" t="s">
        <v>83</v>
      </c>
      <c r="AY145" s="244" t="s">
        <v>156</v>
      </c>
    </row>
    <row r="146" s="13" customFormat="1">
      <c r="A146" s="13"/>
      <c r="B146" s="234"/>
      <c r="C146" s="235"/>
      <c r="D146" s="236" t="s">
        <v>167</v>
      </c>
      <c r="E146" s="237" t="s">
        <v>36</v>
      </c>
      <c r="F146" s="238" t="s">
        <v>243</v>
      </c>
      <c r="G146" s="235"/>
      <c r="H146" s="237" t="s">
        <v>36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167</v>
      </c>
      <c r="AU146" s="244" t="s">
        <v>94</v>
      </c>
      <c r="AV146" s="13" t="s">
        <v>91</v>
      </c>
      <c r="AW146" s="13" t="s">
        <v>43</v>
      </c>
      <c r="AX146" s="13" t="s">
        <v>83</v>
      </c>
      <c r="AY146" s="244" t="s">
        <v>156</v>
      </c>
    </row>
    <row r="147" s="13" customFormat="1">
      <c r="A147" s="13"/>
      <c r="B147" s="234"/>
      <c r="C147" s="235"/>
      <c r="D147" s="236" t="s">
        <v>167</v>
      </c>
      <c r="E147" s="237" t="s">
        <v>36</v>
      </c>
      <c r="F147" s="238" t="s">
        <v>244</v>
      </c>
      <c r="G147" s="235"/>
      <c r="H147" s="237" t="s">
        <v>36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167</v>
      </c>
      <c r="AU147" s="244" t="s">
        <v>94</v>
      </c>
      <c r="AV147" s="13" t="s">
        <v>91</v>
      </c>
      <c r="AW147" s="13" t="s">
        <v>43</v>
      </c>
      <c r="AX147" s="13" t="s">
        <v>83</v>
      </c>
      <c r="AY147" s="244" t="s">
        <v>156</v>
      </c>
    </row>
    <row r="148" s="13" customFormat="1">
      <c r="A148" s="13"/>
      <c r="B148" s="234"/>
      <c r="C148" s="235"/>
      <c r="D148" s="236" t="s">
        <v>167</v>
      </c>
      <c r="E148" s="237" t="s">
        <v>36</v>
      </c>
      <c r="F148" s="238" t="s">
        <v>245</v>
      </c>
      <c r="G148" s="235"/>
      <c r="H148" s="237" t="s">
        <v>36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167</v>
      </c>
      <c r="AU148" s="244" t="s">
        <v>94</v>
      </c>
      <c r="AV148" s="13" t="s">
        <v>91</v>
      </c>
      <c r="AW148" s="13" t="s">
        <v>43</v>
      </c>
      <c r="AX148" s="13" t="s">
        <v>83</v>
      </c>
      <c r="AY148" s="244" t="s">
        <v>156</v>
      </c>
    </row>
    <row r="149" s="13" customFormat="1">
      <c r="A149" s="13"/>
      <c r="B149" s="234"/>
      <c r="C149" s="235"/>
      <c r="D149" s="236" t="s">
        <v>167</v>
      </c>
      <c r="E149" s="237" t="s">
        <v>36</v>
      </c>
      <c r="F149" s="238" t="s">
        <v>246</v>
      </c>
      <c r="G149" s="235"/>
      <c r="H149" s="237" t="s">
        <v>36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167</v>
      </c>
      <c r="AU149" s="244" t="s">
        <v>94</v>
      </c>
      <c r="AV149" s="13" t="s">
        <v>91</v>
      </c>
      <c r="AW149" s="13" t="s">
        <v>43</v>
      </c>
      <c r="AX149" s="13" t="s">
        <v>83</v>
      </c>
      <c r="AY149" s="244" t="s">
        <v>156</v>
      </c>
    </row>
    <row r="150" s="14" customFormat="1">
      <c r="A150" s="14"/>
      <c r="B150" s="245"/>
      <c r="C150" s="246"/>
      <c r="D150" s="236" t="s">
        <v>167</v>
      </c>
      <c r="E150" s="247" t="s">
        <v>36</v>
      </c>
      <c r="F150" s="248" t="s">
        <v>247</v>
      </c>
      <c r="G150" s="246"/>
      <c r="H150" s="249">
        <v>60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167</v>
      </c>
      <c r="AU150" s="255" t="s">
        <v>94</v>
      </c>
      <c r="AV150" s="14" t="s">
        <v>94</v>
      </c>
      <c r="AW150" s="14" t="s">
        <v>43</v>
      </c>
      <c r="AX150" s="14" t="s">
        <v>83</v>
      </c>
      <c r="AY150" s="255" t="s">
        <v>156</v>
      </c>
    </row>
    <row r="151" s="14" customFormat="1">
      <c r="A151" s="14"/>
      <c r="B151" s="245"/>
      <c r="C151" s="246"/>
      <c r="D151" s="236" t="s">
        <v>167</v>
      </c>
      <c r="E151" s="247" t="s">
        <v>36</v>
      </c>
      <c r="F151" s="248" t="s">
        <v>248</v>
      </c>
      <c r="G151" s="246"/>
      <c r="H151" s="249">
        <v>28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167</v>
      </c>
      <c r="AU151" s="255" t="s">
        <v>94</v>
      </c>
      <c r="AV151" s="14" t="s">
        <v>94</v>
      </c>
      <c r="AW151" s="14" t="s">
        <v>43</v>
      </c>
      <c r="AX151" s="14" t="s">
        <v>83</v>
      </c>
      <c r="AY151" s="255" t="s">
        <v>156</v>
      </c>
    </row>
    <row r="152" s="14" customFormat="1">
      <c r="A152" s="14"/>
      <c r="B152" s="245"/>
      <c r="C152" s="246"/>
      <c r="D152" s="236" t="s">
        <v>167</v>
      </c>
      <c r="E152" s="247" t="s">
        <v>36</v>
      </c>
      <c r="F152" s="248" t="s">
        <v>249</v>
      </c>
      <c r="G152" s="246"/>
      <c r="H152" s="249">
        <v>27.199999999999999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167</v>
      </c>
      <c r="AU152" s="255" t="s">
        <v>94</v>
      </c>
      <c r="AV152" s="14" t="s">
        <v>94</v>
      </c>
      <c r="AW152" s="14" t="s">
        <v>43</v>
      </c>
      <c r="AX152" s="14" t="s">
        <v>83</v>
      </c>
      <c r="AY152" s="255" t="s">
        <v>156</v>
      </c>
    </row>
    <row r="153" s="15" customFormat="1">
      <c r="A153" s="15"/>
      <c r="B153" s="256"/>
      <c r="C153" s="257"/>
      <c r="D153" s="236" t="s">
        <v>167</v>
      </c>
      <c r="E153" s="258" t="s">
        <v>36</v>
      </c>
      <c r="F153" s="259" t="s">
        <v>250</v>
      </c>
      <c r="G153" s="257"/>
      <c r="H153" s="260">
        <v>115.2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6" t="s">
        <v>167</v>
      </c>
      <c r="AU153" s="266" t="s">
        <v>94</v>
      </c>
      <c r="AV153" s="15" t="s">
        <v>163</v>
      </c>
      <c r="AW153" s="15" t="s">
        <v>43</v>
      </c>
      <c r="AX153" s="15" t="s">
        <v>91</v>
      </c>
      <c r="AY153" s="266" t="s">
        <v>156</v>
      </c>
    </row>
    <row r="154" s="2" customFormat="1" ht="24.15" customHeight="1">
      <c r="A154" s="42"/>
      <c r="B154" s="43"/>
      <c r="C154" s="216" t="s">
        <v>8</v>
      </c>
      <c r="D154" s="216" t="s">
        <v>158</v>
      </c>
      <c r="E154" s="217" t="s">
        <v>251</v>
      </c>
      <c r="F154" s="218" t="s">
        <v>252</v>
      </c>
      <c r="G154" s="219" t="s">
        <v>161</v>
      </c>
      <c r="H154" s="220">
        <v>190</v>
      </c>
      <c r="I154" s="221"/>
      <c r="J154" s="222">
        <f>ROUND(I154*H154,2)</f>
        <v>0</v>
      </c>
      <c r="K154" s="218" t="s">
        <v>162</v>
      </c>
      <c r="L154" s="48"/>
      <c r="M154" s="223" t="s">
        <v>36</v>
      </c>
      <c r="N154" s="224" t="s">
        <v>54</v>
      </c>
      <c r="O154" s="88"/>
      <c r="P154" s="225">
        <f>O154*H154</f>
        <v>0</v>
      </c>
      <c r="Q154" s="225">
        <v>0</v>
      </c>
      <c r="R154" s="225">
        <f>Q154*H154</f>
        <v>0</v>
      </c>
      <c r="S154" s="225">
        <v>0.01</v>
      </c>
      <c r="T154" s="226">
        <f>S154*H154</f>
        <v>1.9000000000000001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27" t="s">
        <v>163</v>
      </c>
      <c r="AT154" s="227" t="s">
        <v>158</v>
      </c>
      <c r="AU154" s="227" t="s">
        <v>94</v>
      </c>
      <c r="AY154" s="20" t="s">
        <v>156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91</v>
      </c>
      <c r="BK154" s="228">
        <f>ROUND(I154*H154,2)</f>
        <v>0</v>
      </c>
      <c r="BL154" s="20" t="s">
        <v>163</v>
      </c>
      <c r="BM154" s="227" t="s">
        <v>253</v>
      </c>
    </row>
    <row r="155" s="2" customFormat="1">
      <c r="A155" s="42"/>
      <c r="B155" s="43"/>
      <c r="C155" s="44"/>
      <c r="D155" s="229" t="s">
        <v>165</v>
      </c>
      <c r="E155" s="44"/>
      <c r="F155" s="230" t="s">
        <v>254</v>
      </c>
      <c r="G155" s="44"/>
      <c r="H155" s="44"/>
      <c r="I155" s="231"/>
      <c r="J155" s="44"/>
      <c r="K155" s="44"/>
      <c r="L155" s="48"/>
      <c r="M155" s="232"/>
      <c r="N155" s="233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165</v>
      </c>
      <c r="AU155" s="20" t="s">
        <v>94</v>
      </c>
    </row>
    <row r="156" s="13" customFormat="1">
      <c r="A156" s="13"/>
      <c r="B156" s="234"/>
      <c r="C156" s="235"/>
      <c r="D156" s="236" t="s">
        <v>167</v>
      </c>
      <c r="E156" s="237" t="s">
        <v>36</v>
      </c>
      <c r="F156" s="238" t="s">
        <v>242</v>
      </c>
      <c r="G156" s="235"/>
      <c r="H156" s="237" t="s">
        <v>36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167</v>
      </c>
      <c r="AU156" s="244" t="s">
        <v>94</v>
      </c>
      <c r="AV156" s="13" t="s">
        <v>91</v>
      </c>
      <c r="AW156" s="13" t="s">
        <v>43</v>
      </c>
      <c r="AX156" s="13" t="s">
        <v>83</v>
      </c>
      <c r="AY156" s="244" t="s">
        <v>156</v>
      </c>
    </row>
    <row r="157" s="13" customFormat="1">
      <c r="A157" s="13"/>
      <c r="B157" s="234"/>
      <c r="C157" s="235"/>
      <c r="D157" s="236" t="s">
        <v>167</v>
      </c>
      <c r="E157" s="237" t="s">
        <v>36</v>
      </c>
      <c r="F157" s="238" t="s">
        <v>243</v>
      </c>
      <c r="G157" s="235"/>
      <c r="H157" s="237" t="s">
        <v>36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167</v>
      </c>
      <c r="AU157" s="244" t="s">
        <v>94</v>
      </c>
      <c r="AV157" s="13" t="s">
        <v>91</v>
      </c>
      <c r="AW157" s="13" t="s">
        <v>43</v>
      </c>
      <c r="AX157" s="13" t="s">
        <v>83</v>
      </c>
      <c r="AY157" s="244" t="s">
        <v>156</v>
      </c>
    </row>
    <row r="158" s="13" customFormat="1">
      <c r="A158" s="13"/>
      <c r="B158" s="234"/>
      <c r="C158" s="235"/>
      <c r="D158" s="236" t="s">
        <v>167</v>
      </c>
      <c r="E158" s="237" t="s">
        <v>36</v>
      </c>
      <c r="F158" s="238" t="s">
        <v>244</v>
      </c>
      <c r="G158" s="235"/>
      <c r="H158" s="237" t="s">
        <v>36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167</v>
      </c>
      <c r="AU158" s="244" t="s">
        <v>94</v>
      </c>
      <c r="AV158" s="13" t="s">
        <v>91</v>
      </c>
      <c r="AW158" s="13" t="s">
        <v>43</v>
      </c>
      <c r="AX158" s="13" t="s">
        <v>83</v>
      </c>
      <c r="AY158" s="244" t="s">
        <v>156</v>
      </c>
    </row>
    <row r="159" s="13" customFormat="1">
      <c r="A159" s="13"/>
      <c r="B159" s="234"/>
      <c r="C159" s="235"/>
      <c r="D159" s="236" t="s">
        <v>167</v>
      </c>
      <c r="E159" s="237" t="s">
        <v>36</v>
      </c>
      <c r="F159" s="238" t="s">
        <v>245</v>
      </c>
      <c r="G159" s="235"/>
      <c r="H159" s="237" t="s">
        <v>36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167</v>
      </c>
      <c r="AU159" s="244" t="s">
        <v>94</v>
      </c>
      <c r="AV159" s="13" t="s">
        <v>91</v>
      </c>
      <c r="AW159" s="13" t="s">
        <v>43</v>
      </c>
      <c r="AX159" s="13" t="s">
        <v>83</v>
      </c>
      <c r="AY159" s="244" t="s">
        <v>156</v>
      </c>
    </row>
    <row r="160" s="14" customFormat="1">
      <c r="A160" s="14"/>
      <c r="B160" s="245"/>
      <c r="C160" s="246"/>
      <c r="D160" s="236" t="s">
        <v>167</v>
      </c>
      <c r="E160" s="247" t="s">
        <v>36</v>
      </c>
      <c r="F160" s="248" t="s">
        <v>255</v>
      </c>
      <c r="G160" s="246"/>
      <c r="H160" s="249">
        <v>93.290999999999997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167</v>
      </c>
      <c r="AU160" s="255" t="s">
        <v>94</v>
      </c>
      <c r="AV160" s="14" t="s">
        <v>94</v>
      </c>
      <c r="AW160" s="14" t="s">
        <v>43</v>
      </c>
      <c r="AX160" s="14" t="s">
        <v>83</v>
      </c>
      <c r="AY160" s="255" t="s">
        <v>156</v>
      </c>
    </row>
    <row r="161" s="14" customFormat="1">
      <c r="A161" s="14"/>
      <c r="B161" s="245"/>
      <c r="C161" s="246"/>
      <c r="D161" s="236" t="s">
        <v>167</v>
      </c>
      <c r="E161" s="247" t="s">
        <v>36</v>
      </c>
      <c r="F161" s="248" t="s">
        <v>256</v>
      </c>
      <c r="G161" s="246"/>
      <c r="H161" s="249">
        <v>65.748999999999995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167</v>
      </c>
      <c r="AU161" s="255" t="s">
        <v>94</v>
      </c>
      <c r="AV161" s="14" t="s">
        <v>94</v>
      </c>
      <c r="AW161" s="14" t="s">
        <v>43</v>
      </c>
      <c r="AX161" s="14" t="s">
        <v>83</v>
      </c>
      <c r="AY161" s="255" t="s">
        <v>156</v>
      </c>
    </row>
    <row r="162" s="14" customFormat="1">
      <c r="A162" s="14"/>
      <c r="B162" s="245"/>
      <c r="C162" s="246"/>
      <c r="D162" s="236" t="s">
        <v>167</v>
      </c>
      <c r="E162" s="247" t="s">
        <v>36</v>
      </c>
      <c r="F162" s="248" t="s">
        <v>257</v>
      </c>
      <c r="G162" s="246"/>
      <c r="H162" s="249">
        <v>62.232999999999997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167</v>
      </c>
      <c r="AU162" s="255" t="s">
        <v>94</v>
      </c>
      <c r="AV162" s="14" t="s">
        <v>94</v>
      </c>
      <c r="AW162" s="14" t="s">
        <v>43</v>
      </c>
      <c r="AX162" s="14" t="s">
        <v>83</v>
      </c>
      <c r="AY162" s="255" t="s">
        <v>156</v>
      </c>
    </row>
    <row r="163" s="14" customFormat="1">
      <c r="A163" s="14"/>
      <c r="B163" s="245"/>
      <c r="C163" s="246"/>
      <c r="D163" s="236" t="s">
        <v>167</v>
      </c>
      <c r="E163" s="247" t="s">
        <v>36</v>
      </c>
      <c r="F163" s="248" t="s">
        <v>258</v>
      </c>
      <c r="G163" s="246"/>
      <c r="H163" s="249">
        <v>-8.7919999999999998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167</v>
      </c>
      <c r="AU163" s="255" t="s">
        <v>94</v>
      </c>
      <c r="AV163" s="14" t="s">
        <v>94</v>
      </c>
      <c r="AW163" s="14" t="s">
        <v>43</v>
      </c>
      <c r="AX163" s="14" t="s">
        <v>83</v>
      </c>
      <c r="AY163" s="255" t="s">
        <v>156</v>
      </c>
    </row>
    <row r="164" s="14" customFormat="1">
      <c r="A164" s="14"/>
      <c r="B164" s="245"/>
      <c r="C164" s="246"/>
      <c r="D164" s="236" t="s">
        <v>167</v>
      </c>
      <c r="E164" s="247" t="s">
        <v>36</v>
      </c>
      <c r="F164" s="248" t="s">
        <v>259</v>
      </c>
      <c r="G164" s="246"/>
      <c r="H164" s="249">
        <v>-45.036000000000001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167</v>
      </c>
      <c r="AU164" s="255" t="s">
        <v>94</v>
      </c>
      <c r="AV164" s="14" t="s">
        <v>94</v>
      </c>
      <c r="AW164" s="14" t="s">
        <v>43</v>
      </c>
      <c r="AX164" s="14" t="s">
        <v>83</v>
      </c>
      <c r="AY164" s="255" t="s">
        <v>156</v>
      </c>
    </row>
    <row r="165" s="13" customFormat="1">
      <c r="A165" s="13"/>
      <c r="B165" s="234"/>
      <c r="C165" s="235"/>
      <c r="D165" s="236" t="s">
        <v>167</v>
      </c>
      <c r="E165" s="237" t="s">
        <v>36</v>
      </c>
      <c r="F165" s="238" t="s">
        <v>260</v>
      </c>
      <c r="G165" s="235"/>
      <c r="H165" s="237" t="s">
        <v>36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167</v>
      </c>
      <c r="AU165" s="244" t="s">
        <v>94</v>
      </c>
      <c r="AV165" s="13" t="s">
        <v>91</v>
      </c>
      <c r="AW165" s="13" t="s">
        <v>43</v>
      </c>
      <c r="AX165" s="13" t="s">
        <v>83</v>
      </c>
      <c r="AY165" s="244" t="s">
        <v>156</v>
      </c>
    </row>
    <row r="166" s="14" customFormat="1">
      <c r="A166" s="14"/>
      <c r="B166" s="245"/>
      <c r="C166" s="246"/>
      <c r="D166" s="236" t="s">
        <v>167</v>
      </c>
      <c r="E166" s="247" t="s">
        <v>36</v>
      </c>
      <c r="F166" s="248" t="s">
        <v>261</v>
      </c>
      <c r="G166" s="246"/>
      <c r="H166" s="249">
        <v>5.2480000000000002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167</v>
      </c>
      <c r="AU166" s="255" t="s">
        <v>94</v>
      </c>
      <c r="AV166" s="14" t="s">
        <v>94</v>
      </c>
      <c r="AW166" s="14" t="s">
        <v>43</v>
      </c>
      <c r="AX166" s="14" t="s">
        <v>83</v>
      </c>
      <c r="AY166" s="255" t="s">
        <v>156</v>
      </c>
    </row>
    <row r="167" s="14" customFormat="1">
      <c r="A167" s="14"/>
      <c r="B167" s="245"/>
      <c r="C167" s="246"/>
      <c r="D167" s="236" t="s">
        <v>167</v>
      </c>
      <c r="E167" s="247" t="s">
        <v>36</v>
      </c>
      <c r="F167" s="248" t="s">
        <v>262</v>
      </c>
      <c r="G167" s="246"/>
      <c r="H167" s="249">
        <v>17.225999999999999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167</v>
      </c>
      <c r="AU167" s="255" t="s">
        <v>94</v>
      </c>
      <c r="AV167" s="14" t="s">
        <v>94</v>
      </c>
      <c r="AW167" s="14" t="s">
        <v>43</v>
      </c>
      <c r="AX167" s="14" t="s">
        <v>83</v>
      </c>
      <c r="AY167" s="255" t="s">
        <v>156</v>
      </c>
    </row>
    <row r="168" s="16" customFormat="1">
      <c r="A168" s="16"/>
      <c r="B168" s="267"/>
      <c r="C168" s="268"/>
      <c r="D168" s="236" t="s">
        <v>167</v>
      </c>
      <c r="E168" s="269" t="s">
        <v>36</v>
      </c>
      <c r="F168" s="270" t="s">
        <v>263</v>
      </c>
      <c r="G168" s="268"/>
      <c r="H168" s="271">
        <v>189.91900000000001</v>
      </c>
      <c r="I168" s="272"/>
      <c r="J168" s="268"/>
      <c r="K168" s="268"/>
      <c r="L168" s="273"/>
      <c r="M168" s="274"/>
      <c r="N168" s="275"/>
      <c r="O168" s="275"/>
      <c r="P168" s="275"/>
      <c r="Q168" s="275"/>
      <c r="R168" s="275"/>
      <c r="S168" s="275"/>
      <c r="T168" s="27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77" t="s">
        <v>167</v>
      </c>
      <c r="AU168" s="277" t="s">
        <v>94</v>
      </c>
      <c r="AV168" s="16" t="s">
        <v>181</v>
      </c>
      <c r="AW168" s="16" t="s">
        <v>43</v>
      </c>
      <c r="AX168" s="16" t="s">
        <v>83</v>
      </c>
      <c r="AY168" s="277" t="s">
        <v>156</v>
      </c>
    </row>
    <row r="169" s="14" customFormat="1">
      <c r="A169" s="14"/>
      <c r="B169" s="245"/>
      <c r="C169" s="246"/>
      <c r="D169" s="236" t="s">
        <v>167</v>
      </c>
      <c r="E169" s="247" t="s">
        <v>36</v>
      </c>
      <c r="F169" s="248" t="s">
        <v>264</v>
      </c>
      <c r="G169" s="246"/>
      <c r="H169" s="249">
        <v>0.081000000000000003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167</v>
      </c>
      <c r="AU169" s="255" t="s">
        <v>94</v>
      </c>
      <c r="AV169" s="14" t="s">
        <v>94</v>
      </c>
      <c r="AW169" s="14" t="s">
        <v>43</v>
      </c>
      <c r="AX169" s="14" t="s">
        <v>83</v>
      </c>
      <c r="AY169" s="255" t="s">
        <v>156</v>
      </c>
    </row>
    <row r="170" s="15" customFormat="1">
      <c r="A170" s="15"/>
      <c r="B170" s="256"/>
      <c r="C170" s="257"/>
      <c r="D170" s="236" t="s">
        <v>167</v>
      </c>
      <c r="E170" s="258" t="s">
        <v>36</v>
      </c>
      <c r="F170" s="259" t="s">
        <v>250</v>
      </c>
      <c r="G170" s="257"/>
      <c r="H170" s="260">
        <v>190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6" t="s">
        <v>167</v>
      </c>
      <c r="AU170" s="266" t="s">
        <v>94</v>
      </c>
      <c r="AV170" s="15" t="s">
        <v>163</v>
      </c>
      <c r="AW170" s="15" t="s">
        <v>43</v>
      </c>
      <c r="AX170" s="15" t="s">
        <v>91</v>
      </c>
      <c r="AY170" s="266" t="s">
        <v>156</v>
      </c>
    </row>
    <row r="171" s="2" customFormat="1" ht="24.15" customHeight="1">
      <c r="A171" s="42"/>
      <c r="B171" s="43"/>
      <c r="C171" s="216" t="s">
        <v>265</v>
      </c>
      <c r="D171" s="216" t="s">
        <v>158</v>
      </c>
      <c r="E171" s="217" t="s">
        <v>266</v>
      </c>
      <c r="F171" s="218" t="s">
        <v>267</v>
      </c>
      <c r="G171" s="219" t="s">
        <v>161</v>
      </c>
      <c r="H171" s="220">
        <v>91.599999999999994</v>
      </c>
      <c r="I171" s="221"/>
      <c r="J171" s="222">
        <f>ROUND(I171*H171,2)</f>
        <v>0</v>
      </c>
      <c r="K171" s="218" t="s">
        <v>162</v>
      </c>
      <c r="L171" s="48"/>
      <c r="M171" s="223" t="s">
        <v>36</v>
      </c>
      <c r="N171" s="224" t="s">
        <v>54</v>
      </c>
      <c r="O171" s="88"/>
      <c r="P171" s="225">
        <f>O171*H171</f>
        <v>0</v>
      </c>
      <c r="Q171" s="225">
        <v>0</v>
      </c>
      <c r="R171" s="225">
        <f>Q171*H171</f>
        <v>0</v>
      </c>
      <c r="S171" s="225">
        <v>0.058999999999999997</v>
      </c>
      <c r="T171" s="226">
        <f>S171*H171</f>
        <v>5.404399999999999</v>
      </c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R171" s="227" t="s">
        <v>163</v>
      </c>
      <c r="AT171" s="227" t="s">
        <v>158</v>
      </c>
      <c r="AU171" s="227" t="s">
        <v>94</v>
      </c>
      <c r="AY171" s="20" t="s">
        <v>156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20" t="s">
        <v>91</v>
      </c>
      <c r="BK171" s="228">
        <f>ROUND(I171*H171,2)</f>
        <v>0</v>
      </c>
      <c r="BL171" s="20" t="s">
        <v>163</v>
      </c>
      <c r="BM171" s="227" t="s">
        <v>268</v>
      </c>
    </row>
    <row r="172" s="2" customFormat="1">
      <c r="A172" s="42"/>
      <c r="B172" s="43"/>
      <c r="C172" s="44"/>
      <c r="D172" s="229" t="s">
        <v>165</v>
      </c>
      <c r="E172" s="44"/>
      <c r="F172" s="230" t="s">
        <v>269</v>
      </c>
      <c r="G172" s="44"/>
      <c r="H172" s="44"/>
      <c r="I172" s="231"/>
      <c r="J172" s="44"/>
      <c r="K172" s="44"/>
      <c r="L172" s="48"/>
      <c r="M172" s="232"/>
      <c r="N172" s="233"/>
      <c r="O172" s="88"/>
      <c r="P172" s="88"/>
      <c r="Q172" s="88"/>
      <c r="R172" s="88"/>
      <c r="S172" s="88"/>
      <c r="T172" s="89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T172" s="20" t="s">
        <v>165</v>
      </c>
      <c r="AU172" s="20" t="s">
        <v>94</v>
      </c>
    </row>
    <row r="173" s="13" customFormat="1">
      <c r="A173" s="13"/>
      <c r="B173" s="234"/>
      <c r="C173" s="235"/>
      <c r="D173" s="236" t="s">
        <v>167</v>
      </c>
      <c r="E173" s="237" t="s">
        <v>36</v>
      </c>
      <c r="F173" s="238" t="s">
        <v>242</v>
      </c>
      <c r="G173" s="235"/>
      <c r="H173" s="237" t="s">
        <v>36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167</v>
      </c>
      <c r="AU173" s="244" t="s">
        <v>94</v>
      </c>
      <c r="AV173" s="13" t="s">
        <v>91</v>
      </c>
      <c r="AW173" s="13" t="s">
        <v>43</v>
      </c>
      <c r="AX173" s="13" t="s">
        <v>83</v>
      </c>
      <c r="AY173" s="244" t="s">
        <v>156</v>
      </c>
    </row>
    <row r="174" s="13" customFormat="1">
      <c r="A174" s="13"/>
      <c r="B174" s="234"/>
      <c r="C174" s="235"/>
      <c r="D174" s="236" t="s">
        <v>167</v>
      </c>
      <c r="E174" s="237" t="s">
        <v>36</v>
      </c>
      <c r="F174" s="238" t="s">
        <v>243</v>
      </c>
      <c r="G174" s="235"/>
      <c r="H174" s="237" t="s">
        <v>36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167</v>
      </c>
      <c r="AU174" s="244" t="s">
        <v>94</v>
      </c>
      <c r="AV174" s="13" t="s">
        <v>91</v>
      </c>
      <c r="AW174" s="13" t="s">
        <v>43</v>
      </c>
      <c r="AX174" s="13" t="s">
        <v>83</v>
      </c>
      <c r="AY174" s="244" t="s">
        <v>156</v>
      </c>
    </row>
    <row r="175" s="13" customFormat="1">
      <c r="A175" s="13"/>
      <c r="B175" s="234"/>
      <c r="C175" s="235"/>
      <c r="D175" s="236" t="s">
        <v>167</v>
      </c>
      <c r="E175" s="237" t="s">
        <v>36</v>
      </c>
      <c r="F175" s="238" t="s">
        <v>244</v>
      </c>
      <c r="G175" s="235"/>
      <c r="H175" s="237" t="s">
        <v>36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167</v>
      </c>
      <c r="AU175" s="244" t="s">
        <v>94</v>
      </c>
      <c r="AV175" s="13" t="s">
        <v>91</v>
      </c>
      <c r="AW175" s="13" t="s">
        <v>43</v>
      </c>
      <c r="AX175" s="13" t="s">
        <v>83</v>
      </c>
      <c r="AY175" s="244" t="s">
        <v>156</v>
      </c>
    </row>
    <row r="176" s="13" customFormat="1">
      <c r="A176" s="13"/>
      <c r="B176" s="234"/>
      <c r="C176" s="235"/>
      <c r="D176" s="236" t="s">
        <v>167</v>
      </c>
      <c r="E176" s="237" t="s">
        <v>36</v>
      </c>
      <c r="F176" s="238" t="s">
        <v>245</v>
      </c>
      <c r="G176" s="235"/>
      <c r="H176" s="237" t="s">
        <v>36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167</v>
      </c>
      <c r="AU176" s="244" t="s">
        <v>94</v>
      </c>
      <c r="AV176" s="13" t="s">
        <v>91</v>
      </c>
      <c r="AW176" s="13" t="s">
        <v>43</v>
      </c>
      <c r="AX176" s="13" t="s">
        <v>83</v>
      </c>
      <c r="AY176" s="244" t="s">
        <v>156</v>
      </c>
    </row>
    <row r="177" s="13" customFormat="1">
      <c r="A177" s="13"/>
      <c r="B177" s="234"/>
      <c r="C177" s="235"/>
      <c r="D177" s="236" t="s">
        <v>167</v>
      </c>
      <c r="E177" s="237" t="s">
        <v>36</v>
      </c>
      <c r="F177" s="238" t="s">
        <v>270</v>
      </c>
      <c r="G177" s="235"/>
      <c r="H177" s="237" t="s">
        <v>36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167</v>
      </c>
      <c r="AU177" s="244" t="s">
        <v>94</v>
      </c>
      <c r="AV177" s="13" t="s">
        <v>91</v>
      </c>
      <c r="AW177" s="13" t="s">
        <v>43</v>
      </c>
      <c r="AX177" s="13" t="s">
        <v>83</v>
      </c>
      <c r="AY177" s="244" t="s">
        <v>156</v>
      </c>
    </row>
    <row r="178" s="14" customFormat="1">
      <c r="A178" s="14"/>
      <c r="B178" s="245"/>
      <c r="C178" s="246"/>
      <c r="D178" s="236" t="s">
        <v>167</v>
      </c>
      <c r="E178" s="247" t="s">
        <v>36</v>
      </c>
      <c r="F178" s="248" t="s">
        <v>271</v>
      </c>
      <c r="G178" s="246"/>
      <c r="H178" s="249">
        <v>81.400000000000006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167</v>
      </c>
      <c r="AU178" s="255" t="s">
        <v>94</v>
      </c>
      <c r="AV178" s="14" t="s">
        <v>94</v>
      </c>
      <c r="AW178" s="14" t="s">
        <v>43</v>
      </c>
      <c r="AX178" s="14" t="s">
        <v>83</v>
      </c>
      <c r="AY178" s="255" t="s">
        <v>156</v>
      </c>
    </row>
    <row r="179" s="14" customFormat="1">
      <c r="A179" s="14"/>
      <c r="B179" s="245"/>
      <c r="C179" s="246"/>
      <c r="D179" s="236" t="s">
        <v>167</v>
      </c>
      <c r="E179" s="247" t="s">
        <v>36</v>
      </c>
      <c r="F179" s="248" t="s">
        <v>259</v>
      </c>
      <c r="G179" s="246"/>
      <c r="H179" s="249">
        <v>-45.036000000000001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167</v>
      </c>
      <c r="AU179" s="255" t="s">
        <v>94</v>
      </c>
      <c r="AV179" s="14" t="s">
        <v>94</v>
      </c>
      <c r="AW179" s="14" t="s">
        <v>43</v>
      </c>
      <c r="AX179" s="14" t="s">
        <v>83</v>
      </c>
      <c r="AY179" s="255" t="s">
        <v>156</v>
      </c>
    </row>
    <row r="180" s="13" customFormat="1">
      <c r="A180" s="13"/>
      <c r="B180" s="234"/>
      <c r="C180" s="235"/>
      <c r="D180" s="236" t="s">
        <v>167</v>
      </c>
      <c r="E180" s="237" t="s">
        <v>36</v>
      </c>
      <c r="F180" s="238" t="s">
        <v>260</v>
      </c>
      <c r="G180" s="235"/>
      <c r="H180" s="237" t="s">
        <v>36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167</v>
      </c>
      <c r="AU180" s="244" t="s">
        <v>94</v>
      </c>
      <c r="AV180" s="13" t="s">
        <v>91</v>
      </c>
      <c r="AW180" s="13" t="s">
        <v>43</v>
      </c>
      <c r="AX180" s="13" t="s">
        <v>83</v>
      </c>
      <c r="AY180" s="244" t="s">
        <v>156</v>
      </c>
    </row>
    <row r="181" s="14" customFormat="1">
      <c r="A181" s="14"/>
      <c r="B181" s="245"/>
      <c r="C181" s="246"/>
      <c r="D181" s="236" t="s">
        <v>167</v>
      </c>
      <c r="E181" s="247" t="s">
        <v>36</v>
      </c>
      <c r="F181" s="248" t="s">
        <v>272</v>
      </c>
      <c r="G181" s="246"/>
      <c r="H181" s="249">
        <v>7.6559999999999997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167</v>
      </c>
      <c r="AU181" s="255" t="s">
        <v>94</v>
      </c>
      <c r="AV181" s="14" t="s">
        <v>94</v>
      </c>
      <c r="AW181" s="14" t="s">
        <v>43</v>
      </c>
      <c r="AX181" s="14" t="s">
        <v>83</v>
      </c>
      <c r="AY181" s="255" t="s">
        <v>156</v>
      </c>
    </row>
    <row r="182" s="13" customFormat="1">
      <c r="A182" s="13"/>
      <c r="B182" s="234"/>
      <c r="C182" s="235"/>
      <c r="D182" s="236" t="s">
        <v>167</v>
      </c>
      <c r="E182" s="237" t="s">
        <v>36</v>
      </c>
      <c r="F182" s="238" t="s">
        <v>273</v>
      </c>
      <c r="G182" s="235"/>
      <c r="H182" s="237" t="s">
        <v>36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167</v>
      </c>
      <c r="AU182" s="244" t="s">
        <v>94</v>
      </c>
      <c r="AV182" s="13" t="s">
        <v>91</v>
      </c>
      <c r="AW182" s="13" t="s">
        <v>43</v>
      </c>
      <c r="AX182" s="13" t="s">
        <v>83</v>
      </c>
      <c r="AY182" s="244" t="s">
        <v>156</v>
      </c>
    </row>
    <row r="183" s="14" customFormat="1">
      <c r="A183" s="14"/>
      <c r="B183" s="245"/>
      <c r="C183" s="246"/>
      <c r="D183" s="236" t="s">
        <v>167</v>
      </c>
      <c r="E183" s="247" t="s">
        <v>36</v>
      </c>
      <c r="F183" s="248" t="s">
        <v>274</v>
      </c>
      <c r="G183" s="246"/>
      <c r="H183" s="249">
        <v>4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167</v>
      </c>
      <c r="AU183" s="255" t="s">
        <v>94</v>
      </c>
      <c r="AV183" s="14" t="s">
        <v>94</v>
      </c>
      <c r="AW183" s="14" t="s">
        <v>43</v>
      </c>
      <c r="AX183" s="14" t="s">
        <v>83</v>
      </c>
      <c r="AY183" s="255" t="s">
        <v>156</v>
      </c>
    </row>
    <row r="184" s="14" customFormat="1">
      <c r="A184" s="14"/>
      <c r="B184" s="245"/>
      <c r="C184" s="246"/>
      <c r="D184" s="236" t="s">
        <v>167</v>
      </c>
      <c r="E184" s="247" t="s">
        <v>36</v>
      </c>
      <c r="F184" s="248" t="s">
        <v>275</v>
      </c>
      <c r="G184" s="246"/>
      <c r="H184" s="249">
        <v>43.520000000000003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167</v>
      </c>
      <c r="AU184" s="255" t="s">
        <v>94</v>
      </c>
      <c r="AV184" s="14" t="s">
        <v>94</v>
      </c>
      <c r="AW184" s="14" t="s">
        <v>43</v>
      </c>
      <c r="AX184" s="14" t="s">
        <v>83</v>
      </c>
      <c r="AY184" s="255" t="s">
        <v>156</v>
      </c>
    </row>
    <row r="185" s="13" customFormat="1">
      <c r="A185" s="13"/>
      <c r="B185" s="234"/>
      <c r="C185" s="235"/>
      <c r="D185" s="236" t="s">
        <v>167</v>
      </c>
      <c r="E185" s="237" t="s">
        <v>36</v>
      </c>
      <c r="F185" s="238" t="s">
        <v>276</v>
      </c>
      <c r="G185" s="235"/>
      <c r="H185" s="237" t="s">
        <v>36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167</v>
      </c>
      <c r="AU185" s="244" t="s">
        <v>94</v>
      </c>
      <c r="AV185" s="13" t="s">
        <v>91</v>
      </c>
      <c r="AW185" s="13" t="s">
        <v>43</v>
      </c>
      <c r="AX185" s="13" t="s">
        <v>83</v>
      </c>
      <c r="AY185" s="244" t="s">
        <v>156</v>
      </c>
    </row>
    <row r="186" s="14" customFormat="1">
      <c r="A186" s="14"/>
      <c r="B186" s="245"/>
      <c r="C186" s="246"/>
      <c r="D186" s="236" t="s">
        <v>167</v>
      </c>
      <c r="E186" s="247" t="s">
        <v>36</v>
      </c>
      <c r="F186" s="248" t="s">
        <v>277</v>
      </c>
      <c r="G186" s="246"/>
      <c r="H186" s="249">
        <v>0.059999999999999998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167</v>
      </c>
      <c r="AU186" s="255" t="s">
        <v>94</v>
      </c>
      <c r="AV186" s="14" t="s">
        <v>94</v>
      </c>
      <c r="AW186" s="14" t="s">
        <v>43</v>
      </c>
      <c r="AX186" s="14" t="s">
        <v>83</v>
      </c>
      <c r="AY186" s="255" t="s">
        <v>156</v>
      </c>
    </row>
    <row r="187" s="15" customFormat="1">
      <c r="A187" s="15"/>
      <c r="B187" s="256"/>
      <c r="C187" s="257"/>
      <c r="D187" s="236" t="s">
        <v>167</v>
      </c>
      <c r="E187" s="258" t="s">
        <v>36</v>
      </c>
      <c r="F187" s="259" t="s">
        <v>250</v>
      </c>
      <c r="G187" s="257"/>
      <c r="H187" s="260">
        <v>91.599999999999994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6" t="s">
        <v>167</v>
      </c>
      <c r="AU187" s="266" t="s">
        <v>94</v>
      </c>
      <c r="AV187" s="15" t="s">
        <v>163</v>
      </c>
      <c r="AW187" s="15" t="s">
        <v>43</v>
      </c>
      <c r="AX187" s="15" t="s">
        <v>91</v>
      </c>
      <c r="AY187" s="266" t="s">
        <v>156</v>
      </c>
    </row>
    <row r="188" s="12" customFormat="1" ht="22.8" customHeight="1">
      <c r="A188" s="12"/>
      <c r="B188" s="200"/>
      <c r="C188" s="201"/>
      <c r="D188" s="202" t="s">
        <v>82</v>
      </c>
      <c r="E188" s="214" t="s">
        <v>278</v>
      </c>
      <c r="F188" s="214" t="s">
        <v>279</v>
      </c>
      <c r="G188" s="201"/>
      <c r="H188" s="201"/>
      <c r="I188" s="204"/>
      <c r="J188" s="215">
        <f>BK188</f>
        <v>0</v>
      </c>
      <c r="K188" s="201"/>
      <c r="L188" s="206"/>
      <c r="M188" s="207"/>
      <c r="N188" s="208"/>
      <c r="O188" s="208"/>
      <c r="P188" s="209">
        <f>SUM(P189:P214)</f>
        <v>0</v>
      </c>
      <c r="Q188" s="208"/>
      <c r="R188" s="209">
        <f>SUM(R189:R214)</f>
        <v>0</v>
      </c>
      <c r="S188" s="208"/>
      <c r="T188" s="210">
        <f>SUM(T189:T214)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1" t="s">
        <v>91</v>
      </c>
      <c r="AT188" s="212" t="s">
        <v>82</v>
      </c>
      <c r="AU188" s="212" t="s">
        <v>91</v>
      </c>
      <c r="AY188" s="211" t="s">
        <v>156</v>
      </c>
      <c r="BK188" s="213">
        <f>SUM(BK189:BK214)</f>
        <v>0</v>
      </c>
    </row>
    <row r="189" s="2" customFormat="1" ht="24.15" customHeight="1">
      <c r="A189" s="42"/>
      <c r="B189" s="43"/>
      <c r="C189" s="216" t="s">
        <v>280</v>
      </c>
      <c r="D189" s="216" t="s">
        <v>158</v>
      </c>
      <c r="E189" s="217" t="s">
        <v>281</v>
      </c>
      <c r="F189" s="218" t="s">
        <v>282</v>
      </c>
      <c r="G189" s="219" t="s">
        <v>283</v>
      </c>
      <c r="H189" s="220">
        <v>157.74799999999999</v>
      </c>
      <c r="I189" s="221"/>
      <c r="J189" s="222">
        <f>ROUND(I189*H189,2)</f>
        <v>0</v>
      </c>
      <c r="K189" s="218" t="s">
        <v>162</v>
      </c>
      <c r="L189" s="48"/>
      <c r="M189" s="223" t="s">
        <v>36</v>
      </c>
      <c r="N189" s="224" t="s">
        <v>54</v>
      </c>
      <c r="O189" s="88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R189" s="227" t="s">
        <v>163</v>
      </c>
      <c r="AT189" s="227" t="s">
        <v>158</v>
      </c>
      <c r="AU189" s="227" t="s">
        <v>94</v>
      </c>
      <c r="AY189" s="20" t="s">
        <v>156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20" t="s">
        <v>91</v>
      </c>
      <c r="BK189" s="228">
        <f>ROUND(I189*H189,2)</f>
        <v>0</v>
      </c>
      <c r="BL189" s="20" t="s">
        <v>163</v>
      </c>
      <c r="BM189" s="227" t="s">
        <v>284</v>
      </c>
    </row>
    <row r="190" s="2" customFormat="1">
      <c r="A190" s="42"/>
      <c r="B190" s="43"/>
      <c r="C190" s="44"/>
      <c r="D190" s="229" t="s">
        <v>165</v>
      </c>
      <c r="E190" s="44"/>
      <c r="F190" s="230" t="s">
        <v>285</v>
      </c>
      <c r="G190" s="44"/>
      <c r="H190" s="44"/>
      <c r="I190" s="231"/>
      <c r="J190" s="44"/>
      <c r="K190" s="44"/>
      <c r="L190" s="48"/>
      <c r="M190" s="232"/>
      <c r="N190" s="233"/>
      <c r="O190" s="88"/>
      <c r="P190" s="88"/>
      <c r="Q190" s="88"/>
      <c r="R190" s="88"/>
      <c r="S190" s="88"/>
      <c r="T190" s="89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T190" s="20" t="s">
        <v>165</v>
      </c>
      <c r="AU190" s="20" t="s">
        <v>94</v>
      </c>
    </row>
    <row r="191" s="2" customFormat="1" ht="21.75" customHeight="1">
      <c r="A191" s="42"/>
      <c r="B191" s="43"/>
      <c r="C191" s="216" t="s">
        <v>286</v>
      </c>
      <c r="D191" s="216" t="s">
        <v>158</v>
      </c>
      <c r="E191" s="217" t="s">
        <v>287</v>
      </c>
      <c r="F191" s="218" t="s">
        <v>288</v>
      </c>
      <c r="G191" s="219" t="s">
        <v>283</v>
      </c>
      <c r="H191" s="220">
        <v>157.74799999999999</v>
      </c>
      <c r="I191" s="221"/>
      <c r="J191" s="222">
        <f>ROUND(I191*H191,2)</f>
        <v>0</v>
      </c>
      <c r="K191" s="218" t="s">
        <v>162</v>
      </c>
      <c r="L191" s="48"/>
      <c r="M191" s="223" t="s">
        <v>36</v>
      </c>
      <c r="N191" s="224" t="s">
        <v>54</v>
      </c>
      <c r="O191" s="88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R191" s="227" t="s">
        <v>163</v>
      </c>
      <c r="AT191" s="227" t="s">
        <v>158</v>
      </c>
      <c r="AU191" s="227" t="s">
        <v>94</v>
      </c>
      <c r="AY191" s="20" t="s">
        <v>156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20" t="s">
        <v>91</v>
      </c>
      <c r="BK191" s="228">
        <f>ROUND(I191*H191,2)</f>
        <v>0</v>
      </c>
      <c r="BL191" s="20" t="s">
        <v>163</v>
      </c>
      <c r="BM191" s="227" t="s">
        <v>289</v>
      </c>
    </row>
    <row r="192" s="2" customFormat="1">
      <c r="A192" s="42"/>
      <c r="B192" s="43"/>
      <c r="C192" s="44"/>
      <c r="D192" s="229" t="s">
        <v>165</v>
      </c>
      <c r="E192" s="44"/>
      <c r="F192" s="230" t="s">
        <v>290</v>
      </c>
      <c r="G192" s="44"/>
      <c r="H192" s="44"/>
      <c r="I192" s="231"/>
      <c r="J192" s="44"/>
      <c r="K192" s="44"/>
      <c r="L192" s="48"/>
      <c r="M192" s="232"/>
      <c r="N192" s="233"/>
      <c r="O192" s="88"/>
      <c r="P192" s="88"/>
      <c r="Q192" s="88"/>
      <c r="R192" s="88"/>
      <c r="S192" s="88"/>
      <c r="T192" s="89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T192" s="20" t="s">
        <v>165</v>
      </c>
      <c r="AU192" s="20" t="s">
        <v>94</v>
      </c>
    </row>
    <row r="193" s="2" customFormat="1" ht="24.15" customHeight="1">
      <c r="A193" s="42"/>
      <c r="B193" s="43"/>
      <c r="C193" s="216" t="s">
        <v>291</v>
      </c>
      <c r="D193" s="216" t="s">
        <v>158</v>
      </c>
      <c r="E193" s="217" t="s">
        <v>292</v>
      </c>
      <c r="F193" s="218" t="s">
        <v>293</v>
      </c>
      <c r="G193" s="219" t="s">
        <v>283</v>
      </c>
      <c r="H193" s="220">
        <v>2997.212</v>
      </c>
      <c r="I193" s="221"/>
      <c r="J193" s="222">
        <f>ROUND(I193*H193,2)</f>
        <v>0</v>
      </c>
      <c r="K193" s="218" t="s">
        <v>162</v>
      </c>
      <c r="L193" s="48"/>
      <c r="M193" s="223" t="s">
        <v>36</v>
      </c>
      <c r="N193" s="224" t="s">
        <v>54</v>
      </c>
      <c r="O193" s="88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R193" s="227" t="s">
        <v>163</v>
      </c>
      <c r="AT193" s="227" t="s">
        <v>158</v>
      </c>
      <c r="AU193" s="227" t="s">
        <v>94</v>
      </c>
      <c r="AY193" s="20" t="s">
        <v>156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20" t="s">
        <v>91</v>
      </c>
      <c r="BK193" s="228">
        <f>ROUND(I193*H193,2)</f>
        <v>0</v>
      </c>
      <c r="BL193" s="20" t="s">
        <v>163</v>
      </c>
      <c r="BM193" s="227" t="s">
        <v>294</v>
      </c>
    </row>
    <row r="194" s="2" customFormat="1">
      <c r="A194" s="42"/>
      <c r="B194" s="43"/>
      <c r="C194" s="44"/>
      <c r="D194" s="229" t="s">
        <v>165</v>
      </c>
      <c r="E194" s="44"/>
      <c r="F194" s="230" t="s">
        <v>295</v>
      </c>
      <c r="G194" s="44"/>
      <c r="H194" s="44"/>
      <c r="I194" s="231"/>
      <c r="J194" s="44"/>
      <c r="K194" s="44"/>
      <c r="L194" s="48"/>
      <c r="M194" s="232"/>
      <c r="N194" s="233"/>
      <c r="O194" s="88"/>
      <c r="P194" s="88"/>
      <c r="Q194" s="88"/>
      <c r="R194" s="88"/>
      <c r="S194" s="88"/>
      <c r="T194" s="89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T194" s="20" t="s">
        <v>165</v>
      </c>
      <c r="AU194" s="20" t="s">
        <v>94</v>
      </c>
    </row>
    <row r="195" s="14" customFormat="1">
      <c r="A195" s="14"/>
      <c r="B195" s="245"/>
      <c r="C195" s="246"/>
      <c r="D195" s="236" t="s">
        <v>167</v>
      </c>
      <c r="E195" s="246"/>
      <c r="F195" s="248" t="s">
        <v>296</v>
      </c>
      <c r="G195" s="246"/>
      <c r="H195" s="249">
        <v>2997.212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167</v>
      </c>
      <c r="AU195" s="255" t="s">
        <v>94</v>
      </c>
      <c r="AV195" s="14" t="s">
        <v>94</v>
      </c>
      <c r="AW195" s="14" t="s">
        <v>4</v>
      </c>
      <c r="AX195" s="14" t="s">
        <v>91</v>
      </c>
      <c r="AY195" s="255" t="s">
        <v>156</v>
      </c>
    </row>
    <row r="196" s="2" customFormat="1" ht="24.15" customHeight="1">
      <c r="A196" s="42"/>
      <c r="B196" s="43"/>
      <c r="C196" s="216" t="s">
        <v>297</v>
      </c>
      <c r="D196" s="216" t="s">
        <v>158</v>
      </c>
      <c r="E196" s="217" t="s">
        <v>298</v>
      </c>
      <c r="F196" s="218" t="s">
        <v>299</v>
      </c>
      <c r="G196" s="219" t="s">
        <v>283</v>
      </c>
      <c r="H196" s="220">
        <v>89.701999999999998</v>
      </c>
      <c r="I196" s="221"/>
      <c r="J196" s="222">
        <f>ROUND(I196*H196,2)</f>
        <v>0</v>
      </c>
      <c r="K196" s="218" t="s">
        <v>162</v>
      </c>
      <c r="L196" s="48"/>
      <c r="M196" s="223" t="s">
        <v>36</v>
      </c>
      <c r="N196" s="224" t="s">
        <v>54</v>
      </c>
      <c r="O196" s="88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R196" s="227" t="s">
        <v>163</v>
      </c>
      <c r="AT196" s="227" t="s">
        <v>158</v>
      </c>
      <c r="AU196" s="227" t="s">
        <v>94</v>
      </c>
      <c r="AY196" s="20" t="s">
        <v>156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20" t="s">
        <v>91</v>
      </c>
      <c r="BK196" s="228">
        <f>ROUND(I196*H196,2)</f>
        <v>0</v>
      </c>
      <c r="BL196" s="20" t="s">
        <v>163</v>
      </c>
      <c r="BM196" s="227" t="s">
        <v>300</v>
      </c>
    </row>
    <row r="197" s="2" customFormat="1">
      <c r="A197" s="42"/>
      <c r="B197" s="43"/>
      <c r="C197" s="44"/>
      <c r="D197" s="229" t="s">
        <v>165</v>
      </c>
      <c r="E197" s="44"/>
      <c r="F197" s="230" t="s">
        <v>301</v>
      </c>
      <c r="G197" s="44"/>
      <c r="H197" s="44"/>
      <c r="I197" s="231"/>
      <c r="J197" s="44"/>
      <c r="K197" s="44"/>
      <c r="L197" s="48"/>
      <c r="M197" s="232"/>
      <c r="N197" s="233"/>
      <c r="O197" s="88"/>
      <c r="P197" s="88"/>
      <c r="Q197" s="88"/>
      <c r="R197" s="88"/>
      <c r="S197" s="88"/>
      <c r="T197" s="89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T197" s="20" t="s">
        <v>165</v>
      </c>
      <c r="AU197" s="20" t="s">
        <v>94</v>
      </c>
    </row>
    <row r="198" s="2" customFormat="1" ht="24.15" customHeight="1">
      <c r="A198" s="42"/>
      <c r="B198" s="43"/>
      <c r="C198" s="216" t="s">
        <v>302</v>
      </c>
      <c r="D198" s="216" t="s">
        <v>158</v>
      </c>
      <c r="E198" s="217" t="s">
        <v>303</v>
      </c>
      <c r="F198" s="218" t="s">
        <v>304</v>
      </c>
      <c r="G198" s="219" t="s">
        <v>283</v>
      </c>
      <c r="H198" s="220">
        <v>1.5129999999999999</v>
      </c>
      <c r="I198" s="221"/>
      <c r="J198" s="222">
        <f>ROUND(I198*H198,2)</f>
        <v>0</v>
      </c>
      <c r="K198" s="218" t="s">
        <v>162</v>
      </c>
      <c r="L198" s="48"/>
      <c r="M198" s="223" t="s">
        <v>36</v>
      </c>
      <c r="N198" s="224" t="s">
        <v>54</v>
      </c>
      <c r="O198" s="88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R198" s="227" t="s">
        <v>163</v>
      </c>
      <c r="AT198" s="227" t="s">
        <v>158</v>
      </c>
      <c r="AU198" s="227" t="s">
        <v>94</v>
      </c>
      <c r="AY198" s="20" t="s">
        <v>156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20" t="s">
        <v>91</v>
      </c>
      <c r="BK198" s="228">
        <f>ROUND(I198*H198,2)</f>
        <v>0</v>
      </c>
      <c r="BL198" s="20" t="s">
        <v>163</v>
      </c>
      <c r="BM198" s="227" t="s">
        <v>305</v>
      </c>
    </row>
    <row r="199" s="2" customFormat="1">
      <c r="A199" s="42"/>
      <c r="B199" s="43"/>
      <c r="C199" s="44"/>
      <c r="D199" s="229" t="s">
        <v>165</v>
      </c>
      <c r="E199" s="44"/>
      <c r="F199" s="230" t="s">
        <v>306</v>
      </c>
      <c r="G199" s="44"/>
      <c r="H199" s="44"/>
      <c r="I199" s="231"/>
      <c r="J199" s="44"/>
      <c r="K199" s="44"/>
      <c r="L199" s="48"/>
      <c r="M199" s="232"/>
      <c r="N199" s="233"/>
      <c r="O199" s="88"/>
      <c r="P199" s="88"/>
      <c r="Q199" s="88"/>
      <c r="R199" s="88"/>
      <c r="S199" s="88"/>
      <c r="T199" s="89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T199" s="20" t="s">
        <v>165</v>
      </c>
      <c r="AU199" s="20" t="s">
        <v>94</v>
      </c>
    </row>
    <row r="200" s="2" customFormat="1" ht="24.15" customHeight="1">
      <c r="A200" s="42"/>
      <c r="B200" s="43"/>
      <c r="C200" s="216" t="s">
        <v>307</v>
      </c>
      <c r="D200" s="216" t="s">
        <v>158</v>
      </c>
      <c r="E200" s="217" t="s">
        <v>308</v>
      </c>
      <c r="F200" s="218" t="s">
        <v>309</v>
      </c>
      <c r="G200" s="219" t="s">
        <v>283</v>
      </c>
      <c r="H200" s="220">
        <v>4.7629999999999999</v>
      </c>
      <c r="I200" s="221"/>
      <c r="J200" s="222">
        <f>ROUND(I200*H200,2)</f>
        <v>0</v>
      </c>
      <c r="K200" s="218" t="s">
        <v>162</v>
      </c>
      <c r="L200" s="48"/>
      <c r="M200" s="223" t="s">
        <v>36</v>
      </c>
      <c r="N200" s="224" t="s">
        <v>54</v>
      </c>
      <c r="O200" s="88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R200" s="227" t="s">
        <v>163</v>
      </c>
      <c r="AT200" s="227" t="s">
        <v>158</v>
      </c>
      <c r="AU200" s="227" t="s">
        <v>94</v>
      </c>
      <c r="AY200" s="20" t="s">
        <v>156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20" t="s">
        <v>91</v>
      </c>
      <c r="BK200" s="228">
        <f>ROUND(I200*H200,2)</f>
        <v>0</v>
      </c>
      <c r="BL200" s="20" t="s">
        <v>163</v>
      </c>
      <c r="BM200" s="227" t="s">
        <v>310</v>
      </c>
    </row>
    <row r="201" s="2" customFormat="1">
      <c r="A201" s="42"/>
      <c r="B201" s="43"/>
      <c r="C201" s="44"/>
      <c r="D201" s="229" t="s">
        <v>165</v>
      </c>
      <c r="E201" s="44"/>
      <c r="F201" s="230" t="s">
        <v>311</v>
      </c>
      <c r="G201" s="44"/>
      <c r="H201" s="44"/>
      <c r="I201" s="231"/>
      <c r="J201" s="44"/>
      <c r="K201" s="44"/>
      <c r="L201" s="48"/>
      <c r="M201" s="232"/>
      <c r="N201" s="233"/>
      <c r="O201" s="88"/>
      <c r="P201" s="88"/>
      <c r="Q201" s="88"/>
      <c r="R201" s="88"/>
      <c r="S201" s="88"/>
      <c r="T201" s="89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T201" s="20" t="s">
        <v>165</v>
      </c>
      <c r="AU201" s="20" t="s">
        <v>94</v>
      </c>
    </row>
    <row r="202" s="2" customFormat="1" ht="24.15" customHeight="1">
      <c r="A202" s="42"/>
      <c r="B202" s="43"/>
      <c r="C202" s="216" t="s">
        <v>312</v>
      </c>
      <c r="D202" s="216" t="s">
        <v>158</v>
      </c>
      <c r="E202" s="217" t="s">
        <v>313</v>
      </c>
      <c r="F202" s="218" t="s">
        <v>314</v>
      </c>
      <c r="G202" s="219" t="s">
        <v>283</v>
      </c>
      <c r="H202" s="220">
        <v>10.43</v>
      </c>
      <c r="I202" s="221"/>
      <c r="J202" s="222">
        <f>ROUND(I202*H202,2)</f>
        <v>0</v>
      </c>
      <c r="K202" s="218" t="s">
        <v>162</v>
      </c>
      <c r="L202" s="48"/>
      <c r="M202" s="223" t="s">
        <v>36</v>
      </c>
      <c r="N202" s="224" t="s">
        <v>54</v>
      </c>
      <c r="O202" s="88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R202" s="227" t="s">
        <v>163</v>
      </c>
      <c r="AT202" s="227" t="s">
        <v>158</v>
      </c>
      <c r="AU202" s="227" t="s">
        <v>94</v>
      </c>
      <c r="AY202" s="20" t="s">
        <v>156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20" t="s">
        <v>91</v>
      </c>
      <c r="BK202" s="228">
        <f>ROUND(I202*H202,2)</f>
        <v>0</v>
      </c>
      <c r="BL202" s="20" t="s">
        <v>163</v>
      </c>
      <c r="BM202" s="227" t="s">
        <v>315</v>
      </c>
    </row>
    <row r="203" s="2" customFormat="1">
      <c r="A203" s="42"/>
      <c r="B203" s="43"/>
      <c r="C203" s="44"/>
      <c r="D203" s="229" t="s">
        <v>165</v>
      </c>
      <c r="E203" s="44"/>
      <c r="F203" s="230" t="s">
        <v>316</v>
      </c>
      <c r="G203" s="44"/>
      <c r="H203" s="44"/>
      <c r="I203" s="231"/>
      <c r="J203" s="44"/>
      <c r="K203" s="44"/>
      <c r="L203" s="48"/>
      <c r="M203" s="232"/>
      <c r="N203" s="233"/>
      <c r="O203" s="88"/>
      <c r="P203" s="88"/>
      <c r="Q203" s="88"/>
      <c r="R203" s="88"/>
      <c r="S203" s="88"/>
      <c r="T203" s="89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T203" s="20" t="s">
        <v>165</v>
      </c>
      <c r="AU203" s="20" t="s">
        <v>94</v>
      </c>
    </row>
    <row r="204" s="2" customFormat="1" ht="24.15" customHeight="1">
      <c r="A204" s="42"/>
      <c r="B204" s="43"/>
      <c r="C204" s="216" t="s">
        <v>7</v>
      </c>
      <c r="D204" s="216" t="s">
        <v>158</v>
      </c>
      <c r="E204" s="217" t="s">
        <v>317</v>
      </c>
      <c r="F204" s="218" t="s">
        <v>318</v>
      </c>
      <c r="G204" s="219" t="s">
        <v>283</v>
      </c>
      <c r="H204" s="220">
        <v>10.331</v>
      </c>
      <c r="I204" s="221"/>
      <c r="J204" s="222">
        <f>ROUND(I204*H204,2)</f>
        <v>0</v>
      </c>
      <c r="K204" s="218" t="s">
        <v>162</v>
      </c>
      <c r="L204" s="48"/>
      <c r="M204" s="223" t="s">
        <v>36</v>
      </c>
      <c r="N204" s="224" t="s">
        <v>54</v>
      </c>
      <c r="O204" s="88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R204" s="227" t="s">
        <v>163</v>
      </c>
      <c r="AT204" s="227" t="s">
        <v>158</v>
      </c>
      <c r="AU204" s="227" t="s">
        <v>94</v>
      </c>
      <c r="AY204" s="20" t="s">
        <v>156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20" t="s">
        <v>91</v>
      </c>
      <c r="BK204" s="228">
        <f>ROUND(I204*H204,2)</f>
        <v>0</v>
      </c>
      <c r="BL204" s="20" t="s">
        <v>163</v>
      </c>
      <c r="BM204" s="227" t="s">
        <v>319</v>
      </c>
    </row>
    <row r="205" s="2" customFormat="1">
      <c r="A205" s="42"/>
      <c r="B205" s="43"/>
      <c r="C205" s="44"/>
      <c r="D205" s="229" t="s">
        <v>165</v>
      </c>
      <c r="E205" s="44"/>
      <c r="F205" s="230" t="s">
        <v>320</v>
      </c>
      <c r="G205" s="44"/>
      <c r="H205" s="44"/>
      <c r="I205" s="231"/>
      <c r="J205" s="44"/>
      <c r="K205" s="44"/>
      <c r="L205" s="48"/>
      <c r="M205" s="232"/>
      <c r="N205" s="233"/>
      <c r="O205" s="88"/>
      <c r="P205" s="88"/>
      <c r="Q205" s="88"/>
      <c r="R205" s="88"/>
      <c r="S205" s="88"/>
      <c r="T205" s="89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T205" s="20" t="s">
        <v>165</v>
      </c>
      <c r="AU205" s="20" t="s">
        <v>94</v>
      </c>
    </row>
    <row r="206" s="14" customFormat="1">
      <c r="A206" s="14"/>
      <c r="B206" s="245"/>
      <c r="C206" s="246"/>
      <c r="D206" s="236" t="s">
        <v>167</v>
      </c>
      <c r="E206" s="247" t="s">
        <v>36</v>
      </c>
      <c r="F206" s="248" t="s">
        <v>321</v>
      </c>
      <c r="G206" s="246"/>
      <c r="H206" s="249">
        <v>157.74799999999999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167</v>
      </c>
      <c r="AU206" s="255" t="s">
        <v>94</v>
      </c>
      <c r="AV206" s="14" t="s">
        <v>94</v>
      </c>
      <c r="AW206" s="14" t="s">
        <v>43</v>
      </c>
      <c r="AX206" s="14" t="s">
        <v>83</v>
      </c>
      <c r="AY206" s="255" t="s">
        <v>156</v>
      </c>
    </row>
    <row r="207" s="14" customFormat="1">
      <c r="A207" s="14"/>
      <c r="B207" s="245"/>
      <c r="C207" s="246"/>
      <c r="D207" s="236" t="s">
        <v>167</v>
      </c>
      <c r="E207" s="247" t="s">
        <v>36</v>
      </c>
      <c r="F207" s="248" t="s">
        <v>322</v>
      </c>
      <c r="G207" s="246"/>
      <c r="H207" s="249">
        <v>-147.417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167</v>
      </c>
      <c r="AU207" s="255" t="s">
        <v>94</v>
      </c>
      <c r="AV207" s="14" t="s">
        <v>94</v>
      </c>
      <c r="AW207" s="14" t="s">
        <v>43</v>
      </c>
      <c r="AX207" s="14" t="s">
        <v>83</v>
      </c>
      <c r="AY207" s="255" t="s">
        <v>156</v>
      </c>
    </row>
    <row r="208" s="15" customFormat="1">
      <c r="A208" s="15"/>
      <c r="B208" s="256"/>
      <c r="C208" s="257"/>
      <c r="D208" s="236" t="s">
        <v>167</v>
      </c>
      <c r="E208" s="258" t="s">
        <v>36</v>
      </c>
      <c r="F208" s="259" t="s">
        <v>250</v>
      </c>
      <c r="G208" s="257"/>
      <c r="H208" s="260">
        <v>10.330999999999989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6" t="s">
        <v>167</v>
      </c>
      <c r="AU208" s="266" t="s">
        <v>94</v>
      </c>
      <c r="AV208" s="15" t="s">
        <v>163</v>
      </c>
      <c r="AW208" s="15" t="s">
        <v>43</v>
      </c>
      <c r="AX208" s="15" t="s">
        <v>91</v>
      </c>
      <c r="AY208" s="266" t="s">
        <v>156</v>
      </c>
    </row>
    <row r="209" s="2" customFormat="1" ht="24.15" customHeight="1">
      <c r="A209" s="42"/>
      <c r="B209" s="43"/>
      <c r="C209" s="216" t="s">
        <v>323</v>
      </c>
      <c r="D209" s="216" t="s">
        <v>158</v>
      </c>
      <c r="E209" s="217" t="s">
        <v>324</v>
      </c>
      <c r="F209" s="218" t="s">
        <v>325</v>
      </c>
      <c r="G209" s="219" t="s">
        <v>283</v>
      </c>
      <c r="H209" s="220">
        <v>38.57</v>
      </c>
      <c r="I209" s="221"/>
      <c r="J209" s="222">
        <f>ROUND(I209*H209,2)</f>
        <v>0</v>
      </c>
      <c r="K209" s="218" t="s">
        <v>162</v>
      </c>
      <c r="L209" s="48"/>
      <c r="M209" s="223" t="s">
        <v>36</v>
      </c>
      <c r="N209" s="224" t="s">
        <v>54</v>
      </c>
      <c r="O209" s="88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R209" s="227" t="s">
        <v>163</v>
      </c>
      <c r="AT209" s="227" t="s">
        <v>158</v>
      </c>
      <c r="AU209" s="227" t="s">
        <v>94</v>
      </c>
      <c r="AY209" s="20" t="s">
        <v>156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20" t="s">
        <v>91</v>
      </c>
      <c r="BK209" s="228">
        <f>ROUND(I209*H209,2)</f>
        <v>0</v>
      </c>
      <c r="BL209" s="20" t="s">
        <v>163</v>
      </c>
      <c r="BM209" s="227" t="s">
        <v>326</v>
      </c>
    </row>
    <row r="210" s="2" customFormat="1">
      <c r="A210" s="42"/>
      <c r="B210" s="43"/>
      <c r="C210" s="44"/>
      <c r="D210" s="229" t="s">
        <v>165</v>
      </c>
      <c r="E210" s="44"/>
      <c r="F210" s="230" t="s">
        <v>327</v>
      </c>
      <c r="G210" s="44"/>
      <c r="H210" s="44"/>
      <c r="I210" s="231"/>
      <c r="J210" s="44"/>
      <c r="K210" s="44"/>
      <c r="L210" s="48"/>
      <c r="M210" s="232"/>
      <c r="N210" s="233"/>
      <c r="O210" s="88"/>
      <c r="P210" s="88"/>
      <c r="Q210" s="88"/>
      <c r="R210" s="88"/>
      <c r="S210" s="88"/>
      <c r="T210" s="89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T210" s="20" t="s">
        <v>165</v>
      </c>
      <c r="AU210" s="20" t="s">
        <v>94</v>
      </c>
    </row>
    <row r="211" s="2" customFormat="1" ht="24.15" customHeight="1">
      <c r="A211" s="42"/>
      <c r="B211" s="43"/>
      <c r="C211" s="216" t="s">
        <v>328</v>
      </c>
      <c r="D211" s="216" t="s">
        <v>158</v>
      </c>
      <c r="E211" s="217" t="s">
        <v>329</v>
      </c>
      <c r="F211" s="218" t="s">
        <v>330</v>
      </c>
      <c r="G211" s="219" t="s">
        <v>283</v>
      </c>
      <c r="H211" s="220">
        <v>2.0720000000000001</v>
      </c>
      <c r="I211" s="221"/>
      <c r="J211" s="222">
        <f>ROUND(I211*H211,2)</f>
        <v>0</v>
      </c>
      <c r="K211" s="218" t="s">
        <v>162</v>
      </c>
      <c r="L211" s="48"/>
      <c r="M211" s="223" t="s">
        <v>36</v>
      </c>
      <c r="N211" s="224" t="s">
        <v>54</v>
      </c>
      <c r="O211" s="88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R211" s="227" t="s">
        <v>163</v>
      </c>
      <c r="AT211" s="227" t="s">
        <v>158</v>
      </c>
      <c r="AU211" s="227" t="s">
        <v>94</v>
      </c>
      <c r="AY211" s="20" t="s">
        <v>156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20" t="s">
        <v>91</v>
      </c>
      <c r="BK211" s="228">
        <f>ROUND(I211*H211,2)</f>
        <v>0</v>
      </c>
      <c r="BL211" s="20" t="s">
        <v>163</v>
      </c>
      <c r="BM211" s="227" t="s">
        <v>331</v>
      </c>
    </row>
    <row r="212" s="2" customFormat="1">
      <c r="A212" s="42"/>
      <c r="B212" s="43"/>
      <c r="C212" s="44"/>
      <c r="D212" s="229" t="s">
        <v>165</v>
      </c>
      <c r="E212" s="44"/>
      <c r="F212" s="230" t="s">
        <v>332</v>
      </c>
      <c r="G212" s="44"/>
      <c r="H212" s="44"/>
      <c r="I212" s="231"/>
      <c r="J212" s="44"/>
      <c r="K212" s="44"/>
      <c r="L212" s="48"/>
      <c r="M212" s="232"/>
      <c r="N212" s="233"/>
      <c r="O212" s="88"/>
      <c r="P212" s="88"/>
      <c r="Q212" s="88"/>
      <c r="R212" s="88"/>
      <c r="S212" s="88"/>
      <c r="T212" s="89"/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T212" s="20" t="s">
        <v>165</v>
      </c>
      <c r="AU212" s="20" t="s">
        <v>94</v>
      </c>
    </row>
    <row r="213" s="2" customFormat="1" ht="24.15" customHeight="1">
      <c r="A213" s="42"/>
      <c r="B213" s="43"/>
      <c r="C213" s="216" t="s">
        <v>333</v>
      </c>
      <c r="D213" s="216" t="s">
        <v>158</v>
      </c>
      <c r="E213" s="217" t="s">
        <v>334</v>
      </c>
      <c r="F213" s="218" t="s">
        <v>335</v>
      </c>
      <c r="G213" s="219" t="s">
        <v>283</v>
      </c>
      <c r="H213" s="220">
        <v>0.36699999999999999</v>
      </c>
      <c r="I213" s="221"/>
      <c r="J213" s="222">
        <f>ROUND(I213*H213,2)</f>
        <v>0</v>
      </c>
      <c r="K213" s="218" t="s">
        <v>162</v>
      </c>
      <c r="L213" s="48"/>
      <c r="M213" s="223" t="s">
        <v>36</v>
      </c>
      <c r="N213" s="224" t="s">
        <v>54</v>
      </c>
      <c r="O213" s="88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R213" s="227" t="s">
        <v>163</v>
      </c>
      <c r="AT213" s="227" t="s">
        <v>158</v>
      </c>
      <c r="AU213" s="227" t="s">
        <v>94</v>
      </c>
      <c r="AY213" s="20" t="s">
        <v>156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20" t="s">
        <v>91</v>
      </c>
      <c r="BK213" s="228">
        <f>ROUND(I213*H213,2)</f>
        <v>0</v>
      </c>
      <c r="BL213" s="20" t="s">
        <v>163</v>
      </c>
      <c r="BM213" s="227" t="s">
        <v>336</v>
      </c>
    </row>
    <row r="214" s="2" customFormat="1">
      <c r="A214" s="42"/>
      <c r="B214" s="43"/>
      <c r="C214" s="44"/>
      <c r="D214" s="229" t="s">
        <v>165</v>
      </c>
      <c r="E214" s="44"/>
      <c r="F214" s="230" t="s">
        <v>337</v>
      </c>
      <c r="G214" s="44"/>
      <c r="H214" s="44"/>
      <c r="I214" s="231"/>
      <c r="J214" s="44"/>
      <c r="K214" s="44"/>
      <c r="L214" s="48"/>
      <c r="M214" s="232"/>
      <c r="N214" s="233"/>
      <c r="O214" s="88"/>
      <c r="P214" s="88"/>
      <c r="Q214" s="88"/>
      <c r="R214" s="88"/>
      <c r="S214" s="88"/>
      <c r="T214" s="89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T214" s="20" t="s">
        <v>165</v>
      </c>
      <c r="AU214" s="20" t="s">
        <v>94</v>
      </c>
    </row>
    <row r="215" s="12" customFormat="1" ht="25.92" customHeight="1">
      <c r="A215" s="12"/>
      <c r="B215" s="200"/>
      <c r="C215" s="201"/>
      <c r="D215" s="202" t="s">
        <v>82</v>
      </c>
      <c r="E215" s="203" t="s">
        <v>338</v>
      </c>
      <c r="F215" s="203" t="s">
        <v>339</v>
      </c>
      <c r="G215" s="201"/>
      <c r="H215" s="201"/>
      <c r="I215" s="204"/>
      <c r="J215" s="205">
        <f>BK215</f>
        <v>0</v>
      </c>
      <c r="K215" s="201"/>
      <c r="L215" s="206"/>
      <c r="M215" s="207"/>
      <c r="N215" s="208"/>
      <c r="O215" s="208"/>
      <c r="P215" s="209">
        <f>P216+P226+P235+P258+P281+P292</f>
        <v>0</v>
      </c>
      <c r="Q215" s="208"/>
      <c r="R215" s="209">
        <f>R216+R226+R235+R258+R281+R292</f>
        <v>0.30549078399999996</v>
      </c>
      <c r="S215" s="208"/>
      <c r="T215" s="210">
        <f>T216+T226+T235+T258+T281+T292</f>
        <v>11.0856268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1" t="s">
        <v>94</v>
      </c>
      <c r="AT215" s="212" t="s">
        <v>82</v>
      </c>
      <c r="AU215" s="212" t="s">
        <v>83</v>
      </c>
      <c r="AY215" s="211" t="s">
        <v>156</v>
      </c>
      <c r="BK215" s="213">
        <f>BK216+BK226+BK235+BK258+BK281+BK292</f>
        <v>0</v>
      </c>
    </row>
    <row r="216" s="12" customFormat="1" ht="22.8" customHeight="1">
      <c r="A216" s="12"/>
      <c r="B216" s="200"/>
      <c r="C216" s="201"/>
      <c r="D216" s="202" t="s">
        <v>82</v>
      </c>
      <c r="E216" s="214" t="s">
        <v>340</v>
      </c>
      <c r="F216" s="214" t="s">
        <v>341</v>
      </c>
      <c r="G216" s="201"/>
      <c r="H216" s="201"/>
      <c r="I216" s="204"/>
      <c r="J216" s="215">
        <f>BK216</f>
        <v>0</v>
      </c>
      <c r="K216" s="201"/>
      <c r="L216" s="206"/>
      <c r="M216" s="207"/>
      <c r="N216" s="208"/>
      <c r="O216" s="208"/>
      <c r="P216" s="209">
        <f>SUM(P217:P225)</f>
        <v>0</v>
      </c>
      <c r="Q216" s="208"/>
      <c r="R216" s="209">
        <f>SUM(R217:R225)</f>
        <v>0</v>
      </c>
      <c r="S216" s="208"/>
      <c r="T216" s="210">
        <f>SUM(T217:T225)</f>
        <v>0.039898000000000003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1" t="s">
        <v>94</v>
      </c>
      <c r="AT216" s="212" t="s">
        <v>82</v>
      </c>
      <c r="AU216" s="212" t="s">
        <v>91</v>
      </c>
      <c r="AY216" s="211" t="s">
        <v>156</v>
      </c>
      <c r="BK216" s="213">
        <f>SUM(BK217:BK225)</f>
        <v>0</v>
      </c>
    </row>
    <row r="217" s="2" customFormat="1" ht="16.5" customHeight="1">
      <c r="A217" s="42"/>
      <c r="B217" s="43"/>
      <c r="C217" s="216" t="s">
        <v>342</v>
      </c>
      <c r="D217" s="216" t="s">
        <v>158</v>
      </c>
      <c r="E217" s="217" t="s">
        <v>343</v>
      </c>
      <c r="F217" s="218" t="s">
        <v>344</v>
      </c>
      <c r="G217" s="219" t="s">
        <v>212</v>
      </c>
      <c r="H217" s="220">
        <v>6.2000000000000002</v>
      </c>
      <c r="I217" s="221"/>
      <c r="J217" s="222">
        <f>ROUND(I217*H217,2)</f>
        <v>0</v>
      </c>
      <c r="K217" s="218" t="s">
        <v>162</v>
      </c>
      <c r="L217" s="48"/>
      <c r="M217" s="223" t="s">
        <v>36</v>
      </c>
      <c r="N217" s="224" t="s">
        <v>54</v>
      </c>
      <c r="O217" s="88"/>
      <c r="P217" s="225">
        <f>O217*H217</f>
        <v>0</v>
      </c>
      <c r="Q217" s="225">
        <v>0</v>
      </c>
      <c r="R217" s="225">
        <f>Q217*H217</f>
        <v>0</v>
      </c>
      <c r="S217" s="225">
        <v>0.00191</v>
      </c>
      <c r="T217" s="226">
        <f>S217*H217</f>
        <v>0.011842</v>
      </c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R217" s="227" t="s">
        <v>291</v>
      </c>
      <c r="AT217" s="227" t="s">
        <v>158</v>
      </c>
      <c r="AU217" s="227" t="s">
        <v>94</v>
      </c>
      <c r="AY217" s="20" t="s">
        <v>156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20" t="s">
        <v>91</v>
      </c>
      <c r="BK217" s="228">
        <f>ROUND(I217*H217,2)</f>
        <v>0</v>
      </c>
      <c r="BL217" s="20" t="s">
        <v>291</v>
      </c>
      <c r="BM217" s="227" t="s">
        <v>345</v>
      </c>
    </row>
    <row r="218" s="2" customFormat="1">
      <c r="A218" s="42"/>
      <c r="B218" s="43"/>
      <c r="C218" s="44"/>
      <c r="D218" s="229" t="s">
        <v>165</v>
      </c>
      <c r="E218" s="44"/>
      <c r="F218" s="230" t="s">
        <v>346</v>
      </c>
      <c r="G218" s="44"/>
      <c r="H218" s="44"/>
      <c r="I218" s="231"/>
      <c r="J218" s="44"/>
      <c r="K218" s="44"/>
      <c r="L218" s="48"/>
      <c r="M218" s="232"/>
      <c r="N218" s="233"/>
      <c r="O218" s="88"/>
      <c r="P218" s="88"/>
      <c r="Q218" s="88"/>
      <c r="R218" s="88"/>
      <c r="S218" s="88"/>
      <c r="T218" s="89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T218" s="20" t="s">
        <v>165</v>
      </c>
      <c r="AU218" s="20" t="s">
        <v>94</v>
      </c>
    </row>
    <row r="219" s="13" customFormat="1">
      <c r="A219" s="13"/>
      <c r="B219" s="234"/>
      <c r="C219" s="235"/>
      <c r="D219" s="236" t="s">
        <v>167</v>
      </c>
      <c r="E219" s="237" t="s">
        <v>36</v>
      </c>
      <c r="F219" s="238" t="s">
        <v>347</v>
      </c>
      <c r="G219" s="235"/>
      <c r="H219" s="237" t="s">
        <v>36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167</v>
      </c>
      <c r="AU219" s="244" t="s">
        <v>94</v>
      </c>
      <c r="AV219" s="13" t="s">
        <v>91</v>
      </c>
      <c r="AW219" s="13" t="s">
        <v>43</v>
      </c>
      <c r="AX219" s="13" t="s">
        <v>83</v>
      </c>
      <c r="AY219" s="244" t="s">
        <v>156</v>
      </c>
    </row>
    <row r="220" s="13" customFormat="1">
      <c r="A220" s="13"/>
      <c r="B220" s="234"/>
      <c r="C220" s="235"/>
      <c r="D220" s="236" t="s">
        <v>167</v>
      </c>
      <c r="E220" s="237" t="s">
        <v>36</v>
      </c>
      <c r="F220" s="238" t="s">
        <v>348</v>
      </c>
      <c r="G220" s="235"/>
      <c r="H220" s="237" t="s">
        <v>36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167</v>
      </c>
      <c r="AU220" s="244" t="s">
        <v>94</v>
      </c>
      <c r="AV220" s="13" t="s">
        <v>91</v>
      </c>
      <c r="AW220" s="13" t="s">
        <v>43</v>
      </c>
      <c r="AX220" s="13" t="s">
        <v>83</v>
      </c>
      <c r="AY220" s="244" t="s">
        <v>156</v>
      </c>
    </row>
    <row r="221" s="14" customFormat="1">
      <c r="A221" s="14"/>
      <c r="B221" s="245"/>
      <c r="C221" s="246"/>
      <c r="D221" s="236" t="s">
        <v>167</v>
      </c>
      <c r="E221" s="247" t="s">
        <v>36</v>
      </c>
      <c r="F221" s="248" t="s">
        <v>349</v>
      </c>
      <c r="G221" s="246"/>
      <c r="H221" s="249">
        <v>6.2000000000000002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167</v>
      </c>
      <c r="AU221" s="255" t="s">
        <v>94</v>
      </c>
      <c r="AV221" s="14" t="s">
        <v>94</v>
      </c>
      <c r="AW221" s="14" t="s">
        <v>43</v>
      </c>
      <c r="AX221" s="14" t="s">
        <v>91</v>
      </c>
      <c r="AY221" s="255" t="s">
        <v>156</v>
      </c>
    </row>
    <row r="222" s="2" customFormat="1" ht="16.5" customHeight="1">
      <c r="A222" s="42"/>
      <c r="B222" s="43"/>
      <c r="C222" s="216" t="s">
        <v>350</v>
      </c>
      <c r="D222" s="216" t="s">
        <v>158</v>
      </c>
      <c r="E222" s="217" t="s">
        <v>351</v>
      </c>
      <c r="F222" s="218" t="s">
        <v>352</v>
      </c>
      <c r="G222" s="219" t="s">
        <v>212</v>
      </c>
      <c r="H222" s="220">
        <v>16.800000000000001</v>
      </c>
      <c r="I222" s="221"/>
      <c r="J222" s="222">
        <f>ROUND(I222*H222,2)</f>
        <v>0</v>
      </c>
      <c r="K222" s="218" t="s">
        <v>162</v>
      </c>
      <c r="L222" s="48"/>
      <c r="M222" s="223" t="s">
        <v>36</v>
      </c>
      <c r="N222" s="224" t="s">
        <v>54</v>
      </c>
      <c r="O222" s="88"/>
      <c r="P222" s="225">
        <f>O222*H222</f>
        <v>0</v>
      </c>
      <c r="Q222" s="225">
        <v>0</v>
      </c>
      <c r="R222" s="225">
        <f>Q222*H222</f>
        <v>0</v>
      </c>
      <c r="S222" s="225">
        <v>0.00167</v>
      </c>
      <c r="T222" s="226">
        <f>S222*H222</f>
        <v>0.028056000000000001</v>
      </c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R222" s="227" t="s">
        <v>291</v>
      </c>
      <c r="AT222" s="227" t="s">
        <v>158</v>
      </c>
      <c r="AU222" s="227" t="s">
        <v>94</v>
      </c>
      <c r="AY222" s="20" t="s">
        <v>156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20" t="s">
        <v>91</v>
      </c>
      <c r="BK222" s="228">
        <f>ROUND(I222*H222,2)</f>
        <v>0</v>
      </c>
      <c r="BL222" s="20" t="s">
        <v>291</v>
      </c>
      <c r="BM222" s="227" t="s">
        <v>353</v>
      </c>
    </row>
    <row r="223" s="2" customFormat="1">
      <c r="A223" s="42"/>
      <c r="B223" s="43"/>
      <c r="C223" s="44"/>
      <c r="D223" s="229" t="s">
        <v>165</v>
      </c>
      <c r="E223" s="44"/>
      <c r="F223" s="230" t="s">
        <v>354</v>
      </c>
      <c r="G223" s="44"/>
      <c r="H223" s="44"/>
      <c r="I223" s="231"/>
      <c r="J223" s="44"/>
      <c r="K223" s="44"/>
      <c r="L223" s="48"/>
      <c r="M223" s="232"/>
      <c r="N223" s="233"/>
      <c r="O223" s="88"/>
      <c r="P223" s="88"/>
      <c r="Q223" s="88"/>
      <c r="R223" s="88"/>
      <c r="S223" s="88"/>
      <c r="T223" s="89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T223" s="20" t="s">
        <v>165</v>
      </c>
      <c r="AU223" s="20" t="s">
        <v>94</v>
      </c>
    </row>
    <row r="224" s="13" customFormat="1">
      <c r="A224" s="13"/>
      <c r="B224" s="234"/>
      <c r="C224" s="235"/>
      <c r="D224" s="236" t="s">
        <v>167</v>
      </c>
      <c r="E224" s="237" t="s">
        <v>36</v>
      </c>
      <c r="F224" s="238" t="s">
        <v>235</v>
      </c>
      <c r="G224" s="235"/>
      <c r="H224" s="237" t="s">
        <v>36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167</v>
      </c>
      <c r="AU224" s="244" t="s">
        <v>94</v>
      </c>
      <c r="AV224" s="13" t="s">
        <v>91</v>
      </c>
      <c r="AW224" s="13" t="s">
        <v>43</v>
      </c>
      <c r="AX224" s="13" t="s">
        <v>83</v>
      </c>
      <c r="AY224" s="244" t="s">
        <v>156</v>
      </c>
    </row>
    <row r="225" s="14" customFormat="1">
      <c r="A225" s="14"/>
      <c r="B225" s="245"/>
      <c r="C225" s="246"/>
      <c r="D225" s="236" t="s">
        <v>167</v>
      </c>
      <c r="E225" s="247" t="s">
        <v>36</v>
      </c>
      <c r="F225" s="248" t="s">
        <v>355</v>
      </c>
      <c r="G225" s="246"/>
      <c r="H225" s="249">
        <v>16.800000000000001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167</v>
      </c>
      <c r="AU225" s="255" t="s">
        <v>94</v>
      </c>
      <c r="AV225" s="14" t="s">
        <v>94</v>
      </c>
      <c r="AW225" s="14" t="s">
        <v>43</v>
      </c>
      <c r="AX225" s="14" t="s">
        <v>91</v>
      </c>
      <c r="AY225" s="255" t="s">
        <v>156</v>
      </c>
    </row>
    <row r="226" s="12" customFormat="1" ht="22.8" customHeight="1">
      <c r="A226" s="12"/>
      <c r="B226" s="200"/>
      <c r="C226" s="201"/>
      <c r="D226" s="202" t="s">
        <v>82</v>
      </c>
      <c r="E226" s="214" t="s">
        <v>356</v>
      </c>
      <c r="F226" s="214" t="s">
        <v>357</v>
      </c>
      <c r="G226" s="201"/>
      <c r="H226" s="201"/>
      <c r="I226" s="204"/>
      <c r="J226" s="215">
        <f>BK226</f>
        <v>0</v>
      </c>
      <c r="K226" s="201"/>
      <c r="L226" s="206"/>
      <c r="M226" s="207"/>
      <c r="N226" s="208"/>
      <c r="O226" s="208"/>
      <c r="P226" s="209">
        <f>SUM(P227:P234)</f>
        <v>0</v>
      </c>
      <c r="Q226" s="208"/>
      <c r="R226" s="209">
        <f>SUM(R227:R234)</f>
        <v>0</v>
      </c>
      <c r="S226" s="208"/>
      <c r="T226" s="210">
        <f>SUM(T227:T234)</f>
        <v>0.15360000000000001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1" t="s">
        <v>94</v>
      </c>
      <c r="AT226" s="212" t="s">
        <v>82</v>
      </c>
      <c r="AU226" s="212" t="s">
        <v>91</v>
      </c>
      <c r="AY226" s="211" t="s">
        <v>156</v>
      </c>
      <c r="BK226" s="213">
        <f>SUM(BK227:BK234)</f>
        <v>0</v>
      </c>
    </row>
    <row r="227" s="2" customFormat="1" ht="16.5" customHeight="1">
      <c r="A227" s="42"/>
      <c r="B227" s="43"/>
      <c r="C227" s="216" t="s">
        <v>358</v>
      </c>
      <c r="D227" s="216" t="s">
        <v>158</v>
      </c>
      <c r="E227" s="217" t="s">
        <v>359</v>
      </c>
      <c r="F227" s="218" t="s">
        <v>360</v>
      </c>
      <c r="G227" s="219" t="s">
        <v>212</v>
      </c>
      <c r="H227" s="220">
        <v>16.800000000000001</v>
      </c>
      <c r="I227" s="221"/>
      <c r="J227" s="222">
        <f>ROUND(I227*H227,2)</f>
        <v>0</v>
      </c>
      <c r="K227" s="218" t="s">
        <v>162</v>
      </c>
      <c r="L227" s="48"/>
      <c r="M227" s="223" t="s">
        <v>36</v>
      </c>
      <c r="N227" s="224" t="s">
        <v>54</v>
      </c>
      <c r="O227" s="88"/>
      <c r="P227" s="225">
        <f>O227*H227</f>
        <v>0</v>
      </c>
      <c r="Q227" s="225">
        <v>0</v>
      </c>
      <c r="R227" s="225">
        <f>Q227*H227</f>
        <v>0</v>
      </c>
      <c r="S227" s="225">
        <v>0.002</v>
      </c>
      <c r="T227" s="226">
        <f>S227*H227</f>
        <v>0.033600000000000005</v>
      </c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R227" s="227" t="s">
        <v>291</v>
      </c>
      <c r="AT227" s="227" t="s">
        <v>158</v>
      </c>
      <c r="AU227" s="227" t="s">
        <v>94</v>
      </c>
      <c r="AY227" s="20" t="s">
        <v>156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20" t="s">
        <v>91</v>
      </c>
      <c r="BK227" s="228">
        <f>ROUND(I227*H227,2)</f>
        <v>0</v>
      </c>
      <c r="BL227" s="20" t="s">
        <v>291</v>
      </c>
      <c r="BM227" s="227" t="s">
        <v>361</v>
      </c>
    </row>
    <row r="228" s="2" customFormat="1">
      <c r="A228" s="42"/>
      <c r="B228" s="43"/>
      <c r="C228" s="44"/>
      <c r="D228" s="229" t="s">
        <v>165</v>
      </c>
      <c r="E228" s="44"/>
      <c r="F228" s="230" t="s">
        <v>362</v>
      </c>
      <c r="G228" s="44"/>
      <c r="H228" s="44"/>
      <c r="I228" s="231"/>
      <c r="J228" s="44"/>
      <c r="K228" s="44"/>
      <c r="L228" s="48"/>
      <c r="M228" s="232"/>
      <c r="N228" s="233"/>
      <c r="O228" s="88"/>
      <c r="P228" s="88"/>
      <c r="Q228" s="88"/>
      <c r="R228" s="88"/>
      <c r="S228" s="88"/>
      <c r="T228" s="89"/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T228" s="20" t="s">
        <v>165</v>
      </c>
      <c r="AU228" s="20" t="s">
        <v>94</v>
      </c>
    </row>
    <row r="229" s="13" customFormat="1">
      <c r="A229" s="13"/>
      <c r="B229" s="234"/>
      <c r="C229" s="235"/>
      <c r="D229" s="236" t="s">
        <v>167</v>
      </c>
      <c r="E229" s="237" t="s">
        <v>36</v>
      </c>
      <c r="F229" s="238" t="s">
        <v>235</v>
      </c>
      <c r="G229" s="235"/>
      <c r="H229" s="237" t="s">
        <v>36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167</v>
      </c>
      <c r="AU229" s="244" t="s">
        <v>94</v>
      </c>
      <c r="AV229" s="13" t="s">
        <v>91</v>
      </c>
      <c r="AW229" s="13" t="s">
        <v>43</v>
      </c>
      <c r="AX229" s="13" t="s">
        <v>83</v>
      </c>
      <c r="AY229" s="244" t="s">
        <v>156</v>
      </c>
    </row>
    <row r="230" s="14" customFormat="1">
      <c r="A230" s="14"/>
      <c r="B230" s="245"/>
      <c r="C230" s="246"/>
      <c r="D230" s="236" t="s">
        <v>167</v>
      </c>
      <c r="E230" s="247" t="s">
        <v>36</v>
      </c>
      <c r="F230" s="248" t="s">
        <v>355</v>
      </c>
      <c r="G230" s="246"/>
      <c r="H230" s="249">
        <v>16.800000000000001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167</v>
      </c>
      <c r="AU230" s="255" t="s">
        <v>94</v>
      </c>
      <c r="AV230" s="14" t="s">
        <v>94</v>
      </c>
      <c r="AW230" s="14" t="s">
        <v>43</v>
      </c>
      <c r="AX230" s="14" t="s">
        <v>91</v>
      </c>
      <c r="AY230" s="255" t="s">
        <v>156</v>
      </c>
    </row>
    <row r="231" s="2" customFormat="1" ht="16.5" customHeight="1">
      <c r="A231" s="42"/>
      <c r="B231" s="43"/>
      <c r="C231" s="216" t="s">
        <v>363</v>
      </c>
      <c r="D231" s="216" t="s">
        <v>158</v>
      </c>
      <c r="E231" s="217" t="s">
        <v>364</v>
      </c>
      <c r="F231" s="218" t="s">
        <v>365</v>
      </c>
      <c r="G231" s="219" t="s">
        <v>226</v>
      </c>
      <c r="H231" s="220">
        <v>5</v>
      </c>
      <c r="I231" s="221"/>
      <c r="J231" s="222">
        <f>ROUND(I231*H231,2)</f>
        <v>0</v>
      </c>
      <c r="K231" s="218" t="s">
        <v>162</v>
      </c>
      <c r="L231" s="48"/>
      <c r="M231" s="223" t="s">
        <v>36</v>
      </c>
      <c r="N231" s="224" t="s">
        <v>54</v>
      </c>
      <c r="O231" s="88"/>
      <c r="P231" s="225">
        <f>O231*H231</f>
        <v>0</v>
      </c>
      <c r="Q231" s="225">
        <v>0</v>
      </c>
      <c r="R231" s="225">
        <f>Q231*H231</f>
        <v>0</v>
      </c>
      <c r="S231" s="225">
        <v>0.024</v>
      </c>
      <c r="T231" s="226">
        <f>S231*H231</f>
        <v>0.12</v>
      </c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R231" s="227" t="s">
        <v>291</v>
      </c>
      <c r="AT231" s="227" t="s">
        <v>158</v>
      </c>
      <c r="AU231" s="227" t="s">
        <v>94</v>
      </c>
      <c r="AY231" s="20" t="s">
        <v>156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20" t="s">
        <v>91</v>
      </c>
      <c r="BK231" s="228">
        <f>ROUND(I231*H231,2)</f>
        <v>0</v>
      </c>
      <c r="BL231" s="20" t="s">
        <v>291</v>
      </c>
      <c r="BM231" s="227" t="s">
        <v>366</v>
      </c>
    </row>
    <row r="232" s="2" customFormat="1">
      <c r="A232" s="42"/>
      <c r="B232" s="43"/>
      <c r="C232" s="44"/>
      <c r="D232" s="229" t="s">
        <v>165</v>
      </c>
      <c r="E232" s="44"/>
      <c r="F232" s="230" t="s">
        <v>367</v>
      </c>
      <c r="G232" s="44"/>
      <c r="H232" s="44"/>
      <c r="I232" s="231"/>
      <c r="J232" s="44"/>
      <c r="K232" s="44"/>
      <c r="L232" s="48"/>
      <c r="M232" s="232"/>
      <c r="N232" s="233"/>
      <c r="O232" s="88"/>
      <c r="P232" s="88"/>
      <c r="Q232" s="88"/>
      <c r="R232" s="88"/>
      <c r="S232" s="88"/>
      <c r="T232" s="89"/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T232" s="20" t="s">
        <v>165</v>
      </c>
      <c r="AU232" s="20" t="s">
        <v>94</v>
      </c>
    </row>
    <row r="233" s="13" customFormat="1">
      <c r="A233" s="13"/>
      <c r="B233" s="234"/>
      <c r="C233" s="235"/>
      <c r="D233" s="236" t="s">
        <v>167</v>
      </c>
      <c r="E233" s="237" t="s">
        <v>36</v>
      </c>
      <c r="F233" s="238" t="s">
        <v>368</v>
      </c>
      <c r="G233" s="235"/>
      <c r="H233" s="237" t="s">
        <v>36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167</v>
      </c>
      <c r="AU233" s="244" t="s">
        <v>94</v>
      </c>
      <c r="AV233" s="13" t="s">
        <v>91</v>
      </c>
      <c r="AW233" s="13" t="s">
        <v>43</v>
      </c>
      <c r="AX233" s="13" t="s">
        <v>83</v>
      </c>
      <c r="AY233" s="244" t="s">
        <v>156</v>
      </c>
    </row>
    <row r="234" s="14" customFormat="1">
      <c r="A234" s="14"/>
      <c r="B234" s="245"/>
      <c r="C234" s="246"/>
      <c r="D234" s="236" t="s">
        <v>167</v>
      </c>
      <c r="E234" s="247" t="s">
        <v>36</v>
      </c>
      <c r="F234" s="248" t="s">
        <v>195</v>
      </c>
      <c r="G234" s="246"/>
      <c r="H234" s="249">
        <v>5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167</v>
      </c>
      <c r="AU234" s="255" t="s">
        <v>94</v>
      </c>
      <c r="AV234" s="14" t="s">
        <v>94</v>
      </c>
      <c r="AW234" s="14" t="s">
        <v>43</v>
      </c>
      <c r="AX234" s="14" t="s">
        <v>91</v>
      </c>
      <c r="AY234" s="255" t="s">
        <v>156</v>
      </c>
    </row>
    <row r="235" s="12" customFormat="1" ht="22.8" customHeight="1">
      <c r="A235" s="12"/>
      <c r="B235" s="200"/>
      <c r="C235" s="201"/>
      <c r="D235" s="202" t="s">
        <v>82</v>
      </c>
      <c r="E235" s="214" t="s">
        <v>369</v>
      </c>
      <c r="F235" s="214" t="s">
        <v>370</v>
      </c>
      <c r="G235" s="201"/>
      <c r="H235" s="201"/>
      <c r="I235" s="204"/>
      <c r="J235" s="215">
        <f>BK235</f>
        <v>0</v>
      </c>
      <c r="K235" s="201"/>
      <c r="L235" s="206"/>
      <c r="M235" s="207"/>
      <c r="N235" s="208"/>
      <c r="O235" s="208"/>
      <c r="P235" s="209">
        <f>SUM(P236:P257)</f>
        <v>0</v>
      </c>
      <c r="Q235" s="208"/>
      <c r="R235" s="209">
        <f>SUM(R236:R257)</f>
        <v>0</v>
      </c>
      <c r="S235" s="208"/>
      <c r="T235" s="210">
        <f>SUM(T236:T257)</f>
        <v>10.430220800000001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1" t="s">
        <v>94</v>
      </c>
      <c r="AT235" s="212" t="s">
        <v>82</v>
      </c>
      <c r="AU235" s="212" t="s">
        <v>91</v>
      </c>
      <c r="AY235" s="211" t="s">
        <v>156</v>
      </c>
      <c r="BK235" s="213">
        <f>SUM(BK236:BK257)</f>
        <v>0</v>
      </c>
    </row>
    <row r="236" s="2" customFormat="1" ht="16.5" customHeight="1">
      <c r="A236" s="42"/>
      <c r="B236" s="43"/>
      <c r="C236" s="216" t="s">
        <v>371</v>
      </c>
      <c r="D236" s="216" t="s">
        <v>158</v>
      </c>
      <c r="E236" s="217" t="s">
        <v>372</v>
      </c>
      <c r="F236" s="218" t="s">
        <v>373</v>
      </c>
      <c r="G236" s="219" t="s">
        <v>212</v>
      </c>
      <c r="H236" s="220">
        <v>72.319999999999993</v>
      </c>
      <c r="I236" s="221"/>
      <c r="J236" s="222">
        <f>ROUND(I236*H236,2)</f>
        <v>0</v>
      </c>
      <c r="K236" s="218" t="s">
        <v>162</v>
      </c>
      <c r="L236" s="48"/>
      <c r="M236" s="223" t="s">
        <v>36</v>
      </c>
      <c r="N236" s="224" t="s">
        <v>54</v>
      </c>
      <c r="O236" s="88"/>
      <c r="P236" s="225">
        <f>O236*H236</f>
        <v>0</v>
      </c>
      <c r="Q236" s="225">
        <v>0</v>
      </c>
      <c r="R236" s="225">
        <f>Q236*H236</f>
        <v>0</v>
      </c>
      <c r="S236" s="225">
        <v>0.01174</v>
      </c>
      <c r="T236" s="226">
        <f>S236*H236</f>
        <v>0.84903679999999992</v>
      </c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R236" s="227" t="s">
        <v>291</v>
      </c>
      <c r="AT236" s="227" t="s">
        <v>158</v>
      </c>
      <c r="AU236" s="227" t="s">
        <v>94</v>
      </c>
      <c r="AY236" s="20" t="s">
        <v>156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20" t="s">
        <v>91</v>
      </c>
      <c r="BK236" s="228">
        <f>ROUND(I236*H236,2)</f>
        <v>0</v>
      </c>
      <c r="BL236" s="20" t="s">
        <v>291</v>
      </c>
      <c r="BM236" s="227" t="s">
        <v>374</v>
      </c>
    </row>
    <row r="237" s="2" customFormat="1">
      <c r="A237" s="42"/>
      <c r="B237" s="43"/>
      <c r="C237" s="44"/>
      <c r="D237" s="229" t="s">
        <v>165</v>
      </c>
      <c r="E237" s="44"/>
      <c r="F237" s="230" t="s">
        <v>375</v>
      </c>
      <c r="G237" s="44"/>
      <c r="H237" s="44"/>
      <c r="I237" s="231"/>
      <c r="J237" s="44"/>
      <c r="K237" s="44"/>
      <c r="L237" s="48"/>
      <c r="M237" s="232"/>
      <c r="N237" s="233"/>
      <c r="O237" s="88"/>
      <c r="P237" s="88"/>
      <c r="Q237" s="88"/>
      <c r="R237" s="88"/>
      <c r="S237" s="88"/>
      <c r="T237" s="89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T237" s="20" t="s">
        <v>165</v>
      </c>
      <c r="AU237" s="20" t="s">
        <v>94</v>
      </c>
    </row>
    <row r="238" s="13" customFormat="1">
      <c r="A238" s="13"/>
      <c r="B238" s="234"/>
      <c r="C238" s="235"/>
      <c r="D238" s="236" t="s">
        <v>167</v>
      </c>
      <c r="E238" s="237" t="s">
        <v>36</v>
      </c>
      <c r="F238" s="238" t="s">
        <v>376</v>
      </c>
      <c r="G238" s="235"/>
      <c r="H238" s="237" t="s">
        <v>36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167</v>
      </c>
      <c r="AU238" s="244" t="s">
        <v>94</v>
      </c>
      <c r="AV238" s="13" t="s">
        <v>91</v>
      </c>
      <c r="AW238" s="13" t="s">
        <v>43</v>
      </c>
      <c r="AX238" s="13" t="s">
        <v>83</v>
      </c>
      <c r="AY238" s="244" t="s">
        <v>156</v>
      </c>
    </row>
    <row r="239" s="13" customFormat="1">
      <c r="A239" s="13"/>
      <c r="B239" s="234"/>
      <c r="C239" s="235"/>
      <c r="D239" s="236" t="s">
        <v>167</v>
      </c>
      <c r="E239" s="237" t="s">
        <v>36</v>
      </c>
      <c r="F239" s="238" t="s">
        <v>377</v>
      </c>
      <c r="G239" s="235"/>
      <c r="H239" s="237" t="s">
        <v>36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167</v>
      </c>
      <c r="AU239" s="244" t="s">
        <v>94</v>
      </c>
      <c r="AV239" s="13" t="s">
        <v>91</v>
      </c>
      <c r="AW239" s="13" t="s">
        <v>43</v>
      </c>
      <c r="AX239" s="13" t="s">
        <v>83</v>
      </c>
      <c r="AY239" s="244" t="s">
        <v>156</v>
      </c>
    </row>
    <row r="240" s="13" customFormat="1">
      <c r="A240" s="13"/>
      <c r="B240" s="234"/>
      <c r="C240" s="235"/>
      <c r="D240" s="236" t="s">
        <v>167</v>
      </c>
      <c r="E240" s="237" t="s">
        <v>36</v>
      </c>
      <c r="F240" s="238" t="s">
        <v>378</v>
      </c>
      <c r="G240" s="235"/>
      <c r="H240" s="237" t="s">
        <v>36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167</v>
      </c>
      <c r="AU240" s="244" t="s">
        <v>94</v>
      </c>
      <c r="AV240" s="13" t="s">
        <v>91</v>
      </c>
      <c r="AW240" s="13" t="s">
        <v>43</v>
      </c>
      <c r="AX240" s="13" t="s">
        <v>83</v>
      </c>
      <c r="AY240" s="244" t="s">
        <v>156</v>
      </c>
    </row>
    <row r="241" s="14" customFormat="1">
      <c r="A241" s="14"/>
      <c r="B241" s="245"/>
      <c r="C241" s="246"/>
      <c r="D241" s="236" t="s">
        <v>167</v>
      </c>
      <c r="E241" s="247" t="s">
        <v>36</v>
      </c>
      <c r="F241" s="248" t="s">
        <v>379</v>
      </c>
      <c r="G241" s="246"/>
      <c r="H241" s="249">
        <v>31.84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167</v>
      </c>
      <c r="AU241" s="255" t="s">
        <v>94</v>
      </c>
      <c r="AV241" s="14" t="s">
        <v>94</v>
      </c>
      <c r="AW241" s="14" t="s">
        <v>43</v>
      </c>
      <c r="AX241" s="14" t="s">
        <v>83</v>
      </c>
      <c r="AY241" s="255" t="s">
        <v>156</v>
      </c>
    </row>
    <row r="242" s="14" customFormat="1">
      <c r="A242" s="14"/>
      <c r="B242" s="245"/>
      <c r="C242" s="246"/>
      <c r="D242" s="236" t="s">
        <v>167</v>
      </c>
      <c r="E242" s="247" t="s">
        <v>36</v>
      </c>
      <c r="F242" s="248" t="s">
        <v>380</v>
      </c>
      <c r="G242" s="246"/>
      <c r="H242" s="249">
        <v>22.440000000000001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167</v>
      </c>
      <c r="AU242" s="255" t="s">
        <v>94</v>
      </c>
      <c r="AV242" s="14" t="s">
        <v>94</v>
      </c>
      <c r="AW242" s="14" t="s">
        <v>43</v>
      </c>
      <c r="AX242" s="14" t="s">
        <v>83</v>
      </c>
      <c r="AY242" s="255" t="s">
        <v>156</v>
      </c>
    </row>
    <row r="243" s="14" customFormat="1">
      <c r="A243" s="14"/>
      <c r="B243" s="245"/>
      <c r="C243" s="246"/>
      <c r="D243" s="236" t="s">
        <v>167</v>
      </c>
      <c r="E243" s="247" t="s">
        <v>36</v>
      </c>
      <c r="F243" s="248" t="s">
        <v>381</v>
      </c>
      <c r="G243" s="246"/>
      <c r="H243" s="249">
        <v>21.239999999999998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167</v>
      </c>
      <c r="AU243" s="255" t="s">
        <v>94</v>
      </c>
      <c r="AV243" s="14" t="s">
        <v>94</v>
      </c>
      <c r="AW243" s="14" t="s">
        <v>43</v>
      </c>
      <c r="AX243" s="14" t="s">
        <v>83</v>
      </c>
      <c r="AY243" s="255" t="s">
        <v>156</v>
      </c>
    </row>
    <row r="244" s="14" customFormat="1">
      <c r="A244" s="14"/>
      <c r="B244" s="245"/>
      <c r="C244" s="246"/>
      <c r="D244" s="236" t="s">
        <v>167</v>
      </c>
      <c r="E244" s="247" t="s">
        <v>36</v>
      </c>
      <c r="F244" s="248" t="s">
        <v>382</v>
      </c>
      <c r="G244" s="246"/>
      <c r="H244" s="249">
        <v>-3.2000000000000002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167</v>
      </c>
      <c r="AU244" s="255" t="s">
        <v>94</v>
      </c>
      <c r="AV244" s="14" t="s">
        <v>94</v>
      </c>
      <c r="AW244" s="14" t="s">
        <v>43</v>
      </c>
      <c r="AX244" s="14" t="s">
        <v>83</v>
      </c>
      <c r="AY244" s="255" t="s">
        <v>156</v>
      </c>
    </row>
    <row r="245" s="15" customFormat="1">
      <c r="A245" s="15"/>
      <c r="B245" s="256"/>
      <c r="C245" s="257"/>
      <c r="D245" s="236" t="s">
        <v>167</v>
      </c>
      <c r="E245" s="258" t="s">
        <v>36</v>
      </c>
      <c r="F245" s="259" t="s">
        <v>250</v>
      </c>
      <c r="G245" s="257"/>
      <c r="H245" s="260">
        <v>72.319999999999993</v>
      </c>
      <c r="I245" s="261"/>
      <c r="J245" s="257"/>
      <c r="K245" s="257"/>
      <c r="L245" s="262"/>
      <c r="M245" s="263"/>
      <c r="N245" s="264"/>
      <c r="O245" s="264"/>
      <c r="P245" s="264"/>
      <c r="Q245" s="264"/>
      <c r="R245" s="264"/>
      <c r="S245" s="264"/>
      <c r="T245" s="26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6" t="s">
        <v>167</v>
      </c>
      <c r="AU245" s="266" t="s">
        <v>94</v>
      </c>
      <c r="AV245" s="15" t="s">
        <v>163</v>
      </c>
      <c r="AW245" s="15" t="s">
        <v>43</v>
      </c>
      <c r="AX245" s="15" t="s">
        <v>91</v>
      </c>
      <c r="AY245" s="266" t="s">
        <v>156</v>
      </c>
    </row>
    <row r="246" s="2" customFormat="1" ht="16.5" customHeight="1">
      <c r="A246" s="42"/>
      <c r="B246" s="43"/>
      <c r="C246" s="216" t="s">
        <v>383</v>
      </c>
      <c r="D246" s="216" t="s">
        <v>158</v>
      </c>
      <c r="E246" s="217" t="s">
        <v>384</v>
      </c>
      <c r="F246" s="218" t="s">
        <v>385</v>
      </c>
      <c r="G246" s="219" t="s">
        <v>161</v>
      </c>
      <c r="H246" s="220">
        <v>115.2</v>
      </c>
      <c r="I246" s="221"/>
      <c r="J246" s="222">
        <f>ROUND(I246*H246,2)</f>
        <v>0</v>
      </c>
      <c r="K246" s="218" t="s">
        <v>162</v>
      </c>
      <c r="L246" s="48"/>
      <c r="M246" s="223" t="s">
        <v>36</v>
      </c>
      <c r="N246" s="224" t="s">
        <v>54</v>
      </c>
      <c r="O246" s="88"/>
      <c r="P246" s="225">
        <f>O246*H246</f>
        <v>0</v>
      </c>
      <c r="Q246" s="225">
        <v>0</v>
      </c>
      <c r="R246" s="225">
        <f>Q246*H246</f>
        <v>0</v>
      </c>
      <c r="S246" s="225">
        <v>0.083169999999999994</v>
      </c>
      <c r="T246" s="226">
        <f>S246*H246</f>
        <v>9.5811840000000004</v>
      </c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R246" s="227" t="s">
        <v>291</v>
      </c>
      <c r="AT246" s="227" t="s">
        <v>158</v>
      </c>
      <c r="AU246" s="227" t="s">
        <v>94</v>
      </c>
      <c r="AY246" s="20" t="s">
        <v>156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20" t="s">
        <v>91</v>
      </c>
      <c r="BK246" s="228">
        <f>ROUND(I246*H246,2)</f>
        <v>0</v>
      </c>
      <c r="BL246" s="20" t="s">
        <v>291</v>
      </c>
      <c r="BM246" s="227" t="s">
        <v>386</v>
      </c>
    </row>
    <row r="247" s="2" customFormat="1">
      <c r="A247" s="42"/>
      <c r="B247" s="43"/>
      <c r="C247" s="44"/>
      <c r="D247" s="229" t="s">
        <v>165</v>
      </c>
      <c r="E247" s="44"/>
      <c r="F247" s="230" t="s">
        <v>387</v>
      </c>
      <c r="G247" s="44"/>
      <c r="H247" s="44"/>
      <c r="I247" s="231"/>
      <c r="J247" s="44"/>
      <c r="K247" s="44"/>
      <c r="L247" s="48"/>
      <c r="M247" s="232"/>
      <c r="N247" s="233"/>
      <c r="O247" s="88"/>
      <c r="P247" s="88"/>
      <c r="Q247" s="88"/>
      <c r="R247" s="88"/>
      <c r="S247" s="88"/>
      <c r="T247" s="89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T247" s="20" t="s">
        <v>165</v>
      </c>
      <c r="AU247" s="20" t="s">
        <v>94</v>
      </c>
    </row>
    <row r="248" s="13" customFormat="1">
      <c r="A248" s="13"/>
      <c r="B248" s="234"/>
      <c r="C248" s="235"/>
      <c r="D248" s="236" t="s">
        <v>167</v>
      </c>
      <c r="E248" s="237" t="s">
        <v>36</v>
      </c>
      <c r="F248" s="238" t="s">
        <v>388</v>
      </c>
      <c r="G248" s="235"/>
      <c r="H248" s="237" t="s">
        <v>36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167</v>
      </c>
      <c r="AU248" s="244" t="s">
        <v>94</v>
      </c>
      <c r="AV248" s="13" t="s">
        <v>91</v>
      </c>
      <c r="AW248" s="13" t="s">
        <v>43</v>
      </c>
      <c r="AX248" s="13" t="s">
        <v>83</v>
      </c>
      <c r="AY248" s="244" t="s">
        <v>156</v>
      </c>
    </row>
    <row r="249" s="13" customFormat="1">
      <c r="A249" s="13"/>
      <c r="B249" s="234"/>
      <c r="C249" s="235"/>
      <c r="D249" s="236" t="s">
        <v>167</v>
      </c>
      <c r="E249" s="237" t="s">
        <v>36</v>
      </c>
      <c r="F249" s="238" t="s">
        <v>389</v>
      </c>
      <c r="G249" s="235"/>
      <c r="H249" s="237" t="s">
        <v>36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167</v>
      </c>
      <c r="AU249" s="244" t="s">
        <v>94</v>
      </c>
      <c r="AV249" s="13" t="s">
        <v>91</v>
      </c>
      <c r="AW249" s="13" t="s">
        <v>43</v>
      </c>
      <c r="AX249" s="13" t="s">
        <v>83</v>
      </c>
      <c r="AY249" s="244" t="s">
        <v>156</v>
      </c>
    </row>
    <row r="250" s="13" customFormat="1">
      <c r="A250" s="13"/>
      <c r="B250" s="234"/>
      <c r="C250" s="235"/>
      <c r="D250" s="236" t="s">
        <v>167</v>
      </c>
      <c r="E250" s="237" t="s">
        <v>36</v>
      </c>
      <c r="F250" s="238" t="s">
        <v>390</v>
      </c>
      <c r="G250" s="235"/>
      <c r="H250" s="237" t="s">
        <v>36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167</v>
      </c>
      <c r="AU250" s="244" t="s">
        <v>94</v>
      </c>
      <c r="AV250" s="13" t="s">
        <v>91</v>
      </c>
      <c r="AW250" s="13" t="s">
        <v>43</v>
      </c>
      <c r="AX250" s="13" t="s">
        <v>83</v>
      </c>
      <c r="AY250" s="244" t="s">
        <v>156</v>
      </c>
    </row>
    <row r="251" s="13" customFormat="1">
      <c r="A251" s="13"/>
      <c r="B251" s="234"/>
      <c r="C251" s="235"/>
      <c r="D251" s="236" t="s">
        <v>167</v>
      </c>
      <c r="E251" s="237" t="s">
        <v>36</v>
      </c>
      <c r="F251" s="238" t="s">
        <v>391</v>
      </c>
      <c r="G251" s="235"/>
      <c r="H251" s="237" t="s">
        <v>36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167</v>
      </c>
      <c r="AU251" s="244" t="s">
        <v>94</v>
      </c>
      <c r="AV251" s="13" t="s">
        <v>91</v>
      </c>
      <c r="AW251" s="13" t="s">
        <v>43</v>
      </c>
      <c r="AX251" s="13" t="s">
        <v>83</v>
      </c>
      <c r="AY251" s="244" t="s">
        <v>156</v>
      </c>
    </row>
    <row r="252" s="13" customFormat="1">
      <c r="A252" s="13"/>
      <c r="B252" s="234"/>
      <c r="C252" s="235"/>
      <c r="D252" s="236" t="s">
        <v>167</v>
      </c>
      <c r="E252" s="237" t="s">
        <v>36</v>
      </c>
      <c r="F252" s="238" t="s">
        <v>392</v>
      </c>
      <c r="G252" s="235"/>
      <c r="H252" s="237" t="s">
        <v>36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167</v>
      </c>
      <c r="AU252" s="244" t="s">
        <v>94</v>
      </c>
      <c r="AV252" s="13" t="s">
        <v>91</v>
      </c>
      <c r="AW252" s="13" t="s">
        <v>43</v>
      </c>
      <c r="AX252" s="13" t="s">
        <v>83</v>
      </c>
      <c r="AY252" s="244" t="s">
        <v>156</v>
      </c>
    </row>
    <row r="253" s="13" customFormat="1">
      <c r="A253" s="13"/>
      <c r="B253" s="234"/>
      <c r="C253" s="235"/>
      <c r="D253" s="236" t="s">
        <v>167</v>
      </c>
      <c r="E253" s="237" t="s">
        <v>36</v>
      </c>
      <c r="F253" s="238" t="s">
        <v>393</v>
      </c>
      <c r="G253" s="235"/>
      <c r="H253" s="237" t="s">
        <v>36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167</v>
      </c>
      <c r="AU253" s="244" t="s">
        <v>94</v>
      </c>
      <c r="AV253" s="13" t="s">
        <v>91</v>
      </c>
      <c r="AW253" s="13" t="s">
        <v>43</v>
      </c>
      <c r="AX253" s="13" t="s">
        <v>83</v>
      </c>
      <c r="AY253" s="244" t="s">
        <v>156</v>
      </c>
    </row>
    <row r="254" s="14" customFormat="1">
      <c r="A254" s="14"/>
      <c r="B254" s="245"/>
      <c r="C254" s="246"/>
      <c r="D254" s="236" t="s">
        <v>167</v>
      </c>
      <c r="E254" s="247" t="s">
        <v>36</v>
      </c>
      <c r="F254" s="248" t="s">
        <v>247</v>
      </c>
      <c r="G254" s="246"/>
      <c r="H254" s="249">
        <v>60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167</v>
      </c>
      <c r="AU254" s="255" t="s">
        <v>94</v>
      </c>
      <c r="AV254" s="14" t="s">
        <v>94</v>
      </c>
      <c r="AW254" s="14" t="s">
        <v>43</v>
      </c>
      <c r="AX254" s="14" t="s">
        <v>83</v>
      </c>
      <c r="AY254" s="255" t="s">
        <v>156</v>
      </c>
    </row>
    <row r="255" s="14" customFormat="1">
      <c r="A255" s="14"/>
      <c r="B255" s="245"/>
      <c r="C255" s="246"/>
      <c r="D255" s="236" t="s">
        <v>167</v>
      </c>
      <c r="E255" s="247" t="s">
        <v>36</v>
      </c>
      <c r="F255" s="248" t="s">
        <v>248</v>
      </c>
      <c r="G255" s="246"/>
      <c r="H255" s="249">
        <v>28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167</v>
      </c>
      <c r="AU255" s="255" t="s">
        <v>94</v>
      </c>
      <c r="AV255" s="14" t="s">
        <v>94</v>
      </c>
      <c r="AW255" s="14" t="s">
        <v>43</v>
      </c>
      <c r="AX255" s="14" t="s">
        <v>83</v>
      </c>
      <c r="AY255" s="255" t="s">
        <v>156</v>
      </c>
    </row>
    <row r="256" s="14" customFormat="1">
      <c r="A256" s="14"/>
      <c r="B256" s="245"/>
      <c r="C256" s="246"/>
      <c r="D256" s="236" t="s">
        <v>167</v>
      </c>
      <c r="E256" s="247" t="s">
        <v>36</v>
      </c>
      <c r="F256" s="248" t="s">
        <v>249</v>
      </c>
      <c r="G256" s="246"/>
      <c r="H256" s="249">
        <v>27.199999999999999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167</v>
      </c>
      <c r="AU256" s="255" t="s">
        <v>94</v>
      </c>
      <c r="AV256" s="14" t="s">
        <v>94</v>
      </c>
      <c r="AW256" s="14" t="s">
        <v>43</v>
      </c>
      <c r="AX256" s="14" t="s">
        <v>83</v>
      </c>
      <c r="AY256" s="255" t="s">
        <v>156</v>
      </c>
    </row>
    <row r="257" s="15" customFormat="1">
      <c r="A257" s="15"/>
      <c r="B257" s="256"/>
      <c r="C257" s="257"/>
      <c r="D257" s="236" t="s">
        <v>167</v>
      </c>
      <c r="E257" s="258" t="s">
        <v>36</v>
      </c>
      <c r="F257" s="259" t="s">
        <v>250</v>
      </c>
      <c r="G257" s="257"/>
      <c r="H257" s="260">
        <v>115.2</v>
      </c>
      <c r="I257" s="261"/>
      <c r="J257" s="257"/>
      <c r="K257" s="257"/>
      <c r="L257" s="262"/>
      <c r="M257" s="263"/>
      <c r="N257" s="264"/>
      <c r="O257" s="264"/>
      <c r="P257" s="264"/>
      <c r="Q257" s="264"/>
      <c r="R257" s="264"/>
      <c r="S257" s="264"/>
      <c r="T257" s="26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6" t="s">
        <v>167</v>
      </c>
      <c r="AU257" s="266" t="s">
        <v>94</v>
      </c>
      <c r="AV257" s="15" t="s">
        <v>163</v>
      </c>
      <c r="AW257" s="15" t="s">
        <v>43</v>
      </c>
      <c r="AX257" s="15" t="s">
        <v>91</v>
      </c>
      <c r="AY257" s="266" t="s">
        <v>156</v>
      </c>
    </row>
    <row r="258" s="12" customFormat="1" ht="22.8" customHeight="1">
      <c r="A258" s="12"/>
      <c r="B258" s="200"/>
      <c r="C258" s="201"/>
      <c r="D258" s="202" t="s">
        <v>82</v>
      </c>
      <c r="E258" s="214" t="s">
        <v>394</v>
      </c>
      <c r="F258" s="214" t="s">
        <v>395</v>
      </c>
      <c r="G258" s="201"/>
      <c r="H258" s="201"/>
      <c r="I258" s="204"/>
      <c r="J258" s="215">
        <f>BK258</f>
        <v>0</v>
      </c>
      <c r="K258" s="201"/>
      <c r="L258" s="206"/>
      <c r="M258" s="207"/>
      <c r="N258" s="208"/>
      <c r="O258" s="208"/>
      <c r="P258" s="209">
        <f>SUM(P259:P280)</f>
        <v>0</v>
      </c>
      <c r="Q258" s="208"/>
      <c r="R258" s="209">
        <f>SUM(R259:R280)</f>
        <v>0</v>
      </c>
      <c r="S258" s="208"/>
      <c r="T258" s="210">
        <f>SUM(T259:T280)</f>
        <v>0.36729600000000001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1" t="s">
        <v>94</v>
      </c>
      <c r="AT258" s="212" t="s">
        <v>82</v>
      </c>
      <c r="AU258" s="212" t="s">
        <v>91</v>
      </c>
      <c r="AY258" s="211" t="s">
        <v>156</v>
      </c>
      <c r="BK258" s="213">
        <f>SUM(BK259:BK280)</f>
        <v>0</v>
      </c>
    </row>
    <row r="259" s="2" customFormat="1" ht="16.5" customHeight="1">
      <c r="A259" s="42"/>
      <c r="B259" s="43"/>
      <c r="C259" s="216" t="s">
        <v>396</v>
      </c>
      <c r="D259" s="216" t="s">
        <v>158</v>
      </c>
      <c r="E259" s="217" t="s">
        <v>397</v>
      </c>
      <c r="F259" s="218" t="s">
        <v>398</v>
      </c>
      <c r="G259" s="219" t="s">
        <v>161</v>
      </c>
      <c r="H259" s="220">
        <v>115.2</v>
      </c>
      <c r="I259" s="221"/>
      <c r="J259" s="222">
        <f>ROUND(I259*H259,2)</f>
        <v>0</v>
      </c>
      <c r="K259" s="218" t="s">
        <v>162</v>
      </c>
      <c r="L259" s="48"/>
      <c r="M259" s="223" t="s">
        <v>36</v>
      </c>
      <c r="N259" s="224" t="s">
        <v>54</v>
      </c>
      <c r="O259" s="88"/>
      <c r="P259" s="225">
        <f>O259*H259</f>
        <v>0</v>
      </c>
      <c r="Q259" s="225">
        <v>0</v>
      </c>
      <c r="R259" s="225">
        <f>Q259*H259</f>
        <v>0</v>
      </c>
      <c r="S259" s="225">
        <v>0.0030000000000000001</v>
      </c>
      <c r="T259" s="226">
        <f>S259*H259</f>
        <v>0.34560000000000002</v>
      </c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R259" s="227" t="s">
        <v>291</v>
      </c>
      <c r="AT259" s="227" t="s">
        <v>158</v>
      </c>
      <c r="AU259" s="227" t="s">
        <v>94</v>
      </c>
      <c r="AY259" s="20" t="s">
        <v>156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20" t="s">
        <v>91</v>
      </c>
      <c r="BK259" s="228">
        <f>ROUND(I259*H259,2)</f>
        <v>0</v>
      </c>
      <c r="BL259" s="20" t="s">
        <v>291</v>
      </c>
      <c r="BM259" s="227" t="s">
        <v>399</v>
      </c>
    </row>
    <row r="260" s="2" customFormat="1">
      <c r="A260" s="42"/>
      <c r="B260" s="43"/>
      <c r="C260" s="44"/>
      <c r="D260" s="229" t="s">
        <v>165</v>
      </c>
      <c r="E260" s="44"/>
      <c r="F260" s="230" t="s">
        <v>400</v>
      </c>
      <c r="G260" s="44"/>
      <c r="H260" s="44"/>
      <c r="I260" s="231"/>
      <c r="J260" s="44"/>
      <c r="K260" s="44"/>
      <c r="L260" s="48"/>
      <c r="M260" s="232"/>
      <c r="N260" s="233"/>
      <c r="O260" s="88"/>
      <c r="P260" s="88"/>
      <c r="Q260" s="88"/>
      <c r="R260" s="88"/>
      <c r="S260" s="88"/>
      <c r="T260" s="89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T260" s="20" t="s">
        <v>165</v>
      </c>
      <c r="AU260" s="20" t="s">
        <v>94</v>
      </c>
    </row>
    <row r="261" s="13" customFormat="1">
      <c r="A261" s="13"/>
      <c r="B261" s="234"/>
      <c r="C261" s="235"/>
      <c r="D261" s="236" t="s">
        <v>167</v>
      </c>
      <c r="E261" s="237" t="s">
        <v>36</v>
      </c>
      <c r="F261" s="238" t="s">
        <v>388</v>
      </c>
      <c r="G261" s="235"/>
      <c r="H261" s="237" t="s">
        <v>36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167</v>
      </c>
      <c r="AU261" s="244" t="s">
        <v>94</v>
      </c>
      <c r="AV261" s="13" t="s">
        <v>91</v>
      </c>
      <c r="AW261" s="13" t="s">
        <v>43</v>
      </c>
      <c r="AX261" s="13" t="s">
        <v>83</v>
      </c>
      <c r="AY261" s="244" t="s">
        <v>156</v>
      </c>
    </row>
    <row r="262" s="13" customFormat="1">
      <c r="A262" s="13"/>
      <c r="B262" s="234"/>
      <c r="C262" s="235"/>
      <c r="D262" s="236" t="s">
        <v>167</v>
      </c>
      <c r="E262" s="237" t="s">
        <v>36</v>
      </c>
      <c r="F262" s="238" t="s">
        <v>389</v>
      </c>
      <c r="G262" s="235"/>
      <c r="H262" s="237" t="s">
        <v>36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167</v>
      </c>
      <c r="AU262" s="244" t="s">
        <v>94</v>
      </c>
      <c r="AV262" s="13" t="s">
        <v>91</v>
      </c>
      <c r="AW262" s="13" t="s">
        <v>43</v>
      </c>
      <c r="AX262" s="13" t="s">
        <v>83</v>
      </c>
      <c r="AY262" s="244" t="s">
        <v>156</v>
      </c>
    </row>
    <row r="263" s="13" customFormat="1">
      <c r="A263" s="13"/>
      <c r="B263" s="234"/>
      <c r="C263" s="235"/>
      <c r="D263" s="236" t="s">
        <v>167</v>
      </c>
      <c r="E263" s="237" t="s">
        <v>36</v>
      </c>
      <c r="F263" s="238" t="s">
        <v>390</v>
      </c>
      <c r="G263" s="235"/>
      <c r="H263" s="237" t="s">
        <v>36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167</v>
      </c>
      <c r="AU263" s="244" t="s">
        <v>94</v>
      </c>
      <c r="AV263" s="13" t="s">
        <v>91</v>
      </c>
      <c r="AW263" s="13" t="s">
        <v>43</v>
      </c>
      <c r="AX263" s="13" t="s">
        <v>83</v>
      </c>
      <c r="AY263" s="244" t="s">
        <v>156</v>
      </c>
    </row>
    <row r="264" s="13" customFormat="1">
      <c r="A264" s="13"/>
      <c r="B264" s="234"/>
      <c r="C264" s="235"/>
      <c r="D264" s="236" t="s">
        <v>167</v>
      </c>
      <c r="E264" s="237" t="s">
        <v>36</v>
      </c>
      <c r="F264" s="238" t="s">
        <v>391</v>
      </c>
      <c r="G264" s="235"/>
      <c r="H264" s="237" t="s">
        <v>36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167</v>
      </c>
      <c r="AU264" s="244" t="s">
        <v>94</v>
      </c>
      <c r="AV264" s="13" t="s">
        <v>91</v>
      </c>
      <c r="AW264" s="13" t="s">
        <v>43</v>
      </c>
      <c r="AX264" s="13" t="s">
        <v>83</v>
      </c>
      <c r="AY264" s="244" t="s">
        <v>156</v>
      </c>
    </row>
    <row r="265" s="13" customFormat="1">
      <c r="A265" s="13"/>
      <c r="B265" s="234"/>
      <c r="C265" s="235"/>
      <c r="D265" s="236" t="s">
        <v>167</v>
      </c>
      <c r="E265" s="237" t="s">
        <v>36</v>
      </c>
      <c r="F265" s="238" t="s">
        <v>392</v>
      </c>
      <c r="G265" s="235"/>
      <c r="H265" s="237" t="s">
        <v>36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167</v>
      </c>
      <c r="AU265" s="244" t="s">
        <v>94</v>
      </c>
      <c r="AV265" s="13" t="s">
        <v>91</v>
      </c>
      <c r="AW265" s="13" t="s">
        <v>43</v>
      </c>
      <c r="AX265" s="13" t="s">
        <v>83</v>
      </c>
      <c r="AY265" s="244" t="s">
        <v>156</v>
      </c>
    </row>
    <row r="266" s="13" customFormat="1">
      <c r="A266" s="13"/>
      <c r="B266" s="234"/>
      <c r="C266" s="235"/>
      <c r="D266" s="236" t="s">
        <v>167</v>
      </c>
      <c r="E266" s="237" t="s">
        <v>36</v>
      </c>
      <c r="F266" s="238" t="s">
        <v>393</v>
      </c>
      <c r="G266" s="235"/>
      <c r="H266" s="237" t="s">
        <v>36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167</v>
      </c>
      <c r="AU266" s="244" t="s">
        <v>94</v>
      </c>
      <c r="AV266" s="13" t="s">
        <v>91</v>
      </c>
      <c r="AW266" s="13" t="s">
        <v>43</v>
      </c>
      <c r="AX266" s="13" t="s">
        <v>83</v>
      </c>
      <c r="AY266" s="244" t="s">
        <v>156</v>
      </c>
    </row>
    <row r="267" s="14" customFormat="1">
      <c r="A267" s="14"/>
      <c r="B267" s="245"/>
      <c r="C267" s="246"/>
      <c r="D267" s="236" t="s">
        <v>167</v>
      </c>
      <c r="E267" s="247" t="s">
        <v>36</v>
      </c>
      <c r="F267" s="248" t="s">
        <v>247</v>
      </c>
      <c r="G267" s="246"/>
      <c r="H267" s="249">
        <v>60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167</v>
      </c>
      <c r="AU267" s="255" t="s">
        <v>94</v>
      </c>
      <c r="AV267" s="14" t="s">
        <v>94</v>
      </c>
      <c r="AW267" s="14" t="s">
        <v>43</v>
      </c>
      <c r="AX267" s="14" t="s">
        <v>83</v>
      </c>
      <c r="AY267" s="255" t="s">
        <v>156</v>
      </c>
    </row>
    <row r="268" s="14" customFormat="1">
      <c r="A268" s="14"/>
      <c r="B268" s="245"/>
      <c r="C268" s="246"/>
      <c r="D268" s="236" t="s">
        <v>167</v>
      </c>
      <c r="E268" s="247" t="s">
        <v>36</v>
      </c>
      <c r="F268" s="248" t="s">
        <v>248</v>
      </c>
      <c r="G268" s="246"/>
      <c r="H268" s="249">
        <v>28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167</v>
      </c>
      <c r="AU268" s="255" t="s">
        <v>94</v>
      </c>
      <c r="AV268" s="14" t="s">
        <v>94</v>
      </c>
      <c r="AW268" s="14" t="s">
        <v>43</v>
      </c>
      <c r="AX268" s="14" t="s">
        <v>83</v>
      </c>
      <c r="AY268" s="255" t="s">
        <v>156</v>
      </c>
    </row>
    <row r="269" s="14" customFormat="1">
      <c r="A269" s="14"/>
      <c r="B269" s="245"/>
      <c r="C269" s="246"/>
      <c r="D269" s="236" t="s">
        <v>167</v>
      </c>
      <c r="E269" s="247" t="s">
        <v>36</v>
      </c>
      <c r="F269" s="248" t="s">
        <v>249</v>
      </c>
      <c r="G269" s="246"/>
      <c r="H269" s="249">
        <v>27.199999999999999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167</v>
      </c>
      <c r="AU269" s="255" t="s">
        <v>94</v>
      </c>
      <c r="AV269" s="14" t="s">
        <v>94</v>
      </c>
      <c r="AW269" s="14" t="s">
        <v>43</v>
      </c>
      <c r="AX269" s="14" t="s">
        <v>83</v>
      </c>
      <c r="AY269" s="255" t="s">
        <v>156</v>
      </c>
    </row>
    <row r="270" s="15" customFormat="1">
      <c r="A270" s="15"/>
      <c r="B270" s="256"/>
      <c r="C270" s="257"/>
      <c r="D270" s="236" t="s">
        <v>167</v>
      </c>
      <c r="E270" s="258" t="s">
        <v>36</v>
      </c>
      <c r="F270" s="259" t="s">
        <v>250</v>
      </c>
      <c r="G270" s="257"/>
      <c r="H270" s="260">
        <v>115.2</v>
      </c>
      <c r="I270" s="261"/>
      <c r="J270" s="257"/>
      <c r="K270" s="257"/>
      <c r="L270" s="262"/>
      <c r="M270" s="263"/>
      <c r="N270" s="264"/>
      <c r="O270" s="264"/>
      <c r="P270" s="264"/>
      <c r="Q270" s="264"/>
      <c r="R270" s="264"/>
      <c r="S270" s="264"/>
      <c r="T270" s="26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6" t="s">
        <v>167</v>
      </c>
      <c r="AU270" s="266" t="s">
        <v>94</v>
      </c>
      <c r="AV270" s="15" t="s">
        <v>163</v>
      </c>
      <c r="AW270" s="15" t="s">
        <v>43</v>
      </c>
      <c r="AX270" s="15" t="s">
        <v>91</v>
      </c>
      <c r="AY270" s="266" t="s">
        <v>156</v>
      </c>
    </row>
    <row r="271" s="2" customFormat="1" ht="16.5" customHeight="1">
      <c r="A271" s="42"/>
      <c r="B271" s="43"/>
      <c r="C271" s="216" t="s">
        <v>401</v>
      </c>
      <c r="D271" s="216" t="s">
        <v>158</v>
      </c>
      <c r="E271" s="217" t="s">
        <v>402</v>
      </c>
      <c r="F271" s="218" t="s">
        <v>403</v>
      </c>
      <c r="G271" s="219" t="s">
        <v>212</v>
      </c>
      <c r="H271" s="220">
        <v>72.319999999999993</v>
      </c>
      <c r="I271" s="221"/>
      <c r="J271" s="222">
        <f>ROUND(I271*H271,2)</f>
        <v>0</v>
      </c>
      <c r="K271" s="218" t="s">
        <v>162</v>
      </c>
      <c r="L271" s="48"/>
      <c r="M271" s="223" t="s">
        <v>36</v>
      </c>
      <c r="N271" s="224" t="s">
        <v>54</v>
      </c>
      <c r="O271" s="88"/>
      <c r="P271" s="225">
        <f>O271*H271</f>
        <v>0</v>
      </c>
      <c r="Q271" s="225">
        <v>0</v>
      </c>
      <c r="R271" s="225">
        <f>Q271*H271</f>
        <v>0</v>
      </c>
      <c r="S271" s="225">
        <v>0.00029999999999999997</v>
      </c>
      <c r="T271" s="226">
        <f>S271*H271</f>
        <v>0.021695999999999997</v>
      </c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R271" s="227" t="s">
        <v>291</v>
      </c>
      <c r="AT271" s="227" t="s">
        <v>158</v>
      </c>
      <c r="AU271" s="227" t="s">
        <v>94</v>
      </c>
      <c r="AY271" s="20" t="s">
        <v>156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20" t="s">
        <v>91</v>
      </c>
      <c r="BK271" s="228">
        <f>ROUND(I271*H271,2)</f>
        <v>0</v>
      </c>
      <c r="BL271" s="20" t="s">
        <v>291</v>
      </c>
      <c r="BM271" s="227" t="s">
        <v>404</v>
      </c>
    </row>
    <row r="272" s="2" customFormat="1">
      <c r="A272" s="42"/>
      <c r="B272" s="43"/>
      <c r="C272" s="44"/>
      <c r="D272" s="229" t="s">
        <v>165</v>
      </c>
      <c r="E272" s="44"/>
      <c r="F272" s="230" t="s">
        <v>405</v>
      </c>
      <c r="G272" s="44"/>
      <c r="H272" s="44"/>
      <c r="I272" s="231"/>
      <c r="J272" s="44"/>
      <c r="K272" s="44"/>
      <c r="L272" s="48"/>
      <c r="M272" s="232"/>
      <c r="N272" s="233"/>
      <c r="O272" s="88"/>
      <c r="P272" s="88"/>
      <c r="Q272" s="88"/>
      <c r="R272" s="88"/>
      <c r="S272" s="88"/>
      <c r="T272" s="89"/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T272" s="20" t="s">
        <v>165</v>
      </c>
      <c r="AU272" s="20" t="s">
        <v>94</v>
      </c>
    </row>
    <row r="273" s="13" customFormat="1">
      <c r="A273" s="13"/>
      <c r="B273" s="234"/>
      <c r="C273" s="235"/>
      <c r="D273" s="236" t="s">
        <v>167</v>
      </c>
      <c r="E273" s="237" t="s">
        <v>36</v>
      </c>
      <c r="F273" s="238" t="s">
        <v>376</v>
      </c>
      <c r="G273" s="235"/>
      <c r="H273" s="237" t="s">
        <v>36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167</v>
      </c>
      <c r="AU273" s="244" t="s">
        <v>94</v>
      </c>
      <c r="AV273" s="13" t="s">
        <v>91</v>
      </c>
      <c r="AW273" s="13" t="s">
        <v>43</v>
      </c>
      <c r="AX273" s="13" t="s">
        <v>83</v>
      </c>
      <c r="AY273" s="244" t="s">
        <v>156</v>
      </c>
    </row>
    <row r="274" s="13" customFormat="1">
      <c r="A274" s="13"/>
      <c r="B274" s="234"/>
      <c r="C274" s="235"/>
      <c r="D274" s="236" t="s">
        <v>167</v>
      </c>
      <c r="E274" s="237" t="s">
        <v>36</v>
      </c>
      <c r="F274" s="238" t="s">
        <v>377</v>
      </c>
      <c r="G274" s="235"/>
      <c r="H274" s="237" t="s">
        <v>36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167</v>
      </c>
      <c r="AU274" s="244" t="s">
        <v>94</v>
      </c>
      <c r="AV274" s="13" t="s">
        <v>91</v>
      </c>
      <c r="AW274" s="13" t="s">
        <v>43</v>
      </c>
      <c r="AX274" s="13" t="s">
        <v>83</v>
      </c>
      <c r="AY274" s="244" t="s">
        <v>156</v>
      </c>
    </row>
    <row r="275" s="13" customFormat="1">
      <c r="A275" s="13"/>
      <c r="B275" s="234"/>
      <c r="C275" s="235"/>
      <c r="D275" s="236" t="s">
        <v>167</v>
      </c>
      <c r="E275" s="237" t="s">
        <v>36</v>
      </c>
      <c r="F275" s="238" t="s">
        <v>378</v>
      </c>
      <c r="G275" s="235"/>
      <c r="H275" s="237" t="s">
        <v>36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167</v>
      </c>
      <c r="AU275" s="244" t="s">
        <v>94</v>
      </c>
      <c r="AV275" s="13" t="s">
        <v>91</v>
      </c>
      <c r="AW275" s="13" t="s">
        <v>43</v>
      </c>
      <c r="AX275" s="13" t="s">
        <v>83</v>
      </c>
      <c r="AY275" s="244" t="s">
        <v>156</v>
      </c>
    </row>
    <row r="276" s="14" customFormat="1">
      <c r="A276" s="14"/>
      <c r="B276" s="245"/>
      <c r="C276" s="246"/>
      <c r="D276" s="236" t="s">
        <v>167</v>
      </c>
      <c r="E276" s="247" t="s">
        <v>36</v>
      </c>
      <c r="F276" s="248" t="s">
        <v>379</v>
      </c>
      <c r="G276" s="246"/>
      <c r="H276" s="249">
        <v>31.84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167</v>
      </c>
      <c r="AU276" s="255" t="s">
        <v>94</v>
      </c>
      <c r="AV276" s="14" t="s">
        <v>94</v>
      </c>
      <c r="AW276" s="14" t="s">
        <v>43</v>
      </c>
      <c r="AX276" s="14" t="s">
        <v>83</v>
      </c>
      <c r="AY276" s="255" t="s">
        <v>156</v>
      </c>
    </row>
    <row r="277" s="14" customFormat="1">
      <c r="A277" s="14"/>
      <c r="B277" s="245"/>
      <c r="C277" s="246"/>
      <c r="D277" s="236" t="s">
        <v>167</v>
      </c>
      <c r="E277" s="247" t="s">
        <v>36</v>
      </c>
      <c r="F277" s="248" t="s">
        <v>380</v>
      </c>
      <c r="G277" s="246"/>
      <c r="H277" s="249">
        <v>22.440000000000001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167</v>
      </c>
      <c r="AU277" s="255" t="s">
        <v>94</v>
      </c>
      <c r="AV277" s="14" t="s">
        <v>94</v>
      </c>
      <c r="AW277" s="14" t="s">
        <v>43</v>
      </c>
      <c r="AX277" s="14" t="s">
        <v>83</v>
      </c>
      <c r="AY277" s="255" t="s">
        <v>156</v>
      </c>
    </row>
    <row r="278" s="14" customFormat="1">
      <c r="A278" s="14"/>
      <c r="B278" s="245"/>
      <c r="C278" s="246"/>
      <c r="D278" s="236" t="s">
        <v>167</v>
      </c>
      <c r="E278" s="247" t="s">
        <v>36</v>
      </c>
      <c r="F278" s="248" t="s">
        <v>381</v>
      </c>
      <c r="G278" s="246"/>
      <c r="H278" s="249">
        <v>21.239999999999998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167</v>
      </c>
      <c r="AU278" s="255" t="s">
        <v>94</v>
      </c>
      <c r="AV278" s="14" t="s">
        <v>94</v>
      </c>
      <c r="AW278" s="14" t="s">
        <v>43</v>
      </c>
      <c r="AX278" s="14" t="s">
        <v>83</v>
      </c>
      <c r="AY278" s="255" t="s">
        <v>156</v>
      </c>
    </row>
    <row r="279" s="14" customFormat="1">
      <c r="A279" s="14"/>
      <c r="B279" s="245"/>
      <c r="C279" s="246"/>
      <c r="D279" s="236" t="s">
        <v>167</v>
      </c>
      <c r="E279" s="247" t="s">
        <v>36</v>
      </c>
      <c r="F279" s="248" t="s">
        <v>382</v>
      </c>
      <c r="G279" s="246"/>
      <c r="H279" s="249">
        <v>-3.2000000000000002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167</v>
      </c>
      <c r="AU279" s="255" t="s">
        <v>94</v>
      </c>
      <c r="AV279" s="14" t="s">
        <v>94</v>
      </c>
      <c r="AW279" s="14" t="s">
        <v>43</v>
      </c>
      <c r="AX279" s="14" t="s">
        <v>83</v>
      </c>
      <c r="AY279" s="255" t="s">
        <v>156</v>
      </c>
    </row>
    <row r="280" s="15" customFormat="1">
      <c r="A280" s="15"/>
      <c r="B280" s="256"/>
      <c r="C280" s="257"/>
      <c r="D280" s="236" t="s">
        <v>167</v>
      </c>
      <c r="E280" s="258" t="s">
        <v>36</v>
      </c>
      <c r="F280" s="259" t="s">
        <v>250</v>
      </c>
      <c r="G280" s="257"/>
      <c r="H280" s="260">
        <v>72.319999999999993</v>
      </c>
      <c r="I280" s="261"/>
      <c r="J280" s="257"/>
      <c r="K280" s="257"/>
      <c r="L280" s="262"/>
      <c r="M280" s="263"/>
      <c r="N280" s="264"/>
      <c r="O280" s="264"/>
      <c r="P280" s="264"/>
      <c r="Q280" s="264"/>
      <c r="R280" s="264"/>
      <c r="S280" s="264"/>
      <c r="T280" s="26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6" t="s">
        <v>167</v>
      </c>
      <c r="AU280" s="266" t="s">
        <v>94</v>
      </c>
      <c r="AV280" s="15" t="s">
        <v>163</v>
      </c>
      <c r="AW280" s="15" t="s">
        <v>43</v>
      </c>
      <c r="AX280" s="15" t="s">
        <v>91</v>
      </c>
      <c r="AY280" s="266" t="s">
        <v>156</v>
      </c>
    </row>
    <row r="281" s="12" customFormat="1" ht="22.8" customHeight="1">
      <c r="A281" s="12"/>
      <c r="B281" s="200"/>
      <c r="C281" s="201"/>
      <c r="D281" s="202" t="s">
        <v>82</v>
      </c>
      <c r="E281" s="214" t="s">
        <v>406</v>
      </c>
      <c r="F281" s="214" t="s">
        <v>407</v>
      </c>
      <c r="G281" s="201"/>
      <c r="H281" s="201"/>
      <c r="I281" s="204"/>
      <c r="J281" s="215">
        <f>BK281</f>
        <v>0</v>
      </c>
      <c r="K281" s="201"/>
      <c r="L281" s="206"/>
      <c r="M281" s="207"/>
      <c r="N281" s="208"/>
      <c r="O281" s="208"/>
      <c r="P281" s="209">
        <f>SUM(P282:P291)</f>
        <v>0</v>
      </c>
      <c r="Q281" s="208"/>
      <c r="R281" s="209">
        <f>SUM(R282:R291)</f>
        <v>0.00029078399999999999</v>
      </c>
      <c r="S281" s="208"/>
      <c r="T281" s="210">
        <f>SUM(T282:T291)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1" t="s">
        <v>94</v>
      </c>
      <c r="AT281" s="212" t="s">
        <v>82</v>
      </c>
      <c r="AU281" s="212" t="s">
        <v>91</v>
      </c>
      <c r="AY281" s="211" t="s">
        <v>156</v>
      </c>
      <c r="BK281" s="213">
        <f>SUM(BK282:BK291)</f>
        <v>0</v>
      </c>
    </row>
    <row r="282" s="2" customFormat="1" ht="16.5" customHeight="1">
      <c r="A282" s="42"/>
      <c r="B282" s="43"/>
      <c r="C282" s="216" t="s">
        <v>408</v>
      </c>
      <c r="D282" s="216" t="s">
        <v>158</v>
      </c>
      <c r="E282" s="217" t="s">
        <v>409</v>
      </c>
      <c r="F282" s="218" t="s">
        <v>410</v>
      </c>
      <c r="G282" s="219" t="s">
        <v>161</v>
      </c>
      <c r="H282" s="220">
        <v>12</v>
      </c>
      <c r="I282" s="221"/>
      <c r="J282" s="222">
        <f>ROUND(I282*H282,2)</f>
        <v>0</v>
      </c>
      <c r="K282" s="218" t="s">
        <v>162</v>
      </c>
      <c r="L282" s="48"/>
      <c r="M282" s="223" t="s">
        <v>36</v>
      </c>
      <c r="N282" s="224" t="s">
        <v>54</v>
      </c>
      <c r="O282" s="88"/>
      <c r="P282" s="225">
        <f>O282*H282</f>
        <v>0</v>
      </c>
      <c r="Q282" s="225">
        <v>2.4232000000000001E-05</v>
      </c>
      <c r="R282" s="225">
        <f>Q282*H282</f>
        <v>0.00029078399999999999</v>
      </c>
      <c r="S282" s="225">
        <v>0</v>
      </c>
      <c r="T282" s="226">
        <f>S282*H282</f>
        <v>0</v>
      </c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R282" s="227" t="s">
        <v>291</v>
      </c>
      <c r="AT282" s="227" t="s">
        <v>158</v>
      </c>
      <c r="AU282" s="227" t="s">
        <v>94</v>
      </c>
      <c r="AY282" s="20" t="s">
        <v>156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20" t="s">
        <v>91</v>
      </c>
      <c r="BK282" s="228">
        <f>ROUND(I282*H282,2)</f>
        <v>0</v>
      </c>
      <c r="BL282" s="20" t="s">
        <v>291</v>
      </c>
      <c r="BM282" s="227" t="s">
        <v>411</v>
      </c>
    </row>
    <row r="283" s="2" customFormat="1">
      <c r="A283" s="42"/>
      <c r="B283" s="43"/>
      <c r="C283" s="44"/>
      <c r="D283" s="229" t="s">
        <v>165</v>
      </c>
      <c r="E283" s="44"/>
      <c r="F283" s="230" t="s">
        <v>412</v>
      </c>
      <c r="G283" s="44"/>
      <c r="H283" s="44"/>
      <c r="I283" s="231"/>
      <c r="J283" s="44"/>
      <c r="K283" s="44"/>
      <c r="L283" s="48"/>
      <c r="M283" s="232"/>
      <c r="N283" s="233"/>
      <c r="O283" s="88"/>
      <c r="P283" s="88"/>
      <c r="Q283" s="88"/>
      <c r="R283" s="88"/>
      <c r="S283" s="88"/>
      <c r="T283" s="89"/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T283" s="20" t="s">
        <v>165</v>
      </c>
      <c r="AU283" s="20" t="s">
        <v>94</v>
      </c>
    </row>
    <row r="284" s="2" customFormat="1">
      <c r="A284" s="42"/>
      <c r="B284" s="43"/>
      <c r="C284" s="44"/>
      <c r="D284" s="236" t="s">
        <v>413</v>
      </c>
      <c r="E284" s="44"/>
      <c r="F284" s="278" t="s">
        <v>414</v>
      </c>
      <c r="G284" s="44"/>
      <c r="H284" s="44"/>
      <c r="I284" s="231"/>
      <c r="J284" s="44"/>
      <c r="K284" s="44"/>
      <c r="L284" s="48"/>
      <c r="M284" s="232"/>
      <c r="N284" s="233"/>
      <c r="O284" s="88"/>
      <c r="P284" s="88"/>
      <c r="Q284" s="88"/>
      <c r="R284" s="88"/>
      <c r="S284" s="88"/>
      <c r="T284" s="89"/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T284" s="20" t="s">
        <v>413</v>
      </c>
      <c r="AU284" s="20" t="s">
        <v>94</v>
      </c>
    </row>
    <row r="285" s="13" customFormat="1">
      <c r="A285" s="13"/>
      <c r="B285" s="234"/>
      <c r="C285" s="235"/>
      <c r="D285" s="236" t="s">
        <v>167</v>
      </c>
      <c r="E285" s="237" t="s">
        <v>36</v>
      </c>
      <c r="F285" s="238" t="s">
        <v>415</v>
      </c>
      <c r="G285" s="235"/>
      <c r="H285" s="237" t="s">
        <v>36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167</v>
      </c>
      <c r="AU285" s="244" t="s">
        <v>94</v>
      </c>
      <c r="AV285" s="13" t="s">
        <v>91</v>
      </c>
      <c r="AW285" s="13" t="s">
        <v>43</v>
      </c>
      <c r="AX285" s="13" t="s">
        <v>83</v>
      </c>
      <c r="AY285" s="244" t="s">
        <v>156</v>
      </c>
    </row>
    <row r="286" s="13" customFormat="1">
      <c r="A286" s="13"/>
      <c r="B286" s="234"/>
      <c r="C286" s="235"/>
      <c r="D286" s="236" t="s">
        <v>167</v>
      </c>
      <c r="E286" s="237" t="s">
        <v>36</v>
      </c>
      <c r="F286" s="238" t="s">
        <v>416</v>
      </c>
      <c r="G286" s="235"/>
      <c r="H286" s="237" t="s">
        <v>36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167</v>
      </c>
      <c r="AU286" s="244" t="s">
        <v>94</v>
      </c>
      <c r="AV286" s="13" t="s">
        <v>91</v>
      </c>
      <c r="AW286" s="13" t="s">
        <v>43</v>
      </c>
      <c r="AX286" s="13" t="s">
        <v>83</v>
      </c>
      <c r="AY286" s="244" t="s">
        <v>156</v>
      </c>
    </row>
    <row r="287" s="13" customFormat="1">
      <c r="A287" s="13"/>
      <c r="B287" s="234"/>
      <c r="C287" s="235"/>
      <c r="D287" s="236" t="s">
        <v>167</v>
      </c>
      <c r="E287" s="237" t="s">
        <v>36</v>
      </c>
      <c r="F287" s="238" t="s">
        <v>417</v>
      </c>
      <c r="G287" s="235"/>
      <c r="H287" s="237" t="s">
        <v>36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167</v>
      </c>
      <c r="AU287" s="244" t="s">
        <v>94</v>
      </c>
      <c r="AV287" s="13" t="s">
        <v>91</v>
      </c>
      <c r="AW287" s="13" t="s">
        <v>43</v>
      </c>
      <c r="AX287" s="13" t="s">
        <v>83</v>
      </c>
      <c r="AY287" s="244" t="s">
        <v>156</v>
      </c>
    </row>
    <row r="288" s="13" customFormat="1">
      <c r="A288" s="13"/>
      <c r="B288" s="234"/>
      <c r="C288" s="235"/>
      <c r="D288" s="236" t="s">
        <v>167</v>
      </c>
      <c r="E288" s="237" t="s">
        <v>36</v>
      </c>
      <c r="F288" s="238" t="s">
        <v>418</v>
      </c>
      <c r="G288" s="235"/>
      <c r="H288" s="237" t="s">
        <v>36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167</v>
      </c>
      <c r="AU288" s="244" t="s">
        <v>94</v>
      </c>
      <c r="AV288" s="13" t="s">
        <v>91</v>
      </c>
      <c r="AW288" s="13" t="s">
        <v>43</v>
      </c>
      <c r="AX288" s="13" t="s">
        <v>83</v>
      </c>
      <c r="AY288" s="244" t="s">
        <v>156</v>
      </c>
    </row>
    <row r="289" s="13" customFormat="1">
      <c r="A289" s="13"/>
      <c r="B289" s="234"/>
      <c r="C289" s="235"/>
      <c r="D289" s="236" t="s">
        <v>167</v>
      </c>
      <c r="E289" s="237" t="s">
        <v>36</v>
      </c>
      <c r="F289" s="238" t="s">
        <v>419</v>
      </c>
      <c r="G289" s="235"/>
      <c r="H289" s="237" t="s">
        <v>36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167</v>
      </c>
      <c r="AU289" s="244" t="s">
        <v>94</v>
      </c>
      <c r="AV289" s="13" t="s">
        <v>91</v>
      </c>
      <c r="AW289" s="13" t="s">
        <v>43</v>
      </c>
      <c r="AX289" s="13" t="s">
        <v>83</v>
      </c>
      <c r="AY289" s="244" t="s">
        <v>156</v>
      </c>
    </row>
    <row r="290" s="13" customFormat="1">
      <c r="A290" s="13"/>
      <c r="B290" s="234"/>
      <c r="C290" s="235"/>
      <c r="D290" s="236" t="s">
        <v>167</v>
      </c>
      <c r="E290" s="237" t="s">
        <v>36</v>
      </c>
      <c r="F290" s="238" t="s">
        <v>420</v>
      </c>
      <c r="G290" s="235"/>
      <c r="H290" s="237" t="s">
        <v>36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167</v>
      </c>
      <c r="AU290" s="244" t="s">
        <v>94</v>
      </c>
      <c r="AV290" s="13" t="s">
        <v>91</v>
      </c>
      <c r="AW290" s="13" t="s">
        <v>43</v>
      </c>
      <c r="AX290" s="13" t="s">
        <v>83</v>
      </c>
      <c r="AY290" s="244" t="s">
        <v>156</v>
      </c>
    </row>
    <row r="291" s="14" customFormat="1">
      <c r="A291" s="14"/>
      <c r="B291" s="245"/>
      <c r="C291" s="246"/>
      <c r="D291" s="236" t="s">
        <v>167</v>
      </c>
      <c r="E291" s="247" t="s">
        <v>36</v>
      </c>
      <c r="F291" s="248" t="s">
        <v>421</v>
      </c>
      <c r="G291" s="246"/>
      <c r="H291" s="249">
        <v>12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167</v>
      </c>
      <c r="AU291" s="255" t="s">
        <v>94</v>
      </c>
      <c r="AV291" s="14" t="s">
        <v>94</v>
      </c>
      <c r="AW291" s="14" t="s">
        <v>43</v>
      </c>
      <c r="AX291" s="14" t="s">
        <v>91</v>
      </c>
      <c r="AY291" s="255" t="s">
        <v>156</v>
      </c>
    </row>
    <row r="292" s="12" customFormat="1" ht="22.8" customHeight="1">
      <c r="A292" s="12"/>
      <c r="B292" s="200"/>
      <c r="C292" s="201"/>
      <c r="D292" s="202" t="s">
        <v>82</v>
      </c>
      <c r="E292" s="214" t="s">
        <v>422</v>
      </c>
      <c r="F292" s="214" t="s">
        <v>423</v>
      </c>
      <c r="G292" s="201"/>
      <c r="H292" s="201"/>
      <c r="I292" s="204"/>
      <c r="J292" s="215">
        <f>BK292</f>
        <v>0</v>
      </c>
      <c r="K292" s="201"/>
      <c r="L292" s="206"/>
      <c r="M292" s="207"/>
      <c r="N292" s="208"/>
      <c r="O292" s="208"/>
      <c r="P292" s="209">
        <f>SUM(P293:P314)</f>
        <v>0</v>
      </c>
      <c r="Q292" s="208"/>
      <c r="R292" s="209">
        <f>SUM(R293:R314)</f>
        <v>0.30519999999999997</v>
      </c>
      <c r="S292" s="208"/>
      <c r="T292" s="210">
        <f>SUM(T293:T314)</f>
        <v>0.094612000000000002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1" t="s">
        <v>94</v>
      </c>
      <c r="AT292" s="212" t="s">
        <v>82</v>
      </c>
      <c r="AU292" s="212" t="s">
        <v>91</v>
      </c>
      <c r="AY292" s="211" t="s">
        <v>156</v>
      </c>
      <c r="BK292" s="213">
        <f>SUM(BK293:BK314)</f>
        <v>0</v>
      </c>
    </row>
    <row r="293" s="2" customFormat="1" ht="16.5" customHeight="1">
      <c r="A293" s="42"/>
      <c r="B293" s="43"/>
      <c r="C293" s="216" t="s">
        <v>424</v>
      </c>
      <c r="D293" s="216" t="s">
        <v>158</v>
      </c>
      <c r="E293" s="217" t="s">
        <v>425</v>
      </c>
      <c r="F293" s="218" t="s">
        <v>426</v>
      </c>
      <c r="G293" s="219" t="s">
        <v>161</v>
      </c>
      <c r="H293" s="220">
        <v>305.19999999999999</v>
      </c>
      <c r="I293" s="221"/>
      <c r="J293" s="222">
        <f>ROUND(I293*H293,2)</f>
        <v>0</v>
      </c>
      <c r="K293" s="218" t="s">
        <v>162</v>
      </c>
      <c r="L293" s="48"/>
      <c r="M293" s="223" t="s">
        <v>36</v>
      </c>
      <c r="N293" s="224" t="s">
        <v>54</v>
      </c>
      <c r="O293" s="88"/>
      <c r="P293" s="225">
        <f>O293*H293</f>
        <v>0</v>
      </c>
      <c r="Q293" s="225">
        <v>0.001</v>
      </c>
      <c r="R293" s="225">
        <f>Q293*H293</f>
        <v>0.30519999999999997</v>
      </c>
      <c r="S293" s="225">
        <v>0.00031</v>
      </c>
      <c r="T293" s="226">
        <f>S293*H293</f>
        <v>0.094612000000000002</v>
      </c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R293" s="227" t="s">
        <v>291</v>
      </c>
      <c r="AT293" s="227" t="s">
        <v>158</v>
      </c>
      <c r="AU293" s="227" t="s">
        <v>94</v>
      </c>
      <c r="AY293" s="20" t="s">
        <v>156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20" t="s">
        <v>91</v>
      </c>
      <c r="BK293" s="228">
        <f>ROUND(I293*H293,2)</f>
        <v>0</v>
      </c>
      <c r="BL293" s="20" t="s">
        <v>291</v>
      </c>
      <c r="BM293" s="227" t="s">
        <v>427</v>
      </c>
    </row>
    <row r="294" s="2" customFormat="1">
      <c r="A294" s="42"/>
      <c r="B294" s="43"/>
      <c r="C294" s="44"/>
      <c r="D294" s="229" t="s">
        <v>165</v>
      </c>
      <c r="E294" s="44"/>
      <c r="F294" s="230" t="s">
        <v>428</v>
      </c>
      <c r="G294" s="44"/>
      <c r="H294" s="44"/>
      <c r="I294" s="231"/>
      <c r="J294" s="44"/>
      <c r="K294" s="44"/>
      <c r="L294" s="48"/>
      <c r="M294" s="232"/>
      <c r="N294" s="233"/>
      <c r="O294" s="88"/>
      <c r="P294" s="88"/>
      <c r="Q294" s="88"/>
      <c r="R294" s="88"/>
      <c r="S294" s="88"/>
      <c r="T294" s="89"/>
      <c r="U294" s="42"/>
      <c r="V294" s="42"/>
      <c r="W294" s="42"/>
      <c r="X294" s="42"/>
      <c r="Y294" s="42"/>
      <c r="Z294" s="42"/>
      <c r="AA294" s="42"/>
      <c r="AB294" s="42"/>
      <c r="AC294" s="42"/>
      <c r="AD294" s="42"/>
      <c r="AE294" s="42"/>
      <c r="AT294" s="20" t="s">
        <v>165</v>
      </c>
      <c r="AU294" s="20" t="s">
        <v>94</v>
      </c>
    </row>
    <row r="295" s="13" customFormat="1">
      <c r="A295" s="13"/>
      <c r="B295" s="234"/>
      <c r="C295" s="235"/>
      <c r="D295" s="236" t="s">
        <v>167</v>
      </c>
      <c r="E295" s="237" t="s">
        <v>36</v>
      </c>
      <c r="F295" s="238" t="s">
        <v>242</v>
      </c>
      <c r="G295" s="235"/>
      <c r="H295" s="237" t="s">
        <v>36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167</v>
      </c>
      <c r="AU295" s="244" t="s">
        <v>94</v>
      </c>
      <c r="AV295" s="13" t="s">
        <v>91</v>
      </c>
      <c r="AW295" s="13" t="s">
        <v>43</v>
      </c>
      <c r="AX295" s="13" t="s">
        <v>83</v>
      </c>
      <c r="AY295" s="244" t="s">
        <v>156</v>
      </c>
    </row>
    <row r="296" s="13" customFormat="1">
      <c r="A296" s="13"/>
      <c r="B296" s="234"/>
      <c r="C296" s="235"/>
      <c r="D296" s="236" t="s">
        <v>167</v>
      </c>
      <c r="E296" s="237" t="s">
        <v>36</v>
      </c>
      <c r="F296" s="238" t="s">
        <v>243</v>
      </c>
      <c r="G296" s="235"/>
      <c r="H296" s="237" t="s">
        <v>36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167</v>
      </c>
      <c r="AU296" s="244" t="s">
        <v>94</v>
      </c>
      <c r="AV296" s="13" t="s">
        <v>91</v>
      </c>
      <c r="AW296" s="13" t="s">
        <v>43</v>
      </c>
      <c r="AX296" s="13" t="s">
        <v>83</v>
      </c>
      <c r="AY296" s="244" t="s">
        <v>156</v>
      </c>
    </row>
    <row r="297" s="13" customFormat="1">
      <c r="A297" s="13"/>
      <c r="B297" s="234"/>
      <c r="C297" s="235"/>
      <c r="D297" s="236" t="s">
        <v>167</v>
      </c>
      <c r="E297" s="237" t="s">
        <v>36</v>
      </c>
      <c r="F297" s="238" t="s">
        <v>244</v>
      </c>
      <c r="G297" s="235"/>
      <c r="H297" s="237" t="s">
        <v>36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167</v>
      </c>
      <c r="AU297" s="244" t="s">
        <v>94</v>
      </c>
      <c r="AV297" s="13" t="s">
        <v>91</v>
      </c>
      <c r="AW297" s="13" t="s">
        <v>43</v>
      </c>
      <c r="AX297" s="13" t="s">
        <v>83</v>
      </c>
      <c r="AY297" s="244" t="s">
        <v>156</v>
      </c>
    </row>
    <row r="298" s="13" customFormat="1">
      <c r="A298" s="13"/>
      <c r="B298" s="234"/>
      <c r="C298" s="235"/>
      <c r="D298" s="236" t="s">
        <v>167</v>
      </c>
      <c r="E298" s="237" t="s">
        <v>36</v>
      </c>
      <c r="F298" s="238" t="s">
        <v>245</v>
      </c>
      <c r="G298" s="235"/>
      <c r="H298" s="237" t="s">
        <v>36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167</v>
      </c>
      <c r="AU298" s="244" t="s">
        <v>94</v>
      </c>
      <c r="AV298" s="13" t="s">
        <v>91</v>
      </c>
      <c r="AW298" s="13" t="s">
        <v>43</v>
      </c>
      <c r="AX298" s="13" t="s">
        <v>83</v>
      </c>
      <c r="AY298" s="244" t="s">
        <v>156</v>
      </c>
    </row>
    <row r="299" s="13" customFormat="1">
      <c r="A299" s="13"/>
      <c r="B299" s="234"/>
      <c r="C299" s="235"/>
      <c r="D299" s="236" t="s">
        <v>167</v>
      </c>
      <c r="E299" s="237" t="s">
        <v>36</v>
      </c>
      <c r="F299" s="238" t="s">
        <v>377</v>
      </c>
      <c r="G299" s="235"/>
      <c r="H299" s="237" t="s">
        <v>36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167</v>
      </c>
      <c r="AU299" s="244" t="s">
        <v>94</v>
      </c>
      <c r="AV299" s="13" t="s">
        <v>91</v>
      </c>
      <c r="AW299" s="13" t="s">
        <v>43</v>
      </c>
      <c r="AX299" s="13" t="s">
        <v>83</v>
      </c>
      <c r="AY299" s="244" t="s">
        <v>156</v>
      </c>
    </row>
    <row r="300" s="14" customFormat="1">
      <c r="A300" s="14"/>
      <c r="B300" s="245"/>
      <c r="C300" s="246"/>
      <c r="D300" s="236" t="s">
        <v>167</v>
      </c>
      <c r="E300" s="247" t="s">
        <v>36</v>
      </c>
      <c r="F300" s="248" t="s">
        <v>255</v>
      </c>
      <c r="G300" s="246"/>
      <c r="H300" s="249">
        <v>93.290999999999997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5" t="s">
        <v>167</v>
      </c>
      <c r="AU300" s="255" t="s">
        <v>94</v>
      </c>
      <c r="AV300" s="14" t="s">
        <v>94</v>
      </c>
      <c r="AW300" s="14" t="s">
        <v>43</v>
      </c>
      <c r="AX300" s="14" t="s">
        <v>83</v>
      </c>
      <c r="AY300" s="255" t="s">
        <v>156</v>
      </c>
    </row>
    <row r="301" s="14" customFormat="1">
      <c r="A301" s="14"/>
      <c r="B301" s="245"/>
      <c r="C301" s="246"/>
      <c r="D301" s="236" t="s">
        <v>167</v>
      </c>
      <c r="E301" s="247" t="s">
        <v>36</v>
      </c>
      <c r="F301" s="248" t="s">
        <v>256</v>
      </c>
      <c r="G301" s="246"/>
      <c r="H301" s="249">
        <v>65.748999999999995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167</v>
      </c>
      <c r="AU301" s="255" t="s">
        <v>94</v>
      </c>
      <c r="AV301" s="14" t="s">
        <v>94</v>
      </c>
      <c r="AW301" s="14" t="s">
        <v>43</v>
      </c>
      <c r="AX301" s="14" t="s">
        <v>83</v>
      </c>
      <c r="AY301" s="255" t="s">
        <v>156</v>
      </c>
    </row>
    <row r="302" s="14" customFormat="1">
      <c r="A302" s="14"/>
      <c r="B302" s="245"/>
      <c r="C302" s="246"/>
      <c r="D302" s="236" t="s">
        <v>167</v>
      </c>
      <c r="E302" s="247" t="s">
        <v>36</v>
      </c>
      <c r="F302" s="248" t="s">
        <v>257</v>
      </c>
      <c r="G302" s="246"/>
      <c r="H302" s="249">
        <v>62.232999999999997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167</v>
      </c>
      <c r="AU302" s="255" t="s">
        <v>94</v>
      </c>
      <c r="AV302" s="14" t="s">
        <v>94</v>
      </c>
      <c r="AW302" s="14" t="s">
        <v>43</v>
      </c>
      <c r="AX302" s="14" t="s">
        <v>83</v>
      </c>
      <c r="AY302" s="255" t="s">
        <v>156</v>
      </c>
    </row>
    <row r="303" s="14" customFormat="1">
      <c r="A303" s="14"/>
      <c r="B303" s="245"/>
      <c r="C303" s="246"/>
      <c r="D303" s="236" t="s">
        <v>167</v>
      </c>
      <c r="E303" s="247" t="s">
        <v>36</v>
      </c>
      <c r="F303" s="248" t="s">
        <v>258</v>
      </c>
      <c r="G303" s="246"/>
      <c r="H303" s="249">
        <v>-8.7919999999999998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167</v>
      </c>
      <c r="AU303" s="255" t="s">
        <v>94</v>
      </c>
      <c r="AV303" s="14" t="s">
        <v>94</v>
      </c>
      <c r="AW303" s="14" t="s">
        <v>43</v>
      </c>
      <c r="AX303" s="14" t="s">
        <v>83</v>
      </c>
      <c r="AY303" s="255" t="s">
        <v>156</v>
      </c>
    </row>
    <row r="304" s="14" customFormat="1">
      <c r="A304" s="14"/>
      <c r="B304" s="245"/>
      <c r="C304" s="246"/>
      <c r="D304" s="236" t="s">
        <v>167</v>
      </c>
      <c r="E304" s="247" t="s">
        <v>36</v>
      </c>
      <c r="F304" s="248" t="s">
        <v>259</v>
      </c>
      <c r="G304" s="246"/>
      <c r="H304" s="249">
        <v>-45.036000000000001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167</v>
      </c>
      <c r="AU304" s="255" t="s">
        <v>94</v>
      </c>
      <c r="AV304" s="14" t="s">
        <v>94</v>
      </c>
      <c r="AW304" s="14" t="s">
        <v>43</v>
      </c>
      <c r="AX304" s="14" t="s">
        <v>83</v>
      </c>
      <c r="AY304" s="255" t="s">
        <v>156</v>
      </c>
    </row>
    <row r="305" s="13" customFormat="1">
      <c r="A305" s="13"/>
      <c r="B305" s="234"/>
      <c r="C305" s="235"/>
      <c r="D305" s="236" t="s">
        <v>167</v>
      </c>
      <c r="E305" s="237" t="s">
        <v>36</v>
      </c>
      <c r="F305" s="238" t="s">
        <v>260</v>
      </c>
      <c r="G305" s="235"/>
      <c r="H305" s="237" t="s">
        <v>36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167</v>
      </c>
      <c r="AU305" s="244" t="s">
        <v>94</v>
      </c>
      <c r="AV305" s="13" t="s">
        <v>91</v>
      </c>
      <c r="AW305" s="13" t="s">
        <v>43</v>
      </c>
      <c r="AX305" s="13" t="s">
        <v>83</v>
      </c>
      <c r="AY305" s="244" t="s">
        <v>156</v>
      </c>
    </row>
    <row r="306" s="14" customFormat="1">
      <c r="A306" s="14"/>
      <c r="B306" s="245"/>
      <c r="C306" s="246"/>
      <c r="D306" s="236" t="s">
        <v>167</v>
      </c>
      <c r="E306" s="247" t="s">
        <v>36</v>
      </c>
      <c r="F306" s="248" t="s">
        <v>261</v>
      </c>
      <c r="G306" s="246"/>
      <c r="H306" s="249">
        <v>5.2480000000000002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167</v>
      </c>
      <c r="AU306" s="255" t="s">
        <v>94</v>
      </c>
      <c r="AV306" s="14" t="s">
        <v>94</v>
      </c>
      <c r="AW306" s="14" t="s">
        <v>43</v>
      </c>
      <c r="AX306" s="14" t="s">
        <v>83</v>
      </c>
      <c r="AY306" s="255" t="s">
        <v>156</v>
      </c>
    </row>
    <row r="307" s="14" customFormat="1">
      <c r="A307" s="14"/>
      <c r="B307" s="245"/>
      <c r="C307" s="246"/>
      <c r="D307" s="236" t="s">
        <v>167</v>
      </c>
      <c r="E307" s="247" t="s">
        <v>36</v>
      </c>
      <c r="F307" s="248" t="s">
        <v>262</v>
      </c>
      <c r="G307" s="246"/>
      <c r="H307" s="249">
        <v>17.225999999999999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167</v>
      </c>
      <c r="AU307" s="255" t="s">
        <v>94</v>
      </c>
      <c r="AV307" s="14" t="s">
        <v>94</v>
      </c>
      <c r="AW307" s="14" t="s">
        <v>43</v>
      </c>
      <c r="AX307" s="14" t="s">
        <v>83</v>
      </c>
      <c r="AY307" s="255" t="s">
        <v>156</v>
      </c>
    </row>
    <row r="308" s="13" customFormat="1">
      <c r="A308" s="13"/>
      <c r="B308" s="234"/>
      <c r="C308" s="235"/>
      <c r="D308" s="236" t="s">
        <v>167</v>
      </c>
      <c r="E308" s="237" t="s">
        <v>36</v>
      </c>
      <c r="F308" s="238" t="s">
        <v>246</v>
      </c>
      <c r="G308" s="235"/>
      <c r="H308" s="237" t="s">
        <v>36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167</v>
      </c>
      <c r="AU308" s="244" t="s">
        <v>94</v>
      </c>
      <c r="AV308" s="13" t="s">
        <v>91</v>
      </c>
      <c r="AW308" s="13" t="s">
        <v>43</v>
      </c>
      <c r="AX308" s="13" t="s">
        <v>83</v>
      </c>
      <c r="AY308" s="244" t="s">
        <v>156</v>
      </c>
    </row>
    <row r="309" s="14" customFormat="1">
      <c r="A309" s="14"/>
      <c r="B309" s="245"/>
      <c r="C309" s="246"/>
      <c r="D309" s="236" t="s">
        <v>167</v>
      </c>
      <c r="E309" s="247" t="s">
        <v>36</v>
      </c>
      <c r="F309" s="248" t="s">
        <v>247</v>
      </c>
      <c r="G309" s="246"/>
      <c r="H309" s="249">
        <v>60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5" t="s">
        <v>167</v>
      </c>
      <c r="AU309" s="255" t="s">
        <v>94</v>
      </c>
      <c r="AV309" s="14" t="s">
        <v>94</v>
      </c>
      <c r="AW309" s="14" t="s">
        <v>43</v>
      </c>
      <c r="AX309" s="14" t="s">
        <v>83</v>
      </c>
      <c r="AY309" s="255" t="s">
        <v>156</v>
      </c>
    </row>
    <row r="310" s="14" customFormat="1">
      <c r="A310" s="14"/>
      <c r="B310" s="245"/>
      <c r="C310" s="246"/>
      <c r="D310" s="236" t="s">
        <v>167</v>
      </c>
      <c r="E310" s="247" t="s">
        <v>36</v>
      </c>
      <c r="F310" s="248" t="s">
        <v>248</v>
      </c>
      <c r="G310" s="246"/>
      <c r="H310" s="249">
        <v>28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167</v>
      </c>
      <c r="AU310" s="255" t="s">
        <v>94</v>
      </c>
      <c r="AV310" s="14" t="s">
        <v>94</v>
      </c>
      <c r="AW310" s="14" t="s">
        <v>43</v>
      </c>
      <c r="AX310" s="14" t="s">
        <v>83</v>
      </c>
      <c r="AY310" s="255" t="s">
        <v>156</v>
      </c>
    </row>
    <row r="311" s="14" customFormat="1">
      <c r="A311" s="14"/>
      <c r="B311" s="245"/>
      <c r="C311" s="246"/>
      <c r="D311" s="236" t="s">
        <v>167</v>
      </c>
      <c r="E311" s="247" t="s">
        <v>36</v>
      </c>
      <c r="F311" s="248" t="s">
        <v>249</v>
      </c>
      <c r="G311" s="246"/>
      <c r="H311" s="249">
        <v>27.199999999999999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167</v>
      </c>
      <c r="AU311" s="255" t="s">
        <v>94</v>
      </c>
      <c r="AV311" s="14" t="s">
        <v>94</v>
      </c>
      <c r="AW311" s="14" t="s">
        <v>43</v>
      </c>
      <c r="AX311" s="14" t="s">
        <v>83</v>
      </c>
      <c r="AY311" s="255" t="s">
        <v>156</v>
      </c>
    </row>
    <row r="312" s="16" customFormat="1">
      <c r="A312" s="16"/>
      <c r="B312" s="267"/>
      <c r="C312" s="268"/>
      <c r="D312" s="236" t="s">
        <v>167</v>
      </c>
      <c r="E312" s="269" t="s">
        <v>36</v>
      </c>
      <c r="F312" s="270" t="s">
        <v>263</v>
      </c>
      <c r="G312" s="268"/>
      <c r="H312" s="271">
        <v>305.11900000000003</v>
      </c>
      <c r="I312" s="272"/>
      <c r="J312" s="268"/>
      <c r="K312" s="268"/>
      <c r="L312" s="273"/>
      <c r="M312" s="274"/>
      <c r="N312" s="275"/>
      <c r="O312" s="275"/>
      <c r="P312" s="275"/>
      <c r="Q312" s="275"/>
      <c r="R312" s="275"/>
      <c r="S312" s="275"/>
      <c r="T312" s="276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277" t="s">
        <v>167</v>
      </c>
      <c r="AU312" s="277" t="s">
        <v>94</v>
      </c>
      <c r="AV312" s="16" t="s">
        <v>181</v>
      </c>
      <c r="AW312" s="16" t="s">
        <v>43</v>
      </c>
      <c r="AX312" s="16" t="s">
        <v>83</v>
      </c>
      <c r="AY312" s="277" t="s">
        <v>156</v>
      </c>
    </row>
    <row r="313" s="14" customFormat="1">
      <c r="A313" s="14"/>
      <c r="B313" s="245"/>
      <c r="C313" s="246"/>
      <c r="D313" s="236" t="s">
        <v>167</v>
      </c>
      <c r="E313" s="247" t="s">
        <v>36</v>
      </c>
      <c r="F313" s="248" t="s">
        <v>264</v>
      </c>
      <c r="G313" s="246"/>
      <c r="H313" s="249">
        <v>0.081000000000000003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167</v>
      </c>
      <c r="AU313" s="255" t="s">
        <v>94</v>
      </c>
      <c r="AV313" s="14" t="s">
        <v>94</v>
      </c>
      <c r="AW313" s="14" t="s">
        <v>43</v>
      </c>
      <c r="AX313" s="14" t="s">
        <v>83</v>
      </c>
      <c r="AY313" s="255" t="s">
        <v>156</v>
      </c>
    </row>
    <row r="314" s="15" customFormat="1">
      <c r="A314" s="15"/>
      <c r="B314" s="256"/>
      <c r="C314" s="257"/>
      <c r="D314" s="236" t="s">
        <v>167</v>
      </c>
      <c r="E314" s="258" t="s">
        <v>36</v>
      </c>
      <c r="F314" s="259" t="s">
        <v>250</v>
      </c>
      <c r="G314" s="257"/>
      <c r="H314" s="260">
        <v>305.19999999999999</v>
      </c>
      <c r="I314" s="261"/>
      <c r="J314" s="257"/>
      <c r="K314" s="257"/>
      <c r="L314" s="262"/>
      <c r="M314" s="263"/>
      <c r="N314" s="264"/>
      <c r="O314" s="264"/>
      <c r="P314" s="264"/>
      <c r="Q314" s="264"/>
      <c r="R314" s="264"/>
      <c r="S314" s="264"/>
      <c r="T314" s="26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6" t="s">
        <v>167</v>
      </c>
      <c r="AU314" s="266" t="s">
        <v>94</v>
      </c>
      <c r="AV314" s="15" t="s">
        <v>163</v>
      </c>
      <c r="AW314" s="15" t="s">
        <v>43</v>
      </c>
      <c r="AX314" s="15" t="s">
        <v>91</v>
      </c>
      <c r="AY314" s="266" t="s">
        <v>156</v>
      </c>
    </row>
    <row r="315" s="12" customFormat="1" ht="25.92" customHeight="1">
      <c r="A315" s="12"/>
      <c r="B315" s="200"/>
      <c r="C315" s="201"/>
      <c r="D315" s="202" t="s">
        <v>82</v>
      </c>
      <c r="E315" s="203" t="s">
        <v>429</v>
      </c>
      <c r="F315" s="203" t="s">
        <v>430</v>
      </c>
      <c r="G315" s="201"/>
      <c r="H315" s="201"/>
      <c r="I315" s="204"/>
      <c r="J315" s="205">
        <f>BK315</f>
        <v>0</v>
      </c>
      <c r="K315" s="201"/>
      <c r="L315" s="206"/>
      <c r="M315" s="207"/>
      <c r="N315" s="208"/>
      <c r="O315" s="208"/>
      <c r="P315" s="209">
        <f>P316</f>
        <v>0</v>
      </c>
      <c r="Q315" s="208"/>
      <c r="R315" s="209">
        <f>R316</f>
        <v>0</v>
      </c>
      <c r="S315" s="208"/>
      <c r="T315" s="210">
        <f>T316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1" t="s">
        <v>195</v>
      </c>
      <c r="AT315" s="212" t="s">
        <v>82</v>
      </c>
      <c r="AU315" s="212" t="s">
        <v>83</v>
      </c>
      <c r="AY315" s="211" t="s">
        <v>156</v>
      </c>
      <c r="BK315" s="213">
        <f>BK316</f>
        <v>0</v>
      </c>
    </row>
    <row r="316" s="12" customFormat="1" ht="22.8" customHeight="1">
      <c r="A316" s="12"/>
      <c r="B316" s="200"/>
      <c r="C316" s="201"/>
      <c r="D316" s="202" t="s">
        <v>82</v>
      </c>
      <c r="E316" s="214" t="s">
        <v>431</v>
      </c>
      <c r="F316" s="214" t="s">
        <v>432</v>
      </c>
      <c r="G316" s="201"/>
      <c r="H316" s="201"/>
      <c r="I316" s="204"/>
      <c r="J316" s="215">
        <f>BK316</f>
        <v>0</v>
      </c>
      <c r="K316" s="201"/>
      <c r="L316" s="206"/>
      <c r="M316" s="207"/>
      <c r="N316" s="208"/>
      <c r="O316" s="208"/>
      <c r="P316" s="209">
        <f>SUM(P317:P320)</f>
        <v>0</v>
      </c>
      <c r="Q316" s="208"/>
      <c r="R316" s="209">
        <f>SUM(R317:R320)</f>
        <v>0</v>
      </c>
      <c r="S316" s="208"/>
      <c r="T316" s="210">
        <f>SUM(T317:T320)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1" t="s">
        <v>195</v>
      </c>
      <c r="AT316" s="212" t="s">
        <v>82</v>
      </c>
      <c r="AU316" s="212" t="s">
        <v>91</v>
      </c>
      <c r="AY316" s="211" t="s">
        <v>156</v>
      </c>
      <c r="BK316" s="213">
        <f>SUM(BK317:BK320)</f>
        <v>0</v>
      </c>
    </row>
    <row r="317" s="2" customFormat="1" ht="16.5" customHeight="1">
      <c r="A317" s="42"/>
      <c r="B317" s="43"/>
      <c r="C317" s="216" t="s">
        <v>433</v>
      </c>
      <c r="D317" s="216" t="s">
        <v>158</v>
      </c>
      <c r="E317" s="217" t="s">
        <v>434</v>
      </c>
      <c r="F317" s="218" t="s">
        <v>435</v>
      </c>
      <c r="G317" s="219" t="s">
        <v>436</v>
      </c>
      <c r="H317" s="220">
        <v>8</v>
      </c>
      <c r="I317" s="221"/>
      <c r="J317" s="222">
        <f>ROUND(I317*H317,2)</f>
        <v>0</v>
      </c>
      <c r="K317" s="218" t="s">
        <v>162</v>
      </c>
      <c r="L317" s="48"/>
      <c r="M317" s="223" t="s">
        <v>36</v>
      </c>
      <c r="N317" s="224" t="s">
        <v>54</v>
      </c>
      <c r="O317" s="88"/>
      <c r="P317" s="225">
        <f>O317*H317</f>
        <v>0</v>
      </c>
      <c r="Q317" s="225">
        <v>0</v>
      </c>
      <c r="R317" s="225">
        <f>Q317*H317</f>
        <v>0</v>
      </c>
      <c r="S317" s="225">
        <v>0</v>
      </c>
      <c r="T317" s="226">
        <f>S317*H317</f>
        <v>0</v>
      </c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R317" s="227" t="s">
        <v>437</v>
      </c>
      <c r="AT317" s="227" t="s">
        <v>158</v>
      </c>
      <c r="AU317" s="227" t="s">
        <v>94</v>
      </c>
      <c r="AY317" s="20" t="s">
        <v>156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20" t="s">
        <v>91</v>
      </c>
      <c r="BK317" s="228">
        <f>ROUND(I317*H317,2)</f>
        <v>0</v>
      </c>
      <c r="BL317" s="20" t="s">
        <v>437</v>
      </c>
      <c r="BM317" s="227" t="s">
        <v>438</v>
      </c>
    </row>
    <row r="318" s="2" customFormat="1">
      <c r="A318" s="42"/>
      <c r="B318" s="43"/>
      <c r="C318" s="44"/>
      <c r="D318" s="229" t="s">
        <v>165</v>
      </c>
      <c r="E318" s="44"/>
      <c r="F318" s="230" t="s">
        <v>439</v>
      </c>
      <c r="G318" s="44"/>
      <c r="H318" s="44"/>
      <c r="I318" s="231"/>
      <c r="J318" s="44"/>
      <c r="K318" s="44"/>
      <c r="L318" s="48"/>
      <c r="M318" s="232"/>
      <c r="N318" s="233"/>
      <c r="O318" s="88"/>
      <c r="P318" s="88"/>
      <c r="Q318" s="88"/>
      <c r="R318" s="88"/>
      <c r="S318" s="88"/>
      <c r="T318" s="89"/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T318" s="20" t="s">
        <v>165</v>
      </c>
      <c r="AU318" s="20" t="s">
        <v>94</v>
      </c>
    </row>
    <row r="319" s="13" customFormat="1">
      <c r="A319" s="13"/>
      <c r="B319" s="234"/>
      <c r="C319" s="235"/>
      <c r="D319" s="236" t="s">
        <v>167</v>
      </c>
      <c r="E319" s="237" t="s">
        <v>36</v>
      </c>
      <c r="F319" s="238" t="s">
        <v>440</v>
      </c>
      <c r="G319" s="235"/>
      <c r="H319" s="237" t="s">
        <v>36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167</v>
      </c>
      <c r="AU319" s="244" t="s">
        <v>94</v>
      </c>
      <c r="AV319" s="13" t="s">
        <v>91</v>
      </c>
      <c r="AW319" s="13" t="s">
        <v>43</v>
      </c>
      <c r="AX319" s="13" t="s">
        <v>83</v>
      </c>
      <c r="AY319" s="244" t="s">
        <v>156</v>
      </c>
    </row>
    <row r="320" s="14" customFormat="1">
      <c r="A320" s="14"/>
      <c r="B320" s="245"/>
      <c r="C320" s="246"/>
      <c r="D320" s="236" t="s">
        <v>167</v>
      </c>
      <c r="E320" s="247" t="s">
        <v>36</v>
      </c>
      <c r="F320" s="248" t="s">
        <v>217</v>
      </c>
      <c r="G320" s="246"/>
      <c r="H320" s="249">
        <v>8</v>
      </c>
      <c r="I320" s="250"/>
      <c r="J320" s="246"/>
      <c r="K320" s="246"/>
      <c r="L320" s="251"/>
      <c r="M320" s="279"/>
      <c r="N320" s="280"/>
      <c r="O320" s="280"/>
      <c r="P320" s="280"/>
      <c r="Q320" s="280"/>
      <c r="R320" s="280"/>
      <c r="S320" s="280"/>
      <c r="T320" s="28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167</v>
      </c>
      <c r="AU320" s="255" t="s">
        <v>94</v>
      </c>
      <c r="AV320" s="14" t="s">
        <v>94</v>
      </c>
      <c r="AW320" s="14" t="s">
        <v>43</v>
      </c>
      <c r="AX320" s="14" t="s">
        <v>91</v>
      </c>
      <c r="AY320" s="255" t="s">
        <v>156</v>
      </c>
    </row>
    <row r="321" s="2" customFormat="1" ht="6.96" customHeight="1">
      <c r="A321" s="42"/>
      <c r="B321" s="63"/>
      <c r="C321" s="64"/>
      <c r="D321" s="64"/>
      <c r="E321" s="64"/>
      <c r="F321" s="64"/>
      <c r="G321" s="64"/>
      <c r="H321" s="64"/>
      <c r="I321" s="64"/>
      <c r="J321" s="64"/>
      <c r="K321" s="64"/>
      <c r="L321" s="48"/>
      <c r="M321" s="42"/>
      <c r="O321" s="42"/>
      <c r="P321" s="42"/>
      <c r="Q321" s="42"/>
      <c r="R321" s="42"/>
      <c r="S321" s="42"/>
      <c r="T321" s="42"/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</row>
  </sheetData>
  <sheetProtection sheet="1" autoFilter="0" formatColumns="0" formatRows="0" objects="1" scenarios="1" spinCount="100000" saltValue="K60a7KMQqo3O+OiPirwShI/SNUDESktOYKcess9hBDIR9XfwiNnDyIgXdNJo5WRIQzPTsmewMVwxnyvtw8tvqA==" hashValue="UsiK60+C1U1DzkkpdazKoZCfG2Hv0EeejMzgW+sZKO46s1lvfv3lPd6/gNSt/Gqx86cDkLixHVHPD5NVLfgr0Q==" algorithmName="SHA-512" password="CC35"/>
  <autoFilter ref="C91:K320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4_01/113106121"/>
    <hyperlink ref="F107" r:id="rId2" display="https://podminky.urs.cz/item/CS_URS_2024_01/113107162"/>
    <hyperlink ref="F109" r:id="rId3" display="https://podminky.urs.cz/item/CS_URS_2024_01/113107171"/>
    <hyperlink ref="F112" r:id="rId4" display="https://podminky.urs.cz/item/CS_URS_2024_01/961044111"/>
    <hyperlink ref="F117" r:id="rId5" display="https://podminky.urs.cz/item/CS_URS_2024_01/962032132"/>
    <hyperlink ref="F121" r:id="rId6" display="https://podminky.urs.cz/item/CS_URS_2024_01/962033111"/>
    <hyperlink ref="F126" r:id="rId7" display="https://podminky.urs.cz/item/CS_URS_2024_01/966003814"/>
    <hyperlink ref="F131" r:id="rId8" display="https://podminky.urs.cz/item/CS_URS_2024_01/966008211"/>
    <hyperlink ref="F135" r:id="rId9" display="https://podminky.urs.cz/item/CS_URS_2024_01/966073812"/>
    <hyperlink ref="F140" r:id="rId10" display="https://podminky.urs.cz/item/CS_URS_2024_01/968082018"/>
    <hyperlink ref="F144" r:id="rId11" display="https://podminky.urs.cz/item/CS_URS_2024_01/978011141"/>
    <hyperlink ref="F155" r:id="rId12" display="https://podminky.urs.cz/item/CS_URS_2024_01/978013141"/>
    <hyperlink ref="F172" r:id="rId13" display="https://podminky.urs.cz/item/CS_URS_2024_01/978015391"/>
    <hyperlink ref="F190" r:id="rId14" display="https://podminky.urs.cz/item/CS_URS_2024_01/997013112"/>
    <hyperlink ref="F192" r:id="rId15" display="https://podminky.urs.cz/item/CS_URS_2024_01/997013501"/>
    <hyperlink ref="F194" r:id="rId16" display="https://podminky.urs.cz/item/CS_URS_2024_01/997013509"/>
    <hyperlink ref="F197" r:id="rId17" display="https://podminky.urs.cz/item/CS_URS_2024_01/997013601"/>
    <hyperlink ref="F199" r:id="rId18" display="https://podminky.urs.cz/item/CS_URS_2024_01/997013602"/>
    <hyperlink ref="F201" r:id="rId19" display="https://podminky.urs.cz/item/CS_URS_2024_01/997013603"/>
    <hyperlink ref="F203" r:id="rId20" display="https://podminky.urs.cz/item/CS_URS_2024_01/997013607"/>
    <hyperlink ref="F205" r:id="rId21" display="https://podminky.urs.cz/item/CS_URS_2024_01/997013631"/>
    <hyperlink ref="F210" r:id="rId22" display="https://podminky.urs.cz/item/CS_URS_2024_01/997013655"/>
    <hyperlink ref="F212" r:id="rId23" display="https://podminky.urs.cz/item/CS_URS_2024_01/997013811"/>
    <hyperlink ref="F214" r:id="rId24" display="https://podminky.urs.cz/item/CS_URS_2024_01/997013813"/>
    <hyperlink ref="F218" r:id="rId25" display="https://podminky.urs.cz/item/CS_URS_2024_01/764002841"/>
    <hyperlink ref="F223" r:id="rId26" display="https://podminky.urs.cz/item/CS_URS_2024_01/764002851"/>
    <hyperlink ref="F228" r:id="rId27" display="https://podminky.urs.cz/item/CS_URS_2024_01/766691811"/>
    <hyperlink ref="F232" r:id="rId28" display="https://podminky.urs.cz/item/CS_URS_2024_01/766691914"/>
    <hyperlink ref="F237" r:id="rId29" display="https://podminky.urs.cz/item/CS_URS_2024_01/771471810"/>
    <hyperlink ref="F247" r:id="rId30" display="https://podminky.urs.cz/item/CS_URS_2024_01/771571810"/>
    <hyperlink ref="F260" r:id="rId31" display="https://podminky.urs.cz/item/CS_URS_2024_01/776201812"/>
    <hyperlink ref="F272" r:id="rId32" display="https://podminky.urs.cz/item/CS_URS_2024_01/776410811"/>
    <hyperlink ref="F283" r:id="rId33" display="https://podminky.urs.cz/item/CS_URS_2024_01/783306805"/>
    <hyperlink ref="F294" r:id="rId34" display="https://podminky.urs.cz/item/CS_URS_2024_01/784121001"/>
    <hyperlink ref="F318" r:id="rId35" display="https://podminky.urs.cz/item/CS_URS_2024_01/094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97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94</v>
      </c>
    </row>
    <row r="4" s="1" customFormat="1" ht="24.96" customHeight="1">
      <c r="B4" s="23"/>
      <c r="D4" s="144" t="s">
        <v>120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Přístavba školní jídelny a rozšíření tříd v 1NP v pavilonu č 3</v>
      </c>
      <c r="F7" s="146"/>
      <c r="G7" s="146"/>
      <c r="H7" s="146"/>
      <c r="L7" s="23"/>
    </row>
    <row r="8" s="2" customFormat="1" ht="12" customHeight="1">
      <c r="A8" s="42"/>
      <c r="B8" s="48"/>
      <c r="C8" s="42"/>
      <c r="D8" s="146" t="s">
        <v>121</v>
      </c>
      <c r="E8" s="42"/>
      <c r="F8" s="42"/>
      <c r="G8" s="42"/>
      <c r="H8" s="42"/>
      <c r="I8" s="42"/>
      <c r="J8" s="42"/>
      <c r="K8" s="42"/>
      <c r="L8" s="14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49" t="s">
        <v>441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46" t="s">
        <v>18</v>
      </c>
      <c r="E11" s="42"/>
      <c r="F11" s="137" t="s">
        <v>36</v>
      </c>
      <c r="G11" s="42"/>
      <c r="H11" s="42"/>
      <c r="I11" s="146" t="s">
        <v>20</v>
      </c>
      <c r="J11" s="137" t="s">
        <v>36</v>
      </c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46" t="s">
        <v>22</v>
      </c>
      <c r="E12" s="42"/>
      <c r="F12" s="137" t="s">
        <v>23</v>
      </c>
      <c r="G12" s="42"/>
      <c r="H12" s="42"/>
      <c r="I12" s="146" t="s">
        <v>24</v>
      </c>
      <c r="J12" s="150" t="str">
        <f>'Rekapitulace stavby'!AN8</f>
        <v>4. 1. 2024</v>
      </c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30</v>
      </c>
      <c r="E14" s="42"/>
      <c r="F14" s="42"/>
      <c r="G14" s="42"/>
      <c r="H14" s="42"/>
      <c r="I14" s="146" t="s">
        <v>31</v>
      </c>
      <c r="J14" s="137" t="s">
        <v>32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37" t="s">
        <v>34</v>
      </c>
      <c r="F15" s="42"/>
      <c r="G15" s="42"/>
      <c r="H15" s="42"/>
      <c r="I15" s="146" t="s">
        <v>35</v>
      </c>
      <c r="J15" s="137" t="s">
        <v>36</v>
      </c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46" t="s">
        <v>37</v>
      </c>
      <c r="E17" s="42"/>
      <c r="F17" s="42"/>
      <c r="G17" s="42"/>
      <c r="H17" s="42"/>
      <c r="I17" s="146" t="s">
        <v>31</v>
      </c>
      <c r="J17" s="36" t="str">
        <f>'Rekapitulace stavby'!AN13</f>
        <v>Vyplň údaj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37"/>
      <c r="G18" s="137"/>
      <c r="H18" s="137"/>
      <c r="I18" s="146" t="s">
        <v>35</v>
      </c>
      <c r="J18" s="36" t="str">
        <f>'Rekapitulace stavby'!AN14</f>
        <v>Vyplň údaj</v>
      </c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46" t="s">
        <v>39</v>
      </c>
      <c r="E20" s="42"/>
      <c r="F20" s="42"/>
      <c r="G20" s="42"/>
      <c r="H20" s="42"/>
      <c r="I20" s="146" t="s">
        <v>31</v>
      </c>
      <c r="J20" s="137" t="s">
        <v>40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37" t="s">
        <v>41</v>
      </c>
      <c r="F21" s="42"/>
      <c r="G21" s="42"/>
      <c r="H21" s="42"/>
      <c r="I21" s="146" t="s">
        <v>35</v>
      </c>
      <c r="J21" s="137" t="s">
        <v>42</v>
      </c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46" t="s">
        <v>44</v>
      </c>
      <c r="E23" s="42"/>
      <c r="F23" s="42"/>
      <c r="G23" s="42"/>
      <c r="H23" s="42"/>
      <c r="I23" s="146" t="s">
        <v>31</v>
      </c>
      <c r="J23" s="137" t="s">
        <v>45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37" t="s">
        <v>46</v>
      </c>
      <c r="F24" s="42"/>
      <c r="G24" s="42"/>
      <c r="H24" s="42"/>
      <c r="I24" s="146" t="s">
        <v>35</v>
      </c>
      <c r="J24" s="137" t="s">
        <v>36</v>
      </c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46" t="s">
        <v>47</v>
      </c>
      <c r="E26" s="42"/>
      <c r="F26" s="42"/>
      <c r="G26" s="42"/>
      <c r="H26" s="42"/>
      <c r="I26" s="42"/>
      <c r="J26" s="42"/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214.5" customHeight="1">
      <c r="A27" s="151"/>
      <c r="B27" s="152"/>
      <c r="C27" s="151"/>
      <c r="D27" s="151"/>
      <c r="E27" s="153" t="s">
        <v>123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55"/>
      <c r="E29" s="155"/>
      <c r="F29" s="155"/>
      <c r="G29" s="155"/>
      <c r="H29" s="155"/>
      <c r="I29" s="155"/>
      <c r="J29" s="155"/>
      <c r="K29" s="155"/>
      <c r="L29" s="14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56" t="s">
        <v>49</v>
      </c>
      <c r="E30" s="42"/>
      <c r="F30" s="42"/>
      <c r="G30" s="42"/>
      <c r="H30" s="42"/>
      <c r="I30" s="42"/>
      <c r="J30" s="157">
        <f>ROUND(J105, 2)</f>
        <v>0</v>
      </c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8" t="s">
        <v>51</v>
      </c>
      <c r="G32" s="42"/>
      <c r="H32" s="42"/>
      <c r="I32" s="158" t="s">
        <v>50</v>
      </c>
      <c r="J32" s="158" t="s">
        <v>52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9" t="s">
        <v>53</v>
      </c>
      <c r="E33" s="146" t="s">
        <v>54</v>
      </c>
      <c r="F33" s="160">
        <f>ROUND((SUM(BE105:BE2439)),  2)</f>
        <v>0</v>
      </c>
      <c r="G33" s="42"/>
      <c r="H33" s="42"/>
      <c r="I33" s="161">
        <v>0.20999999999999999</v>
      </c>
      <c r="J33" s="160">
        <f>ROUND(((SUM(BE105:BE2439))*I33),  2)</f>
        <v>0</v>
      </c>
      <c r="K33" s="42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46" t="s">
        <v>55</v>
      </c>
      <c r="F34" s="160">
        <f>ROUND((SUM(BF105:BF2439)),  2)</f>
        <v>0</v>
      </c>
      <c r="G34" s="42"/>
      <c r="H34" s="42"/>
      <c r="I34" s="161">
        <v>0.12</v>
      </c>
      <c r="J34" s="160">
        <f>ROUND(((SUM(BF105:BF2439))*I34),  2)</f>
        <v>0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46" t="s">
        <v>56</v>
      </c>
      <c r="F35" s="160">
        <f>ROUND((SUM(BG105:BG2439)),  2)</f>
        <v>0</v>
      </c>
      <c r="G35" s="42"/>
      <c r="H35" s="42"/>
      <c r="I35" s="161">
        <v>0.20999999999999999</v>
      </c>
      <c r="J35" s="160">
        <f>0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46" t="s">
        <v>57</v>
      </c>
      <c r="F36" s="160">
        <f>ROUND((SUM(BH105:BH2439)),  2)</f>
        <v>0</v>
      </c>
      <c r="G36" s="42"/>
      <c r="H36" s="42"/>
      <c r="I36" s="161">
        <v>0.12</v>
      </c>
      <c r="J36" s="160">
        <f>0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58</v>
      </c>
      <c r="F37" s="160">
        <f>ROUND((SUM(BI105:BI2439)),  2)</f>
        <v>0</v>
      </c>
      <c r="G37" s="42"/>
      <c r="H37" s="42"/>
      <c r="I37" s="161">
        <v>0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62"/>
      <c r="D39" s="163" t="s">
        <v>59</v>
      </c>
      <c r="E39" s="164"/>
      <c r="F39" s="164"/>
      <c r="G39" s="165" t="s">
        <v>60</v>
      </c>
      <c r="H39" s="166" t="s">
        <v>61</v>
      </c>
      <c r="I39" s="164"/>
      <c r="J39" s="167">
        <f>SUM(J30:J37)</f>
        <v>0</v>
      </c>
      <c r="K39" s="168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124</v>
      </c>
      <c r="D45" s="44"/>
      <c r="E45" s="44"/>
      <c r="F45" s="44"/>
      <c r="G45" s="44"/>
      <c r="H45" s="44"/>
      <c r="I45" s="44"/>
      <c r="J45" s="44"/>
      <c r="K45" s="44"/>
      <c r="L45" s="14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73" t="str">
        <f>E7</f>
        <v>Přístavba školní jídelny a rozšíření tříd v 1NP v pavilonu č 3</v>
      </c>
      <c r="F48" s="35"/>
      <c r="G48" s="35"/>
      <c r="H48" s="35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121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D.1.1.2 - Architektonicko-stavební řešení</v>
      </c>
      <c r="F50" s="44"/>
      <c r="G50" s="44"/>
      <c r="H50" s="44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4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Plzeň, pozemky parc. č. 2401/20, 2401/22</v>
      </c>
      <c r="G52" s="44"/>
      <c r="H52" s="44"/>
      <c r="I52" s="35" t="s">
        <v>24</v>
      </c>
      <c r="J52" s="76" t="str">
        <f>IF(J12="","",J12)</f>
        <v>4. 1. 2024</v>
      </c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40.05" customHeight="1">
      <c r="A54" s="42"/>
      <c r="B54" s="43"/>
      <c r="C54" s="35" t="s">
        <v>30</v>
      </c>
      <c r="D54" s="44"/>
      <c r="E54" s="44"/>
      <c r="F54" s="30" t="str">
        <f>E15</f>
        <v>ZŠ a MŠ pro zrakově postižené a vady řeči</v>
      </c>
      <c r="G54" s="44"/>
      <c r="H54" s="44"/>
      <c r="I54" s="35" t="s">
        <v>39</v>
      </c>
      <c r="J54" s="40" t="str">
        <f>E21</f>
        <v>ing. arch. Pavel Šticha– archa architekt</v>
      </c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37</v>
      </c>
      <c r="D55" s="44"/>
      <c r="E55" s="44"/>
      <c r="F55" s="30" t="str">
        <f>IF(E18="","",E18)</f>
        <v>Vyplň údaj</v>
      </c>
      <c r="G55" s="44"/>
      <c r="H55" s="44"/>
      <c r="I55" s="35" t="s">
        <v>44</v>
      </c>
      <c r="J55" s="40" t="str">
        <f>E24</f>
        <v>Eva Vopalecká</v>
      </c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74" t="s">
        <v>125</v>
      </c>
      <c r="D57" s="175"/>
      <c r="E57" s="175"/>
      <c r="F57" s="175"/>
      <c r="G57" s="175"/>
      <c r="H57" s="175"/>
      <c r="I57" s="175"/>
      <c r="J57" s="176" t="s">
        <v>126</v>
      </c>
      <c r="K57" s="175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7" t="s">
        <v>81</v>
      </c>
      <c r="D59" s="44"/>
      <c r="E59" s="44"/>
      <c r="F59" s="44"/>
      <c r="G59" s="44"/>
      <c r="H59" s="44"/>
      <c r="I59" s="44"/>
      <c r="J59" s="106">
        <f>J105</f>
        <v>0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127</v>
      </c>
    </row>
    <row r="60" s="9" customFormat="1" ht="24.96" customHeight="1">
      <c r="A60" s="9"/>
      <c r="B60" s="178"/>
      <c r="C60" s="179"/>
      <c r="D60" s="180" t="s">
        <v>128</v>
      </c>
      <c r="E60" s="181"/>
      <c r="F60" s="181"/>
      <c r="G60" s="181"/>
      <c r="H60" s="181"/>
      <c r="I60" s="181"/>
      <c r="J60" s="182">
        <f>J106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29"/>
      <c r="D61" s="185" t="s">
        <v>129</v>
      </c>
      <c r="E61" s="186"/>
      <c r="F61" s="186"/>
      <c r="G61" s="186"/>
      <c r="H61" s="186"/>
      <c r="I61" s="186"/>
      <c r="J61" s="187">
        <f>J107</f>
        <v>0</v>
      </c>
      <c r="K61" s="129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29"/>
      <c r="D62" s="185" t="s">
        <v>442</v>
      </c>
      <c r="E62" s="186"/>
      <c r="F62" s="186"/>
      <c r="G62" s="186"/>
      <c r="H62" s="186"/>
      <c r="I62" s="186"/>
      <c r="J62" s="187">
        <f>J161</f>
        <v>0</v>
      </c>
      <c r="K62" s="129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29"/>
      <c r="D63" s="185" t="s">
        <v>443</v>
      </c>
      <c r="E63" s="186"/>
      <c r="F63" s="186"/>
      <c r="G63" s="186"/>
      <c r="H63" s="186"/>
      <c r="I63" s="186"/>
      <c r="J63" s="187">
        <f>J309</f>
        <v>0</v>
      </c>
      <c r="K63" s="129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29"/>
      <c r="D64" s="185" t="s">
        <v>444</v>
      </c>
      <c r="E64" s="186"/>
      <c r="F64" s="186"/>
      <c r="G64" s="186"/>
      <c r="H64" s="186"/>
      <c r="I64" s="186"/>
      <c r="J64" s="187">
        <f>J432</f>
        <v>0</v>
      </c>
      <c r="K64" s="129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29"/>
      <c r="D65" s="185" t="s">
        <v>445</v>
      </c>
      <c r="E65" s="186"/>
      <c r="F65" s="186"/>
      <c r="G65" s="186"/>
      <c r="H65" s="186"/>
      <c r="I65" s="186"/>
      <c r="J65" s="187">
        <f>J536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9"/>
      <c r="D66" s="185" t="s">
        <v>446</v>
      </c>
      <c r="E66" s="186"/>
      <c r="F66" s="186"/>
      <c r="G66" s="186"/>
      <c r="H66" s="186"/>
      <c r="I66" s="186"/>
      <c r="J66" s="187">
        <f>J554</f>
        <v>0</v>
      </c>
      <c r="K66" s="129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9"/>
      <c r="D67" s="185" t="s">
        <v>130</v>
      </c>
      <c r="E67" s="186"/>
      <c r="F67" s="186"/>
      <c r="G67" s="186"/>
      <c r="H67" s="186"/>
      <c r="I67" s="186"/>
      <c r="J67" s="187">
        <f>J972</f>
        <v>0</v>
      </c>
      <c r="K67" s="129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9"/>
      <c r="D68" s="185" t="s">
        <v>447</v>
      </c>
      <c r="E68" s="186"/>
      <c r="F68" s="186"/>
      <c r="G68" s="186"/>
      <c r="H68" s="186"/>
      <c r="I68" s="186"/>
      <c r="J68" s="187">
        <f>J1108</f>
        <v>0</v>
      </c>
      <c r="K68" s="129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8"/>
      <c r="C69" s="179"/>
      <c r="D69" s="180" t="s">
        <v>132</v>
      </c>
      <c r="E69" s="181"/>
      <c r="F69" s="181"/>
      <c r="G69" s="181"/>
      <c r="H69" s="181"/>
      <c r="I69" s="181"/>
      <c r="J69" s="182">
        <f>J1111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4"/>
      <c r="C70" s="129"/>
      <c r="D70" s="185" t="s">
        <v>448</v>
      </c>
      <c r="E70" s="186"/>
      <c r="F70" s="186"/>
      <c r="G70" s="186"/>
      <c r="H70" s="186"/>
      <c r="I70" s="186"/>
      <c r="J70" s="187">
        <f>J1112</f>
        <v>0</v>
      </c>
      <c r="K70" s="129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9"/>
      <c r="D71" s="185" t="s">
        <v>449</v>
      </c>
      <c r="E71" s="186"/>
      <c r="F71" s="186"/>
      <c r="G71" s="186"/>
      <c r="H71" s="186"/>
      <c r="I71" s="186"/>
      <c r="J71" s="187">
        <f>J1179</f>
        <v>0</v>
      </c>
      <c r="K71" s="129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9"/>
      <c r="D72" s="185" t="s">
        <v>450</v>
      </c>
      <c r="E72" s="186"/>
      <c r="F72" s="186"/>
      <c r="G72" s="186"/>
      <c r="H72" s="186"/>
      <c r="I72" s="186"/>
      <c r="J72" s="187">
        <f>J1474</f>
        <v>0</v>
      </c>
      <c r="K72" s="129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9"/>
      <c r="D73" s="185" t="s">
        <v>451</v>
      </c>
      <c r="E73" s="186"/>
      <c r="F73" s="186"/>
      <c r="G73" s="186"/>
      <c r="H73" s="186"/>
      <c r="I73" s="186"/>
      <c r="J73" s="187">
        <f>J1608</f>
        <v>0</v>
      </c>
      <c r="K73" s="129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9"/>
      <c r="D74" s="185" t="s">
        <v>452</v>
      </c>
      <c r="E74" s="186"/>
      <c r="F74" s="186"/>
      <c r="G74" s="186"/>
      <c r="H74" s="186"/>
      <c r="I74" s="186"/>
      <c r="J74" s="187">
        <f>J1619</f>
        <v>0</v>
      </c>
      <c r="K74" s="129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9"/>
      <c r="D75" s="185" t="s">
        <v>453</v>
      </c>
      <c r="E75" s="186"/>
      <c r="F75" s="186"/>
      <c r="G75" s="186"/>
      <c r="H75" s="186"/>
      <c r="I75" s="186"/>
      <c r="J75" s="187">
        <f>J1672</f>
        <v>0</v>
      </c>
      <c r="K75" s="129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9"/>
      <c r="D76" s="185" t="s">
        <v>133</v>
      </c>
      <c r="E76" s="186"/>
      <c r="F76" s="186"/>
      <c r="G76" s="186"/>
      <c r="H76" s="186"/>
      <c r="I76" s="186"/>
      <c r="J76" s="187">
        <f>J1681</f>
        <v>0</v>
      </c>
      <c r="K76" s="129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9"/>
      <c r="D77" s="185" t="s">
        <v>134</v>
      </c>
      <c r="E77" s="186"/>
      <c r="F77" s="186"/>
      <c r="G77" s="186"/>
      <c r="H77" s="186"/>
      <c r="I77" s="186"/>
      <c r="J77" s="187">
        <f>J1784</f>
        <v>0</v>
      </c>
      <c r="K77" s="129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4"/>
      <c r="C78" s="129"/>
      <c r="D78" s="185" t="s">
        <v>454</v>
      </c>
      <c r="E78" s="186"/>
      <c r="F78" s="186"/>
      <c r="G78" s="186"/>
      <c r="H78" s="186"/>
      <c r="I78" s="186"/>
      <c r="J78" s="187">
        <f>J2014</f>
        <v>0</v>
      </c>
      <c r="K78" s="129"/>
      <c r="L78" s="18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4"/>
      <c r="C79" s="129"/>
      <c r="D79" s="185" t="s">
        <v>136</v>
      </c>
      <c r="E79" s="186"/>
      <c r="F79" s="186"/>
      <c r="G79" s="186"/>
      <c r="H79" s="186"/>
      <c r="I79" s="186"/>
      <c r="J79" s="187">
        <f>J2047</f>
        <v>0</v>
      </c>
      <c r="K79" s="129"/>
      <c r="L79" s="18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4"/>
      <c r="C80" s="129"/>
      <c r="D80" s="185" t="s">
        <v>455</v>
      </c>
      <c r="E80" s="186"/>
      <c r="F80" s="186"/>
      <c r="G80" s="186"/>
      <c r="H80" s="186"/>
      <c r="I80" s="186"/>
      <c r="J80" s="187">
        <f>J2146</f>
        <v>0</v>
      </c>
      <c r="K80" s="129"/>
      <c r="L80" s="18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4"/>
      <c r="C81" s="129"/>
      <c r="D81" s="185" t="s">
        <v>137</v>
      </c>
      <c r="E81" s="186"/>
      <c r="F81" s="186"/>
      <c r="G81" s="186"/>
      <c r="H81" s="186"/>
      <c r="I81" s="186"/>
      <c r="J81" s="187">
        <f>J2170</f>
        <v>0</v>
      </c>
      <c r="K81" s="129"/>
      <c r="L81" s="18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4"/>
      <c r="C82" s="129"/>
      <c r="D82" s="185" t="s">
        <v>138</v>
      </c>
      <c r="E82" s="186"/>
      <c r="F82" s="186"/>
      <c r="G82" s="186"/>
      <c r="H82" s="186"/>
      <c r="I82" s="186"/>
      <c r="J82" s="187">
        <f>J2222</f>
        <v>0</v>
      </c>
      <c r="K82" s="129"/>
      <c r="L82" s="18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4"/>
      <c r="C83" s="129"/>
      <c r="D83" s="185" t="s">
        <v>456</v>
      </c>
      <c r="E83" s="186"/>
      <c r="F83" s="186"/>
      <c r="G83" s="186"/>
      <c r="H83" s="186"/>
      <c r="I83" s="186"/>
      <c r="J83" s="187">
        <f>J2268</f>
        <v>0</v>
      </c>
      <c r="K83" s="129"/>
      <c r="L83" s="18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4"/>
      <c r="C84" s="129"/>
      <c r="D84" s="185" t="s">
        <v>457</v>
      </c>
      <c r="E84" s="186"/>
      <c r="F84" s="186"/>
      <c r="G84" s="186"/>
      <c r="H84" s="186"/>
      <c r="I84" s="186"/>
      <c r="J84" s="187">
        <f>J2415</f>
        <v>0</v>
      </c>
      <c r="K84" s="129"/>
      <c r="L84" s="18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9" customFormat="1" ht="24.96" customHeight="1">
      <c r="A85" s="9"/>
      <c r="B85" s="178"/>
      <c r="C85" s="179"/>
      <c r="D85" s="180" t="s">
        <v>458</v>
      </c>
      <c r="E85" s="181"/>
      <c r="F85" s="181"/>
      <c r="G85" s="181"/>
      <c r="H85" s="181"/>
      <c r="I85" s="181"/>
      <c r="J85" s="182">
        <f>J2431</f>
        <v>0</v>
      </c>
      <c r="K85" s="179"/>
      <c r="L85" s="183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="2" customFormat="1" ht="21.84" customHeight="1">
      <c r="A86" s="42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14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6.96" customHeight="1">
      <c r="A87" s="42"/>
      <c r="B87" s="63"/>
      <c r="C87" s="64"/>
      <c r="D87" s="64"/>
      <c r="E87" s="64"/>
      <c r="F87" s="64"/>
      <c r="G87" s="64"/>
      <c r="H87" s="64"/>
      <c r="I87" s="64"/>
      <c r="J87" s="64"/>
      <c r="K87" s="64"/>
      <c r="L87" s="14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91" s="2" customFormat="1" ht="6.96" customHeight="1">
      <c r="A91" s="42"/>
      <c r="B91" s="65"/>
      <c r="C91" s="66"/>
      <c r="D91" s="66"/>
      <c r="E91" s="66"/>
      <c r="F91" s="66"/>
      <c r="G91" s="66"/>
      <c r="H91" s="66"/>
      <c r="I91" s="66"/>
      <c r="J91" s="66"/>
      <c r="K91" s="66"/>
      <c r="L91" s="148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24.96" customHeight="1">
      <c r="A92" s="42"/>
      <c r="B92" s="43"/>
      <c r="C92" s="26" t="s">
        <v>141</v>
      </c>
      <c r="D92" s="44"/>
      <c r="E92" s="44"/>
      <c r="F92" s="44"/>
      <c r="G92" s="44"/>
      <c r="H92" s="44"/>
      <c r="I92" s="44"/>
      <c r="J92" s="44"/>
      <c r="K92" s="44"/>
      <c r="L92" s="148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2" customFormat="1" ht="6.96" customHeight="1">
      <c r="A93" s="42"/>
      <c r="B93" s="43"/>
      <c r="C93" s="44"/>
      <c r="D93" s="44"/>
      <c r="E93" s="44"/>
      <c r="F93" s="44"/>
      <c r="G93" s="44"/>
      <c r="H93" s="44"/>
      <c r="I93" s="44"/>
      <c r="J93" s="44"/>
      <c r="K93" s="44"/>
      <c r="L93" s="148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2" customFormat="1" ht="12" customHeight="1">
      <c r="A94" s="42"/>
      <c r="B94" s="43"/>
      <c r="C94" s="35" t="s">
        <v>16</v>
      </c>
      <c r="D94" s="44"/>
      <c r="E94" s="44"/>
      <c r="F94" s="44"/>
      <c r="G94" s="44"/>
      <c r="H94" s="44"/>
      <c r="I94" s="44"/>
      <c r="J94" s="44"/>
      <c r="K94" s="44"/>
      <c r="L94" s="148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2" customFormat="1" ht="16.5" customHeight="1">
      <c r="A95" s="42"/>
      <c r="B95" s="43"/>
      <c r="C95" s="44"/>
      <c r="D95" s="44"/>
      <c r="E95" s="173" t="str">
        <f>E7</f>
        <v>Přístavba školní jídelny a rozšíření tříd v 1NP v pavilonu č 3</v>
      </c>
      <c r="F95" s="35"/>
      <c r="G95" s="35"/>
      <c r="H95" s="35"/>
      <c r="I95" s="44"/>
      <c r="J95" s="44"/>
      <c r="K95" s="44"/>
      <c r="L95" s="148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</row>
    <row r="96" s="2" customFormat="1" ht="12" customHeight="1">
      <c r="A96" s="42"/>
      <c r="B96" s="43"/>
      <c r="C96" s="35" t="s">
        <v>121</v>
      </c>
      <c r="D96" s="44"/>
      <c r="E96" s="44"/>
      <c r="F96" s="44"/>
      <c r="G96" s="44"/>
      <c r="H96" s="44"/>
      <c r="I96" s="44"/>
      <c r="J96" s="44"/>
      <c r="K96" s="44"/>
      <c r="L96" s="148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</row>
    <row r="97" s="2" customFormat="1" ht="16.5" customHeight="1">
      <c r="A97" s="42"/>
      <c r="B97" s="43"/>
      <c r="C97" s="44"/>
      <c r="D97" s="44"/>
      <c r="E97" s="73" t="str">
        <f>E9</f>
        <v>D.1.1.2 - Architektonicko-stavební řešení</v>
      </c>
      <c r="F97" s="44"/>
      <c r="G97" s="44"/>
      <c r="H97" s="44"/>
      <c r="I97" s="44"/>
      <c r="J97" s="44"/>
      <c r="K97" s="44"/>
      <c r="L97" s="148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</row>
    <row r="98" s="2" customFormat="1" ht="6.96" customHeight="1">
      <c r="A98" s="42"/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148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</row>
    <row r="99" s="2" customFormat="1" ht="12" customHeight="1">
      <c r="A99" s="42"/>
      <c r="B99" s="43"/>
      <c r="C99" s="35" t="s">
        <v>22</v>
      </c>
      <c r="D99" s="44"/>
      <c r="E99" s="44"/>
      <c r="F99" s="30" t="str">
        <f>F12</f>
        <v>Plzeň, pozemky parc. č. 2401/20, 2401/22</v>
      </c>
      <c r="G99" s="44"/>
      <c r="H99" s="44"/>
      <c r="I99" s="35" t="s">
        <v>24</v>
      </c>
      <c r="J99" s="76" t="str">
        <f>IF(J12="","",J12)</f>
        <v>4. 1. 2024</v>
      </c>
      <c r="K99" s="44"/>
      <c r="L99" s="148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</row>
    <row r="100" s="2" customFormat="1" ht="6.96" customHeight="1">
      <c r="A100" s="42"/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148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</row>
    <row r="101" s="2" customFormat="1" ht="40.05" customHeight="1">
      <c r="A101" s="42"/>
      <c r="B101" s="43"/>
      <c r="C101" s="35" t="s">
        <v>30</v>
      </c>
      <c r="D101" s="44"/>
      <c r="E101" s="44"/>
      <c r="F101" s="30" t="str">
        <f>E15</f>
        <v>ZŠ a MŠ pro zrakově postižené a vady řeči</v>
      </c>
      <c r="G101" s="44"/>
      <c r="H101" s="44"/>
      <c r="I101" s="35" t="s">
        <v>39</v>
      </c>
      <c r="J101" s="40" t="str">
        <f>E21</f>
        <v>ing. arch. Pavel Šticha– archa architekt</v>
      </c>
      <c r="K101" s="44"/>
      <c r="L101" s="148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</row>
    <row r="102" s="2" customFormat="1" ht="15.15" customHeight="1">
      <c r="A102" s="42"/>
      <c r="B102" s="43"/>
      <c r="C102" s="35" t="s">
        <v>37</v>
      </c>
      <c r="D102" s="44"/>
      <c r="E102" s="44"/>
      <c r="F102" s="30" t="str">
        <f>IF(E18="","",E18)</f>
        <v>Vyplň údaj</v>
      </c>
      <c r="G102" s="44"/>
      <c r="H102" s="44"/>
      <c r="I102" s="35" t="s">
        <v>44</v>
      </c>
      <c r="J102" s="40" t="str">
        <f>E24</f>
        <v>Eva Vopalecká</v>
      </c>
      <c r="K102" s="44"/>
      <c r="L102" s="148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</row>
    <row r="103" s="2" customFormat="1" ht="10.32" customHeight="1">
      <c r="A103" s="42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148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</row>
    <row r="104" s="11" customFormat="1" ht="29.28" customHeight="1">
      <c r="A104" s="189"/>
      <c r="B104" s="190"/>
      <c r="C104" s="191" t="s">
        <v>142</v>
      </c>
      <c r="D104" s="192" t="s">
        <v>68</v>
      </c>
      <c r="E104" s="192" t="s">
        <v>64</v>
      </c>
      <c r="F104" s="192" t="s">
        <v>65</v>
      </c>
      <c r="G104" s="192" t="s">
        <v>143</v>
      </c>
      <c r="H104" s="192" t="s">
        <v>144</v>
      </c>
      <c r="I104" s="192" t="s">
        <v>145</v>
      </c>
      <c r="J104" s="192" t="s">
        <v>126</v>
      </c>
      <c r="K104" s="193" t="s">
        <v>146</v>
      </c>
      <c r="L104" s="194"/>
      <c r="M104" s="96" t="s">
        <v>36</v>
      </c>
      <c r="N104" s="97" t="s">
        <v>53</v>
      </c>
      <c r="O104" s="97" t="s">
        <v>147</v>
      </c>
      <c r="P104" s="97" t="s">
        <v>148</v>
      </c>
      <c r="Q104" s="97" t="s">
        <v>149</v>
      </c>
      <c r="R104" s="97" t="s">
        <v>150</v>
      </c>
      <c r="S104" s="97" t="s">
        <v>151</v>
      </c>
      <c r="T104" s="98" t="s">
        <v>152</v>
      </c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</row>
    <row r="105" s="2" customFormat="1" ht="22.8" customHeight="1">
      <c r="A105" s="42"/>
      <c r="B105" s="43"/>
      <c r="C105" s="103" t="s">
        <v>153</v>
      </c>
      <c r="D105" s="44"/>
      <c r="E105" s="44"/>
      <c r="F105" s="44"/>
      <c r="G105" s="44"/>
      <c r="H105" s="44"/>
      <c r="I105" s="44"/>
      <c r="J105" s="195">
        <f>BK105</f>
        <v>0</v>
      </c>
      <c r="K105" s="44"/>
      <c r="L105" s="48"/>
      <c r="M105" s="99"/>
      <c r="N105" s="196"/>
      <c r="O105" s="100"/>
      <c r="P105" s="197">
        <f>P106+P1111+P2431</f>
        <v>0</v>
      </c>
      <c r="Q105" s="100"/>
      <c r="R105" s="197">
        <f>R106+R1111+R2431</f>
        <v>276.47513606350407</v>
      </c>
      <c r="S105" s="100"/>
      <c r="T105" s="198">
        <f>T106+T1111+T2431</f>
        <v>0.030791499999999999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T105" s="20" t="s">
        <v>82</v>
      </c>
      <c r="AU105" s="20" t="s">
        <v>127</v>
      </c>
      <c r="BK105" s="199">
        <f>BK106+BK1111+BK2431</f>
        <v>0</v>
      </c>
    </row>
    <row r="106" s="12" customFormat="1" ht="25.92" customHeight="1">
      <c r="A106" s="12"/>
      <c r="B106" s="200"/>
      <c r="C106" s="201"/>
      <c r="D106" s="202" t="s">
        <v>82</v>
      </c>
      <c r="E106" s="203" t="s">
        <v>154</v>
      </c>
      <c r="F106" s="203" t="s">
        <v>155</v>
      </c>
      <c r="G106" s="201"/>
      <c r="H106" s="201"/>
      <c r="I106" s="204"/>
      <c r="J106" s="205">
        <f>BK106</f>
        <v>0</v>
      </c>
      <c r="K106" s="201"/>
      <c r="L106" s="206"/>
      <c r="M106" s="207"/>
      <c r="N106" s="208"/>
      <c r="O106" s="208"/>
      <c r="P106" s="209">
        <f>P107+P161+P309+P432+P536+P554+P972+P1108</f>
        <v>0</v>
      </c>
      <c r="Q106" s="208"/>
      <c r="R106" s="209">
        <f>R107+R161+R309+R432+R536+R554+R972+R1108</f>
        <v>260.84466018525507</v>
      </c>
      <c r="S106" s="208"/>
      <c r="T106" s="210">
        <f>T107+T161+T309+T432+T536+T554+T972+T1108</f>
        <v>0.02065705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1" t="s">
        <v>91</v>
      </c>
      <c r="AT106" s="212" t="s">
        <v>82</v>
      </c>
      <c r="AU106" s="212" t="s">
        <v>83</v>
      </c>
      <c r="AY106" s="211" t="s">
        <v>156</v>
      </c>
      <c r="BK106" s="213">
        <f>BK107+BK161+BK309+BK432+BK536+BK554+BK972+BK1108</f>
        <v>0</v>
      </c>
    </row>
    <row r="107" s="12" customFormat="1" ht="22.8" customHeight="1">
      <c r="A107" s="12"/>
      <c r="B107" s="200"/>
      <c r="C107" s="201"/>
      <c r="D107" s="202" t="s">
        <v>82</v>
      </c>
      <c r="E107" s="214" t="s">
        <v>91</v>
      </c>
      <c r="F107" s="214" t="s">
        <v>157</v>
      </c>
      <c r="G107" s="201"/>
      <c r="H107" s="201"/>
      <c r="I107" s="204"/>
      <c r="J107" s="215">
        <f>BK107</f>
        <v>0</v>
      </c>
      <c r="K107" s="201"/>
      <c r="L107" s="206"/>
      <c r="M107" s="207"/>
      <c r="N107" s="208"/>
      <c r="O107" s="208"/>
      <c r="P107" s="209">
        <f>SUM(P108:P160)</f>
        <v>0</v>
      </c>
      <c r="Q107" s="208"/>
      <c r="R107" s="209">
        <f>SUM(R108:R160)</f>
        <v>0.021350000000000001</v>
      </c>
      <c r="S107" s="208"/>
      <c r="T107" s="210">
        <f>SUM(T108:T160)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1" t="s">
        <v>91</v>
      </c>
      <c r="AT107" s="212" t="s">
        <v>82</v>
      </c>
      <c r="AU107" s="212" t="s">
        <v>91</v>
      </c>
      <c r="AY107" s="211" t="s">
        <v>156</v>
      </c>
      <c r="BK107" s="213">
        <f>SUM(BK108:BK160)</f>
        <v>0</v>
      </c>
    </row>
    <row r="108" s="2" customFormat="1" ht="24.15" customHeight="1">
      <c r="A108" s="42"/>
      <c r="B108" s="43"/>
      <c r="C108" s="216" t="s">
        <v>91</v>
      </c>
      <c r="D108" s="216" t="s">
        <v>158</v>
      </c>
      <c r="E108" s="217" t="s">
        <v>459</v>
      </c>
      <c r="F108" s="218" t="s">
        <v>460</v>
      </c>
      <c r="G108" s="219" t="s">
        <v>190</v>
      </c>
      <c r="H108" s="220">
        <v>24</v>
      </c>
      <c r="I108" s="221"/>
      <c r="J108" s="222">
        <f>ROUND(I108*H108,2)</f>
        <v>0</v>
      </c>
      <c r="K108" s="218" t="s">
        <v>162</v>
      </c>
      <c r="L108" s="48"/>
      <c r="M108" s="223" t="s">
        <v>36</v>
      </c>
      <c r="N108" s="224" t="s">
        <v>54</v>
      </c>
      <c r="O108" s="88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27" t="s">
        <v>163</v>
      </c>
      <c r="AT108" s="227" t="s">
        <v>158</v>
      </c>
      <c r="AU108" s="227" t="s">
        <v>94</v>
      </c>
      <c r="AY108" s="20" t="s">
        <v>156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91</v>
      </c>
      <c r="BK108" s="228">
        <f>ROUND(I108*H108,2)</f>
        <v>0</v>
      </c>
      <c r="BL108" s="20" t="s">
        <v>163</v>
      </c>
      <c r="BM108" s="227" t="s">
        <v>461</v>
      </c>
    </row>
    <row r="109" s="2" customFormat="1">
      <c r="A109" s="42"/>
      <c r="B109" s="43"/>
      <c r="C109" s="44"/>
      <c r="D109" s="229" t="s">
        <v>165</v>
      </c>
      <c r="E109" s="44"/>
      <c r="F109" s="230" t="s">
        <v>462</v>
      </c>
      <c r="G109" s="44"/>
      <c r="H109" s="44"/>
      <c r="I109" s="231"/>
      <c r="J109" s="44"/>
      <c r="K109" s="44"/>
      <c r="L109" s="48"/>
      <c r="M109" s="232"/>
      <c r="N109" s="233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165</v>
      </c>
      <c r="AU109" s="20" t="s">
        <v>94</v>
      </c>
    </row>
    <row r="110" s="13" customFormat="1">
      <c r="A110" s="13"/>
      <c r="B110" s="234"/>
      <c r="C110" s="235"/>
      <c r="D110" s="236" t="s">
        <v>167</v>
      </c>
      <c r="E110" s="237" t="s">
        <v>36</v>
      </c>
      <c r="F110" s="238" t="s">
        <v>463</v>
      </c>
      <c r="G110" s="235"/>
      <c r="H110" s="237" t="s">
        <v>36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167</v>
      </c>
      <c r="AU110" s="244" t="s">
        <v>94</v>
      </c>
      <c r="AV110" s="13" t="s">
        <v>91</v>
      </c>
      <c r="AW110" s="13" t="s">
        <v>43</v>
      </c>
      <c r="AX110" s="13" t="s">
        <v>83</v>
      </c>
      <c r="AY110" s="244" t="s">
        <v>156</v>
      </c>
    </row>
    <row r="111" s="14" customFormat="1">
      <c r="A111" s="14"/>
      <c r="B111" s="245"/>
      <c r="C111" s="246"/>
      <c r="D111" s="236" t="s">
        <v>167</v>
      </c>
      <c r="E111" s="247" t="s">
        <v>36</v>
      </c>
      <c r="F111" s="248" t="s">
        <v>464</v>
      </c>
      <c r="G111" s="246"/>
      <c r="H111" s="249">
        <v>13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5" t="s">
        <v>167</v>
      </c>
      <c r="AU111" s="255" t="s">
        <v>94</v>
      </c>
      <c r="AV111" s="14" t="s">
        <v>94</v>
      </c>
      <c r="AW111" s="14" t="s">
        <v>43</v>
      </c>
      <c r="AX111" s="14" t="s">
        <v>83</v>
      </c>
      <c r="AY111" s="255" t="s">
        <v>156</v>
      </c>
    </row>
    <row r="112" s="14" customFormat="1">
      <c r="A112" s="14"/>
      <c r="B112" s="245"/>
      <c r="C112" s="246"/>
      <c r="D112" s="236" t="s">
        <v>167</v>
      </c>
      <c r="E112" s="247" t="s">
        <v>36</v>
      </c>
      <c r="F112" s="248" t="s">
        <v>465</v>
      </c>
      <c r="G112" s="246"/>
      <c r="H112" s="249">
        <v>11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167</v>
      </c>
      <c r="AU112" s="255" t="s">
        <v>94</v>
      </c>
      <c r="AV112" s="14" t="s">
        <v>94</v>
      </c>
      <c r="AW112" s="14" t="s">
        <v>43</v>
      </c>
      <c r="AX112" s="14" t="s">
        <v>83</v>
      </c>
      <c r="AY112" s="255" t="s">
        <v>156</v>
      </c>
    </row>
    <row r="113" s="15" customFormat="1">
      <c r="A113" s="15"/>
      <c r="B113" s="256"/>
      <c r="C113" s="257"/>
      <c r="D113" s="236" t="s">
        <v>167</v>
      </c>
      <c r="E113" s="258" t="s">
        <v>36</v>
      </c>
      <c r="F113" s="259" t="s">
        <v>250</v>
      </c>
      <c r="G113" s="257"/>
      <c r="H113" s="260">
        <v>24</v>
      </c>
      <c r="I113" s="261"/>
      <c r="J113" s="257"/>
      <c r="K113" s="257"/>
      <c r="L113" s="262"/>
      <c r="M113" s="263"/>
      <c r="N113" s="264"/>
      <c r="O113" s="264"/>
      <c r="P113" s="264"/>
      <c r="Q113" s="264"/>
      <c r="R113" s="264"/>
      <c r="S113" s="264"/>
      <c r="T113" s="26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6" t="s">
        <v>167</v>
      </c>
      <c r="AU113" s="266" t="s">
        <v>94</v>
      </c>
      <c r="AV113" s="15" t="s">
        <v>163</v>
      </c>
      <c r="AW113" s="15" t="s">
        <v>43</v>
      </c>
      <c r="AX113" s="15" t="s">
        <v>91</v>
      </c>
      <c r="AY113" s="266" t="s">
        <v>156</v>
      </c>
    </row>
    <row r="114" s="2" customFormat="1" ht="24.15" customHeight="1">
      <c r="A114" s="42"/>
      <c r="B114" s="43"/>
      <c r="C114" s="216" t="s">
        <v>94</v>
      </c>
      <c r="D114" s="216" t="s">
        <v>158</v>
      </c>
      <c r="E114" s="217" t="s">
        <v>466</v>
      </c>
      <c r="F114" s="218" t="s">
        <v>467</v>
      </c>
      <c r="G114" s="219" t="s">
        <v>190</v>
      </c>
      <c r="H114" s="220">
        <v>41.390000000000001</v>
      </c>
      <c r="I114" s="221"/>
      <c r="J114" s="222">
        <f>ROUND(I114*H114,2)</f>
        <v>0</v>
      </c>
      <c r="K114" s="218" t="s">
        <v>162</v>
      </c>
      <c r="L114" s="48"/>
      <c r="M114" s="223" t="s">
        <v>36</v>
      </c>
      <c r="N114" s="224" t="s">
        <v>54</v>
      </c>
      <c r="O114" s="88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27" t="s">
        <v>163</v>
      </c>
      <c r="AT114" s="227" t="s">
        <v>158</v>
      </c>
      <c r="AU114" s="227" t="s">
        <v>94</v>
      </c>
      <c r="AY114" s="20" t="s">
        <v>156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91</v>
      </c>
      <c r="BK114" s="228">
        <f>ROUND(I114*H114,2)</f>
        <v>0</v>
      </c>
      <c r="BL114" s="20" t="s">
        <v>163</v>
      </c>
      <c r="BM114" s="227" t="s">
        <v>468</v>
      </c>
    </row>
    <row r="115" s="2" customFormat="1">
      <c r="A115" s="42"/>
      <c r="B115" s="43"/>
      <c r="C115" s="44"/>
      <c r="D115" s="229" t="s">
        <v>165</v>
      </c>
      <c r="E115" s="44"/>
      <c r="F115" s="230" t="s">
        <v>469</v>
      </c>
      <c r="G115" s="44"/>
      <c r="H115" s="44"/>
      <c r="I115" s="231"/>
      <c r="J115" s="44"/>
      <c r="K115" s="44"/>
      <c r="L115" s="48"/>
      <c r="M115" s="232"/>
      <c r="N115" s="233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165</v>
      </c>
      <c r="AU115" s="20" t="s">
        <v>94</v>
      </c>
    </row>
    <row r="116" s="13" customFormat="1">
      <c r="A116" s="13"/>
      <c r="B116" s="234"/>
      <c r="C116" s="235"/>
      <c r="D116" s="236" t="s">
        <v>167</v>
      </c>
      <c r="E116" s="237" t="s">
        <v>36</v>
      </c>
      <c r="F116" s="238" t="s">
        <v>470</v>
      </c>
      <c r="G116" s="235"/>
      <c r="H116" s="237" t="s">
        <v>36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167</v>
      </c>
      <c r="AU116" s="244" t="s">
        <v>94</v>
      </c>
      <c r="AV116" s="13" t="s">
        <v>91</v>
      </c>
      <c r="AW116" s="13" t="s">
        <v>43</v>
      </c>
      <c r="AX116" s="13" t="s">
        <v>83</v>
      </c>
      <c r="AY116" s="244" t="s">
        <v>156</v>
      </c>
    </row>
    <row r="117" s="14" customFormat="1">
      <c r="A117" s="14"/>
      <c r="B117" s="245"/>
      <c r="C117" s="246"/>
      <c r="D117" s="236" t="s">
        <v>167</v>
      </c>
      <c r="E117" s="247" t="s">
        <v>36</v>
      </c>
      <c r="F117" s="248" t="s">
        <v>471</v>
      </c>
      <c r="G117" s="246"/>
      <c r="H117" s="249">
        <v>18.5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167</v>
      </c>
      <c r="AU117" s="255" t="s">
        <v>94</v>
      </c>
      <c r="AV117" s="14" t="s">
        <v>94</v>
      </c>
      <c r="AW117" s="14" t="s">
        <v>43</v>
      </c>
      <c r="AX117" s="14" t="s">
        <v>83</v>
      </c>
      <c r="AY117" s="255" t="s">
        <v>156</v>
      </c>
    </row>
    <row r="118" s="14" customFormat="1">
      <c r="A118" s="14"/>
      <c r="B118" s="245"/>
      <c r="C118" s="246"/>
      <c r="D118" s="236" t="s">
        <v>167</v>
      </c>
      <c r="E118" s="247" t="s">
        <v>36</v>
      </c>
      <c r="F118" s="248" t="s">
        <v>202</v>
      </c>
      <c r="G118" s="246"/>
      <c r="H118" s="249">
        <v>6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5" t="s">
        <v>167</v>
      </c>
      <c r="AU118" s="255" t="s">
        <v>94</v>
      </c>
      <c r="AV118" s="14" t="s">
        <v>94</v>
      </c>
      <c r="AW118" s="14" t="s">
        <v>43</v>
      </c>
      <c r="AX118" s="14" t="s">
        <v>83</v>
      </c>
      <c r="AY118" s="255" t="s">
        <v>156</v>
      </c>
    </row>
    <row r="119" s="13" customFormat="1">
      <c r="A119" s="13"/>
      <c r="B119" s="234"/>
      <c r="C119" s="235"/>
      <c r="D119" s="236" t="s">
        <v>167</v>
      </c>
      <c r="E119" s="237" t="s">
        <v>36</v>
      </c>
      <c r="F119" s="238" t="s">
        <v>472</v>
      </c>
      <c r="G119" s="235"/>
      <c r="H119" s="237" t="s">
        <v>36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167</v>
      </c>
      <c r="AU119" s="244" t="s">
        <v>94</v>
      </c>
      <c r="AV119" s="13" t="s">
        <v>91</v>
      </c>
      <c r="AW119" s="13" t="s">
        <v>43</v>
      </c>
      <c r="AX119" s="13" t="s">
        <v>83</v>
      </c>
      <c r="AY119" s="244" t="s">
        <v>156</v>
      </c>
    </row>
    <row r="120" s="14" customFormat="1">
      <c r="A120" s="14"/>
      <c r="B120" s="245"/>
      <c r="C120" s="246"/>
      <c r="D120" s="236" t="s">
        <v>167</v>
      </c>
      <c r="E120" s="247" t="s">
        <v>36</v>
      </c>
      <c r="F120" s="248" t="s">
        <v>473</v>
      </c>
      <c r="G120" s="246"/>
      <c r="H120" s="249">
        <v>7.7400000000000002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167</v>
      </c>
      <c r="AU120" s="255" t="s">
        <v>94</v>
      </c>
      <c r="AV120" s="14" t="s">
        <v>94</v>
      </c>
      <c r="AW120" s="14" t="s">
        <v>43</v>
      </c>
      <c r="AX120" s="14" t="s">
        <v>83</v>
      </c>
      <c r="AY120" s="255" t="s">
        <v>156</v>
      </c>
    </row>
    <row r="121" s="16" customFormat="1">
      <c r="A121" s="16"/>
      <c r="B121" s="267"/>
      <c r="C121" s="268"/>
      <c r="D121" s="236" t="s">
        <v>167</v>
      </c>
      <c r="E121" s="269" t="s">
        <v>36</v>
      </c>
      <c r="F121" s="270" t="s">
        <v>263</v>
      </c>
      <c r="G121" s="268"/>
      <c r="H121" s="271">
        <v>32.240000000000002</v>
      </c>
      <c r="I121" s="272"/>
      <c r="J121" s="268"/>
      <c r="K121" s="268"/>
      <c r="L121" s="273"/>
      <c r="M121" s="274"/>
      <c r="N121" s="275"/>
      <c r="O121" s="275"/>
      <c r="P121" s="275"/>
      <c r="Q121" s="275"/>
      <c r="R121" s="275"/>
      <c r="S121" s="275"/>
      <c r="T121" s="27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T121" s="277" t="s">
        <v>167</v>
      </c>
      <c r="AU121" s="277" t="s">
        <v>94</v>
      </c>
      <c r="AV121" s="16" t="s">
        <v>181</v>
      </c>
      <c r="AW121" s="16" t="s">
        <v>43</v>
      </c>
      <c r="AX121" s="16" t="s">
        <v>83</v>
      </c>
      <c r="AY121" s="277" t="s">
        <v>156</v>
      </c>
    </row>
    <row r="122" s="13" customFormat="1">
      <c r="A122" s="13"/>
      <c r="B122" s="234"/>
      <c r="C122" s="235"/>
      <c r="D122" s="236" t="s">
        <v>167</v>
      </c>
      <c r="E122" s="237" t="s">
        <v>36</v>
      </c>
      <c r="F122" s="238" t="s">
        <v>474</v>
      </c>
      <c r="G122" s="235"/>
      <c r="H122" s="237" t="s">
        <v>36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167</v>
      </c>
      <c r="AU122" s="244" t="s">
        <v>94</v>
      </c>
      <c r="AV122" s="13" t="s">
        <v>91</v>
      </c>
      <c r="AW122" s="13" t="s">
        <v>43</v>
      </c>
      <c r="AX122" s="13" t="s">
        <v>83</v>
      </c>
      <c r="AY122" s="244" t="s">
        <v>156</v>
      </c>
    </row>
    <row r="123" s="14" customFormat="1">
      <c r="A123" s="14"/>
      <c r="B123" s="245"/>
      <c r="C123" s="246"/>
      <c r="D123" s="236" t="s">
        <v>167</v>
      </c>
      <c r="E123" s="247" t="s">
        <v>36</v>
      </c>
      <c r="F123" s="248" t="s">
        <v>475</v>
      </c>
      <c r="G123" s="246"/>
      <c r="H123" s="249">
        <v>9.1500000000000004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167</v>
      </c>
      <c r="AU123" s="255" t="s">
        <v>94</v>
      </c>
      <c r="AV123" s="14" t="s">
        <v>94</v>
      </c>
      <c r="AW123" s="14" t="s">
        <v>43</v>
      </c>
      <c r="AX123" s="14" t="s">
        <v>83</v>
      </c>
      <c r="AY123" s="255" t="s">
        <v>156</v>
      </c>
    </row>
    <row r="124" s="16" customFormat="1">
      <c r="A124" s="16"/>
      <c r="B124" s="267"/>
      <c r="C124" s="268"/>
      <c r="D124" s="236" t="s">
        <v>167</v>
      </c>
      <c r="E124" s="269" t="s">
        <v>36</v>
      </c>
      <c r="F124" s="270" t="s">
        <v>263</v>
      </c>
      <c r="G124" s="268"/>
      <c r="H124" s="271">
        <v>9.1500000000000004</v>
      </c>
      <c r="I124" s="272"/>
      <c r="J124" s="268"/>
      <c r="K124" s="268"/>
      <c r="L124" s="273"/>
      <c r="M124" s="274"/>
      <c r="N124" s="275"/>
      <c r="O124" s="275"/>
      <c r="P124" s="275"/>
      <c r="Q124" s="275"/>
      <c r="R124" s="275"/>
      <c r="S124" s="275"/>
      <c r="T124" s="27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T124" s="277" t="s">
        <v>167</v>
      </c>
      <c r="AU124" s="277" t="s">
        <v>94</v>
      </c>
      <c r="AV124" s="16" t="s">
        <v>181</v>
      </c>
      <c r="AW124" s="16" t="s">
        <v>43</v>
      </c>
      <c r="AX124" s="16" t="s">
        <v>83</v>
      </c>
      <c r="AY124" s="277" t="s">
        <v>156</v>
      </c>
    </row>
    <row r="125" s="15" customFormat="1">
      <c r="A125" s="15"/>
      <c r="B125" s="256"/>
      <c r="C125" s="257"/>
      <c r="D125" s="236" t="s">
        <v>167</v>
      </c>
      <c r="E125" s="258" t="s">
        <v>36</v>
      </c>
      <c r="F125" s="259" t="s">
        <v>250</v>
      </c>
      <c r="G125" s="257"/>
      <c r="H125" s="260">
        <v>41.390000000000001</v>
      </c>
      <c r="I125" s="261"/>
      <c r="J125" s="257"/>
      <c r="K125" s="257"/>
      <c r="L125" s="262"/>
      <c r="M125" s="263"/>
      <c r="N125" s="264"/>
      <c r="O125" s="264"/>
      <c r="P125" s="264"/>
      <c r="Q125" s="264"/>
      <c r="R125" s="264"/>
      <c r="S125" s="264"/>
      <c r="T125" s="26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6" t="s">
        <v>167</v>
      </c>
      <c r="AU125" s="266" t="s">
        <v>94</v>
      </c>
      <c r="AV125" s="15" t="s">
        <v>163</v>
      </c>
      <c r="AW125" s="15" t="s">
        <v>43</v>
      </c>
      <c r="AX125" s="15" t="s">
        <v>91</v>
      </c>
      <c r="AY125" s="266" t="s">
        <v>156</v>
      </c>
    </row>
    <row r="126" s="2" customFormat="1" ht="37.8" customHeight="1">
      <c r="A126" s="42"/>
      <c r="B126" s="43"/>
      <c r="C126" s="216" t="s">
        <v>181</v>
      </c>
      <c r="D126" s="216" t="s">
        <v>158</v>
      </c>
      <c r="E126" s="217" t="s">
        <v>476</v>
      </c>
      <c r="F126" s="218" t="s">
        <v>477</v>
      </c>
      <c r="G126" s="219" t="s">
        <v>190</v>
      </c>
      <c r="H126" s="220">
        <v>18.300000000000001</v>
      </c>
      <c r="I126" s="221"/>
      <c r="J126" s="222">
        <f>ROUND(I126*H126,2)</f>
        <v>0</v>
      </c>
      <c r="K126" s="218" t="s">
        <v>162</v>
      </c>
      <c r="L126" s="48"/>
      <c r="M126" s="223" t="s">
        <v>36</v>
      </c>
      <c r="N126" s="224" t="s">
        <v>54</v>
      </c>
      <c r="O126" s="88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R126" s="227" t="s">
        <v>163</v>
      </c>
      <c r="AT126" s="227" t="s">
        <v>158</v>
      </c>
      <c r="AU126" s="227" t="s">
        <v>94</v>
      </c>
      <c r="AY126" s="20" t="s">
        <v>156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91</v>
      </c>
      <c r="BK126" s="228">
        <f>ROUND(I126*H126,2)</f>
        <v>0</v>
      </c>
      <c r="BL126" s="20" t="s">
        <v>163</v>
      </c>
      <c r="BM126" s="227" t="s">
        <v>478</v>
      </c>
    </row>
    <row r="127" s="2" customFormat="1">
      <c r="A127" s="42"/>
      <c r="B127" s="43"/>
      <c r="C127" s="44"/>
      <c r="D127" s="229" t="s">
        <v>165</v>
      </c>
      <c r="E127" s="44"/>
      <c r="F127" s="230" t="s">
        <v>479</v>
      </c>
      <c r="G127" s="44"/>
      <c r="H127" s="44"/>
      <c r="I127" s="231"/>
      <c r="J127" s="44"/>
      <c r="K127" s="44"/>
      <c r="L127" s="48"/>
      <c r="M127" s="232"/>
      <c r="N127" s="233"/>
      <c r="O127" s="88"/>
      <c r="P127" s="88"/>
      <c r="Q127" s="88"/>
      <c r="R127" s="88"/>
      <c r="S127" s="88"/>
      <c r="T127" s="89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T127" s="20" t="s">
        <v>165</v>
      </c>
      <c r="AU127" s="20" t="s">
        <v>94</v>
      </c>
    </row>
    <row r="128" s="13" customFormat="1">
      <c r="A128" s="13"/>
      <c r="B128" s="234"/>
      <c r="C128" s="235"/>
      <c r="D128" s="236" t="s">
        <v>167</v>
      </c>
      <c r="E128" s="237" t="s">
        <v>36</v>
      </c>
      <c r="F128" s="238" t="s">
        <v>480</v>
      </c>
      <c r="G128" s="235"/>
      <c r="H128" s="237" t="s">
        <v>36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167</v>
      </c>
      <c r="AU128" s="244" t="s">
        <v>94</v>
      </c>
      <c r="AV128" s="13" t="s">
        <v>91</v>
      </c>
      <c r="AW128" s="13" t="s">
        <v>43</v>
      </c>
      <c r="AX128" s="13" t="s">
        <v>83</v>
      </c>
      <c r="AY128" s="244" t="s">
        <v>156</v>
      </c>
    </row>
    <row r="129" s="14" customFormat="1">
      <c r="A129" s="14"/>
      <c r="B129" s="245"/>
      <c r="C129" s="246"/>
      <c r="D129" s="236" t="s">
        <v>167</v>
      </c>
      <c r="E129" s="247" t="s">
        <v>36</v>
      </c>
      <c r="F129" s="248" t="s">
        <v>481</v>
      </c>
      <c r="G129" s="246"/>
      <c r="H129" s="249">
        <v>18.300000000000001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167</v>
      </c>
      <c r="AU129" s="255" t="s">
        <v>94</v>
      </c>
      <c r="AV129" s="14" t="s">
        <v>94</v>
      </c>
      <c r="AW129" s="14" t="s">
        <v>43</v>
      </c>
      <c r="AX129" s="14" t="s">
        <v>91</v>
      </c>
      <c r="AY129" s="255" t="s">
        <v>156</v>
      </c>
    </row>
    <row r="130" s="2" customFormat="1" ht="37.8" customHeight="1">
      <c r="A130" s="42"/>
      <c r="B130" s="43"/>
      <c r="C130" s="216" t="s">
        <v>163</v>
      </c>
      <c r="D130" s="216" t="s">
        <v>158</v>
      </c>
      <c r="E130" s="217" t="s">
        <v>482</v>
      </c>
      <c r="F130" s="218" t="s">
        <v>483</v>
      </c>
      <c r="G130" s="219" t="s">
        <v>190</v>
      </c>
      <c r="H130" s="220">
        <v>56.240000000000002</v>
      </c>
      <c r="I130" s="221"/>
      <c r="J130" s="222">
        <f>ROUND(I130*H130,2)</f>
        <v>0</v>
      </c>
      <c r="K130" s="218" t="s">
        <v>162</v>
      </c>
      <c r="L130" s="48"/>
      <c r="M130" s="223" t="s">
        <v>36</v>
      </c>
      <c r="N130" s="224" t="s">
        <v>54</v>
      </c>
      <c r="O130" s="88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27" t="s">
        <v>163</v>
      </c>
      <c r="AT130" s="227" t="s">
        <v>158</v>
      </c>
      <c r="AU130" s="227" t="s">
        <v>94</v>
      </c>
      <c r="AY130" s="20" t="s">
        <v>156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91</v>
      </c>
      <c r="BK130" s="228">
        <f>ROUND(I130*H130,2)</f>
        <v>0</v>
      </c>
      <c r="BL130" s="20" t="s">
        <v>163</v>
      </c>
      <c r="BM130" s="227" t="s">
        <v>484</v>
      </c>
    </row>
    <row r="131" s="2" customFormat="1">
      <c r="A131" s="42"/>
      <c r="B131" s="43"/>
      <c r="C131" s="44"/>
      <c r="D131" s="229" t="s">
        <v>165</v>
      </c>
      <c r="E131" s="44"/>
      <c r="F131" s="230" t="s">
        <v>485</v>
      </c>
      <c r="G131" s="44"/>
      <c r="H131" s="44"/>
      <c r="I131" s="231"/>
      <c r="J131" s="44"/>
      <c r="K131" s="44"/>
      <c r="L131" s="48"/>
      <c r="M131" s="232"/>
      <c r="N131" s="233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165</v>
      </c>
      <c r="AU131" s="20" t="s">
        <v>94</v>
      </c>
    </row>
    <row r="132" s="14" customFormat="1">
      <c r="A132" s="14"/>
      <c r="B132" s="245"/>
      <c r="C132" s="246"/>
      <c r="D132" s="236" t="s">
        <v>167</v>
      </c>
      <c r="E132" s="247" t="s">
        <v>36</v>
      </c>
      <c r="F132" s="248" t="s">
        <v>333</v>
      </c>
      <c r="G132" s="246"/>
      <c r="H132" s="249">
        <v>24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167</v>
      </c>
      <c r="AU132" s="255" t="s">
        <v>94</v>
      </c>
      <c r="AV132" s="14" t="s">
        <v>94</v>
      </c>
      <c r="AW132" s="14" t="s">
        <v>43</v>
      </c>
      <c r="AX132" s="14" t="s">
        <v>83</v>
      </c>
      <c r="AY132" s="255" t="s">
        <v>156</v>
      </c>
    </row>
    <row r="133" s="14" customFormat="1">
      <c r="A133" s="14"/>
      <c r="B133" s="245"/>
      <c r="C133" s="246"/>
      <c r="D133" s="236" t="s">
        <v>167</v>
      </c>
      <c r="E133" s="247" t="s">
        <v>36</v>
      </c>
      <c r="F133" s="248" t="s">
        <v>486</v>
      </c>
      <c r="G133" s="246"/>
      <c r="H133" s="249">
        <v>41.390000000000001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167</v>
      </c>
      <c r="AU133" s="255" t="s">
        <v>94</v>
      </c>
      <c r="AV133" s="14" t="s">
        <v>94</v>
      </c>
      <c r="AW133" s="14" t="s">
        <v>43</v>
      </c>
      <c r="AX133" s="14" t="s">
        <v>83</v>
      </c>
      <c r="AY133" s="255" t="s">
        <v>156</v>
      </c>
    </row>
    <row r="134" s="14" customFormat="1">
      <c r="A134" s="14"/>
      <c r="B134" s="245"/>
      <c r="C134" s="246"/>
      <c r="D134" s="236" t="s">
        <v>167</v>
      </c>
      <c r="E134" s="247" t="s">
        <v>36</v>
      </c>
      <c r="F134" s="248" t="s">
        <v>487</v>
      </c>
      <c r="G134" s="246"/>
      <c r="H134" s="249">
        <v>-9.1500000000000004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167</v>
      </c>
      <c r="AU134" s="255" t="s">
        <v>94</v>
      </c>
      <c r="AV134" s="14" t="s">
        <v>94</v>
      </c>
      <c r="AW134" s="14" t="s">
        <v>43</v>
      </c>
      <c r="AX134" s="14" t="s">
        <v>83</v>
      </c>
      <c r="AY134" s="255" t="s">
        <v>156</v>
      </c>
    </row>
    <row r="135" s="15" customFormat="1">
      <c r="A135" s="15"/>
      <c r="B135" s="256"/>
      <c r="C135" s="257"/>
      <c r="D135" s="236" t="s">
        <v>167</v>
      </c>
      <c r="E135" s="258" t="s">
        <v>36</v>
      </c>
      <c r="F135" s="259" t="s">
        <v>250</v>
      </c>
      <c r="G135" s="257"/>
      <c r="H135" s="260">
        <v>56.240000000000002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6" t="s">
        <v>167</v>
      </c>
      <c r="AU135" s="266" t="s">
        <v>94</v>
      </c>
      <c r="AV135" s="15" t="s">
        <v>163</v>
      </c>
      <c r="AW135" s="15" t="s">
        <v>43</v>
      </c>
      <c r="AX135" s="15" t="s">
        <v>91</v>
      </c>
      <c r="AY135" s="266" t="s">
        <v>156</v>
      </c>
    </row>
    <row r="136" s="2" customFormat="1" ht="37.8" customHeight="1">
      <c r="A136" s="42"/>
      <c r="B136" s="43"/>
      <c r="C136" s="216" t="s">
        <v>195</v>
      </c>
      <c r="D136" s="216" t="s">
        <v>158</v>
      </c>
      <c r="E136" s="217" t="s">
        <v>488</v>
      </c>
      <c r="F136" s="218" t="s">
        <v>489</v>
      </c>
      <c r="G136" s="219" t="s">
        <v>190</v>
      </c>
      <c r="H136" s="220">
        <v>562.39999999999998</v>
      </c>
      <c r="I136" s="221"/>
      <c r="J136" s="222">
        <f>ROUND(I136*H136,2)</f>
        <v>0</v>
      </c>
      <c r="K136" s="218" t="s">
        <v>162</v>
      </c>
      <c r="L136" s="48"/>
      <c r="M136" s="223" t="s">
        <v>36</v>
      </c>
      <c r="N136" s="224" t="s">
        <v>54</v>
      </c>
      <c r="O136" s="88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27" t="s">
        <v>163</v>
      </c>
      <c r="AT136" s="227" t="s">
        <v>158</v>
      </c>
      <c r="AU136" s="227" t="s">
        <v>94</v>
      </c>
      <c r="AY136" s="20" t="s">
        <v>156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91</v>
      </c>
      <c r="BK136" s="228">
        <f>ROUND(I136*H136,2)</f>
        <v>0</v>
      </c>
      <c r="BL136" s="20" t="s">
        <v>163</v>
      </c>
      <c r="BM136" s="227" t="s">
        <v>490</v>
      </c>
    </row>
    <row r="137" s="2" customFormat="1">
      <c r="A137" s="42"/>
      <c r="B137" s="43"/>
      <c r="C137" s="44"/>
      <c r="D137" s="229" t="s">
        <v>165</v>
      </c>
      <c r="E137" s="44"/>
      <c r="F137" s="230" t="s">
        <v>491</v>
      </c>
      <c r="G137" s="44"/>
      <c r="H137" s="44"/>
      <c r="I137" s="231"/>
      <c r="J137" s="44"/>
      <c r="K137" s="44"/>
      <c r="L137" s="48"/>
      <c r="M137" s="232"/>
      <c r="N137" s="233"/>
      <c r="O137" s="88"/>
      <c r="P137" s="88"/>
      <c r="Q137" s="88"/>
      <c r="R137" s="88"/>
      <c r="S137" s="88"/>
      <c r="T137" s="89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T137" s="20" t="s">
        <v>165</v>
      </c>
      <c r="AU137" s="20" t="s">
        <v>94</v>
      </c>
    </row>
    <row r="138" s="14" customFormat="1">
      <c r="A138" s="14"/>
      <c r="B138" s="245"/>
      <c r="C138" s="246"/>
      <c r="D138" s="236" t="s">
        <v>167</v>
      </c>
      <c r="E138" s="246"/>
      <c r="F138" s="248" t="s">
        <v>492</v>
      </c>
      <c r="G138" s="246"/>
      <c r="H138" s="249">
        <v>562.39999999999998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167</v>
      </c>
      <c r="AU138" s="255" t="s">
        <v>94</v>
      </c>
      <c r="AV138" s="14" t="s">
        <v>94</v>
      </c>
      <c r="AW138" s="14" t="s">
        <v>4</v>
      </c>
      <c r="AX138" s="14" t="s">
        <v>91</v>
      </c>
      <c r="AY138" s="255" t="s">
        <v>156</v>
      </c>
    </row>
    <row r="139" s="2" customFormat="1" ht="24.15" customHeight="1">
      <c r="A139" s="42"/>
      <c r="B139" s="43"/>
      <c r="C139" s="216" t="s">
        <v>202</v>
      </c>
      <c r="D139" s="216" t="s">
        <v>158</v>
      </c>
      <c r="E139" s="217" t="s">
        <v>493</v>
      </c>
      <c r="F139" s="218" t="s">
        <v>494</v>
      </c>
      <c r="G139" s="219" t="s">
        <v>190</v>
      </c>
      <c r="H139" s="220">
        <v>9.1500000000000004</v>
      </c>
      <c r="I139" s="221"/>
      <c r="J139" s="222">
        <f>ROUND(I139*H139,2)</f>
        <v>0</v>
      </c>
      <c r="K139" s="218" t="s">
        <v>162</v>
      </c>
      <c r="L139" s="48"/>
      <c r="M139" s="223" t="s">
        <v>36</v>
      </c>
      <c r="N139" s="224" t="s">
        <v>54</v>
      </c>
      <c r="O139" s="88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27" t="s">
        <v>163</v>
      </c>
      <c r="AT139" s="227" t="s">
        <v>158</v>
      </c>
      <c r="AU139" s="227" t="s">
        <v>94</v>
      </c>
      <c r="AY139" s="20" t="s">
        <v>156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91</v>
      </c>
      <c r="BK139" s="228">
        <f>ROUND(I139*H139,2)</f>
        <v>0</v>
      </c>
      <c r="BL139" s="20" t="s">
        <v>163</v>
      </c>
      <c r="BM139" s="227" t="s">
        <v>495</v>
      </c>
    </row>
    <row r="140" s="2" customFormat="1">
      <c r="A140" s="42"/>
      <c r="B140" s="43"/>
      <c r="C140" s="44"/>
      <c r="D140" s="229" t="s">
        <v>165</v>
      </c>
      <c r="E140" s="44"/>
      <c r="F140" s="230" t="s">
        <v>496</v>
      </c>
      <c r="G140" s="44"/>
      <c r="H140" s="44"/>
      <c r="I140" s="231"/>
      <c r="J140" s="44"/>
      <c r="K140" s="44"/>
      <c r="L140" s="48"/>
      <c r="M140" s="232"/>
      <c r="N140" s="233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165</v>
      </c>
      <c r="AU140" s="20" t="s">
        <v>94</v>
      </c>
    </row>
    <row r="141" s="2" customFormat="1" ht="24.15" customHeight="1">
      <c r="A141" s="42"/>
      <c r="B141" s="43"/>
      <c r="C141" s="216" t="s">
        <v>209</v>
      </c>
      <c r="D141" s="216" t="s">
        <v>158</v>
      </c>
      <c r="E141" s="217" t="s">
        <v>497</v>
      </c>
      <c r="F141" s="218" t="s">
        <v>498</v>
      </c>
      <c r="G141" s="219" t="s">
        <v>161</v>
      </c>
      <c r="H141" s="220">
        <v>132</v>
      </c>
      <c r="I141" s="221"/>
      <c r="J141" s="222">
        <f>ROUND(I141*H141,2)</f>
        <v>0</v>
      </c>
      <c r="K141" s="218" t="s">
        <v>162</v>
      </c>
      <c r="L141" s="48"/>
      <c r="M141" s="223" t="s">
        <v>36</v>
      </c>
      <c r="N141" s="224" t="s">
        <v>54</v>
      </c>
      <c r="O141" s="88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27" t="s">
        <v>163</v>
      </c>
      <c r="AT141" s="227" t="s">
        <v>158</v>
      </c>
      <c r="AU141" s="227" t="s">
        <v>94</v>
      </c>
      <c r="AY141" s="20" t="s">
        <v>156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91</v>
      </c>
      <c r="BK141" s="228">
        <f>ROUND(I141*H141,2)</f>
        <v>0</v>
      </c>
      <c r="BL141" s="20" t="s">
        <v>163</v>
      </c>
      <c r="BM141" s="227" t="s">
        <v>499</v>
      </c>
    </row>
    <row r="142" s="2" customFormat="1">
      <c r="A142" s="42"/>
      <c r="B142" s="43"/>
      <c r="C142" s="44"/>
      <c r="D142" s="229" t="s">
        <v>165</v>
      </c>
      <c r="E142" s="44"/>
      <c r="F142" s="230" t="s">
        <v>500</v>
      </c>
      <c r="G142" s="44"/>
      <c r="H142" s="44"/>
      <c r="I142" s="231"/>
      <c r="J142" s="44"/>
      <c r="K142" s="44"/>
      <c r="L142" s="48"/>
      <c r="M142" s="232"/>
      <c r="N142" s="233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0" t="s">
        <v>165</v>
      </c>
      <c r="AU142" s="20" t="s">
        <v>94</v>
      </c>
    </row>
    <row r="143" s="13" customFormat="1">
      <c r="A143" s="13"/>
      <c r="B143" s="234"/>
      <c r="C143" s="235"/>
      <c r="D143" s="236" t="s">
        <v>167</v>
      </c>
      <c r="E143" s="237" t="s">
        <v>36</v>
      </c>
      <c r="F143" s="238" t="s">
        <v>501</v>
      </c>
      <c r="G143" s="235"/>
      <c r="H143" s="237" t="s">
        <v>36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167</v>
      </c>
      <c r="AU143" s="244" t="s">
        <v>94</v>
      </c>
      <c r="AV143" s="13" t="s">
        <v>91</v>
      </c>
      <c r="AW143" s="13" t="s">
        <v>43</v>
      </c>
      <c r="AX143" s="13" t="s">
        <v>83</v>
      </c>
      <c r="AY143" s="244" t="s">
        <v>156</v>
      </c>
    </row>
    <row r="144" s="14" customFormat="1">
      <c r="A144" s="14"/>
      <c r="B144" s="245"/>
      <c r="C144" s="246"/>
      <c r="D144" s="236" t="s">
        <v>167</v>
      </c>
      <c r="E144" s="247" t="s">
        <v>36</v>
      </c>
      <c r="F144" s="248" t="s">
        <v>502</v>
      </c>
      <c r="G144" s="246"/>
      <c r="H144" s="249">
        <v>58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167</v>
      </c>
      <c r="AU144" s="255" t="s">
        <v>94</v>
      </c>
      <c r="AV144" s="14" t="s">
        <v>94</v>
      </c>
      <c r="AW144" s="14" t="s">
        <v>43</v>
      </c>
      <c r="AX144" s="14" t="s">
        <v>83</v>
      </c>
      <c r="AY144" s="255" t="s">
        <v>156</v>
      </c>
    </row>
    <row r="145" s="13" customFormat="1">
      <c r="A145" s="13"/>
      <c r="B145" s="234"/>
      <c r="C145" s="235"/>
      <c r="D145" s="236" t="s">
        <v>167</v>
      </c>
      <c r="E145" s="237" t="s">
        <v>36</v>
      </c>
      <c r="F145" s="238" t="s">
        <v>503</v>
      </c>
      <c r="G145" s="235"/>
      <c r="H145" s="237" t="s">
        <v>36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167</v>
      </c>
      <c r="AU145" s="244" t="s">
        <v>94</v>
      </c>
      <c r="AV145" s="13" t="s">
        <v>91</v>
      </c>
      <c r="AW145" s="13" t="s">
        <v>43</v>
      </c>
      <c r="AX145" s="13" t="s">
        <v>83</v>
      </c>
      <c r="AY145" s="244" t="s">
        <v>156</v>
      </c>
    </row>
    <row r="146" s="14" customFormat="1">
      <c r="A146" s="14"/>
      <c r="B146" s="245"/>
      <c r="C146" s="246"/>
      <c r="D146" s="236" t="s">
        <v>167</v>
      </c>
      <c r="E146" s="247" t="s">
        <v>36</v>
      </c>
      <c r="F146" s="248" t="s">
        <v>504</v>
      </c>
      <c r="G146" s="246"/>
      <c r="H146" s="249">
        <v>74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167</v>
      </c>
      <c r="AU146" s="255" t="s">
        <v>94</v>
      </c>
      <c r="AV146" s="14" t="s">
        <v>94</v>
      </c>
      <c r="AW146" s="14" t="s">
        <v>43</v>
      </c>
      <c r="AX146" s="14" t="s">
        <v>83</v>
      </c>
      <c r="AY146" s="255" t="s">
        <v>156</v>
      </c>
    </row>
    <row r="147" s="15" customFormat="1">
      <c r="A147" s="15"/>
      <c r="B147" s="256"/>
      <c r="C147" s="257"/>
      <c r="D147" s="236" t="s">
        <v>167</v>
      </c>
      <c r="E147" s="258" t="s">
        <v>36</v>
      </c>
      <c r="F147" s="259" t="s">
        <v>250</v>
      </c>
      <c r="G147" s="257"/>
      <c r="H147" s="260">
        <v>132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6" t="s">
        <v>167</v>
      </c>
      <c r="AU147" s="266" t="s">
        <v>94</v>
      </c>
      <c r="AV147" s="15" t="s">
        <v>163</v>
      </c>
      <c r="AW147" s="15" t="s">
        <v>43</v>
      </c>
      <c r="AX147" s="15" t="s">
        <v>91</v>
      </c>
      <c r="AY147" s="266" t="s">
        <v>156</v>
      </c>
    </row>
    <row r="148" s="2" customFormat="1" ht="24.15" customHeight="1">
      <c r="A148" s="42"/>
      <c r="B148" s="43"/>
      <c r="C148" s="216" t="s">
        <v>217</v>
      </c>
      <c r="D148" s="216" t="s">
        <v>158</v>
      </c>
      <c r="E148" s="217" t="s">
        <v>505</v>
      </c>
      <c r="F148" s="218" t="s">
        <v>325</v>
      </c>
      <c r="G148" s="219" t="s">
        <v>283</v>
      </c>
      <c r="H148" s="220">
        <v>106.856</v>
      </c>
      <c r="I148" s="221"/>
      <c r="J148" s="222">
        <f>ROUND(I148*H148,2)</f>
        <v>0</v>
      </c>
      <c r="K148" s="218" t="s">
        <v>162</v>
      </c>
      <c r="L148" s="48"/>
      <c r="M148" s="223" t="s">
        <v>36</v>
      </c>
      <c r="N148" s="224" t="s">
        <v>54</v>
      </c>
      <c r="O148" s="88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R148" s="227" t="s">
        <v>163</v>
      </c>
      <c r="AT148" s="227" t="s">
        <v>158</v>
      </c>
      <c r="AU148" s="227" t="s">
        <v>94</v>
      </c>
      <c r="AY148" s="20" t="s">
        <v>156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91</v>
      </c>
      <c r="BK148" s="228">
        <f>ROUND(I148*H148,2)</f>
        <v>0</v>
      </c>
      <c r="BL148" s="20" t="s">
        <v>163</v>
      </c>
      <c r="BM148" s="227" t="s">
        <v>506</v>
      </c>
    </row>
    <row r="149" s="2" customFormat="1">
      <c r="A149" s="42"/>
      <c r="B149" s="43"/>
      <c r="C149" s="44"/>
      <c r="D149" s="229" t="s">
        <v>165</v>
      </c>
      <c r="E149" s="44"/>
      <c r="F149" s="230" t="s">
        <v>507</v>
      </c>
      <c r="G149" s="44"/>
      <c r="H149" s="44"/>
      <c r="I149" s="231"/>
      <c r="J149" s="44"/>
      <c r="K149" s="44"/>
      <c r="L149" s="48"/>
      <c r="M149" s="232"/>
      <c r="N149" s="233"/>
      <c r="O149" s="88"/>
      <c r="P149" s="88"/>
      <c r="Q149" s="88"/>
      <c r="R149" s="88"/>
      <c r="S149" s="88"/>
      <c r="T149" s="89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T149" s="20" t="s">
        <v>165</v>
      </c>
      <c r="AU149" s="20" t="s">
        <v>94</v>
      </c>
    </row>
    <row r="150" s="14" customFormat="1">
      <c r="A150" s="14"/>
      <c r="B150" s="245"/>
      <c r="C150" s="246"/>
      <c r="D150" s="236" t="s">
        <v>167</v>
      </c>
      <c r="E150" s="246"/>
      <c r="F150" s="248" t="s">
        <v>508</v>
      </c>
      <c r="G150" s="246"/>
      <c r="H150" s="249">
        <v>106.856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167</v>
      </c>
      <c r="AU150" s="255" t="s">
        <v>94</v>
      </c>
      <c r="AV150" s="14" t="s">
        <v>94</v>
      </c>
      <c r="AW150" s="14" t="s">
        <v>4</v>
      </c>
      <c r="AX150" s="14" t="s">
        <v>91</v>
      </c>
      <c r="AY150" s="255" t="s">
        <v>156</v>
      </c>
    </row>
    <row r="151" s="2" customFormat="1" ht="24.15" customHeight="1">
      <c r="A151" s="42"/>
      <c r="B151" s="43"/>
      <c r="C151" s="216" t="s">
        <v>186</v>
      </c>
      <c r="D151" s="216" t="s">
        <v>158</v>
      </c>
      <c r="E151" s="217" t="s">
        <v>509</v>
      </c>
      <c r="F151" s="218" t="s">
        <v>510</v>
      </c>
      <c r="G151" s="219" t="s">
        <v>190</v>
      </c>
      <c r="H151" s="220">
        <v>9.1500000000000004</v>
      </c>
      <c r="I151" s="221"/>
      <c r="J151" s="222">
        <f>ROUND(I151*H151,2)</f>
        <v>0</v>
      </c>
      <c r="K151" s="218" t="s">
        <v>162</v>
      </c>
      <c r="L151" s="48"/>
      <c r="M151" s="223" t="s">
        <v>36</v>
      </c>
      <c r="N151" s="224" t="s">
        <v>54</v>
      </c>
      <c r="O151" s="88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R151" s="227" t="s">
        <v>163</v>
      </c>
      <c r="AT151" s="227" t="s">
        <v>158</v>
      </c>
      <c r="AU151" s="227" t="s">
        <v>94</v>
      </c>
      <c r="AY151" s="20" t="s">
        <v>156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91</v>
      </c>
      <c r="BK151" s="228">
        <f>ROUND(I151*H151,2)</f>
        <v>0</v>
      </c>
      <c r="BL151" s="20" t="s">
        <v>163</v>
      </c>
      <c r="BM151" s="227" t="s">
        <v>511</v>
      </c>
    </row>
    <row r="152" s="2" customFormat="1">
      <c r="A152" s="42"/>
      <c r="B152" s="43"/>
      <c r="C152" s="44"/>
      <c r="D152" s="229" t="s">
        <v>165</v>
      </c>
      <c r="E152" s="44"/>
      <c r="F152" s="230" t="s">
        <v>512</v>
      </c>
      <c r="G152" s="44"/>
      <c r="H152" s="44"/>
      <c r="I152" s="231"/>
      <c r="J152" s="44"/>
      <c r="K152" s="44"/>
      <c r="L152" s="48"/>
      <c r="M152" s="232"/>
      <c r="N152" s="233"/>
      <c r="O152" s="88"/>
      <c r="P152" s="88"/>
      <c r="Q152" s="88"/>
      <c r="R152" s="88"/>
      <c r="S152" s="88"/>
      <c r="T152" s="89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T152" s="20" t="s">
        <v>165</v>
      </c>
      <c r="AU152" s="20" t="s">
        <v>94</v>
      </c>
    </row>
    <row r="153" s="2" customFormat="1" ht="24.15" customHeight="1">
      <c r="A153" s="42"/>
      <c r="B153" s="43"/>
      <c r="C153" s="216" t="s">
        <v>230</v>
      </c>
      <c r="D153" s="216" t="s">
        <v>158</v>
      </c>
      <c r="E153" s="217" t="s">
        <v>513</v>
      </c>
      <c r="F153" s="218" t="s">
        <v>514</v>
      </c>
      <c r="G153" s="219" t="s">
        <v>190</v>
      </c>
      <c r="H153" s="220">
        <v>9.1500000000000004</v>
      </c>
      <c r="I153" s="221"/>
      <c r="J153" s="222">
        <f>ROUND(I153*H153,2)</f>
        <v>0</v>
      </c>
      <c r="K153" s="218" t="s">
        <v>162</v>
      </c>
      <c r="L153" s="48"/>
      <c r="M153" s="223" t="s">
        <v>36</v>
      </c>
      <c r="N153" s="224" t="s">
        <v>54</v>
      </c>
      <c r="O153" s="88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27" t="s">
        <v>163</v>
      </c>
      <c r="AT153" s="227" t="s">
        <v>158</v>
      </c>
      <c r="AU153" s="227" t="s">
        <v>94</v>
      </c>
      <c r="AY153" s="20" t="s">
        <v>156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91</v>
      </c>
      <c r="BK153" s="228">
        <f>ROUND(I153*H153,2)</f>
        <v>0</v>
      </c>
      <c r="BL153" s="20" t="s">
        <v>163</v>
      </c>
      <c r="BM153" s="227" t="s">
        <v>515</v>
      </c>
    </row>
    <row r="154" s="2" customFormat="1">
      <c r="A154" s="42"/>
      <c r="B154" s="43"/>
      <c r="C154" s="44"/>
      <c r="D154" s="229" t="s">
        <v>165</v>
      </c>
      <c r="E154" s="44"/>
      <c r="F154" s="230" t="s">
        <v>516</v>
      </c>
      <c r="G154" s="44"/>
      <c r="H154" s="44"/>
      <c r="I154" s="231"/>
      <c r="J154" s="44"/>
      <c r="K154" s="44"/>
      <c r="L154" s="48"/>
      <c r="M154" s="232"/>
      <c r="N154" s="233"/>
      <c r="O154" s="88"/>
      <c r="P154" s="88"/>
      <c r="Q154" s="88"/>
      <c r="R154" s="88"/>
      <c r="S154" s="88"/>
      <c r="T154" s="89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T154" s="20" t="s">
        <v>165</v>
      </c>
      <c r="AU154" s="20" t="s">
        <v>94</v>
      </c>
    </row>
    <row r="155" s="13" customFormat="1">
      <c r="A155" s="13"/>
      <c r="B155" s="234"/>
      <c r="C155" s="235"/>
      <c r="D155" s="236" t="s">
        <v>167</v>
      </c>
      <c r="E155" s="237" t="s">
        <v>36</v>
      </c>
      <c r="F155" s="238" t="s">
        <v>474</v>
      </c>
      <c r="G155" s="235"/>
      <c r="H155" s="237" t="s">
        <v>36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167</v>
      </c>
      <c r="AU155" s="244" t="s">
        <v>94</v>
      </c>
      <c r="AV155" s="13" t="s">
        <v>91</v>
      </c>
      <c r="AW155" s="13" t="s">
        <v>43</v>
      </c>
      <c r="AX155" s="13" t="s">
        <v>83</v>
      </c>
      <c r="AY155" s="244" t="s">
        <v>156</v>
      </c>
    </row>
    <row r="156" s="14" customFormat="1">
      <c r="A156" s="14"/>
      <c r="B156" s="245"/>
      <c r="C156" s="246"/>
      <c r="D156" s="236" t="s">
        <v>167</v>
      </c>
      <c r="E156" s="247" t="s">
        <v>36</v>
      </c>
      <c r="F156" s="248" t="s">
        <v>475</v>
      </c>
      <c r="G156" s="246"/>
      <c r="H156" s="249">
        <v>9.1500000000000004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167</v>
      </c>
      <c r="AU156" s="255" t="s">
        <v>94</v>
      </c>
      <c r="AV156" s="14" t="s">
        <v>94</v>
      </c>
      <c r="AW156" s="14" t="s">
        <v>43</v>
      </c>
      <c r="AX156" s="14" t="s">
        <v>91</v>
      </c>
      <c r="AY156" s="255" t="s">
        <v>156</v>
      </c>
    </row>
    <row r="157" s="2" customFormat="1" ht="24.15" customHeight="1">
      <c r="A157" s="42"/>
      <c r="B157" s="43"/>
      <c r="C157" s="216" t="s">
        <v>237</v>
      </c>
      <c r="D157" s="216" t="s">
        <v>158</v>
      </c>
      <c r="E157" s="217" t="s">
        <v>517</v>
      </c>
      <c r="F157" s="218" t="s">
        <v>518</v>
      </c>
      <c r="G157" s="219" t="s">
        <v>226</v>
      </c>
      <c r="H157" s="220">
        <v>1</v>
      </c>
      <c r="I157" s="221"/>
      <c r="J157" s="222">
        <f>ROUND(I157*H157,2)</f>
        <v>0</v>
      </c>
      <c r="K157" s="218" t="s">
        <v>162</v>
      </c>
      <c r="L157" s="48"/>
      <c r="M157" s="223" t="s">
        <v>36</v>
      </c>
      <c r="N157" s="224" t="s">
        <v>54</v>
      </c>
      <c r="O157" s="88"/>
      <c r="P157" s="225">
        <f>O157*H157</f>
        <v>0</v>
      </c>
      <c r="Q157" s="225">
        <v>0.021350000000000001</v>
      </c>
      <c r="R157" s="225">
        <f>Q157*H157</f>
        <v>0.021350000000000001</v>
      </c>
      <c r="S157" s="225">
        <v>0</v>
      </c>
      <c r="T157" s="226">
        <f>S157*H157</f>
        <v>0</v>
      </c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R157" s="227" t="s">
        <v>163</v>
      </c>
      <c r="AT157" s="227" t="s">
        <v>158</v>
      </c>
      <c r="AU157" s="227" t="s">
        <v>94</v>
      </c>
      <c r="AY157" s="20" t="s">
        <v>156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91</v>
      </c>
      <c r="BK157" s="228">
        <f>ROUND(I157*H157,2)</f>
        <v>0</v>
      </c>
      <c r="BL157" s="20" t="s">
        <v>163</v>
      </c>
      <c r="BM157" s="227" t="s">
        <v>519</v>
      </c>
    </row>
    <row r="158" s="2" customFormat="1">
      <c r="A158" s="42"/>
      <c r="B158" s="43"/>
      <c r="C158" s="44"/>
      <c r="D158" s="229" t="s">
        <v>165</v>
      </c>
      <c r="E158" s="44"/>
      <c r="F158" s="230" t="s">
        <v>520</v>
      </c>
      <c r="G158" s="44"/>
      <c r="H158" s="44"/>
      <c r="I158" s="231"/>
      <c r="J158" s="44"/>
      <c r="K158" s="44"/>
      <c r="L158" s="48"/>
      <c r="M158" s="232"/>
      <c r="N158" s="233"/>
      <c r="O158" s="88"/>
      <c r="P158" s="88"/>
      <c r="Q158" s="88"/>
      <c r="R158" s="88"/>
      <c r="S158" s="88"/>
      <c r="T158" s="89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T158" s="20" t="s">
        <v>165</v>
      </c>
      <c r="AU158" s="20" t="s">
        <v>94</v>
      </c>
    </row>
    <row r="159" s="13" customFormat="1">
      <c r="A159" s="13"/>
      <c r="B159" s="234"/>
      <c r="C159" s="235"/>
      <c r="D159" s="236" t="s">
        <v>167</v>
      </c>
      <c r="E159" s="237" t="s">
        <v>36</v>
      </c>
      <c r="F159" s="238" t="s">
        <v>521</v>
      </c>
      <c r="G159" s="235"/>
      <c r="H159" s="237" t="s">
        <v>36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167</v>
      </c>
      <c r="AU159" s="244" t="s">
        <v>94</v>
      </c>
      <c r="AV159" s="13" t="s">
        <v>91</v>
      </c>
      <c r="AW159" s="13" t="s">
        <v>43</v>
      </c>
      <c r="AX159" s="13" t="s">
        <v>83</v>
      </c>
      <c r="AY159" s="244" t="s">
        <v>156</v>
      </c>
    </row>
    <row r="160" s="14" customFormat="1">
      <c r="A160" s="14"/>
      <c r="B160" s="245"/>
      <c r="C160" s="246"/>
      <c r="D160" s="236" t="s">
        <v>167</v>
      </c>
      <c r="E160" s="247" t="s">
        <v>36</v>
      </c>
      <c r="F160" s="248" t="s">
        <v>91</v>
      </c>
      <c r="G160" s="246"/>
      <c r="H160" s="249">
        <v>1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167</v>
      </c>
      <c r="AU160" s="255" t="s">
        <v>94</v>
      </c>
      <c r="AV160" s="14" t="s">
        <v>94</v>
      </c>
      <c r="AW160" s="14" t="s">
        <v>43</v>
      </c>
      <c r="AX160" s="14" t="s">
        <v>91</v>
      </c>
      <c r="AY160" s="255" t="s">
        <v>156</v>
      </c>
    </row>
    <row r="161" s="12" customFormat="1" ht="22.8" customHeight="1">
      <c r="A161" s="12"/>
      <c r="B161" s="200"/>
      <c r="C161" s="201"/>
      <c r="D161" s="202" t="s">
        <v>82</v>
      </c>
      <c r="E161" s="214" t="s">
        <v>94</v>
      </c>
      <c r="F161" s="214" t="s">
        <v>522</v>
      </c>
      <c r="G161" s="201"/>
      <c r="H161" s="201"/>
      <c r="I161" s="204"/>
      <c r="J161" s="215">
        <f>BK161</f>
        <v>0</v>
      </c>
      <c r="K161" s="201"/>
      <c r="L161" s="206"/>
      <c r="M161" s="207"/>
      <c r="N161" s="208"/>
      <c r="O161" s="208"/>
      <c r="P161" s="209">
        <f>SUM(P162:P308)</f>
        <v>0</v>
      </c>
      <c r="Q161" s="208"/>
      <c r="R161" s="209">
        <f>SUM(R162:R308)</f>
        <v>127.19573414245511</v>
      </c>
      <c r="S161" s="208"/>
      <c r="T161" s="210">
        <f>SUM(T162:T308)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1" t="s">
        <v>91</v>
      </c>
      <c r="AT161" s="212" t="s">
        <v>82</v>
      </c>
      <c r="AU161" s="212" t="s">
        <v>91</v>
      </c>
      <c r="AY161" s="211" t="s">
        <v>156</v>
      </c>
      <c r="BK161" s="213">
        <f>SUM(BK162:BK308)</f>
        <v>0</v>
      </c>
    </row>
    <row r="162" s="2" customFormat="1" ht="24.15" customHeight="1">
      <c r="A162" s="42"/>
      <c r="B162" s="43"/>
      <c r="C162" s="216" t="s">
        <v>8</v>
      </c>
      <c r="D162" s="216" t="s">
        <v>158</v>
      </c>
      <c r="E162" s="217" t="s">
        <v>523</v>
      </c>
      <c r="F162" s="218" t="s">
        <v>524</v>
      </c>
      <c r="G162" s="219" t="s">
        <v>212</v>
      </c>
      <c r="H162" s="220">
        <v>30.5</v>
      </c>
      <c r="I162" s="221"/>
      <c r="J162" s="222">
        <f>ROUND(I162*H162,2)</f>
        <v>0</v>
      </c>
      <c r="K162" s="218" t="s">
        <v>162</v>
      </c>
      <c r="L162" s="48"/>
      <c r="M162" s="223" t="s">
        <v>36</v>
      </c>
      <c r="N162" s="224" t="s">
        <v>54</v>
      </c>
      <c r="O162" s="88"/>
      <c r="P162" s="225">
        <f>O162*H162</f>
        <v>0</v>
      </c>
      <c r="Q162" s="225">
        <v>0.00075600000000000005</v>
      </c>
      <c r="R162" s="225">
        <f>Q162*H162</f>
        <v>0.023058000000000002</v>
      </c>
      <c r="S162" s="225">
        <v>0</v>
      </c>
      <c r="T162" s="226">
        <f>S162*H162</f>
        <v>0</v>
      </c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R162" s="227" t="s">
        <v>163</v>
      </c>
      <c r="AT162" s="227" t="s">
        <v>158</v>
      </c>
      <c r="AU162" s="227" t="s">
        <v>94</v>
      </c>
      <c r="AY162" s="20" t="s">
        <v>156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0" t="s">
        <v>91</v>
      </c>
      <c r="BK162" s="228">
        <f>ROUND(I162*H162,2)</f>
        <v>0</v>
      </c>
      <c r="BL162" s="20" t="s">
        <v>163</v>
      </c>
      <c r="BM162" s="227" t="s">
        <v>525</v>
      </c>
    </row>
    <row r="163" s="2" customFormat="1">
      <c r="A163" s="42"/>
      <c r="B163" s="43"/>
      <c r="C163" s="44"/>
      <c r="D163" s="229" t="s">
        <v>165</v>
      </c>
      <c r="E163" s="44"/>
      <c r="F163" s="230" t="s">
        <v>526</v>
      </c>
      <c r="G163" s="44"/>
      <c r="H163" s="44"/>
      <c r="I163" s="231"/>
      <c r="J163" s="44"/>
      <c r="K163" s="44"/>
      <c r="L163" s="48"/>
      <c r="M163" s="232"/>
      <c r="N163" s="233"/>
      <c r="O163" s="88"/>
      <c r="P163" s="88"/>
      <c r="Q163" s="88"/>
      <c r="R163" s="88"/>
      <c r="S163" s="88"/>
      <c r="T163" s="89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T163" s="20" t="s">
        <v>165</v>
      </c>
      <c r="AU163" s="20" t="s">
        <v>94</v>
      </c>
    </row>
    <row r="164" s="13" customFormat="1">
      <c r="A164" s="13"/>
      <c r="B164" s="234"/>
      <c r="C164" s="235"/>
      <c r="D164" s="236" t="s">
        <v>167</v>
      </c>
      <c r="E164" s="237" t="s">
        <v>36</v>
      </c>
      <c r="F164" s="238" t="s">
        <v>527</v>
      </c>
      <c r="G164" s="235"/>
      <c r="H164" s="237" t="s">
        <v>36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167</v>
      </c>
      <c r="AU164" s="244" t="s">
        <v>94</v>
      </c>
      <c r="AV164" s="13" t="s">
        <v>91</v>
      </c>
      <c r="AW164" s="13" t="s">
        <v>43</v>
      </c>
      <c r="AX164" s="13" t="s">
        <v>83</v>
      </c>
      <c r="AY164" s="244" t="s">
        <v>156</v>
      </c>
    </row>
    <row r="165" s="13" customFormat="1">
      <c r="A165" s="13"/>
      <c r="B165" s="234"/>
      <c r="C165" s="235"/>
      <c r="D165" s="236" t="s">
        <v>167</v>
      </c>
      <c r="E165" s="237" t="s">
        <v>36</v>
      </c>
      <c r="F165" s="238" t="s">
        <v>528</v>
      </c>
      <c r="G165" s="235"/>
      <c r="H165" s="237" t="s">
        <v>36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167</v>
      </c>
      <c r="AU165" s="244" t="s">
        <v>94</v>
      </c>
      <c r="AV165" s="13" t="s">
        <v>91</v>
      </c>
      <c r="AW165" s="13" t="s">
        <v>43</v>
      </c>
      <c r="AX165" s="13" t="s">
        <v>83</v>
      </c>
      <c r="AY165" s="244" t="s">
        <v>156</v>
      </c>
    </row>
    <row r="166" s="13" customFormat="1">
      <c r="A166" s="13"/>
      <c r="B166" s="234"/>
      <c r="C166" s="235"/>
      <c r="D166" s="236" t="s">
        <v>167</v>
      </c>
      <c r="E166" s="237" t="s">
        <v>36</v>
      </c>
      <c r="F166" s="238" t="s">
        <v>529</v>
      </c>
      <c r="G166" s="235"/>
      <c r="H166" s="237" t="s">
        <v>36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167</v>
      </c>
      <c r="AU166" s="244" t="s">
        <v>94</v>
      </c>
      <c r="AV166" s="13" t="s">
        <v>91</v>
      </c>
      <c r="AW166" s="13" t="s">
        <v>43</v>
      </c>
      <c r="AX166" s="13" t="s">
        <v>83</v>
      </c>
      <c r="AY166" s="244" t="s">
        <v>156</v>
      </c>
    </row>
    <row r="167" s="14" customFormat="1">
      <c r="A167" s="14"/>
      <c r="B167" s="245"/>
      <c r="C167" s="246"/>
      <c r="D167" s="236" t="s">
        <v>167</v>
      </c>
      <c r="E167" s="247" t="s">
        <v>36</v>
      </c>
      <c r="F167" s="248" t="s">
        <v>530</v>
      </c>
      <c r="G167" s="246"/>
      <c r="H167" s="249">
        <v>30.5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167</v>
      </c>
      <c r="AU167" s="255" t="s">
        <v>94</v>
      </c>
      <c r="AV167" s="14" t="s">
        <v>94</v>
      </c>
      <c r="AW167" s="14" t="s">
        <v>43</v>
      </c>
      <c r="AX167" s="14" t="s">
        <v>91</v>
      </c>
      <c r="AY167" s="255" t="s">
        <v>156</v>
      </c>
    </row>
    <row r="168" s="13" customFormat="1">
      <c r="A168" s="13"/>
      <c r="B168" s="234"/>
      <c r="C168" s="235"/>
      <c r="D168" s="236" t="s">
        <v>167</v>
      </c>
      <c r="E168" s="237" t="s">
        <v>36</v>
      </c>
      <c r="F168" s="238" t="s">
        <v>531</v>
      </c>
      <c r="G168" s="235"/>
      <c r="H168" s="237" t="s">
        <v>36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167</v>
      </c>
      <c r="AU168" s="244" t="s">
        <v>94</v>
      </c>
      <c r="AV168" s="13" t="s">
        <v>91</v>
      </c>
      <c r="AW168" s="13" t="s">
        <v>43</v>
      </c>
      <c r="AX168" s="13" t="s">
        <v>83</v>
      </c>
      <c r="AY168" s="244" t="s">
        <v>156</v>
      </c>
    </row>
    <row r="169" s="13" customFormat="1">
      <c r="A169" s="13"/>
      <c r="B169" s="234"/>
      <c r="C169" s="235"/>
      <c r="D169" s="236" t="s">
        <v>167</v>
      </c>
      <c r="E169" s="237" t="s">
        <v>36</v>
      </c>
      <c r="F169" s="238" t="s">
        <v>532</v>
      </c>
      <c r="G169" s="235"/>
      <c r="H169" s="237" t="s">
        <v>36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167</v>
      </c>
      <c r="AU169" s="244" t="s">
        <v>94</v>
      </c>
      <c r="AV169" s="13" t="s">
        <v>91</v>
      </c>
      <c r="AW169" s="13" t="s">
        <v>43</v>
      </c>
      <c r="AX169" s="13" t="s">
        <v>83</v>
      </c>
      <c r="AY169" s="244" t="s">
        <v>156</v>
      </c>
    </row>
    <row r="170" s="2" customFormat="1" ht="16.5" customHeight="1">
      <c r="A170" s="42"/>
      <c r="B170" s="43"/>
      <c r="C170" s="216" t="s">
        <v>265</v>
      </c>
      <c r="D170" s="216" t="s">
        <v>158</v>
      </c>
      <c r="E170" s="217" t="s">
        <v>533</v>
      </c>
      <c r="F170" s="218" t="s">
        <v>534</v>
      </c>
      <c r="G170" s="219" t="s">
        <v>212</v>
      </c>
      <c r="H170" s="220">
        <v>4.4000000000000004</v>
      </c>
      <c r="I170" s="221"/>
      <c r="J170" s="222">
        <f>ROUND(I170*H170,2)</f>
        <v>0</v>
      </c>
      <c r="K170" s="218" t="s">
        <v>162</v>
      </c>
      <c r="L170" s="48"/>
      <c r="M170" s="223" t="s">
        <v>36</v>
      </c>
      <c r="N170" s="224" t="s">
        <v>54</v>
      </c>
      <c r="O170" s="88"/>
      <c r="P170" s="225">
        <f>O170*H170</f>
        <v>0</v>
      </c>
      <c r="Q170" s="225">
        <v>0.00148854</v>
      </c>
      <c r="R170" s="225">
        <f>Q170*H170</f>
        <v>0.0065495760000000005</v>
      </c>
      <c r="S170" s="225">
        <v>0</v>
      </c>
      <c r="T170" s="226">
        <f>S170*H170</f>
        <v>0</v>
      </c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R170" s="227" t="s">
        <v>163</v>
      </c>
      <c r="AT170" s="227" t="s">
        <v>158</v>
      </c>
      <c r="AU170" s="227" t="s">
        <v>94</v>
      </c>
      <c r="AY170" s="20" t="s">
        <v>156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0" t="s">
        <v>91</v>
      </c>
      <c r="BK170" s="228">
        <f>ROUND(I170*H170,2)</f>
        <v>0</v>
      </c>
      <c r="BL170" s="20" t="s">
        <v>163</v>
      </c>
      <c r="BM170" s="227" t="s">
        <v>535</v>
      </c>
    </row>
    <row r="171" s="2" customFormat="1">
      <c r="A171" s="42"/>
      <c r="B171" s="43"/>
      <c r="C171" s="44"/>
      <c r="D171" s="229" t="s">
        <v>165</v>
      </c>
      <c r="E171" s="44"/>
      <c r="F171" s="230" t="s">
        <v>536</v>
      </c>
      <c r="G171" s="44"/>
      <c r="H171" s="44"/>
      <c r="I171" s="231"/>
      <c r="J171" s="44"/>
      <c r="K171" s="44"/>
      <c r="L171" s="48"/>
      <c r="M171" s="232"/>
      <c r="N171" s="233"/>
      <c r="O171" s="88"/>
      <c r="P171" s="88"/>
      <c r="Q171" s="88"/>
      <c r="R171" s="88"/>
      <c r="S171" s="88"/>
      <c r="T171" s="89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T171" s="20" t="s">
        <v>165</v>
      </c>
      <c r="AU171" s="20" t="s">
        <v>94</v>
      </c>
    </row>
    <row r="172" s="13" customFormat="1">
      <c r="A172" s="13"/>
      <c r="B172" s="234"/>
      <c r="C172" s="235"/>
      <c r="D172" s="236" t="s">
        <v>167</v>
      </c>
      <c r="E172" s="237" t="s">
        <v>36</v>
      </c>
      <c r="F172" s="238" t="s">
        <v>527</v>
      </c>
      <c r="G172" s="235"/>
      <c r="H172" s="237" t="s">
        <v>36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167</v>
      </c>
      <c r="AU172" s="244" t="s">
        <v>94</v>
      </c>
      <c r="AV172" s="13" t="s">
        <v>91</v>
      </c>
      <c r="AW172" s="13" t="s">
        <v>43</v>
      </c>
      <c r="AX172" s="13" t="s">
        <v>83</v>
      </c>
      <c r="AY172" s="244" t="s">
        <v>156</v>
      </c>
    </row>
    <row r="173" s="13" customFormat="1">
      <c r="A173" s="13"/>
      <c r="B173" s="234"/>
      <c r="C173" s="235"/>
      <c r="D173" s="236" t="s">
        <v>167</v>
      </c>
      <c r="E173" s="237" t="s">
        <v>36</v>
      </c>
      <c r="F173" s="238" t="s">
        <v>528</v>
      </c>
      <c r="G173" s="235"/>
      <c r="H173" s="237" t="s">
        <v>36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167</v>
      </c>
      <c r="AU173" s="244" t="s">
        <v>94</v>
      </c>
      <c r="AV173" s="13" t="s">
        <v>91</v>
      </c>
      <c r="AW173" s="13" t="s">
        <v>43</v>
      </c>
      <c r="AX173" s="13" t="s">
        <v>83</v>
      </c>
      <c r="AY173" s="244" t="s">
        <v>156</v>
      </c>
    </row>
    <row r="174" s="13" customFormat="1">
      <c r="A174" s="13"/>
      <c r="B174" s="234"/>
      <c r="C174" s="235"/>
      <c r="D174" s="236" t="s">
        <v>167</v>
      </c>
      <c r="E174" s="237" t="s">
        <v>36</v>
      </c>
      <c r="F174" s="238" t="s">
        <v>529</v>
      </c>
      <c r="G174" s="235"/>
      <c r="H174" s="237" t="s">
        <v>36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167</v>
      </c>
      <c r="AU174" s="244" t="s">
        <v>94</v>
      </c>
      <c r="AV174" s="13" t="s">
        <v>91</v>
      </c>
      <c r="AW174" s="13" t="s">
        <v>43</v>
      </c>
      <c r="AX174" s="13" t="s">
        <v>83</v>
      </c>
      <c r="AY174" s="244" t="s">
        <v>156</v>
      </c>
    </row>
    <row r="175" s="13" customFormat="1">
      <c r="A175" s="13"/>
      <c r="B175" s="234"/>
      <c r="C175" s="235"/>
      <c r="D175" s="236" t="s">
        <v>167</v>
      </c>
      <c r="E175" s="237" t="s">
        <v>36</v>
      </c>
      <c r="F175" s="238" t="s">
        <v>531</v>
      </c>
      <c r="G175" s="235"/>
      <c r="H175" s="237" t="s">
        <v>36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167</v>
      </c>
      <c r="AU175" s="244" t="s">
        <v>94</v>
      </c>
      <c r="AV175" s="13" t="s">
        <v>91</v>
      </c>
      <c r="AW175" s="13" t="s">
        <v>43</v>
      </c>
      <c r="AX175" s="13" t="s">
        <v>83</v>
      </c>
      <c r="AY175" s="244" t="s">
        <v>156</v>
      </c>
    </row>
    <row r="176" s="14" customFormat="1">
      <c r="A176" s="14"/>
      <c r="B176" s="245"/>
      <c r="C176" s="246"/>
      <c r="D176" s="236" t="s">
        <v>167</v>
      </c>
      <c r="E176" s="247" t="s">
        <v>36</v>
      </c>
      <c r="F176" s="248" t="s">
        <v>537</v>
      </c>
      <c r="G176" s="246"/>
      <c r="H176" s="249">
        <v>4.4000000000000004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167</v>
      </c>
      <c r="AU176" s="255" t="s">
        <v>94</v>
      </c>
      <c r="AV176" s="14" t="s">
        <v>94</v>
      </c>
      <c r="AW176" s="14" t="s">
        <v>43</v>
      </c>
      <c r="AX176" s="14" t="s">
        <v>91</v>
      </c>
      <c r="AY176" s="255" t="s">
        <v>156</v>
      </c>
    </row>
    <row r="177" s="13" customFormat="1">
      <c r="A177" s="13"/>
      <c r="B177" s="234"/>
      <c r="C177" s="235"/>
      <c r="D177" s="236" t="s">
        <v>167</v>
      </c>
      <c r="E177" s="237" t="s">
        <v>36</v>
      </c>
      <c r="F177" s="238" t="s">
        <v>532</v>
      </c>
      <c r="G177" s="235"/>
      <c r="H177" s="237" t="s">
        <v>36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167</v>
      </c>
      <c r="AU177" s="244" t="s">
        <v>94</v>
      </c>
      <c r="AV177" s="13" t="s">
        <v>91</v>
      </c>
      <c r="AW177" s="13" t="s">
        <v>43</v>
      </c>
      <c r="AX177" s="13" t="s">
        <v>83</v>
      </c>
      <c r="AY177" s="244" t="s">
        <v>156</v>
      </c>
    </row>
    <row r="178" s="2" customFormat="1" ht="21.75" customHeight="1">
      <c r="A178" s="42"/>
      <c r="B178" s="43"/>
      <c r="C178" s="216" t="s">
        <v>280</v>
      </c>
      <c r="D178" s="216" t="s">
        <v>158</v>
      </c>
      <c r="E178" s="217" t="s">
        <v>538</v>
      </c>
      <c r="F178" s="218" t="s">
        <v>539</v>
      </c>
      <c r="G178" s="219" t="s">
        <v>190</v>
      </c>
      <c r="H178" s="220">
        <v>10.010999999999999</v>
      </c>
      <c r="I178" s="221"/>
      <c r="J178" s="222">
        <f>ROUND(I178*H178,2)</f>
        <v>0</v>
      </c>
      <c r="K178" s="218" t="s">
        <v>162</v>
      </c>
      <c r="L178" s="48"/>
      <c r="M178" s="223" t="s">
        <v>36</v>
      </c>
      <c r="N178" s="224" t="s">
        <v>54</v>
      </c>
      <c r="O178" s="88"/>
      <c r="P178" s="225">
        <f>O178*H178</f>
        <v>0</v>
      </c>
      <c r="Q178" s="225">
        <v>2.1600000000000001</v>
      </c>
      <c r="R178" s="225">
        <f>Q178*H178</f>
        <v>21.623760000000001</v>
      </c>
      <c r="S178" s="225">
        <v>0</v>
      </c>
      <c r="T178" s="226">
        <f>S178*H178</f>
        <v>0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27" t="s">
        <v>163</v>
      </c>
      <c r="AT178" s="227" t="s">
        <v>158</v>
      </c>
      <c r="AU178" s="227" t="s">
        <v>94</v>
      </c>
      <c r="AY178" s="20" t="s">
        <v>156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0" t="s">
        <v>91</v>
      </c>
      <c r="BK178" s="228">
        <f>ROUND(I178*H178,2)</f>
        <v>0</v>
      </c>
      <c r="BL178" s="20" t="s">
        <v>163</v>
      </c>
      <c r="BM178" s="227" t="s">
        <v>540</v>
      </c>
    </row>
    <row r="179" s="2" customFormat="1">
      <c r="A179" s="42"/>
      <c r="B179" s="43"/>
      <c r="C179" s="44"/>
      <c r="D179" s="229" t="s">
        <v>165</v>
      </c>
      <c r="E179" s="44"/>
      <c r="F179" s="230" t="s">
        <v>541</v>
      </c>
      <c r="G179" s="44"/>
      <c r="H179" s="44"/>
      <c r="I179" s="231"/>
      <c r="J179" s="44"/>
      <c r="K179" s="44"/>
      <c r="L179" s="48"/>
      <c r="M179" s="232"/>
      <c r="N179" s="233"/>
      <c r="O179" s="88"/>
      <c r="P179" s="88"/>
      <c r="Q179" s="88"/>
      <c r="R179" s="88"/>
      <c r="S179" s="88"/>
      <c r="T179" s="89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T179" s="20" t="s">
        <v>165</v>
      </c>
      <c r="AU179" s="20" t="s">
        <v>94</v>
      </c>
    </row>
    <row r="180" s="13" customFormat="1">
      <c r="A180" s="13"/>
      <c r="B180" s="234"/>
      <c r="C180" s="235"/>
      <c r="D180" s="236" t="s">
        <v>167</v>
      </c>
      <c r="E180" s="237" t="s">
        <v>36</v>
      </c>
      <c r="F180" s="238" t="s">
        <v>542</v>
      </c>
      <c r="G180" s="235"/>
      <c r="H180" s="237" t="s">
        <v>36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167</v>
      </c>
      <c r="AU180" s="244" t="s">
        <v>94</v>
      </c>
      <c r="AV180" s="13" t="s">
        <v>91</v>
      </c>
      <c r="AW180" s="13" t="s">
        <v>43</v>
      </c>
      <c r="AX180" s="13" t="s">
        <v>83</v>
      </c>
      <c r="AY180" s="244" t="s">
        <v>156</v>
      </c>
    </row>
    <row r="181" s="14" customFormat="1">
      <c r="A181" s="14"/>
      <c r="B181" s="245"/>
      <c r="C181" s="246"/>
      <c r="D181" s="236" t="s">
        <v>167</v>
      </c>
      <c r="E181" s="247" t="s">
        <v>36</v>
      </c>
      <c r="F181" s="248" t="s">
        <v>543</v>
      </c>
      <c r="G181" s="246"/>
      <c r="H181" s="249">
        <v>7.7009999999999996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167</v>
      </c>
      <c r="AU181" s="255" t="s">
        <v>94</v>
      </c>
      <c r="AV181" s="14" t="s">
        <v>94</v>
      </c>
      <c r="AW181" s="14" t="s">
        <v>43</v>
      </c>
      <c r="AX181" s="14" t="s">
        <v>83</v>
      </c>
      <c r="AY181" s="255" t="s">
        <v>156</v>
      </c>
    </row>
    <row r="182" s="16" customFormat="1">
      <c r="A182" s="16"/>
      <c r="B182" s="267"/>
      <c r="C182" s="268"/>
      <c r="D182" s="236" t="s">
        <v>167</v>
      </c>
      <c r="E182" s="269" t="s">
        <v>36</v>
      </c>
      <c r="F182" s="270" t="s">
        <v>263</v>
      </c>
      <c r="G182" s="268"/>
      <c r="H182" s="271">
        <v>7.7009999999999996</v>
      </c>
      <c r="I182" s="272"/>
      <c r="J182" s="268"/>
      <c r="K182" s="268"/>
      <c r="L182" s="273"/>
      <c r="M182" s="274"/>
      <c r="N182" s="275"/>
      <c r="O182" s="275"/>
      <c r="P182" s="275"/>
      <c r="Q182" s="275"/>
      <c r="R182" s="275"/>
      <c r="S182" s="275"/>
      <c r="T182" s="27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77" t="s">
        <v>167</v>
      </c>
      <c r="AU182" s="277" t="s">
        <v>94</v>
      </c>
      <c r="AV182" s="16" t="s">
        <v>181</v>
      </c>
      <c r="AW182" s="16" t="s">
        <v>43</v>
      </c>
      <c r="AX182" s="16" t="s">
        <v>83</v>
      </c>
      <c r="AY182" s="277" t="s">
        <v>156</v>
      </c>
    </row>
    <row r="183" s="13" customFormat="1">
      <c r="A183" s="13"/>
      <c r="B183" s="234"/>
      <c r="C183" s="235"/>
      <c r="D183" s="236" t="s">
        <v>167</v>
      </c>
      <c r="E183" s="237" t="s">
        <v>36</v>
      </c>
      <c r="F183" s="238" t="s">
        <v>544</v>
      </c>
      <c r="G183" s="235"/>
      <c r="H183" s="237" t="s">
        <v>36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167</v>
      </c>
      <c r="AU183" s="244" t="s">
        <v>94</v>
      </c>
      <c r="AV183" s="13" t="s">
        <v>91</v>
      </c>
      <c r="AW183" s="13" t="s">
        <v>43</v>
      </c>
      <c r="AX183" s="13" t="s">
        <v>83</v>
      </c>
      <c r="AY183" s="244" t="s">
        <v>156</v>
      </c>
    </row>
    <row r="184" s="14" customFormat="1">
      <c r="A184" s="14"/>
      <c r="B184" s="245"/>
      <c r="C184" s="246"/>
      <c r="D184" s="236" t="s">
        <v>167</v>
      </c>
      <c r="E184" s="247" t="s">
        <v>36</v>
      </c>
      <c r="F184" s="248" t="s">
        <v>545</v>
      </c>
      <c r="G184" s="246"/>
      <c r="H184" s="249">
        <v>2.3100000000000001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167</v>
      </c>
      <c r="AU184" s="255" t="s">
        <v>94</v>
      </c>
      <c r="AV184" s="14" t="s">
        <v>94</v>
      </c>
      <c r="AW184" s="14" t="s">
        <v>43</v>
      </c>
      <c r="AX184" s="14" t="s">
        <v>83</v>
      </c>
      <c r="AY184" s="255" t="s">
        <v>156</v>
      </c>
    </row>
    <row r="185" s="15" customFormat="1">
      <c r="A185" s="15"/>
      <c r="B185" s="256"/>
      <c r="C185" s="257"/>
      <c r="D185" s="236" t="s">
        <v>167</v>
      </c>
      <c r="E185" s="258" t="s">
        <v>36</v>
      </c>
      <c r="F185" s="259" t="s">
        <v>250</v>
      </c>
      <c r="G185" s="257"/>
      <c r="H185" s="260">
        <v>10.010999999999999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6" t="s">
        <v>167</v>
      </c>
      <c r="AU185" s="266" t="s">
        <v>94</v>
      </c>
      <c r="AV185" s="15" t="s">
        <v>163</v>
      </c>
      <c r="AW185" s="15" t="s">
        <v>43</v>
      </c>
      <c r="AX185" s="15" t="s">
        <v>91</v>
      </c>
      <c r="AY185" s="266" t="s">
        <v>156</v>
      </c>
    </row>
    <row r="186" s="2" customFormat="1" ht="21.75" customHeight="1">
      <c r="A186" s="42"/>
      <c r="B186" s="43"/>
      <c r="C186" s="216" t="s">
        <v>286</v>
      </c>
      <c r="D186" s="216" t="s">
        <v>158</v>
      </c>
      <c r="E186" s="217" t="s">
        <v>546</v>
      </c>
      <c r="F186" s="218" t="s">
        <v>547</v>
      </c>
      <c r="G186" s="219" t="s">
        <v>190</v>
      </c>
      <c r="H186" s="220">
        <v>12.022</v>
      </c>
      <c r="I186" s="221"/>
      <c r="J186" s="222">
        <f>ROUND(I186*H186,2)</f>
        <v>0</v>
      </c>
      <c r="K186" s="218" t="s">
        <v>162</v>
      </c>
      <c r="L186" s="48"/>
      <c r="M186" s="223" t="s">
        <v>36</v>
      </c>
      <c r="N186" s="224" t="s">
        <v>54</v>
      </c>
      <c r="O186" s="88"/>
      <c r="P186" s="225">
        <f>O186*H186</f>
        <v>0</v>
      </c>
      <c r="Q186" s="225">
        <v>2.5018722040000001</v>
      </c>
      <c r="R186" s="225">
        <f>Q186*H186</f>
        <v>30.077507636488001</v>
      </c>
      <c r="S186" s="225">
        <v>0</v>
      </c>
      <c r="T186" s="226">
        <f>S186*H186</f>
        <v>0</v>
      </c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R186" s="227" t="s">
        <v>163</v>
      </c>
      <c r="AT186" s="227" t="s">
        <v>158</v>
      </c>
      <c r="AU186" s="227" t="s">
        <v>94</v>
      </c>
      <c r="AY186" s="20" t="s">
        <v>156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20" t="s">
        <v>91</v>
      </c>
      <c r="BK186" s="228">
        <f>ROUND(I186*H186,2)</f>
        <v>0</v>
      </c>
      <c r="BL186" s="20" t="s">
        <v>163</v>
      </c>
      <c r="BM186" s="227" t="s">
        <v>548</v>
      </c>
    </row>
    <row r="187" s="2" customFormat="1">
      <c r="A187" s="42"/>
      <c r="B187" s="43"/>
      <c r="C187" s="44"/>
      <c r="D187" s="229" t="s">
        <v>165</v>
      </c>
      <c r="E187" s="44"/>
      <c r="F187" s="230" t="s">
        <v>549</v>
      </c>
      <c r="G187" s="44"/>
      <c r="H187" s="44"/>
      <c r="I187" s="231"/>
      <c r="J187" s="44"/>
      <c r="K187" s="44"/>
      <c r="L187" s="48"/>
      <c r="M187" s="232"/>
      <c r="N187" s="233"/>
      <c r="O187" s="88"/>
      <c r="P187" s="88"/>
      <c r="Q187" s="88"/>
      <c r="R187" s="88"/>
      <c r="S187" s="88"/>
      <c r="T187" s="89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T187" s="20" t="s">
        <v>165</v>
      </c>
      <c r="AU187" s="20" t="s">
        <v>94</v>
      </c>
    </row>
    <row r="188" s="2" customFormat="1">
      <c r="A188" s="42"/>
      <c r="B188" s="43"/>
      <c r="C188" s="44"/>
      <c r="D188" s="236" t="s">
        <v>413</v>
      </c>
      <c r="E188" s="44"/>
      <c r="F188" s="278" t="s">
        <v>550</v>
      </c>
      <c r="G188" s="44"/>
      <c r="H188" s="44"/>
      <c r="I188" s="231"/>
      <c r="J188" s="44"/>
      <c r="K188" s="44"/>
      <c r="L188" s="48"/>
      <c r="M188" s="232"/>
      <c r="N188" s="233"/>
      <c r="O188" s="88"/>
      <c r="P188" s="88"/>
      <c r="Q188" s="88"/>
      <c r="R188" s="88"/>
      <c r="S188" s="88"/>
      <c r="T188" s="89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T188" s="20" t="s">
        <v>413</v>
      </c>
      <c r="AU188" s="20" t="s">
        <v>94</v>
      </c>
    </row>
    <row r="189" s="13" customFormat="1">
      <c r="A189" s="13"/>
      <c r="B189" s="234"/>
      <c r="C189" s="235"/>
      <c r="D189" s="236" t="s">
        <v>167</v>
      </c>
      <c r="E189" s="237" t="s">
        <v>36</v>
      </c>
      <c r="F189" s="238" t="s">
        <v>551</v>
      </c>
      <c r="G189" s="235"/>
      <c r="H189" s="237" t="s">
        <v>36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167</v>
      </c>
      <c r="AU189" s="244" t="s">
        <v>94</v>
      </c>
      <c r="AV189" s="13" t="s">
        <v>91</v>
      </c>
      <c r="AW189" s="13" t="s">
        <v>43</v>
      </c>
      <c r="AX189" s="13" t="s">
        <v>83</v>
      </c>
      <c r="AY189" s="244" t="s">
        <v>156</v>
      </c>
    </row>
    <row r="190" s="13" customFormat="1">
      <c r="A190" s="13"/>
      <c r="B190" s="234"/>
      <c r="C190" s="235"/>
      <c r="D190" s="236" t="s">
        <v>167</v>
      </c>
      <c r="E190" s="237" t="s">
        <v>36</v>
      </c>
      <c r="F190" s="238" t="s">
        <v>552</v>
      </c>
      <c r="G190" s="235"/>
      <c r="H190" s="237" t="s">
        <v>36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167</v>
      </c>
      <c r="AU190" s="244" t="s">
        <v>94</v>
      </c>
      <c r="AV190" s="13" t="s">
        <v>91</v>
      </c>
      <c r="AW190" s="13" t="s">
        <v>43</v>
      </c>
      <c r="AX190" s="13" t="s">
        <v>83</v>
      </c>
      <c r="AY190" s="244" t="s">
        <v>156</v>
      </c>
    </row>
    <row r="191" s="13" customFormat="1">
      <c r="A191" s="13"/>
      <c r="B191" s="234"/>
      <c r="C191" s="235"/>
      <c r="D191" s="236" t="s">
        <v>167</v>
      </c>
      <c r="E191" s="237" t="s">
        <v>36</v>
      </c>
      <c r="F191" s="238" t="s">
        <v>553</v>
      </c>
      <c r="G191" s="235"/>
      <c r="H191" s="237" t="s">
        <v>36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167</v>
      </c>
      <c r="AU191" s="244" t="s">
        <v>94</v>
      </c>
      <c r="AV191" s="13" t="s">
        <v>91</v>
      </c>
      <c r="AW191" s="13" t="s">
        <v>43</v>
      </c>
      <c r="AX191" s="13" t="s">
        <v>83</v>
      </c>
      <c r="AY191" s="244" t="s">
        <v>156</v>
      </c>
    </row>
    <row r="192" s="13" customFormat="1">
      <c r="A192" s="13"/>
      <c r="B192" s="234"/>
      <c r="C192" s="235"/>
      <c r="D192" s="236" t="s">
        <v>167</v>
      </c>
      <c r="E192" s="237" t="s">
        <v>36</v>
      </c>
      <c r="F192" s="238" t="s">
        <v>554</v>
      </c>
      <c r="G192" s="235"/>
      <c r="H192" s="237" t="s">
        <v>36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167</v>
      </c>
      <c r="AU192" s="244" t="s">
        <v>94</v>
      </c>
      <c r="AV192" s="13" t="s">
        <v>91</v>
      </c>
      <c r="AW192" s="13" t="s">
        <v>43</v>
      </c>
      <c r="AX192" s="13" t="s">
        <v>83</v>
      </c>
      <c r="AY192" s="244" t="s">
        <v>156</v>
      </c>
    </row>
    <row r="193" s="13" customFormat="1">
      <c r="A193" s="13"/>
      <c r="B193" s="234"/>
      <c r="C193" s="235"/>
      <c r="D193" s="236" t="s">
        <v>167</v>
      </c>
      <c r="E193" s="237" t="s">
        <v>36</v>
      </c>
      <c r="F193" s="238" t="s">
        <v>555</v>
      </c>
      <c r="G193" s="235"/>
      <c r="H193" s="237" t="s">
        <v>36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167</v>
      </c>
      <c r="AU193" s="244" t="s">
        <v>94</v>
      </c>
      <c r="AV193" s="13" t="s">
        <v>91</v>
      </c>
      <c r="AW193" s="13" t="s">
        <v>43</v>
      </c>
      <c r="AX193" s="13" t="s">
        <v>83</v>
      </c>
      <c r="AY193" s="244" t="s">
        <v>156</v>
      </c>
    </row>
    <row r="194" s="13" customFormat="1">
      <c r="A194" s="13"/>
      <c r="B194" s="234"/>
      <c r="C194" s="235"/>
      <c r="D194" s="236" t="s">
        <v>167</v>
      </c>
      <c r="E194" s="237" t="s">
        <v>36</v>
      </c>
      <c r="F194" s="238" t="s">
        <v>556</v>
      </c>
      <c r="G194" s="235"/>
      <c r="H194" s="237" t="s">
        <v>36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167</v>
      </c>
      <c r="AU194" s="244" t="s">
        <v>94</v>
      </c>
      <c r="AV194" s="13" t="s">
        <v>91</v>
      </c>
      <c r="AW194" s="13" t="s">
        <v>43</v>
      </c>
      <c r="AX194" s="13" t="s">
        <v>83</v>
      </c>
      <c r="AY194" s="244" t="s">
        <v>156</v>
      </c>
    </row>
    <row r="195" s="14" customFormat="1">
      <c r="A195" s="14"/>
      <c r="B195" s="245"/>
      <c r="C195" s="246"/>
      <c r="D195" s="236" t="s">
        <v>167</v>
      </c>
      <c r="E195" s="247" t="s">
        <v>36</v>
      </c>
      <c r="F195" s="248" t="s">
        <v>557</v>
      </c>
      <c r="G195" s="246"/>
      <c r="H195" s="249">
        <v>10.19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167</v>
      </c>
      <c r="AU195" s="255" t="s">
        <v>94</v>
      </c>
      <c r="AV195" s="14" t="s">
        <v>94</v>
      </c>
      <c r="AW195" s="14" t="s">
        <v>43</v>
      </c>
      <c r="AX195" s="14" t="s">
        <v>83</v>
      </c>
      <c r="AY195" s="255" t="s">
        <v>156</v>
      </c>
    </row>
    <row r="196" s="14" customFormat="1">
      <c r="A196" s="14"/>
      <c r="B196" s="245"/>
      <c r="C196" s="246"/>
      <c r="D196" s="236" t="s">
        <v>167</v>
      </c>
      <c r="E196" s="247" t="s">
        <v>36</v>
      </c>
      <c r="F196" s="248" t="s">
        <v>558</v>
      </c>
      <c r="G196" s="246"/>
      <c r="H196" s="249">
        <v>1.8320000000000001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167</v>
      </c>
      <c r="AU196" s="255" t="s">
        <v>94</v>
      </c>
      <c r="AV196" s="14" t="s">
        <v>94</v>
      </c>
      <c r="AW196" s="14" t="s">
        <v>43</v>
      </c>
      <c r="AX196" s="14" t="s">
        <v>83</v>
      </c>
      <c r="AY196" s="255" t="s">
        <v>156</v>
      </c>
    </row>
    <row r="197" s="15" customFormat="1">
      <c r="A197" s="15"/>
      <c r="B197" s="256"/>
      <c r="C197" s="257"/>
      <c r="D197" s="236" t="s">
        <v>167</v>
      </c>
      <c r="E197" s="258" t="s">
        <v>36</v>
      </c>
      <c r="F197" s="259" t="s">
        <v>250</v>
      </c>
      <c r="G197" s="257"/>
      <c r="H197" s="260">
        <v>12.022</v>
      </c>
      <c r="I197" s="261"/>
      <c r="J197" s="257"/>
      <c r="K197" s="257"/>
      <c r="L197" s="262"/>
      <c r="M197" s="263"/>
      <c r="N197" s="264"/>
      <c r="O197" s="264"/>
      <c r="P197" s="264"/>
      <c r="Q197" s="264"/>
      <c r="R197" s="264"/>
      <c r="S197" s="264"/>
      <c r="T197" s="26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6" t="s">
        <v>167</v>
      </c>
      <c r="AU197" s="266" t="s">
        <v>94</v>
      </c>
      <c r="AV197" s="15" t="s">
        <v>163</v>
      </c>
      <c r="AW197" s="15" t="s">
        <v>43</v>
      </c>
      <c r="AX197" s="15" t="s">
        <v>91</v>
      </c>
      <c r="AY197" s="266" t="s">
        <v>156</v>
      </c>
    </row>
    <row r="198" s="2" customFormat="1" ht="16.5" customHeight="1">
      <c r="A198" s="42"/>
      <c r="B198" s="43"/>
      <c r="C198" s="216" t="s">
        <v>291</v>
      </c>
      <c r="D198" s="216" t="s">
        <v>158</v>
      </c>
      <c r="E198" s="217" t="s">
        <v>559</v>
      </c>
      <c r="F198" s="218" t="s">
        <v>560</v>
      </c>
      <c r="G198" s="219" t="s">
        <v>161</v>
      </c>
      <c r="H198" s="220">
        <v>14.85</v>
      </c>
      <c r="I198" s="221"/>
      <c r="J198" s="222">
        <f>ROUND(I198*H198,2)</f>
        <v>0</v>
      </c>
      <c r="K198" s="218" t="s">
        <v>162</v>
      </c>
      <c r="L198" s="48"/>
      <c r="M198" s="223" t="s">
        <v>36</v>
      </c>
      <c r="N198" s="224" t="s">
        <v>54</v>
      </c>
      <c r="O198" s="88"/>
      <c r="P198" s="225">
        <f>O198*H198</f>
        <v>0</v>
      </c>
      <c r="Q198" s="225">
        <v>0.002944</v>
      </c>
      <c r="R198" s="225">
        <f>Q198*H198</f>
        <v>0.043718399999999998</v>
      </c>
      <c r="S198" s="225">
        <v>0</v>
      </c>
      <c r="T198" s="226">
        <f>S198*H198</f>
        <v>0</v>
      </c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R198" s="227" t="s">
        <v>163</v>
      </c>
      <c r="AT198" s="227" t="s">
        <v>158</v>
      </c>
      <c r="AU198" s="227" t="s">
        <v>94</v>
      </c>
      <c r="AY198" s="20" t="s">
        <v>156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20" t="s">
        <v>91</v>
      </c>
      <c r="BK198" s="228">
        <f>ROUND(I198*H198,2)</f>
        <v>0</v>
      </c>
      <c r="BL198" s="20" t="s">
        <v>163</v>
      </c>
      <c r="BM198" s="227" t="s">
        <v>561</v>
      </c>
    </row>
    <row r="199" s="2" customFormat="1">
      <c r="A199" s="42"/>
      <c r="B199" s="43"/>
      <c r="C199" s="44"/>
      <c r="D199" s="229" t="s">
        <v>165</v>
      </c>
      <c r="E199" s="44"/>
      <c r="F199" s="230" t="s">
        <v>562</v>
      </c>
      <c r="G199" s="44"/>
      <c r="H199" s="44"/>
      <c r="I199" s="231"/>
      <c r="J199" s="44"/>
      <c r="K199" s="44"/>
      <c r="L199" s="48"/>
      <c r="M199" s="232"/>
      <c r="N199" s="233"/>
      <c r="O199" s="88"/>
      <c r="P199" s="88"/>
      <c r="Q199" s="88"/>
      <c r="R199" s="88"/>
      <c r="S199" s="88"/>
      <c r="T199" s="89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T199" s="20" t="s">
        <v>165</v>
      </c>
      <c r="AU199" s="20" t="s">
        <v>94</v>
      </c>
    </row>
    <row r="200" s="13" customFormat="1">
      <c r="A200" s="13"/>
      <c r="B200" s="234"/>
      <c r="C200" s="235"/>
      <c r="D200" s="236" t="s">
        <v>167</v>
      </c>
      <c r="E200" s="237" t="s">
        <v>36</v>
      </c>
      <c r="F200" s="238" t="s">
        <v>551</v>
      </c>
      <c r="G200" s="235"/>
      <c r="H200" s="237" t="s">
        <v>36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167</v>
      </c>
      <c r="AU200" s="244" t="s">
        <v>94</v>
      </c>
      <c r="AV200" s="13" t="s">
        <v>91</v>
      </c>
      <c r="AW200" s="13" t="s">
        <v>43</v>
      </c>
      <c r="AX200" s="13" t="s">
        <v>83</v>
      </c>
      <c r="AY200" s="244" t="s">
        <v>156</v>
      </c>
    </row>
    <row r="201" s="13" customFormat="1">
      <c r="A201" s="13"/>
      <c r="B201" s="234"/>
      <c r="C201" s="235"/>
      <c r="D201" s="236" t="s">
        <v>167</v>
      </c>
      <c r="E201" s="237" t="s">
        <v>36</v>
      </c>
      <c r="F201" s="238" t="s">
        <v>552</v>
      </c>
      <c r="G201" s="235"/>
      <c r="H201" s="237" t="s">
        <v>36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167</v>
      </c>
      <c r="AU201" s="244" t="s">
        <v>94</v>
      </c>
      <c r="AV201" s="13" t="s">
        <v>91</v>
      </c>
      <c r="AW201" s="13" t="s">
        <v>43</v>
      </c>
      <c r="AX201" s="13" t="s">
        <v>83</v>
      </c>
      <c r="AY201" s="244" t="s">
        <v>156</v>
      </c>
    </row>
    <row r="202" s="13" customFormat="1">
      <c r="A202" s="13"/>
      <c r="B202" s="234"/>
      <c r="C202" s="235"/>
      <c r="D202" s="236" t="s">
        <v>167</v>
      </c>
      <c r="E202" s="237" t="s">
        <v>36</v>
      </c>
      <c r="F202" s="238" t="s">
        <v>553</v>
      </c>
      <c r="G202" s="235"/>
      <c r="H202" s="237" t="s">
        <v>36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167</v>
      </c>
      <c r="AU202" s="244" t="s">
        <v>94</v>
      </c>
      <c r="AV202" s="13" t="s">
        <v>91</v>
      </c>
      <c r="AW202" s="13" t="s">
        <v>43</v>
      </c>
      <c r="AX202" s="13" t="s">
        <v>83</v>
      </c>
      <c r="AY202" s="244" t="s">
        <v>156</v>
      </c>
    </row>
    <row r="203" s="13" customFormat="1">
      <c r="A203" s="13"/>
      <c r="B203" s="234"/>
      <c r="C203" s="235"/>
      <c r="D203" s="236" t="s">
        <v>167</v>
      </c>
      <c r="E203" s="237" t="s">
        <v>36</v>
      </c>
      <c r="F203" s="238" t="s">
        <v>554</v>
      </c>
      <c r="G203" s="235"/>
      <c r="H203" s="237" t="s">
        <v>36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167</v>
      </c>
      <c r="AU203" s="244" t="s">
        <v>94</v>
      </c>
      <c r="AV203" s="13" t="s">
        <v>91</v>
      </c>
      <c r="AW203" s="13" t="s">
        <v>43</v>
      </c>
      <c r="AX203" s="13" t="s">
        <v>83</v>
      </c>
      <c r="AY203" s="244" t="s">
        <v>156</v>
      </c>
    </row>
    <row r="204" s="13" customFormat="1">
      <c r="A204" s="13"/>
      <c r="B204" s="234"/>
      <c r="C204" s="235"/>
      <c r="D204" s="236" t="s">
        <v>167</v>
      </c>
      <c r="E204" s="237" t="s">
        <v>36</v>
      </c>
      <c r="F204" s="238" t="s">
        <v>556</v>
      </c>
      <c r="G204" s="235"/>
      <c r="H204" s="237" t="s">
        <v>36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167</v>
      </c>
      <c r="AU204" s="244" t="s">
        <v>94</v>
      </c>
      <c r="AV204" s="13" t="s">
        <v>91</v>
      </c>
      <c r="AW204" s="13" t="s">
        <v>43</v>
      </c>
      <c r="AX204" s="13" t="s">
        <v>83</v>
      </c>
      <c r="AY204" s="244" t="s">
        <v>156</v>
      </c>
    </row>
    <row r="205" s="14" customFormat="1">
      <c r="A205" s="14"/>
      <c r="B205" s="245"/>
      <c r="C205" s="246"/>
      <c r="D205" s="236" t="s">
        <v>167</v>
      </c>
      <c r="E205" s="247" t="s">
        <v>36</v>
      </c>
      <c r="F205" s="248" t="s">
        <v>563</v>
      </c>
      <c r="G205" s="246"/>
      <c r="H205" s="249">
        <v>14.85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167</v>
      </c>
      <c r="AU205" s="255" t="s">
        <v>94</v>
      </c>
      <c r="AV205" s="14" t="s">
        <v>94</v>
      </c>
      <c r="AW205" s="14" t="s">
        <v>43</v>
      </c>
      <c r="AX205" s="14" t="s">
        <v>83</v>
      </c>
      <c r="AY205" s="255" t="s">
        <v>156</v>
      </c>
    </row>
    <row r="206" s="15" customFormat="1">
      <c r="A206" s="15"/>
      <c r="B206" s="256"/>
      <c r="C206" s="257"/>
      <c r="D206" s="236" t="s">
        <v>167</v>
      </c>
      <c r="E206" s="258" t="s">
        <v>36</v>
      </c>
      <c r="F206" s="259" t="s">
        <v>250</v>
      </c>
      <c r="G206" s="257"/>
      <c r="H206" s="260">
        <v>14.85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6" t="s">
        <v>167</v>
      </c>
      <c r="AU206" s="266" t="s">
        <v>94</v>
      </c>
      <c r="AV206" s="15" t="s">
        <v>163</v>
      </c>
      <c r="AW206" s="15" t="s">
        <v>43</v>
      </c>
      <c r="AX206" s="15" t="s">
        <v>91</v>
      </c>
      <c r="AY206" s="266" t="s">
        <v>156</v>
      </c>
    </row>
    <row r="207" s="2" customFormat="1" ht="16.5" customHeight="1">
      <c r="A207" s="42"/>
      <c r="B207" s="43"/>
      <c r="C207" s="216" t="s">
        <v>297</v>
      </c>
      <c r="D207" s="216" t="s">
        <v>158</v>
      </c>
      <c r="E207" s="217" t="s">
        <v>564</v>
      </c>
      <c r="F207" s="218" t="s">
        <v>565</v>
      </c>
      <c r="G207" s="219" t="s">
        <v>161</v>
      </c>
      <c r="H207" s="220">
        <v>14.85</v>
      </c>
      <c r="I207" s="221"/>
      <c r="J207" s="222">
        <f>ROUND(I207*H207,2)</f>
        <v>0</v>
      </c>
      <c r="K207" s="218" t="s">
        <v>162</v>
      </c>
      <c r="L207" s="48"/>
      <c r="M207" s="223" t="s">
        <v>36</v>
      </c>
      <c r="N207" s="224" t="s">
        <v>54</v>
      </c>
      <c r="O207" s="88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R207" s="227" t="s">
        <v>163</v>
      </c>
      <c r="AT207" s="227" t="s">
        <v>158</v>
      </c>
      <c r="AU207" s="227" t="s">
        <v>94</v>
      </c>
      <c r="AY207" s="20" t="s">
        <v>156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20" t="s">
        <v>91</v>
      </c>
      <c r="BK207" s="228">
        <f>ROUND(I207*H207,2)</f>
        <v>0</v>
      </c>
      <c r="BL207" s="20" t="s">
        <v>163</v>
      </c>
      <c r="BM207" s="227" t="s">
        <v>566</v>
      </c>
    </row>
    <row r="208" s="2" customFormat="1">
      <c r="A208" s="42"/>
      <c r="B208" s="43"/>
      <c r="C208" s="44"/>
      <c r="D208" s="229" t="s">
        <v>165</v>
      </c>
      <c r="E208" s="44"/>
      <c r="F208" s="230" t="s">
        <v>567</v>
      </c>
      <c r="G208" s="44"/>
      <c r="H208" s="44"/>
      <c r="I208" s="231"/>
      <c r="J208" s="44"/>
      <c r="K208" s="44"/>
      <c r="L208" s="48"/>
      <c r="M208" s="232"/>
      <c r="N208" s="233"/>
      <c r="O208" s="88"/>
      <c r="P208" s="88"/>
      <c r="Q208" s="88"/>
      <c r="R208" s="88"/>
      <c r="S208" s="88"/>
      <c r="T208" s="89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T208" s="20" t="s">
        <v>165</v>
      </c>
      <c r="AU208" s="20" t="s">
        <v>94</v>
      </c>
    </row>
    <row r="209" s="2" customFormat="1" ht="33" customHeight="1">
      <c r="A209" s="42"/>
      <c r="B209" s="43"/>
      <c r="C209" s="216" t="s">
        <v>302</v>
      </c>
      <c r="D209" s="216" t="s">
        <v>158</v>
      </c>
      <c r="E209" s="217" t="s">
        <v>568</v>
      </c>
      <c r="F209" s="218" t="s">
        <v>569</v>
      </c>
      <c r="G209" s="219" t="s">
        <v>226</v>
      </c>
      <c r="H209" s="220">
        <v>1</v>
      </c>
      <c r="I209" s="221"/>
      <c r="J209" s="222">
        <f>ROUND(I209*H209,2)</f>
        <v>0</v>
      </c>
      <c r="K209" s="218" t="s">
        <v>162</v>
      </c>
      <c r="L209" s="48"/>
      <c r="M209" s="223" t="s">
        <v>36</v>
      </c>
      <c r="N209" s="224" t="s">
        <v>54</v>
      </c>
      <c r="O209" s="88"/>
      <c r="P209" s="225">
        <f>O209*H209</f>
        <v>0</v>
      </c>
      <c r="Q209" s="225">
        <v>0.0030846799999999998</v>
      </c>
      <c r="R209" s="225">
        <f>Q209*H209</f>
        <v>0.0030846799999999998</v>
      </c>
      <c r="S209" s="225">
        <v>0</v>
      </c>
      <c r="T209" s="226">
        <f>S209*H209</f>
        <v>0</v>
      </c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R209" s="227" t="s">
        <v>163</v>
      </c>
      <c r="AT209" s="227" t="s">
        <v>158</v>
      </c>
      <c r="AU209" s="227" t="s">
        <v>94</v>
      </c>
      <c r="AY209" s="20" t="s">
        <v>156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20" t="s">
        <v>91</v>
      </c>
      <c r="BK209" s="228">
        <f>ROUND(I209*H209,2)</f>
        <v>0</v>
      </c>
      <c r="BL209" s="20" t="s">
        <v>163</v>
      </c>
      <c r="BM209" s="227" t="s">
        <v>570</v>
      </c>
    </row>
    <row r="210" s="2" customFormat="1">
      <c r="A210" s="42"/>
      <c r="B210" s="43"/>
      <c r="C210" s="44"/>
      <c r="D210" s="229" t="s">
        <v>165</v>
      </c>
      <c r="E210" s="44"/>
      <c r="F210" s="230" t="s">
        <v>571</v>
      </c>
      <c r="G210" s="44"/>
      <c r="H210" s="44"/>
      <c r="I210" s="231"/>
      <c r="J210" s="44"/>
      <c r="K210" s="44"/>
      <c r="L210" s="48"/>
      <c r="M210" s="232"/>
      <c r="N210" s="233"/>
      <c r="O210" s="88"/>
      <c r="P210" s="88"/>
      <c r="Q210" s="88"/>
      <c r="R210" s="88"/>
      <c r="S210" s="88"/>
      <c r="T210" s="89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T210" s="20" t="s">
        <v>165</v>
      </c>
      <c r="AU210" s="20" t="s">
        <v>94</v>
      </c>
    </row>
    <row r="211" s="13" customFormat="1">
      <c r="A211" s="13"/>
      <c r="B211" s="234"/>
      <c r="C211" s="235"/>
      <c r="D211" s="236" t="s">
        <v>167</v>
      </c>
      <c r="E211" s="237" t="s">
        <v>36</v>
      </c>
      <c r="F211" s="238" t="s">
        <v>572</v>
      </c>
      <c r="G211" s="235"/>
      <c r="H211" s="237" t="s">
        <v>36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167</v>
      </c>
      <c r="AU211" s="244" t="s">
        <v>94</v>
      </c>
      <c r="AV211" s="13" t="s">
        <v>91</v>
      </c>
      <c r="AW211" s="13" t="s">
        <v>43</v>
      </c>
      <c r="AX211" s="13" t="s">
        <v>83</v>
      </c>
      <c r="AY211" s="244" t="s">
        <v>156</v>
      </c>
    </row>
    <row r="212" s="14" customFormat="1">
      <c r="A212" s="14"/>
      <c r="B212" s="245"/>
      <c r="C212" s="246"/>
      <c r="D212" s="236" t="s">
        <v>167</v>
      </c>
      <c r="E212" s="247" t="s">
        <v>36</v>
      </c>
      <c r="F212" s="248" t="s">
        <v>91</v>
      </c>
      <c r="G212" s="246"/>
      <c r="H212" s="249">
        <v>1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167</v>
      </c>
      <c r="AU212" s="255" t="s">
        <v>94</v>
      </c>
      <c r="AV212" s="14" t="s">
        <v>94</v>
      </c>
      <c r="AW212" s="14" t="s">
        <v>43</v>
      </c>
      <c r="AX212" s="14" t="s">
        <v>91</v>
      </c>
      <c r="AY212" s="255" t="s">
        <v>156</v>
      </c>
    </row>
    <row r="213" s="2" customFormat="1" ht="16.5" customHeight="1">
      <c r="A213" s="42"/>
      <c r="B213" s="43"/>
      <c r="C213" s="216" t="s">
        <v>307</v>
      </c>
      <c r="D213" s="216" t="s">
        <v>158</v>
      </c>
      <c r="E213" s="217" t="s">
        <v>573</v>
      </c>
      <c r="F213" s="218" t="s">
        <v>574</v>
      </c>
      <c r="G213" s="219" t="s">
        <v>283</v>
      </c>
      <c r="H213" s="220">
        <v>0.057000000000000002</v>
      </c>
      <c r="I213" s="221"/>
      <c r="J213" s="222">
        <f>ROUND(I213*H213,2)</f>
        <v>0</v>
      </c>
      <c r="K213" s="218" t="s">
        <v>162</v>
      </c>
      <c r="L213" s="48"/>
      <c r="M213" s="223" t="s">
        <v>36</v>
      </c>
      <c r="N213" s="224" t="s">
        <v>54</v>
      </c>
      <c r="O213" s="88"/>
      <c r="P213" s="225">
        <f>O213*H213</f>
        <v>0</v>
      </c>
      <c r="Q213" s="225">
        <v>1.0606207999999999</v>
      </c>
      <c r="R213" s="225">
        <f>Q213*H213</f>
        <v>0.060455385599999995</v>
      </c>
      <c r="S213" s="225">
        <v>0</v>
      </c>
      <c r="T213" s="226">
        <f>S213*H213</f>
        <v>0</v>
      </c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R213" s="227" t="s">
        <v>163</v>
      </c>
      <c r="AT213" s="227" t="s">
        <v>158</v>
      </c>
      <c r="AU213" s="227" t="s">
        <v>94</v>
      </c>
      <c r="AY213" s="20" t="s">
        <v>156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20" t="s">
        <v>91</v>
      </c>
      <c r="BK213" s="228">
        <f>ROUND(I213*H213,2)</f>
        <v>0</v>
      </c>
      <c r="BL213" s="20" t="s">
        <v>163</v>
      </c>
      <c r="BM213" s="227" t="s">
        <v>575</v>
      </c>
    </row>
    <row r="214" s="2" customFormat="1">
      <c r="A214" s="42"/>
      <c r="B214" s="43"/>
      <c r="C214" s="44"/>
      <c r="D214" s="229" t="s">
        <v>165</v>
      </c>
      <c r="E214" s="44"/>
      <c r="F214" s="230" t="s">
        <v>576</v>
      </c>
      <c r="G214" s="44"/>
      <c r="H214" s="44"/>
      <c r="I214" s="231"/>
      <c r="J214" s="44"/>
      <c r="K214" s="44"/>
      <c r="L214" s="48"/>
      <c r="M214" s="232"/>
      <c r="N214" s="233"/>
      <c r="O214" s="88"/>
      <c r="P214" s="88"/>
      <c r="Q214" s="88"/>
      <c r="R214" s="88"/>
      <c r="S214" s="88"/>
      <c r="T214" s="89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T214" s="20" t="s">
        <v>165</v>
      </c>
      <c r="AU214" s="20" t="s">
        <v>94</v>
      </c>
    </row>
    <row r="215" s="13" customFormat="1">
      <c r="A215" s="13"/>
      <c r="B215" s="234"/>
      <c r="C215" s="235"/>
      <c r="D215" s="236" t="s">
        <v>167</v>
      </c>
      <c r="E215" s="237" t="s">
        <v>36</v>
      </c>
      <c r="F215" s="238" t="s">
        <v>551</v>
      </c>
      <c r="G215" s="235"/>
      <c r="H215" s="237" t="s">
        <v>36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167</v>
      </c>
      <c r="AU215" s="244" t="s">
        <v>94</v>
      </c>
      <c r="AV215" s="13" t="s">
        <v>91</v>
      </c>
      <c r="AW215" s="13" t="s">
        <v>43</v>
      </c>
      <c r="AX215" s="13" t="s">
        <v>83</v>
      </c>
      <c r="AY215" s="244" t="s">
        <v>156</v>
      </c>
    </row>
    <row r="216" s="13" customFormat="1">
      <c r="A216" s="13"/>
      <c r="B216" s="234"/>
      <c r="C216" s="235"/>
      <c r="D216" s="236" t="s">
        <v>167</v>
      </c>
      <c r="E216" s="237" t="s">
        <v>36</v>
      </c>
      <c r="F216" s="238" t="s">
        <v>552</v>
      </c>
      <c r="G216" s="235"/>
      <c r="H216" s="237" t="s">
        <v>36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167</v>
      </c>
      <c r="AU216" s="244" t="s">
        <v>94</v>
      </c>
      <c r="AV216" s="13" t="s">
        <v>91</v>
      </c>
      <c r="AW216" s="13" t="s">
        <v>43</v>
      </c>
      <c r="AX216" s="13" t="s">
        <v>83</v>
      </c>
      <c r="AY216" s="244" t="s">
        <v>156</v>
      </c>
    </row>
    <row r="217" s="13" customFormat="1">
      <c r="A217" s="13"/>
      <c r="B217" s="234"/>
      <c r="C217" s="235"/>
      <c r="D217" s="236" t="s">
        <v>167</v>
      </c>
      <c r="E217" s="237" t="s">
        <v>36</v>
      </c>
      <c r="F217" s="238" t="s">
        <v>553</v>
      </c>
      <c r="G217" s="235"/>
      <c r="H217" s="237" t="s">
        <v>36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167</v>
      </c>
      <c r="AU217" s="244" t="s">
        <v>94</v>
      </c>
      <c r="AV217" s="13" t="s">
        <v>91</v>
      </c>
      <c r="AW217" s="13" t="s">
        <v>43</v>
      </c>
      <c r="AX217" s="13" t="s">
        <v>83</v>
      </c>
      <c r="AY217" s="244" t="s">
        <v>156</v>
      </c>
    </row>
    <row r="218" s="13" customFormat="1">
      <c r="A218" s="13"/>
      <c r="B218" s="234"/>
      <c r="C218" s="235"/>
      <c r="D218" s="236" t="s">
        <v>167</v>
      </c>
      <c r="E218" s="237" t="s">
        <v>36</v>
      </c>
      <c r="F218" s="238" t="s">
        <v>554</v>
      </c>
      <c r="G218" s="235"/>
      <c r="H218" s="237" t="s">
        <v>36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167</v>
      </c>
      <c r="AU218" s="244" t="s">
        <v>94</v>
      </c>
      <c r="AV218" s="13" t="s">
        <v>91</v>
      </c>
      <c r="AW218" s="13" t="s">
        <v>43</v>
      </c>
      <c r="AX218" s="13" t="s">
        <v>83</v>
      </c>
      <c r="AY218" s="244" t="s">
        <v>156</v>
      </c>
    </row>
    <row r="219" s="13" customFormat="1">
      <c r="A219" s="13"/>
      <c r="B219" s="234"/>
      <c r="C219" s="235"/>
      <c r="D219" s="236" t="s">
        <v>167</v>
      </c>
      <c r="E219" s="237" t="s">
        <v>36</v>
      </c>
      <c r="F219" s="238" t="s">
        <v>577</v>
      </c>
      <c r="G219" s="235"/>
      <c r="H219" s="237" t="s">
        <v>36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167</v>
      </c>
      <c r="AU219" s="244" t="s">
        <v>94</v>
      </c>
      <c r="AV219" s="13" t="s">
        <v>91</v>
      </c>
      <c r="AW219" s="13" t="s">
        <v>43</v>
      </c>
      <c r="AX219" s="13" t="s">
        <v>83</v>
      </c>
      <c r="AY219" s="244" t="s">
        <v>156</v>
      </c>
    </row>
    <row r="220" s="13" customFormat="1">
      <c r="A220" s="13"/>
      <c r="B220" s="234"/>
      <c r="C220" s="235"/>
      <c r="D220" s="236" t="s">
        <v>167</v>
      </c>
      <c r="E220" s="237" t="s">
        <v>36</v>
      </c>
      <c r="F220" s="238" t="s">
        <v>578</v>
      </c>
      <c r="G220" s="235"/>
      <c r="H220" s="237" t="s">
        <v>36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167</v>
      </c>
      <c r="AU220" s="244" t="s">
        <v>94</v>
      </c>
      <c r="AV220" s="13" t="s">
        <v>91</v>
      </c>
      <c r="AW220" s="13" t="s">
        <v>43</v>
      </c>
      <c r="AX220" s="13" t="s">
        <v>83</v>
      </c>
      <c r="AY220" s="244" t="s">
        <v>156</v>
      </c>
    </row>
    <row r="221" s="13" customFormat="1">
      <c r="A221" s="13"/>
      <c r="B221" s="234"/>
      <c r="C221" s="235"/>
      <c r="D221" s="236" t="s">
        <v>167</v>
      </c>
      <c r="E221" s="237" t="s">
        <v>36</v>
      </c>
      <c r="F221" s="238" t="s">
        <v>556</v>
      </c>
      <c r="G221" s="235"/>
      <c r="H221" s="237" t="s">
        <v>36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167</v>
      </c>
      <c r="AU221" s="244" t="s">
        <v>94</v>
      </c>
      <c r="AV221" s="13" t="s">
        <v>91</v>
      </c>
      <c r="AW221" s="13" t="s">
        <v>43</v>
      </c>
      <c r="AX221" s="13" t="s">
        <v>83</v>
      </c>
      <c r="AY221" s="244" t="s">
        <v>156</v>
      </c>
    </row>
    <row r="222" s="14" customFormat="1">
      <c r="A222" s="14"/>
      <c r="B222" s="245"/>
      <c r="C222" s="246"/>
      <c r="D222" s="236" t="s">
        <v>167</v>
      </c>
      <c r="E222" s="247" t="s">
        <v>36</v>
      </c>
      <c r="F222" s="248" t="s">
        <v>579</v>
      </c>
      <c r="G222" s="246"/>
      <c r="H222" s="249">
        <v>0.057000000000000002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167</v>
      </c>
      <c r="AU222" s="255" t="s">
        <v>94</v>
      </c>
      <c r="AV222" s="14" t="s">
        <v>94</v>
      </c>
      <c r="AW222" s="14" t="s">
        <v>43</v>
      </c>
      <c r="AX222" s="14" t="s">
        <v>83</v>
      </c>
      <c r="AY222" s="255" t="s">
        <v>156</v>
      </c>
    </row>
    <row r="223" s="15" customFormat="1">
      <c r="A223" s="15"/>
      <c r="B223" s="256"/>
      <c r="C223" s="257"/>
      <c r="D223" s="236" t="s">
        <v>167</v>
      </c>
      <c r="E223" s="258" t="s">
        <v>36</v>
      </c>
      <c r="F223" s="259" t="s">
        <v>250</v>
      </c>
      <c r="G223" s="257"/>
      <c r="H223" s="260">
        <v>0.057000000000000002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6" t="s">
        <v>167</v>
      </c>
      <c r="AU223" s="266" t="s">
        <v>94</v>
      </c>
      <c r="AV223" s="15" t="s">
        <v>163</v>
      </c>
      <c r="AW223" s="15" t="s">
        <v>43</v>
      </c>
      <c r="AX223" s="15" t="s">
        <v>91</v>
      </c>
      <c r="AY223" s="266" t="s">
        <v>156</v>
      </c>
    </row>
    <row r="224" s="2" customFormat="1" ht="16.5" customHeight="1">
      <c r="A224" s="42"/>
      <c r="B224" s="43"/>
      <c r="C224" s="216" t="s">
        <v>312</v>
      </c>
      <c r="D224" s="216" t="s">
        <v>158</v>
      </c>
      <c r="E224" s="217" t="s">
        <v>580</v>
      </c>
      <c r="F224" s="218" t="s">
        <v>581</v>
      </c>
      <c r="G224" s="219" t="s">
        <v>283</v>
      </c>
      <c r="H224" s="220">
        <v>0.72399999999999998</v>
      </c>
      <c r="I224" s="221"/>
      <c r="J224" s="222">
        <f>ROUND(I224*H224,2)</f>
        <v>0</v>
      </c>
      <c r="K224" s="218" t="s">
        <v>162</v>
      </c>
      <c r="L224" s="48"/>
      <c r="M224" s="223" t="s">
        <v>36</v>
      </c>
      <c r="N224" s="224" t="s">
        <v>54</v>
      </c>
      <c r="O224" s="88"/>
      <c r="P224" s="225">
        <f>O224*H224</f>
        <v>0</v>
      </c>
      <c r="Q224" s="225">
        <v>1.0627727797</v>
      </c>
      <c r="R224" s="225">
        <f>Q224*H224</f>
        <v>0.76944749250279998</v>
      </c>
      <c r="S224" s="225">
        <v>0</v>
      </c>
      <c r="T224" s="226">
        <f>S224*H224</f>
        <v>0</v>
      </c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R224" s="227" t="s">
        <v>163</v>
      </c>
      <c r="AT224" s="227" t="s">
        <v>158</v>
      </c>
      <c r="AU224" s="227" t="s">
        <v>94</v>
      </c>
      <c r="AY224" s="20" t="s">
        <v>156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20" t="s">
        <v>91</v>
      </c>
      <c r="BK224" s="228">
        <f>ROUND(I224*H224,2)</f>
        <v>0</v>
      </c>
      <c r="BL224" s="20" t="s">
        <v>163</v>
      </c>
      <c r="BM224" s="227" t="s">
        <v>582</v>
      </c>
    </row>
    <row r="225" s="2" customFormat="1">
      <c r="A225" s="42"/>
      <c r="B225" s="43"/>
      <c r="C225" s="44"/>
      <c r="D225" s="229" t="s">
        <v>165</v>
      </c>
      <c r="E225" s="44"/>
      <c r="F225" s="230" t="s">
        <v>583</v>
      </c>
      <c r="G225" s="44"/>
      <c r="H225" s="44"/>
      <c r="I225" s="231"/>
      <c r="J225" s="44"/>
      <c r="K225" s="44"/>
      <c r="L225" s="48"/>
      <c r="M225" s="232"/>
      <c r="N225" s="233"/>
      <c r="O225" s="88"/>
      <c r="P225" s="88"/>
      <c r="Q225" s="88"/>
      <c r="R225" s="88"/>
      <c r="S225" s="88"/>
      <c r="T225" s="89"/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T225" s="20" t="s">
        <v>165</v>
      </c>
      <c r="AU225" s="20" t="s">
        <v>94</v>
      </c>
    </row>
    <row r="226" s="13" customFormat="1">
      <c r="A226" s="13"/>
      <c r="B226" s="234"/>
      <c r="C226" s="235"/>
      <c r="D226" s="236" t="s">
        <v>167</v>
      </c>
      <c r="E226" s="237" t="s">
        <v>36</v>
      </c>
      <c r="F226" s="238" t="s">
        <v>551</v>
      </c>
      <c r="G226" s="235"/>
      <c r="H226" s="237" t="s">
        <v>36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167</v>
      </c>
      <c r="AU226" s="244" t="s">
        <v>94</v>
      </c>
      <c r="AV226" s="13" t="s">
        <v>91</v>
      </c>
      <c r="AW226" s="13" t="s">
        <v>43</v>
      </c>
      <c r="AX226" s="13" t="s">
        <v>83</v>
      </c>
      <c r="AY226" s="244" t="s">
        <v>156</v>
      </c>
    </row>
    <row r="227" s="13" customFormat="1">
      <c r="A227" s="13"/>
      <c r="B227" s="234"/>
      <c r="C227" s="235"/>
      <c r="D227" s="236" t="s">
        <v>167</v>
      </c>
      <c r="E227" s="237" t="s">
        <v>36</v>
      </c>
      <c r="F227" s="238" t="s">
        <v>552</v>
      </c>
      <c r="G227" s="235"/>
      <c r="H227" s="237" t="s">
        <v>36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167</v>
      </c>
      <c r="AU227" s="244" t="s">
        <v>94</v>
      </c>
      <c r="AV227" s="13" t="s">
        <v>91</v>
      </c>
      <c r="AW227" s="13" t="s">
        <v>43</v>
      </c>
      <c r="AX227" s="13" t="s">
        <v>83</v>
      </c>
      <c r="AY227" s="244" t="s">
        <v>156</v>
      </c>
    </row>
    <row r="228" s="13" customFormat="1">
      <c r="A228" s="13"/>
      <c r="B228" s="234"/>
      <c r="C228" s="235"/>
      <c r="D228" s="236" t="s">
        <v>167</v>
      </c>
      <c r="E228" s="237" t="s">
        <v>36</v>
      </c>
      <c r="F228" s="238" t="s">
        <v>553</v>
      </c>
      <c r="G228" s="235"/>
      <c r="H228" s="237" t="s">
        <v>36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167</v>
      </c>
      <c r="AU228" s="244" t="s">
        <v>94</v>
      </c>
      <c r="AV228" s="13" t="s">
        <v>91</v>
      </c>
      <c r="AW228" s="13" t="s">
        <v>43</v>
      </c>
      <c r="AX228" s="13" t="s">
        <v>83</v>
      </c>
      <c r="AY228" s="244" t="s">
        <v>156</v>
      </c>
    </row>
    <row r="229" s="13" customFormat="1">
      <c r="A229" s="13"/>
      <c r="B229" s="234"/>
      <c r="C229" s="235"/>
      <c r="D229" s="236" t="s">
        <v>167</v>
      </c>
      <c r="E229" s="237" t="s">
        <v>36</v>
      </c>
      <c r="F229" s="238" t="s">
        <v>554</v>
      </c>
      <c r="G229" s="235"/>
      <c r="H229" s="237" t="s">
        <v>36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167</v>
      </c>
      <c r="AU229" s="244" t="s">
        <v>94</v>
      </c>
      <c r="AV229" s="13" t="s">
        <v>91</v>
      </c>
      <c r="AW229" s="13" t="s">
        <v>43</v>
      </c>
      <c r="AX229" s="13" t="s">
        <v>83</v>
      </c>
      <c r="AY229" s="244" t="s">
        <v>156</v>
      </c>
    </row>
    <row r="230" s="13" customFormat="1">
      <c r="A230" s="13"/>
      <c r="B230" s="234"/>
      <c r="C230" s="235"/>
      <c r="D230" s="236" t="s">
        <v>167</v>
      </c>
      <c r="E230" s="237" t="s">
        <v>36</v>
      </c>
      <c r="F230" s="238" t="s">
        <v>584</v>
      </c>
      <c r="G230" s="235"/>
      <c r="H230" s="237" t="s">
        <v>36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167</v>
      </c>
      <c r="AU230" s="244" t="s">
        <v>94</v>
      </c>
      <c r="AV230" s="13" t="s">
        <v>91</v>
      </c>
      <c r="AW230" s="13" t="s">
        <v>43</v>
      </c>
      <c r="AX230" s="13" t="s">
        <v>83</v>
      </c>
      <c r="AY230" s="244" t="s">
        <v>156</v>
      </c>
    </row>
    <row r="231" s="13" customFormat="1">
      <c r="A231" s="13"/>
      <c r="B231" s="234"/>
      <c r="C231" s="235"/>
      <c r="D231" s="236" t="s">
        <v>167</v>
      </c>
      <c r="E231" s="237" t="s">
        <v>36</v>
      </c>
      <c r="F231" s="238" t="s">
        <v>556</v>
      </c>
      <c r="G231" s="235"/>
      <c r="H231" s="237" t="s">
        <v>36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167</v>
      </c>
      <c r="AU231" s="244" t="s">
        <v>94</v>
      </c>
      <c r="AV231" s="13" t="s">
        <v>91</v>
      </c>
      <c r="AW231" s="13" t="s">
        <v>43</v>
      </c>
      <c r="AX231" s="13" t="s">
        <v>83</v>
      </c>
      <c r="AY231" s="244" t="s">
        <v>156</v>
      </c>
    </row>
    <row r="232" s="14" customFormat="1">
      <c r="A232" s="14"/>
      <c r="B232" s="245"/>
      <c r="C232" s="246"/>
      <c r="D232" s="236" t="s">
        <v>167</v>
      </c>
      <c r="E232" s="247" t="s">
        <v>36</v>
      </c>
      <c r="F232" s="248" t="s">
        <v>585</v>
      </c>
      <c r="G232" s="246"/>
      <c r="H232" s="249">
        <v>0.72399999999999998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167</v>
      </c>
      <c r="AU232" s="255" t="s">
        <v>94</v>
      </c>
      <c r="AV232" s="14" t="s">
        <v>94</v>
      </c>
      <c r="AW232" s="14" t="s">
        <v>43</v>
      </c>
      <c r="AX232" s="14" t="s">
        <v>83</v>
      </c>
      <c r="AY232" s="255" t="s">
        <v>156</v>
      </c>
    </row>
    <row r="233" s="15" customFormat="1">
      <c r="A233" s="15"/>
      <c r="B233" s="256"/>
      <c r="C233" s="257"/>
      <c r="D233" s="236" t="s">
        <v>167</v>
      </c>
      <c r="E233" s="258" t="s">
        <v>36</v>
      </c>
      <c r="F233" s="259" t="s">
        <v>250</v>
      </c>
      <c r="G233" s="257"/>
      <c r="H233" s="260">
        <v>0.72399999999999998</v>
      </c>
      <c r="I233" s="261"/>
      <c r="J233" s="257"/>
      <c r="K233" s="257"/>
      <c r="L233" s="262"/>
      <c r="M233" s="263"/>
      <c r="N233" s="264"/>
      <c r="O233" s="264"/>
      <c r="P233" s="264"/>
      <c r="Q233" s="264"/>
      <c r="R233" s="264"/>
      <c r="S233" s="264"/>
      <c r="T233" s="26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6" t="s">
        <v>167</v>
      </c>
      <c r="AU233" s="266" t="s">
        <v>94</v>
      </c>
      <c r="AV233" s="15" t="s">
        <v>163</v>
      </c>
      <c r="AW233" s="15" t="s">
        <v>43</v>
      </c>
      <c r="AX233" s="15" t="s">
        <v>91</v>
      </c>
      <c r="AY233" s="266" t="s">
        <v>156</v>
      </c>
    </row>
    <row r="234" s="2" customFormat="1" ht="16.5" customHeight="1">
      <c r="A234" s="42"/>
      <c r="B234" s="43"/>
      <c r="C234" s="216" t="s">
        <v>7</v>
      </c>
      <c r="D234" s="216" t="s">
        <v>158</v>
      </c>
      <c r="E234" s="217" t="s">
        <v>586</v>
      </c>
      <c r="F234" s="218" t="s">
        <v>587</v>
      </c>
      <c r="G234" s="219" t="s">
        <v>190</v>
      </c>
      <c r="H234" s="220">
        <v>18.306000000000001</v>
      </c>
      <c r="I234" s="221"/>
      <c r="J234" s="222">
        <f>ROUND(I234*H234,2)</f>
        <v>0</v>
      </c>
      <c r="K234" s="218" t="s">
        <v>162</v>
      </c>
      <c r="L234" s="48"/>
      <c r="M234" s="223" t="s">
        <v>36</v>
      </c>
      <c r="N234" s="224" t="s">
        <v>54</v>
      </c>
      <c r="O234" s="88"/>
      <c r="P234" s="225">
        <f>O234*H234</f>
        <v>0</v>
      </c>
      <c r="Q234" s="225">
        <v>2.5018722040000001</v>
      </c>
      <c r="R234" s="225">
        <f>Q234*H234</f>
        <v>45.799272566424001</v>
      </c>
      <c r="S234" s="225">
        <v>0</v>
      </c>
      <c r="T234" s="226">
        <f>S234*H234</f>
        <v>0</v>
      </c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R234" s="227" t="s">
        <v>163</v>
      </c>
      <c r="AT234" s="227" t="s">
        <v>158</v>
      </c>
      <c r="AU234" s="227" t="s">
        <v>94</v>
      </c>
      <c r="AY234" s="20" t="s">
        <v>156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20" t="s">
        <v>91</v>
      </c>
      <c r="BK234" s="228">
        <f>ROUND(I234*H234,2)</f>
        <v>0</v>
      </c>
      <c r="BL234" s="20" t="s">
        <v>163</v>
      </c>
      <c r="BM234" s="227" t="s">
        <v>588</v>
      </c>
    </row>
    <row r="235" s="2" customFormat="1">
      <c r="A235" s="42"/>
      <c r="B235" s="43"/>
      <c r="C235" s="44"/>
      <c r="D235" s="229" t="s">
        <v>165</v>
      </c>
      <c r="E235" s="44"/>
      <c r="F235" s="230" t="s">
        <v>589</v>
      </c>
      <c r="G235" s="44"/>
      <c r="H235" s="44"/>
      <c r="I235" s="231"/>
      <c r="J235" s="44"/>
      <c r="K235" s="44"/>
      <c r="L235" s="48"/>
      <c r="M235" s="232"/>
      <c r="N235" s="233"/>
      <c r="O235" s="88"/>
      <c r="P235" s="88"/>
      <c r="Q235" s="88"/>
      <c r="R235" s="88"/>
      <c r="S235" s="88"/>
      <c r="T235" s="89"/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T235" s="20" t="s">
        <v>165</v>
      </c>
      <c r="AU235" s="20" t="s">
        <v>94</v>
      </c>
    </row>
    <row r="236" s="2" customFormat="1">
      <c r="A236" s="42"/>
      <c r="B236" s="43"/>
      <c r="C236" s="44"/>
      <c r="D236" s="236" t="s">
        <v>413</v>
      </c>
      <c r="E236" s="44"/>
      <c r="F236" s="278" t="s">
        <v>590</v>
      </c>
      <c r="G236" s="44"/>
      <c r="H236" s="44"/>
      <c r="I236" s="231"/>
      <c r="J236" s="44"/>
      <c r="K236" s="44"/>
      <c r="L236" s="48"/>
      <c r="M236" s="232"/>
      <c r="N236" s="233"/>
      <c r="O236" s="88"/>
      <c r="P236" s="88"/>
      <c r="Q236" s="88"/>
      <c r="R236" s="88"/>
      <c r="S236" s="88"/>
      <c r="T236" s="89"/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T236" s="20" t="s">
        <v>413</v>
      </c>
      <c r="AU236" s="20" t="s">
        <v>94</v>
      </c>
    </row>
    <row r="237" s="13" customFormat="1">
      <c r="A237" s="13"/>
      <c r="B237" s="234"/>
      <c r="C237" s="235"/>
      <c r="D237" s="236" t="s">
        <v>167</v>
      </c>
      <c r="E237" s="237" t="s">
        <v>36</v>
      </c>
      <c r="F237" s="238" t="s">
        <v>591</v>
      </c>
      <c r="G237" s="235"/>
      <c r="H237" s="237" t="s">
        <v>36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167</v>
      </c>
      <c r="AU237" s="244" t="s">
        <v>94</v>
      </c>
      <c r="AV237" s="13" t="s">
        <v>91</v>
      </c>
      <c r="AW237" s="13" t="s">
        <v>43</v>
      </c>
      <c r="AX237" s="13" t="s">
        <v>83</v>
      </c>
      <c r="AY237" s="244" t="s">
        <v>156</v>
      </c>
    </row>
    <row r="238" s="13" customFormat="1">
      <c r="A238" s="13"/>
      <c r="B238" s="234"/>
      <c r="C238" s="235"/>
      <c r="D238" s="236" t="s">
        <v>167</v>
      </c>
      <c r="E238" s="237" t="s">
        <v>36</v>
      </c>
      <c r="F238" s="238" t="s">
        <v>592</v>
      </c>
      <c r="G238" s="235"/>
      <c r="H238" s="237" t="s">
        <v>36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167</v>
      </c>
      <c r="AU238" s="244" t="s">
        <v>94</v>
      </c>
      <c r="AV238" s="13" t="s">
        <v>91</v>
      </c>
      <c r="AW238" s="13" t="s">
        <v>43</v>
      </c>
      <c r="AX238" s="13" t="s">
        <v>83</v>
      </c>
      <c r="AY238" s="244" t="s">
        <v>156</v>
      </c>
    </row>
    <row r="239" s="13" customFormat="1">
      <c r="A239" s="13"/>
      <c r="B239" s="234"/>
      <c r="C239" s="235"/>
      <c r="D239" s="236" t="s">
        <v>167</v>
      </c>
      <c r="E239" s="237" t="s">
        <v>36</v>
      </c>
      <c r="F239" s="238" t="s">
        <v>593</v>
      </c>
      <c r="G239" s="235"/>
      <c r="H239" s="237" t="s">
        <v>36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167</v>
      </c>
      <c r="AU239" s="244" t="s">
        <v>94</v>
      </c>
      <c r="AV239" s="13" t="s">
        <v>91</v>
      </c>
      <c r="AW239" s="13" t="s">
        <v>43</v>
      </c>
      <c r="AX239" s="13" t="s">
        <v>83</v>
      </c>
      <c r="AY239" s="244" t="s">
        <v>156</v>
      </c>
    </row>
    <row r="240" s="13" customFormat="1">
      <c r="A240" s="13"/>
      <c r="B240" s="234"/>
      <c r="C240" s="235"/>
      <c r="D240" s="236" t="s">
        <v>167</v>
      </c>
      <c r="E240" s="237" t="s">
        <v>36</v>
      </c>
      <c r="F240" s="238" t="s">
        <v>594</v>
      </c>
      <c r="G240" s="235"/>
      <c r="H240" s="237" t="s">
        <v>36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167</v>
      </c>
      <c r="AU240" s="244" t="s">
        <v>94</v>
      </c>
      <c r="AV240" s="13" t="s">
        <v>91</v>
      </c>
      <c r="AW240" s="13" t="s">
        <v>43</v>
      </c>
      <c r="AX240" s="13" t="s">
        <v>83</v>
      </c>
      <c r="AY240" s="244" t="s">
        <v>156</v>
      </c>
    </row>
    <row r="241" s="14" customFormat="1">
      <c r="A241" s="14"/>
      <c r="B241" s="245"/>
      <c r="C241" s="246"/>
      <c r="D241" s="236" t="s">
        <v>167</v>
      </c>
      <c r="E241" s="247" t="s">
        <v>36</v>
      </c>
      <c r="F241" s="248" t="s">
        <v>595</v>
      </c>
      <c r="G241" s="246"/>
      <c r="H241" s="249">
        <v>9.9600000000000009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167</v>
      </c>
      <c r="AU241" s="255" t="s">
        <v>94</v>
      </c>
      <c r="AV241" s="14" t="s">
        <v>94</v>
      </c>
      <c r="AW241" s="14" t="s">
        <v>43</v>
      </c>
      <c r="AX241" s="14" t="s">
        <v>83</v>
      </c>
      <c r="AY241" s="255" t="s">
        <v>156</v>
      </c>
    </row>
    <row r="242" s="14" customFormat="1">
      <c r="A242" s="14"/>
      <c r="B242" s="245"/>
      <c r="C242" s="246"/>
      <c r="D242" s="236" t="s">
        <v>167</v>
      </c>
      <c r="E242" s="247" t="s">
        <v>36</v>
      </c>
      <c r="F242" s="248" t="s">
        <v>596</v>
      </c>
      <c r="G242" s="246"/>
      <c r="H242" s="249">
        <v>8.3460000000000001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167</v>
      </c>
      <c r="AU242" s="255" t="s">
        <v>94</v>
      </c>
      <c r="AV242" s="14" t="s">
        <v>94</v>
      </c>
      <c r="AW242" s="14" t="s">
        <v>43</v>
      </c>
      <c r="AX242" s="14" t="s">
        <v>83</v>
      </c>
      <c r="AY242" s="255" t="s">
        <v>156</v>
      </c>
    </row>
    <row r="243" s="15" customFormat="1">
      <c r="A243" s="15"/>
      <c r="B243" s="256"/>
      <c r="C243" s="257"/>
      <c r="D243" s="236" t="s">
        <v>167</v>
      </c>
      <c r="E243" s="258" t="s">
        <v>36</v>
      </c>
      <c r="F243" s="259" t="s">
        <v>250</v>
      </c>
      <c r="G243" s="257"/>
      <c r="H243" s="260">
        <v>18.306000000000001</v>
      </c>
      <c r="I243" s="261"/>
      <c r="J243" s="257"/>
      <c r="K243" s="257"/>
      <c r="L243" s="262"/>
      <c r="M243" s="263"/>
      <c r="N243" s="264"/>
      <c r="O243" s="264"/>
      <c r="P243" s="264"/>
      <c r="Q243" s="264"/>
      <c r="R243" s="264"/>
      <c r="S243" s="264"/>
      <c r="T243" s="26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6" t="s">
        <v>167</v>
      </c>
      <c r="AU243" s="266" t="s">
        <v>94</v>
      </c>
      <c r="AV243" s="15" t="s">
        <v>163</v>
      </c>
      <c r="AW243" s="15" t="s">
        <v>43</v>
      </c>
      <c r="AX243" s="15" t="s">
        <v>91</v>
      </c>
      <c r="AY243" s="266" t="s">
        <v>156</v>
      </c>
    </row>
    <row r="244" s="2" customFormat="1" ht="21.75" customHeight="1">
      <c r="A244" s="42"/>
      <c r="B244" s="43"/>
      <c r="C244" s="216" t="s">
        <v>323</v>
      </c>
      <c r="D244" s="216" t="s">
        <v>158</v>
      </c>
      <c r="E244" s="217" t="s">
        <v>597</v>
      </c>
      <c r="F244" s="218" t="s">
        <v>598</v>
      </c>
      <c r="G244" s="219" t="s">
        <v>190</v>
      </c>
      <c r="H244" s="220">
        <v>5.9400000000000004</v>
      </c>
      <c r="I244" s="221"/>
      <c r="J244" s="222">
        <f>ROUND(I244*H244,2)</f>
        <v>0</v>
      </c>
      <c r="K244" s="218" t="s">
        <v>162</v>
      </c>
      <c r="L244" s="48"/>
      <c r="M244" s="223" t="s">
        <v>36</v>
      </c>
      <c r="N244" s="224" t="s">
        <v>54</v>
      </c>
      <c r="O244" s="88"/>
      <c r="P244" s="225">
        <f>O244*H244</f>
        <v>0</v>
      </c>
      <c r="Q244" s="225">
        <v>2.5018722040000001</v>
      </c>
      <c r="R244" s="225">
        <f>Q244*H244</f>
        <v>14.861120891760002</v>
      </c>
      <c r="S244" s="225">
        <v>0</v>
      </c>
      <c r="T244" s="226">
        <f>S244*H244</f>
        <v>0</v>
      </c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R244" s="227" t="s">
        <v>163</v>
      </c>
      <c r="AT244" s="227" t="s">
        <v>158</v>
      </c>
      <c r="AU244" s="227" t="s">
        <v>94</v>
      </c>
      <c r="AY244" s="20" t="s">
        <v>156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20" t="s">
        <v>91</v>
      </c>
      <c r="BK244" s="228">
        <f>ROUND(I244*H244,2)</f>
        <v>0</v>
      </c>
      <c r="BL244" s="20" t="s">
        <v>163</v>
      </c>
      <c r="BM244" s="227" t="s">
        <v>599</v>
      </c>
    </row>
    <row r="245" s="2" customFormat="1">
      <c r="A245" s="42"/>
      <c r="B245" s="43"/>
      <c r="C245" s="44"/>
      <c r="D245" s="229" t="s">
        <v>165</v>
      </c>
      <c r="E245" s="44"/>
      <c r="F245" s="230" t="s">
        <v>600</v>
      </c>
      <c r="G245" s="44"/>
      <c r="H245" s="44"/>
      <c r="I245" s="231"/>
      <c r="J245" s="44"/>
      <c r="K245" s="44"/>
      <c r="L245" s="48"/>
      <c r="M245" s="232"/>
      <c r="N245" s="233"/>
      <c r="O245" s="88"/>
      <c r="P245" s="88"/>
      <c r="Q245" s="88"/>
      <c r="R245" s="88"/>
      <c r="S245" s="88"/>
      <c r="T245" s="89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T245" s="20" t="s">
        <v>165</v>
      </c>
      <c r="AU245" s="20" t="s">
        <v>94</v>
      </c>
    </row>
    <row r="246" s="2" customFormat="1">
      <c r="A246" s="42"/>
      <c r="B246" s="43"/>
      <c r="C246" s="44"/>
      <c r="D246" s="236" t="s">
        <v>413</v>
      </c>
      <c r="E246" s="44"/>
      <c r="F246" s="278" t="s">
        <v>601</v>
      </c>
      <c r="G246" s="44"/>
      <c r="H246" s="44"/>
      <c r="I246" s="231"/>
      <c r="J246" s="44"/>
      <c r="K246" s="44"/>
      <c r="L246" s="48"/>
      <c r="M246" s="232"/>
      <c r="N246" s="233"/>
      <c r="O246" s="88"/>
      <c r="P246" s="88"/>
      <c r="Q246" s="88"/>
      <c r="R246" s="88"/>
      <c r="S246" s="88"/>
      <c r="T246" s="89"/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T246" s="20" t="s">
        <v>413</v>
      </c>
      <c r="AU246" s="20" t="s">
        <v>94</v>
      </c>
    </row>
    <row r="247" s="13" customFormat="1">
      <c r="A247" s="13"/>
      <c r="B247" s="234"/>
      <c r="C247" s="235"/>
      <c r="D247" s="236" t="s">
        <v>167</v>
      </c>
      <c r="E247" s="237" t="s">
        <v>36</v>
      </c>
      <c r="F247" s="238" t="s">
        <v>591</v>
      </c>
      <c r="G247" s="235"/>
      <c r="H247" s="237" t="s">
        <v>36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167</v>
      </c>
      <c r="AU247" s="244" t="s">
        <v>94</v>
      </c>
      <c r="AV247" s="13" t="s">
        <v>91</v>
      </c>
      <c r="AW247" s="13" t="s">
        <v>43</v>
      </c>
      <c r="AX247" s="13" t="s">
        <v>83</v>
      </c>
      <c r="AY247" s="244" t="s">
        <v>156</v>
      </c>
    </row>
    <row r="248" s="13" customFormat="1">
      <c r="A248" s="13"/>
      <c r="B248" s="234"/>
      <c r="C248" s="235"/>
      <c r="D248" s="236" t="s">
        <v>167</v>
      </c>
      <c r="E248" s="237" t="s">
        <v>36</v>
      </c>
      <c r="F248" s="238" t="s">
        <v>592</v>
      </c>
      <c r="G248" s="235"/>
      <c r="H248" s="237" t="s">
        <v>36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167</v>
      </c>
      <c r="AU248" s="244" t="s">
        <v>94</v>
      </c>
      <c r="AV248" s="13" t="s">
        <v>91</v>
      </c>
      <c r="AW248" s="13" t="s">
        <v>43</v>
      </c>
      <c r="AX248" s="13" t="s">
        <v>83</v>
      </c>
      <c r="AY248" s="244" t="s">
        <v>156</v>
      </c>
    </row>
    <row r="249" s="13" customFormat="1">
      <c r="A249" s="13"/>
      <c r="B249" s="234"/>
      <c r="C249" s="235"/>
      <c r="D249" s="236" t="s">
        <v>167</v>
      </c>
      <c r="E249" s="237" t="s">
        <v>36</v>
      </c>
      <c r="F249" s="238" t="s">
        <v>593</v>
      </c>
      <c r="G249" s="235"/>
      <c r="H249" s="237" t="s">
        <v>36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167</v>
      </c>
      <c r="AU249" s="244" t="s">
        <v>94</v>
      </c>
      <c r="AV249" s="13" t="s">
        <v>91</v>
      </c>
      <c r="AW249" s="13" t="s">
        <v>43</v>
      </c>
      <c r="AX249" s="13" t="s">
        <v>83</v>
      </c>
      <c r="AY249" s="244" t="s">
        <v>156</v>
      </c>
    </row>
    <row r="250" s="13" customFormat="1">
      <c r="A250" s="13"/>
      <c r="B250" s="234"/>
      <c r="C250" s="235"/>
      <c r="D250" s="236" t="s">
        <v>167</v>
      </c>
      <c r="E250" s="237" t="s">
        <v>36</v>
      </c>
      <c r="F250" s="238" t="s">
        <v>594</v>
      </c>
      <c r="G250" s="235"/>
      <c r="H250" s="237" t="s">
        <v>36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167</v>
      </c>
      <c r="AU250" s="244" t="s">
        <v>94</v>
      </c>
      <c r="AV250" s="13" t="s">
        <v>91</v>
      </c>
      <c r="AW250" s="13" t="s">
        <v>43</v>
      </c>
      <c r="AX250" s="13" t="s">
        <v>83</v>
      </c>
      <c r="AY250" s="244" t="s">
        <v>156</v>
      </c>
    </row>
    <row r="251" s="14" customFormat="1">
      <c r="A251" s="14"/>
      <c r="B251" s="245"/>
      <c r="C251" s="246"/>
      <c r="D251" s="236" t="s">
        <v>167</v>
      </c>
      <c r="E251" s="247" t="s">
        <v>36</v>
      </c>
      <c r="F251" s="248" t="s">
        <v>602</v>
      </c>
      <c r="G251" s="246"/>
      <c r="H251" s="249">
        <v>3.6000000000000001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167</v>
      </c>
      <c r="AU251" s="255" t="s">
        <v>94</v>
      </c>
      <c r="AV251" s="14" t="s">
        <v>94</v>
      </c>
      <c r="AW251" s="14" t="s">
        <v>43</v>
      </c>
      <c r="AX251" s="14" t="s">
        <v>83</v>
      </c>
      <c r="AY251" s="255" t="s">
        <v>156</v>
      </c>
    </row>
    <row r="252" s="14" customFormat="1">
      <c r="A252" s="14"/>
      <c r="B252" s="245"/>
      <c r="C252" s="246"/>
      <c r="D252" s="236" t="s">
        <v>167</v>
      </c>
      <c r="E252" s="247" t="s">
        <v>36</v>
      </c>
      <c r="F252" s="248" t="s">
        <v>603</v>
      </c>
      <c r="G252" s="246"/>
      <c r="H252" s="249">
        <v>2.3399999999999999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167</v>
      </c>
      <c r="AU252" s="255" t="s">
        <v>94</v>
      </c>
      <c r="AV252" s="14" t="s">
        <v>94</v>
      </c>
      <c r="AW252" s="14" t="s">
        <v>43</v>
      </c>
      <c r="AX252" s="14" t="s">
        <v>83</v>
      </c>
      <c r="AY252" s="255" t="s">
        <v>156</v>
      </c>
    </row>
    <row r="253" s="15" customFormat="1">
      <c r="A253" s="15"/>
      <c r="B253" s="256"/>
      <c r="C253" s="257"/>
      <c r="D253" s="236" t="s">
        <v>167</v>
      </c>
      <c r="E253" s="258" t="s">
        <v>36</v>
      </c>
      <c r="F253" s="259" t="s">
        <v>250</v>
      </c>
      <c r="G253" s="257"/>
      <c r="H253" s="260">
        <v>5.9399999999999995</v>
      </c>
      <c r="I253" s="261"/>
      <c r="J253" s="257"/>
      <c r="K253" s="257"/>
      <c r="L253" s="262"/>
      <c r="M253" s="263"/>
      <c r="N253" s="264"/>
      <c r="O253" s="264"/>
      <c r="P253" s="264"/>
      <c r="Q253" s="264"/>
      <c r="R253" s="264"/>
      <c r="S253" s="264"/>
      <c r="T253" s="26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6" t="s">
        <v>167</v>
      </c>
      <c r="AU253" s="266" t="s">
        <v>94</v>
      </c>
      <c r="AV253" s="15" t="s">
        <v>163</v>
      </c>
      <c r="AW253" s="15" t="s">
        <v>43</v>
      </c>
      <c r="AX253" s="15" t="s">
        <v>91</v>
      </c>
      <c r="AY253" s="266" t="s">
        <v>156</v>
      </c>
    </row>
    <row r="254" s="2" customFormat="1" ht="16.5" customHeight="1">
      <c r="A254" s="42"/>
      <c r="B254" s="43"/>
      <c r="C254" s="216" t="s">
        <v>328</v>
      </c>
      <c r="D254" s="216" t="s">
        <v>158</v>
      </c>
      <c r="E254" s="217" t="s">
        <v>604</v>
      </c>
      <c r="F254" s="218" t="s">
        <v>605</v>
      </c>
      <c r="G254" s="219" t="s">
        <v>161</v>
      </c>
      <c r="H254" s="220">
        <v>80.819999999999993</v>
      </c>
      <c r="I254" s="221"/>
      <c r="J254" s="222">
        <f>ROUND(I254*H254,2)</f>
        <v>0</v>
      </c>
      <c r="K254" s="218" t="s">
        <v>162</v>
      </c>
      <c r="L254" s="48"/>
      <c r="M254" s="223" t="s">
        <v>36</v>
      </c>
      <c r="N254" s="224" t="s">
        <v>54</v>
      </c>
      <c r="O254" s="88"/>
      <c r="P254" s="225">
        <f>O254*H254</f>
        <v>0</v>
      </c>
      <c r="Q254" s="225">
        <v>0.0026919000000000001</v>
      </c>
      <c r="R254" s="225">
        <f>Q254*H254</f>
        <v>0.21755935799999998</v>
      </c>
      <c r="S254" s="225">
        <v>0</v>
      </c>
      <c r="T254" s="226">
        <f>S254*H254</f>
        <v>0</v>
      </c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R254" s="227" t="s">
        <v>163</v>
      </c>
      <c r="AT254" s="227" t="s">
        <v>158</v>
      </c>
      <c r="AU254" s="227" t="s">
        <v>94</v>
      </c>
      <c r="AY254" s="20" t="s">
        <v>156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20" t="s">
        <v>91</v>
      </c>
      <c r="BK254" s="228">
        <f>ROUND(I254*H254,2)</f>
        <v>0</v>
      </c>
      <c r="BL254" s="20" t="s">
        <v>163</v>
      </c>
      <c r="BM254" s="227" t="s">
        <v>606</v>
      </c>
    </row>
    <row r="255" s="2" customFormat="1">
      <c r="A255" s="42"/>
      <c r="B255" s="43"/>
      <c r="C255" s="44"/>
      <c r="D255" s="229" t="s">
        <v>165</v>
      </c>
      <c r="E255" s="44"/>
      <c r="F255" s="230" t="s">
        <v>607</v>
      </c>
      <c r="G255" s="44"/>
      <c r="H255" s="44"/>
      <c r="I255" s="231"/>
      <c r="J255" s="44"/>
      <c r="K255" s="44"/>
      <c r="L255" s="48"/>
      <c r="M255" s="232"/>
      <c r="N255" s="233"/>
      <c r="O255" s="88"/>
      <c r="P255" s="88"/>
      <c r="Q255" s="88"/>
      <c r="R255" s="88"/>
      <c r="S255" s="88"/>
      <c r="T255" s="89"/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T255" s="20" t="s">
        <v>165</v>
      </c>
      <c r="AU255" s="20" t="s">
        <v>94</v>
      </c>
    </row>
    <row r="256" s="13" customFormat="1">
      <c r="A256" s="13"/>
      <c r="B256" s="234"/>
      <c r="C256" s="235"/>
      <c r="D256" s="236" t="s">
        <v>167</v>
      </c>
      <c r="E256" s="237" t="s">
        <v>36</v>
      </c>
      <c r="F256" s="238" t="s">
        <v>591</v>
      </c>
      <c r="G256" s="235"/>
      <c r="H256" s="237" t="s">
        <v>36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167</v>
      </c>
      <c r="AU256" s="244" t="s">
        <v>94</v>
      </c>
      <c r="AV256" s="13" t="s">
        <v>91</v>
      </c>
      <c r="AW256" s="13" t="s">
        <v>43</v>
      </c>
      <c r="AX256" s="13" t="s">
        <v>83</v>
      </c>
      <c r="AY256" s="244" t="s">
        <v>156</v>
      </c>
    </row>
    <row r="257" s="13" customFormat="1">
      <c r="A257" s="13"/>
      <c r="B257" s="234"/>
      <c r="C257" s="235"/>
      <c r="D257" s="236" t="s">
        <v>167</v>
      </c>
      <c r="E257" s="237" t="s">
        <v>36</v>
      </c>
      <c r="F257" s="238" t="s">
        <v>592</v>
      </c>
      <c r="G257" s="235"/>
      <c r="H257" s="237" t="s">
        <v>36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167</v>
      </c>
      <c r="AU257" s="244" t="s">
        <v>94</v>
      </c>
      <c r="AV257" s="13" t="s">
        <v>91</v>
      </c>
      <c r="AW257" s="13" t="s">
        <v>43</v>
      </c>
      <c r="AX257" s="13" t="s">
        <v>83</v>
      </c>
      <c r="AY257" s="244" t="s">
        <v>156</v>
      </c>
    </row>
    <row r="258" s="13" customFormat="1">
      <c r="A258" s="13"/>
      <c r="B258" s="234"/>
      <c r="C258" s="235"/>
      <c r="D258" s="236" t="s">
        <v>167</v>
      </c>
      <c r="E258" s="237" t="s">
        <v>36</v>
      </c>
      <c r="F258" s="238" t="s">
        <v>593</v>
      </c>
      <c r="G258" s="235"/>
      <c r="H258" s="237" t="s">
        <v>36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167</v>
      </c>
      <c r="AU258" s="244" t="s">
        <v>94</v>
      </c>
      <c r="AV258" s="13" t="s">
        <v>91</v>
      </c>
      <c r="AW258" s="13" t="s">
        <v>43</v>
      </c>
      <c r="AX258" s="13" t="s">
        <v>83</v>
      </c>
      <c r="AY258" s="244" t="s">
        <v>156</v>
      </c>
    </row>
    <row r="259" s="13" customFormat="1">
      <c r="A259" s="13"/>
      <c r="B259" s="234"/>
      <c r="C259" s="235"/>
      <c r="D259" s="236" t="s">
        <v>167</v>
      </c>
      <c r="E259" s="237" t="s">
        <v>36</v>
      </c>
      <c r="F259" s="238" t="s">
        <v>594</v>
      </c>
      <c r="G259" s="235"/>
      <c r="H259" s="237" t="s">
        <v>36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167</v>
      </c>
      <c r="AU259" s="244" t="s">
        <v>94</v>
      </c>
      <c r="AV259" s="13" t="s">
        <v>91</v>
      </c>
      <c r="AW259" s="13" t="s">
        <v>43</v>
      </c>
      <c r="AX259" s="13" t="s">
        <v>83</v>
      </c>
      <c r="AY259" s="244" t="s">
        <v>156</v>
      </c>
    </row>
    <row r="260" s="14" customFormat="1">
      <c r="A260" s="14"/>
      <c r="B260" s="245"/>
      <c r="C260" s="246"/>
      <c r="D260" s="236" t="s">
        <v>167</v>
      </c>
      <c r="E260" s="247" t="s">
        <v>36</v>
      </c>
      <c r="F260" s="248" t="s">
        <v>608</v>
      </c>
      <c r="G260" s="246"/>
      <c r="H260" s="249">
        <v>33.200000000000003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167</v>
      </c>
      <c r="AU260" s="255" t="s">
        <v>94</v>
      </c>
      <c r="AV260" s="14" t="s">
        <v>94</v>
      </c>
      <c r="AW260" s="14" t="s">
        <v>43</v>
      </c>
      <c r="AX260" s="14" t="s">
        <v>83</v>
      </c>
      <c r="AY260" s="255" t="s">
        <v>156</v>
      </c>
    </row>
    <row r="261" s="14" customFormat="1">
      <c r="A261" s="14"/>
      <c r="B261" s="245"/>
      <c r="C261" s="246"/>
      <c r="D261" s="236" t="s">
        <v>167</v>
      </c>
      <c r="E261" s="247" t="s">
        <v>36</v>
      </c>
      <c r="F261" s="248" t="s">
        <v>609</v>
      </c>
      <c r="G261" s="246"/>
      <c r="H261" s="249">
        <v>27.82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167</v>
      </c>
      <c r="AU261" s="255" t="s">
        <v>94</v>
      </c>
      <c r="AV261" s="14" t="s">
        <v>94</v>
      </c>
      <c r="AW261" s="14" t="s">
        <v>43</v>
      </c>
      <c r="AX261" s="14" t="s">
        <v>83</v>
      </c>
      <c r="AY261" s="255" t="s">
        <v>156</v>
      </c>
    </row>
    <row r="262" s="13" customFormat="1">
      <c r="A262" s="13"/>
      <c r="B262" s="234"/>
      <c r="C262" s="235"/>
      <c r="D262" s="236" t="s">
        <v>167</v>
      </c>
      <c r="E262" s="237" t="s">
        <v>36</v>
      </c>
      <c r="F262" s="238" t="s">
        <v>594</v>
      </c>
      <c r="G262" s="235"/>
      <c r="H262" s="237" t="s">
        <v>36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167</v>
      </c>
      <c r="AU262" s="244" t="s">
        <v>94</v>
      </c>
      <c r="AV262" s="13" t="s">
        <v>91</v>
      </c>
      <c r="AW262" s="13" t="s">
        <v>43</v>
      </c>
      <c r="AX262" s="13" t="s">
        <v>83</v>
      </c>
      <c r="AY262" s="244" t="s">
        <v>156</v>
      </c>
    </row>
    <row r="263" s="14" customFormat="1">
      <c r="A263" s="14"/>
      <c r="B263" s="245"/>
      <c r="C263" s="246"/>
      <c r="D263" s="236" t="s">
        <v>167</v>
      </c>
      <c r="E263" s="247" t="s">
        <v>36</v>
      </c>
      <c r="F263" s="248" t="s">
        <v>610</v>
      </c>
      <c r="G263" s="246"/>
      <c r="H263" s="249">
        <v>12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167</v>
      </c>
      <c r="AU263" s="255" t="s">
        <v>94</v>
      </c>
      <c r="AV263" s="14" t="s">
        <v>94</v>
      </c>
      <c r="AW263" s="14" t="s">
        <v>43</v>
      </c>
      <c r="AX263" s="14" t="s">
        <v>83</v>
      </c>
      <c r="AY263" s="255" t="s">
        <v>156</v>
      </c>
    </row>
    <row r="264" s="14" customFormat="1">
      <c r="A264" s="14"/>
      <c r="B264" s="245"/>
      <c r="C264" s="246"/>
      <c r="D264" s="236" t="s">
        <v>167</v>
      </c>
      <c r="E264" s="247" t="s">
        <v>36</v>
      </c>
      <c r="F264" s="248" t="s">
        <v>611</v>
      </c>
      <c r="G264" s="246"/>
      <c r="H264" s="249">
        <v>7.7999999999999998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167</v>
      </c>
      <c r="AU264" s="255" t="s">
        <v>94</v>
      </c>
      <c r="AV264" s="14" t="s">
        <v>94</v>
      </c>
      <c r="AW264" s="14" t="s">
        <v>43</v>
      </c>
      <c r="AX264" s="14" t="s">
        <v>83</v>
      </c>
      <c r="AY264" s="255" t="s">
        <v>156</v>
      </c>
    </row>
    <row r="265" s="15" customFormat="1">
      <c r="A265" s="15"/>
      <c r="B265" s="256"/>
      <c r="C265" s="257"/>
      <c r="D265" s="236" t="s">
        <v>167</v>
      </c>
      <c r="E265" s="258" t="s">
        <v>36</v>
      </c>
      <c r="F265" s="259" t="s">
        <v>250</v>
      </c>
      <c r="G265" s="257"/>
      <c r="H265" s="260">
        <v>80.820000000000007</v>
      </c>
      <c r="I265" s="261"/>
      <c r="J265" s="257"/>
      <c r="K265" s="257"/>
      <c r="L265" s="262"/>
      <c r="M265" s="263"/>
      <c r="N265" s="264"/>
      <c r="O265" s="264"/>
      <c r="P265" s="264"/>
      <c r="Q265" s="264"/>
      <c r="R265" s="264"/>
      <c r="S265" s="264"/>
      <c r="T265" s="26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6" t="s">
        <v>167</v>
      </c>
      <c r="AU265" s="266" t="s">
        <v>94</v>
      </c>
      <c r="AV265" s="15" t="s">
        <v>163</v>
      </c>
      <c r="AW265" s="15" t="s">
        <v>43</v>
      </c>
      <c r="AX265" s="15" t="s">
        <v>91</v>
      </c>
      <c r="AY265" s="266" t="s">
        <v>156</v>
      </c>
    </row>
    <row r="266" s="2" customFormat="1" ht="16.5" customHeight="1">
      <c r="A266" s="42"/>
      <c r="B266" s="43"/>
      <c r="C266" s="216" t="s">
        <v>333</v>
      </c>
      <c r="D266" s="216" t="s">
        <v>158</v>
      </c>
      <c r="E266" s="217" t="s">
        <v>612</v>
      </c>
      <c r="F266" s="218" t="s">
        <v>613</v>
      </c>
      <c r="G266" s="219" t="s">
        <v>161</v>
      </c>
      <c r="H266" s="220">
        <v>80.819999999999993</v>
      </c>
      <c r="I266" s="221"/>
      <c r="J266" s="222">
        <f>ROUND(I266*H266,2)</f>
        <v>0</v>
      </c>
      <c r="K266" s="218" t="s">
        <v>162</v>
      </c>
      <c r="L266" s="48"/>
      <c r="M266" s="223" t="s">
        <v>36</v>
      </c>
      <c r="N266" s="224" t="s">
        <v>54</v>
      </c>
      <c r="O266" s="88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R266" s="227" t="s">
        <v>163</v>
      </c>
      <c r="AT266" s="227" t="s">
        <v>158</v>
      </c>
      <c r="AU266" s="227" t="s">
        <v>94</v>
      </c>
      <c r="AY266" s="20" t="s">
        <v>156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20" t="s">
        <v>91</v>
      </c>
      <c r="BK266" s="228">
        <f>ROUND(I266*H266,2)</f>
        <v>0</v>
      </c>
      <c r="BL266" s="20" t="s">
        <v>163</v>
      </c>
      <c r="BM266" s="227" t="s">
        <v>614</v>
      </c>
    </row>
    <row r="267" s="2" customFormat="1">
      <c r="A267" s="42"/>
      <c r="B267" s="43"/>
      <c r="C267" s="44"/>
      <c r="D267" s="229" t="s">
        <v>165</v>
      </c>
      <c r="E267" s="44"/>
      <c r="F267" s="230" t="s">
        <v>615</v>
      </c>
      <c r="G267" s="44"/>
      <c r="H267" s="44"/>
      <c r="I267" s="231"/>
      <c r="J267" s="44"/>
      <c r="K267" s="44"/>
      <c r="L267" s="48"/>
      <c r="M267" s="232"/>
      <c r="N267" s="233"/>
      <c r="O267" s="88"/>
      <c r="P267" s="88"/>
      <c r="Q267" s="88"/>
      <c r="R267" s="88"/>
      <c r="S267" s="88"/>
      <c r="T267" s="89"/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T267" s="20" t="s">
        <v>165</v>
      </c>
      <c r="AU267" s="20" t="s">
        <v>94</v>
      </c>
    </row>
    <row r="268" s="2" customFormat="1" ht="16.5" customHeight="1">
      <c r="A268" s="42"/>
      <c r="B268" s="43"/>
      <c r="C268" s="216" t="s">
        <v>342</v>
      </c>
      <c r="D268" s="216" t="s">
        <v>158</v>
      </c>
      <c r="E268" s="217" t="s">
        <v>616</v>
      </c>
      <c r="F268" s="218" t="s">
        <v>617</v>
      </c>
      <c r="G268" s="219" t="s">
        <v>283</v>
      </c>
      <c r="H268" s="220">
        <v>0.186</v>
      </c>
      <c r="I268" s="221"/>
      <c r="J268" s="222">
        <f>ROUND(I268*H268,2)</f>
        <v>0</v>
      </c>
      <c r="K268" s="218" t="s">
        <v>162</v>
      </c>
      <c r="L268" s="48"/>
      <c r="M268" s="223" t="s">
        <v>36</v>
      </c>
      <c r="N268" s="224" t="s">
        <v>54</v>
      </c>
      <c r="O268" s="88"/>
      <c r="P268" s="225">
        <f>O268*H268</f>
        <v>0</v>
      </c>
      <c r="Q268" s="225">
        <v>1.0606207999999999</v>
      </c>
      <c r="R268" s="225">
        <f>Q268*H268</f>
        <v>0.19727546879999999</v>
      </c>
      <c r="S268" s="225">
        <v>0</v>
      </c>
      <c r="T268" s="226">
        <f>S268*H268</f>
        <v>0</v>
      </c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R268" s="227" t="s">
        <v>163</v>
      </c>
      <c r="AT268" s="227" t="s">
        <v>158</v>
      </c>
      <c r="AU268" s="227" t="s">
        <v>94</v>
      </c>
      <c r="AY268" s="20" t="s">
        <v>156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20" t="s">
        <v>91</v>
      </c>
      <c r="BK268" s="228">
        <f>ROUND(I268*H268,2)</f>
        <v>0</v>
      </c>
      <c r="BL268" s="20" t="s">
        <v>163</v>
      </c>
      <c r="BM268" s="227" t="s">
        <v>618</v>
      </c>
    </row>
    <row r="269" s="2" customFormat="1">
      <c r="A269" s="42"/>
      <c r="B269" s="43"/>
      <c r="C269" s="44"/>
      <c r="D269" s="229" t="s">
        <v>165</v>
      </c>
      <c r="E269" s="44"/>
      <c r="F269" s="230" t="s">
        <v>619</v>
      </c>
      <c r="G269" s="44"/>
      <c r="H269" s="44"/>
      <c r="I269" s="231"/>
      <c r="J269" s="44"/>
      <c r="K269" s="44"/>
      <c r="L269" s="48"/>
      <c r="M269" s="232"/>
      <c r="N269" s="233"/>
      <c r="O269" s="88"/>
      <c r="P269" s="88"/>
      <c r="Q269" s="88"/>
      <c r="R269" s="88"/>
      <c r="S269" s="88"/>
      <c r="T269" s="89"/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T269" s="20" t="s">
        <v>165</v>
      </c>
      <c r="AU269" s="20" t="s">
        <v>94</v>
      </c>
    </row>
    <row r="270" s="13" customFormat="1">
      <c r="A270" s="13"/>
      <c r="B270" s="234"/>
      <c r="C270" s="235"/>
      <c r="D270" s="236" t="s">
        <v>167</v>
      </c>
      <c r="E270" s="237" t="s">
        <v>36</v>
      </c>
      <c r="F270" s="238" t="s">
        <v>591</v>
      </c>
      <c r="G270" s="235"/>
      <c r="H270" s="237" t="s">
        <v>36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167</v>
      </c>
      <c r="AU270" s="244" t="s">
        <v>94</v>
      </c>
      <c r="AV270" s="13" t="s">
        <v>91</v>
      </c>
      <c r="AW270" s="13" t="s">
        <v>43</v>
      </c>
      <c r="AX270" s="13" t="s">
        <v>83</v>
      </c>
      <c r="AY270" s="244" t="s">
        <v>156</v>
      </c>
    </row>
    <row r="271" s="13" customFormat="1">
      <c r="A271" s="13"/>
      <c r="B271" s="234"/>
      <c r="C271" s="235"/>
      <c r="D271" s="236" t="s">
        <v>167</v>
      </c>
      <c r="E271" s="237" t="s">
        <v>36</v>
      </c>
      <c r="F271" s="238" t="s">
        <v>593</v>
      </c>
      <c r="G271" s="235"/>
      <c r="H271" s="237" t="s">
        <v>36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167</v>
      </c>
      <c r="AU271" s="244" t="s">
        <v>94</v>
      </c>
      <c r="AV271" s="13" t="s">
        <v>91</v>
      </c>
      <c r="AW271" s="13" t="s">
        <v>43</v>
      </c>
      <c r="AX271" s="13" t="s">
        <v>83</v>
      </c>
      <c r="AY271" s="244" t="s">
        <v>156</v>
      </c>
    </row>
    <row r="272" s="13" customFormat="1">
      <c r="A272" s="13"/>
      <c r="B272" s="234"/>
      <c r="C272" s="235"/>
      <c r="D272" s="236" t="s">
        <v>167</v>
      </c>
      <c r="E272" s="237" t="s">
        <v>36</v>
      </c>
      <c r="F272" s="238" t="s">
        <v>594</v>
      </c>
      <c r="G272" s="235"/>
      <c r="H272" s="237" t="s">
        <v>36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167</v>
      </c>
      <c r="AU272" s="244" t="s">
        <v>94</v>
      </c>
      <c r="AV272" s="13" t="s">
        <v>91</v>
      </c>
      <c r="AW272" s="13" t="s">
        <v>43</v>
      </c>
      <c r="AX272" s="13" t="s">
        <v>83</v>
      </c>
      <c r="AY272" s="244" t="s">
        <v>156</v>
      </c>
    </row>
    <row r="273" s="13" customFormat="1">
      <c r="A273" s="13"/>
      <c r="B273" s="234"/>
      <c r="C273" s="235"/>
      <c r="D273" s="236" t="s">
        <v>167</v>
      </c>
      <c r="E273" s="237" t="s">
        <v>36</v>
      </c>
      <c r="F273" s="238" t="s">
        <v>620</v>
      </c>
      <c r="G273" s="235"/>
      <c r="H273" s="237" t="s">
        <v>36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167</v>
      </c>
      <c r="AU273" s="244" t="s">
        <v>94</v>
      </c>
      <c r="AV273" s="13" t="s">
        <v>91</v>
      </c>
      <c r="AW273" s="13" t="s">
        <v>43</v>
      </c>
      <c r="AX273" s="13" t="s">
        <v>83</v>
      </c>
      <c r="AY273" s="244" t="s">
        <v>156</v>
      </c>
    </row>
    <row r="274" s="13" customFormat="1">
      <c r="A274" s="13"/>
      <c r="B274" s="234"/>
      <c r="C274" s="235"/>
      <c r="D274" s="236" t="s">
        <v>167</v>
      </c>
      <c r="E274" s="237" t="s">
        <v>36</v>
      </c>
      <c r="F274" s="238" t="s">
        <v>621</v>
      </c>
      <c r="G274" s="235"/>
      <c r="H274" s="237" t="s">
        <v>36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167</v>
      </c>
      <c r="AU274" s="244" t="s">
        <v>94</v>
      </c>
      <c r="AV274" s="13" t="s">
        <v>91</v>
      </c>
      <c r="AW274" s="13" t="s">
        <v>43</v>
      </c>
      <c r="AX274" s="13" t="s">
        <v>83</v>
      </c>
      <c r="AY274" s="244" t="s">
        <v>156</v>
      </c>
    </row>
    <row r="275" s="13" customFormat="1">
      <c r="A275" s="13"/>
      <c r="B275" s="234"/>
      <c r="C275" s="235"/>
      <c r="D275" s="236" t="s">
        <v>167</v>
      </c>
      <c r="E275" s="237" t="s">
        <v>36</v>
      </c>
      <c r="F275" s="238" t="s">
        <v>622</v>
      </c>
      <c r="G275" s="235"/>
      <c r="H275" s="237" t="s">
        <v>36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167</v>
      </c>
      <c r="AU275" s="244" t="s">
        <v>94</v>
      </c>
      <c r="AV275" s="13" t="s">
        <v>91</v>
      </c>
      <c r="AW275" s="13" t="s">
        <v>43</v>
      </c>
      <c r="AX275" s="13" t="s">
        <v>83</v>
      </c>
      <c r="AY275" s="244" t="s">
        <v>156</v>
      </c>
    </row>
    <row r="276" s="14" customFormat="1">
      <c r="A276" s="14"/>
      <c r="B276" s="245"/>
      <c r="C276" s="246"/>
      <c r="D276" s="236" t="s">
        <v>167</v>
      </c>
      <c r="E276" s="247" t="s">
        <v>36</v>
      </c>
      <c r="F276" s="248" t="s">
        <v>623</v>
      </c>
      <c r="G276" s="246"/>
      <c r="H276" s="249">
        <v>0.186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167</v>
      </c>
      <c r="AU276" s="255" t="s">
        <v>94</v>
      </c>
      <c r="AV276" s="14" t="s">
        <v>94</v>
      </c>
      <c r="AW276" s="14" t="s">
        <v>43</v>
      </c>
      <c r="AX276" s="14" t="s">
        <v>83</v>
      </c>
      <c r="AY276" s="255" t="s">
        <v>156</v>
      </c>
    </row>
    <row r="277" s="15" customFormat="1">
      <c r="A277" s="15"/>
      <c r="B277" s="256"/>
      <c r="C277" s="257"/>
      <c r="D277" s="236" t="s">
        <v>167</v>
      </c>
      <c r="E277" s="258" t="s">
        <v>36</v>
      </c>
      <c r="F277" s="259" t="s">
        <v>250</v>
      </c>
      <c r="G277" s="257"/>
      <c r="H277" s="260">
        <v>0.186</v>
      </c>
      <c r="I277" s="261"/>
      <c r="J277" s="257"/>
      <c r="K277" s="257"/>
      <c r="L277" s="262"/>
      <c r="M277" s="263"/>
      <c r="N277" s="264"/>
      <c r="O277" s="264"/>
      <c r="P277" s="264"/>
      <c r="Q277" s="264"/>
      <c r="R277" s="264"/>
      <c r="S277" s="264"/>
      <c r="T277" s="26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6" t="s">
        <v>167</v>
      </c>
      <c r="AU277" s="266" t="s">
        <v>94</v>
      </c>
      <c r="AV277" s="15" t="s">
        <v>163</v>
      </c>
      <c r="AW277" s="15" t="s">
        <v>43</v>
      </c>
      <c r="AX277" s="15" t="s">
        <v>91</v>
      </c>
      <c r="AY277" s="266" t="s">
        <v>156</v>
      </c>
    </row>
    <row r="278" s="2" customFormat="1" ht="16.5" customHeight="1">
      <c r="A278" s="42"/>
      <c r="B278" s="43"/>
      <c r="C278" s="216" t="s">
        <v>350</v>
      </c>
      <c r="D278" s="216" t="s">
        <v>158</v>
      </c>
      <c r="E278" s="217" t="s">
        <v>624</v>
      </c>
      <c r="F278" s="218" t="s">
        <v>625</v>
      </c>
      <c r="G278" s="219" t="s">
        <v>283</v>
      </c>
      <c r="H278" s="220">
        <v>0.19900000000000001</v>
      </c>
      <c r="I278" s="221"/>
      <c r="J278" s="222">
        <f>ROUND(I278*H278,2)</f>
        <v>0</v>
      </c>
      <c r="K278" s="218" t="s">
        <v>162</v>
      </c>
      <c r="L278" s="48"/>
      <c r="M278" s="223" t="s">
        <v>36</v>
      </c>
      <c r="N278" s="224" t="s">
        <v>54</v>
      </c>
      <c r="O278" s="88"/>
      <c r="P278" s="225">
        <f>O278*H278</f>
        <v>0</v>
      </c>
      <c r="Q278" s="225">
        <v>1.0627727797</v>
      </c>
      <c r="R278" s="225">
        <f>Q278*H278</f>
        <v>0.21149178316030001</v>
      </c>
      <c r="S278" s="225">
        <v>0</v>
      </c>
      <c r="T278" s="226">
        <f>S278*H278</f>
        <v>0</v>
      </c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R278" s="227" t="s">
        <v>163</v>
      </c>
      <c r="AT278" s="227" t="s">
        <v>158</v>
      </c>
      <c r="AU278" s="227" t="s">
        <v>94</v>
      </c>
      <c r="AY278" s="20" t="s">
        <v>156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20" t="s">
        <v>91</v>
      </c>
      <c r="BK278" s="228">
        <f>ROUND(I278*H278,2)</f>
        <v>0</v>
      </c>
      <c r="BL278" s="20" t="s">
        <v>163</v>
      </c>
      <c r="BM278" s="227" t="s">
        <v>626</v>
      </c>
    </row>
    <row r="279" s="2" customFormat="1">
      <c r="A279" s="42"/>
      <c r="B279" s="43"/>
      <c r="C279" s="44"/>
      <c r="D279" s="229" t="s">
        <v>165</v>
      </c>
      <c r="E279" s="44"/>
      <c r="F279" s="230" t="s">
        <v>627</v>
      </c>
      <c r="G279" s="44"/>
      <c r="H279" s="44"/>
      <c r="I279" s="231"/>
      <c r="J279" s="44"/>
      <c r="K279" s="44"/>
      <c r="L279" s="48"/>
      <c r="M279" s="232"/>
      <c r="N279" s="233"/>
      <c r="O279" s="88"/>
      <c r="P279" s="88"/>
      <c r="Q279" s="88"/>
      <c r="R279" s="88"/>
      <c r="S279" s="88"/>
      <c r="T279" s="89"/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T279" s="20" t="s">
        <v>165</v>
      </c>
      <c r="AU279" s="20" t="s">
        <v>94</v>
      </c>
    </row>
    <row r="280" s="13" customFormat="1">
      <c r="A280" s="13"/>
      <c r="B280" s="234"/>
      <c r="C280" s="235"/>
      <c r="D280" s="236" t="s">
        <v>167</v>
      </c>
      <c r="E280" s="237" t="s">
        <v>36</v>
      </c>
      <c r="F280" s="238" t="s">
        <v>591</v>
      </c>
      <c r="G280" s="235"/>
      <c r="H280" s="237" t="s">
        <v>36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167</v>
      </c>
      <c r="AU280" s="244" t="s">
        <v>94</v>
      </c>
      <c r="AV280" s="13" t="s">
        <v>91</v>
      </c>
      <c r="AW280" s="13" t="s">
        <v>43</v>
      </c>
      <c r="AX280" s="13" t="s">
        <v>83</v>
      </c>
      <c r="AY280" s="244" t="s">
        <v>156</v>
      </c>
    </row>
    <row r="281" s="13" customFormat="1">
      <c r="A281" s="13"/>
      <c r="B281" s="234"/>
      <c r="C281" s="235"/>
      <c r="D281" s="236" t="s">
        <v>167</v>
      </c>
      <c r="E281" s="237" t="s">
        <v>36</v>
      </c>
      <c r="F281" s="238" t="s">
        <v>593</v>
      </c>
      <c r="G281" s="235"/>
      <c r="H281" s="237" t="s">
        <v>36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167</v>
      </c>
      <c r="AU281" s="244" t="s">
        <v>94</v>
      </c>
      <c r="AV281" s="13" t="s">
        <v>91</v>
      </c>
      <c r="AW281" s="13" t="s">
        <v>43</v>
      </c>
      <c r="AX281" s="13" t="s">
        <v>83</v>
      </c>
      <c r="AY281" s="244" t="s">
        <v>156</v>
      </c>
    </row>
    <row r="282" s="13" customFormat="1">
      <c r="A282" s="13"/>
      <c r="B282" s="234"/>
      <c r="C282" s="235"/>
      <c r="D282" s="236" t="s">
        <v>167</v>
      </c>
      <c r="E282" s="237" t="s">
        <v>36</v>
      </c>
      <c r="F282" s="238" t="s">
        <v>594</v>
      </c>
      <c r="G282" s="235"/>
      <c r="H282" s="237" t="s">
        <v>36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167</v>
      </c>
      <c r="AU282" s="244" t="s">
        <v>94</v>
      </c>
      <c r="AV282" s="13" t="s">
        <v>91</v>
      </c>
      <c r="AW282" s="13" t="s">
        <v>43</v>
      </c>
      <c r="AX282" s="13" t="s">
        <v>83</v>
      </c>
      <c r="AY282" s="244" t="s">
        <v>156</v>
      </c>
    </row>
    <row r="283" s="13" customFormat="1">
      <c r="A283" s="13"/>
      <c r="B283" s="234"/>
      <c r="C283" s="235"/>
      <c r="D283" s="236" t="s">
        <v>167</v>
      </c>
      <c r="E283" s="237" t="s">
        <v>36</v>
      </c>
      <c r="F283" s="238" t="s">
        <v>620</v>
      </c>
      <c r="G283" s="235"/>
      <c r="H283" s="237" t="s">
        <v>36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167</v>
      </c>
      <c r="AU283" s="244" t="s">
        <v>94</v>
      </c>
      <c r="AV283" s="13" t="s">
        <v>91</v>
      </c>
      <c r="AW283" s="13" t="s">
        <v>43</v>
      </c>
      <c r="AX283" s="13" t="s">
        <v>83</v>
      </c>
      <c r="AY283" s="244" t="s">
        <v>156</v>
      </c>
    </row>
    <row r="284" s="13" customFormat="1">
      <c r="A284" s="13"/>
      <c r="B284" s="234"/>
      <c r="C284" s="235"/>
      <c r="D284" s="236" t="s">
        <v>167</v>
      </c>
      <c r="E284" s="237" t="s">
        <v>36</v>
      </c>
      <c r="F284" s="238" t="s">
        <v>621</v>
      </c>
      <c r="G284" s="235"/>
      <c r="H284" s="237" t="s">
        <v>36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167</v>
      </c>
      <c r="AU284" s="244" t="s">
        <v>94</v>
      </c>
      <c r="AV284" s="13" t="s">
        <v>91</v>
      </c>
      <c r="AW284" s="13" t="s">
        <v>43</v>
      </c>
      <c r="AX284" s="13" t="s">
        <v>83</v>
      </c>
      <c r="AY284" s="244" t="s">
        <v>156</v>
      </c>
    </row>
    <row r="285" s="13" customFormat="1">
      <c r="A285" s="13"/>
      <c r="B285" s="234"/>
      <c r="C285" s="235"/>
      <c r="D285" s="236" t="s">
        <v>167</v>
      </c>
      <c r="E285" s="237" t="s">
        <v>36</v>
      </c>
      <c r="F285" s="238" t="s">
        <v>622</v>
      </c>
      <c r="G285" s="235"/>
      <c r="H285" s="237" t="s">
        <v>36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167</v>
      </c>
      <c r="AU285" s="244" t="s">
        <v>94</v>
      </c>
      <c r="AV285" s="13" t="s">
        <v>91</v>
      </c>
      <c r="AW285" s="13" t="s">
        <v>43</v>
      </c>
      <c r="AX285" s="13" t="s">
        <v>83</v>
      </c>
      <c r="AY285" s="244" t="s">
        <v>156</v>
      </c>
    </row>
    <row r="286" s="14" customFormat="1">
      <c r="A286" s="14"/>
      <c r="B286" s="245"/>
      <c r="C286" s="246"/>
      <c r="D286" s="236" t="s">
        <v>167</v>
      </c>
      <c r="E286" s="247" t="s">
        <v>36</v>
      </c>
      <c r="F286" s="248" t="s">
        <v>628</v>
      </c>
      <c r="G286" s="246"/>
      <c r="H286" s="249">
        <v>0.19900000000000001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167</v>
      </c>
      <c r="AU286" s="255" t="s">
        <v>94</v>
      </c>
      <c r="AV286" s="14" t="s">
        <v>94</v>
      </c>
      <c r="AW286" s="14" t="s">
        <v>43</v>
      </c>
      <c r="AX286" s="14" t="s">
        <v>83</v>
      </c>
      <c r="AY286" s="255" t="s">
        <v>156</v>
      </c>
    </row>
    <row r="287" s="15" customFormat="1">
      <c r="A287" s="15"/>
      <c r="B287" s="256"/>
      <c r="C287" s="257"/>
      <c r="D287" s="236" t="s">
        <v>167</v>
      </c>
      <c r="E287" s="258" t="s">
        <v>36</v>
      </c>
      <c r="F287" s="259" t="s">
        <v>250</v>
      </c>
      <c r="G287" s="257"/>
      <c r="H287" s="260">
        <v>0.19900000000000001</v>
      </c>
      <c r="I287" s="261"/>
      <c r="J287" s="257"/>
      <c r="K287" s="257"/>
      <c r="L287" s="262"/>
      <c r="M287" s="263"/>
      <c r="N287" s="264"/>
      <c r="O287" s="264"/>
      <c r="P287" s="264"/>
      <c r="Q287" s="264"/>
      <c r="R287" s="264"/>
      <c r="S287" s="264"/>
      <c r="T287" s="26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6" t="s">
        <v>167</v>
      </c>
      <c r="AU287" s="266" t="s">
        <v>94</v>
      </c>
      <c r="AV287" s="15" t="s">
        <v>163</v>
      </c>
      <c r="AW287" s="15" t="s">
        <v>43</v>
      </c>
      <c r="AX287" s="15" t="s">
        <v>91</v>
      </c>
      <c r="AY287" s="266" t="s">
        <v>156</v>
      </c>
    </row>
    <row r="288" s="2" customFormat="1" ht="24.15" customHeight="1">
      <c r="A288" s="42"/>
      <c r="B288" s="43"/>
      <c r="C288" s="216" t="s">
        <v>358</v>
      </c>
      <c r="D288" s="216" t="s">
        <v>158</v>
      </c>
      <c r="E288" s="217" t="s">
        <v>629</v>
      </c>
      <c r="F288" s="218" t="s">
        <v>630</v>
      </c>
      <c r="G288" s="219" t="s">
        <v>161</v>
      </c>
      <c r="H288" s="220">
        <v>12.9</v>
      </c>
      <c r="I288" s="221"/>
      <c r="J288" s="222">
        <f>ROUND(I288*H288,2)</f>
        <v>0</v>
      </c>
      <c r="K288" s="218" t="s">
        <v>162</v>
      </c>
      <c r="L288" s="48"/>
      <c r="M288" s="223" t="s">
        <v>36</v>
      </c>
      <c r="N288" s="224" t="s">
        <v>54</v>
      </c>
      <c r="O288" s="88"/>
      <c r="P288" s="225">
        <f>O288*H288</f>
        <v>0</v>
      </c>
      <c r="Q288" s="225">
        <v>1.0203605499999999</v>
      </c>
      <c r="R288" s="225">
        <f>Q288*H288</f>
        <v>13.162651094999999</v>
      </c>
      <c r="S288" s="225">
        <v>0</v>
      </c>
      <c r="T288" s="226">
        <f>S288*H288</f>
        <v>0</v>
      </c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R288" s="227" t="s">
        <v>163</v>
      </c>
      <c r="AT288" s="227" t="s">
        <v>158</v>
      </c>
      <c r="AU288" s="227" t="s">
        <v>94</v>
      </c>
      <c r="AY288" s="20" t="s">
        <v>156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20" t="s">
        <v>91</v>
      </c>
      <c r="BK288" s="228">
        <f>ROUND(I288*H288,2)</f>
        <v>0</v>
      </c>
      <c r="BL288" s="20" t="s">
        <v>163</v>
      </c>
      <c r="BM288" s="227" t="s">
        <v>631</v>
      </c>
    </row>
    <row r="289" s="2" customFormat="1">
      <c r="A289" s="42"/>
      <c r="B289" s="43"/>
      <c r="C289" s="44"/>
      <c r="D289" s="229" t="s">
        <v>165</v>
      </c>
      <c r="E289" s="44"/>
      <c r="F289" s="230" t="s">
        <v>632</v>
      </c>
      <c r="G289" s="44"/>
      <c r="H289" s="44"/>
      <c r="I289" s="231"/>
      <c r="J289" s="44"/>
      <c r="K289" s="44"/>
      <c r="L289" s="48"/>
      <c r="M289" s="232"/>
      <c r="N289" s="233"/>
      <c r="O289" s="88"/>
      <c r="P289" s="88"/>
      <c r="Q289" s="88"/>
      <c r="R289" s="88"/>
      <c r="S289" s="88"/>
      <c r="T289" s="89"/>
      <c r="U289" s="42"/>
      <c r="V289" s="42"/>
      <c r="W289" s="42"/>
      <c r="X289" s="42"/>
      <c r="Y289" s="42"/>
      <c r="Z289" s="42"/>
      <c r="AA289" s="42"/>
      <c r="AB289" s="42"/>
      <c r="AC289" s="42"/>
      <c r="AD289" s="42"/>
      <c r="AE289" s="42"/>
      <c r="AT289" s="20" t="s">
        <v>165</v>
      </c>
      <c r="AU289" s="20" t="s">
        <v>94</v>
      </c>
    </row>
    <row r="290" s="13" customFormat="1">
      <c r="A290" s="13"/>
      <c r="B290" s="234"/>
      <c r="C290" s="235"/>
      <c r="D290" s="236" t="s">
        <v>167</v>
      </c>
      <c r="E290" s="237" t="s">
        <v>36</v>
      </c>
      <c r="F290" s="238" t="s">
        <v>633</v>
      </c>
      <c r="G290" s="235"/>
      <c r="H290" s="237" t="s">
        <v>36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167</v>
      </c>
      <c r="AU290" s="244" t="s">
        <v>94</v>
      </c>
      <c r="AV290" s="13" t="s">
        <v>91</v>
      </c>
      <c r="AW290" s="13" t="s">
        <v>43</v>
      </c>
      <c r="AX290" s="13" t="s">
        <v>83</v>
      </c>
      <c r="AY290" s="244" t="s">
        <v>156</v>
      </c>
    </row>
    <row r="291" s="13" customFormat="1">
      <c r="A291" s="13"/>
      <c r="B291" s="234"/>
      <c r="C291" s="235"/>
      <c r="D291" s="236" t="s">
        <v>167</v>
      </c>
      <c r="E291" s="237" t="s">
        <v>36</v>
      </c>
      <c r="F291" s="238" t="s">
        <v>634</v>
      </c>
      <c r="G291" s="235"/>
      <c r="H291" s="237" t="s">
        <v>36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167</v>
      </c>
      <c r="AU291" s="244" t="s">
        <v>94</v>
      </c>
      <c r="AV291" s="13" t="s">
        <v>91</v>
      </c>
      <c r="AW291" s="13" t="s">
        <v>43</v>
      </c>
      <c r="AX291" s="13" t="s">
        <v>83</v>
      </c>
      <c r="AY291" s="244" t="s">
        <v>156</v>
      </c>
    </row>
    <row r="292" s="13" customFormat="1">
      <c r="A292" s="13"/>
      <c r="B292" s="234"/>
      <c r="C292" s="235"/>
      <c r="D292" s="236" t="s">
        <v>167</v>
      </c>
      <c r="E292" s="237" t="s">
        <v>36</v>
      </c>
      <c r="F292" s="238" t="s">
        <v>635</v>
      </c>
      <c r="G292" s="235"/>
      <c r="H292" s="237" t="s">
        <v>36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167</v>
      </c>
      <c r="AU292" s="244" t="s">
        <v>94</v>
      </c>
      <c r="AV292" s="13" t="s">
        <v>91</v>
      </c>
      <c r="AW292" s="13" t="s">
        <v>43</v>
      </c>
      <c r="AX292" s="13" t="s">
        <v>83</v>
      </c>
      <c r="AY292" s="244" t="s">
        <v>156</v>
      </c>
    </row>
    <row r="293" s="13" customFormat="1">
      <c r="A293" s="13"/>
      <c r="B293" s="234"/>
      <c r="C293" s="235"/>
      <c r="D293" s="236" t="s">
        <v>167</v>
      </c>
      <c r="E293" s="237" t="s">
        <v>36</v>
      </c>
      <c r="F293" s="238" t="s">
        <v>636</v>
      </c>
      <c r="G293" s="235"/>
      <c r="H293" s="237" t="s">
        <v>36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167</v>
      </c>
      <c r="AU293" s="244" t="s">
        <v>94</v>
      </c>
      <c r="AV293" s="13" t="s">
        <v>91</v>
      </c>
      <c r="AW293" s="13" t="s">
        <v>43</v>
      </c>
      <c r="AX293" s="13" t="s">
        <v>83</v>
      </c>
      <c r="AY293" s="244" t="s">
        <v>156</v>
      </c>
    </row>
    <row r="294" s="13" customFormat="1">
      <c r="A294" s="13"/>
      <c r="B294" s="234"/>
      <c r="C294" s="235"/>
      <c r="D294" s="236" t="s">
        <v>167</v>
      </c>
      <c r="E294" s="237" t="s">
        <v>36</v>
      </c>
      <c r="F294" s="238" t="s">
        <v>637</v>
      </c>
      <c r="G294" s="235"/>
      <c r="H294" s="237" t="s">
        <v>36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167</v>
      </c>
      <c r="AU294" s="244" t="s">
        <v>94</v>
      </c>
      <c r="AV294" s="13" t="s">
        <v>91</v>
      </c>
      <c r="AW294" s="13" t="s">
        <v>43</v>
      </c>
      <c r="AX294" s="13" t="s">
        <v>83</v>
      </c>
      <c r="AY294" s="244" t="s">
        <v>156</v>
      </c>
    </row>
    <row r="295" s="13" customFormat="1">
      <c r="A295" s="13"/>
      <c r="B295" s="234"/>
      <c r="C295" s="235"/>
      <c r="D295" s="236" t="s">
        <v>167</v>
      </c>
      <c r="E295" s="237" t="s">
        <v>36</v>
      </c>
      <c r="F295" s="238" t="s">
        <v>472</v>
      </c>
      <c r="G295" s="235"/>
      <c r="H295" s="237" t="s">
        <v>36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167</v>
      </c>
      <c r="AU295" s="244" t="s">
        <v>94</v>
      </c>
      <c r="AV295" s="13" t="s">
        <v>91</v>
      </c>
      <c r="AW295" s="13" t="s">
        <v>43</v>
      </c>
      <c r="AX295" s="13" t="s">
        <v>83</v>
      </c>
      <c r="AY295" s="244" t="s">
        <v>156</v>
      </c>
    </row>
    <row r="296" s="14" customFormat="1">
      <c r="A296" s="14"/>
      <c r="B296" s="245"/>
      <c r="C296" s="246"/>
      <c r="D296" s="236" t="s">
        <v>167</v>
      </c>
      <c r="E296" s="247" t="s">
        <v>36</v>
      </c>
      <c r="F296" s="248" t="s">
        <v>638</v>
      </c>
      <c r="G296" s="246"/>
      <c r="H296" s="249">
        <v>12.9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167</v>
      </c>
      <c r="AU296" s="255" t="s">
        <v>94</v>
      </c>
      <c r="AV296" s="14" t="s">
        <v>94</v>
      </c>
      <c r="AW296" s="14" t="s">
        <v>43</v>
      </c>
      <c r="AX296" s="14" t="s">
        <v>91</v>
      </c>
      <c r="AY296" s="255" t="s">
        <v>156</v>
      </c>
    </row>
    <row r="297" s="2" customFormat="1" ht="33" customHeight="1">
      <c r="A297" s="42"/>
      <c r="B297" s="43"/>
      <c r="C297" s="216" t="s">
        <v>363</v>
      </c>
      <c r="D297" s="216" t="s">
        <v>158</v>
      </c>
      <c r="E297" s="217" t="s">
        <v>639</v>
      </c>
      <c r="F297" s="218" t="s">
        <v>640</v>
      </c>
      <c r="G297" s="219" t="s">
        <v>283</v>
      </c>
      <c r="H297" s="220">
        <v>0.13100000000000001</v>
      </c>
      <c r="I297" s="221"/>
      <c r="J297" s="222">
        <f>ROUND(I297*H297,2)</f>
        <v>0</v>
      </c>
      <c r="K297" s="218" t="s">
        <v>162</v>
      </c>
      <c r="L297" s="48"/>
      <c r="M297" s="223" t="s">
        <v>36</v>
      </c>
      <c r="N297" s="224" t="s">
        <v>54</v>
      </c>
      <c r="O297" s="88"/>
      <c r="P297" s="225">
        <f>O297*H297</f>
        <v>0</v>
      </c>
      <c r="Q297" s="225">
        <v>1.05940312</v>
      </c>
      <c r="R297" s="225">
        <f>Q297*H297</f>
        <v>0.13878180872000001</v>
      </c>
      <c r="S297" s="225">
        <v>0</v>
      </c>
      <c r="T297" s="226">
        <f>S297*H297</f>
        <v>0</v>
      </c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R297" s="227" t="s">
        <v>163</v>
      </c>
      <c r="AT297" s="227" t="s">
        <v>158</v>
      </c>
      <c r="AU297" s="227" t="s">
        <v>94</v>
      </c>
      <c r="AY297" s="20" t="s">
        <v>156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20" t="s">
        <v>91</v>
      </c>
      <c r="BK297" s="228">
        <f>ROUND(I297*H297,2)</f>
        <v>0</v>
      </c>
      <c r="BL297" s="20" t="s">
        <v>163</v>
      </c>
      <c r="BM297" s="227" t="s">
        <v>641</v>
      </c>
    </row>
    <row r="298" s="2" customFormat="1">
      <c r="A298" s="42"/>
      <c r="B298" s="43"/>
      <c r="C298" s="44"/>
      <c r="D298" s="229" t="s">
        <v>165</v>
      </c>
      <c r="E298" s="44"/>
      <c r="F298" s="230" t="s">
        <v>642</v>
      </c>
      <c r="G298" s="44"/>
      <c r="H298" s="44"/>
      <c r="I298" s="231"/>
      <c r="J298" s="44"/>
      <c r="K298" s="44"/>
      <c r="L298" s="48"/>
      <c r="M298" s="232"/>
      <c r="N298" s="233"/>
      <c r="O298" s="88"/>
      <c r="P298" s="88"/>
      <c r="Q298" s="88"/>
      <c r="R298" s="88"/>
      <c r="S298" s="88"/>
      <c r="T298" s="89"/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  <c r="AT298" s="20" t="s">
        <v>165</v>
      </c>
      <c r="AU298" s="20" t="s">
        <v>94</v>
      </c>
    </row>
    <row r="299" s="13" customFormat="1">
      <c r="A299" s="13"/>
      <c r="B299" s="234"/>
      <c r="C299" s="235"/>
      <c r="D299" s="236" t="s">
        <v>167</v>
      </c>
      <c r="E299" s="237" t="s">
        <v>36</v>
      </c>
      <c r="F299" s="238" t="s">
        <v>633</v>
      </c>
      <c r="G299" s="235"/>
      <c r="H299" s="237" t="s">
        <v>36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167</v>
      </c>
      <c r="AU299" s="244" t="s">
        <v>94</v>
      </c>
      <c r="AV299" s="13" t="s">
        <v>91</v>
      </c>
      <c r="AW299" s="13" t="s">
        <v>43</v>
      </c>
      <c r="AX299" s="13" t="s">
        <v>83</v>
      </c>
      <c r="AY299" s="244" t="s">
        <v>156</v>
      </c>
    </row>
    <row r="300" s="13" customFormat="1">
      <c r="A300" s="13"/>
      <c r="B300" s="234"/>
      <c r="C300" s="235"/>
      <c r="D300" s="236" t="s">
        <v>167</v>
      </c>
      <c r="E300" s="237" t="s">
        <v>36</v>
      </c>
      <c r="F300" s="238" t="s">
        <v>634</v>
      </c>
      <c r="G300" s="235"/>
      <c r="H300" s="237" t="s">
        <v>36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167</v>
      </c>
      <c r="AU300" s="244" t="s">
        <v>94</v>
      </c>
      <c r="AV300" s="13" t="s">
        <v>91</v>
      </c>
      <c r="AW300" s="13" t="s">
        <v>43</v>
      </c>
      <c r="AX300" s="13" t="s">
        <v>83</v>
      </c>
      <c r="AY300" s="244" t="s">
        <v>156</v>
      </c>
    </row>
    <row r="301" s="13" customFormat="1">
      <c r="A301" s="13"/>
      <c r="B301" s="234"/>
      <c r="C301" s="235"/>
      <c r="D301" s="236" t="s">
        <v>167</v>
      </c>
      <c r="E301" s="237" t="s">
        <v>36</v>
      </c>
      <c r="F301" s="238" t="s">
        <v>635</v>
      </c>
      <c r="G301" s="235"/>
      <c r="H301" s="237" t="s">
        <v>36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167</v>
      </c>
      <c r="AU301" s="244" t="s">
        <v>94</v>
      </c>
      <c r="AV301" s="13" t="s">
        <v>91</v>
      </c>
      <c r="AW301" s="13" t="s">
        <v>43</v>
      </c>
      <c r="AX301" s="13" t="s">
        <v>83</v>
      </c>
      <c r="AY301" s="244" t="s">
        <v>156</v>
      </c>
    </row>
    <row r="302" s="13" customFormat="1">
      <c r="A302" s="13"/>
      <c r="B302" s="234"/>
      <c r="C302" s="235"/>
      <c r="D302" s="236" t="s">
        <v>167</v>
      </c>
      <c r="E302" s="237" t="s">
        <v>36</v>
      </c>
      <c r="F302" s="238" t="s">
        <v>636</v>
      </c>
      <c r="G302" s="235"/>
      <c r="H302" s="237" t="s">
        <v>36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167</v>
      </c>
      <c r="AU302" s="244" t="s">
        <v>94</v>
      </c>
      <c r="AV302" s="13" t="s">
        <v>91</v>
      </c>
      <c r="AW302" s="13" t="s">
        <v>43</v>
      </c>
      <c r="AX302" s="13" t="s">
        <v>83</v>
      </c>
      <c r="AY302" s="244" t="s">
        <v>156</v>
      </c>
    </row>
    <row r="303" s="13" customFormat="1">
      <c r="A303" s="13"/>
      <c r="B303" s="234"/>
      <c r="C303" s="235"/>
      <c r="D303" s="236" t="s">
        <v>167</v>
      </c>
      <c r="E303" s="237" t="s">
        <v>36</v>
      </c>
      <c r="F303" s="238" t="s">
        <v>637</v>
      </c>
      <c r="G303" s="235"/>
      <c r="H303" s="237" t="s">
        <v>36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167</v>
      </c>
      <c r="AU303" s="244" t="s">
        <v>94</v>
      </c>
      <c r="AV303" s="13" t="s">
        <v>91</v>
      </c>
      <c r="AW303" s="13" t="s">
        <v>43</v>
      </c>
      <c r="AX303" s="13" t="s">
        <v>83</v>
      </c>
      <c r="AY303" s="244" t="s">
        <v>156</v>
      </c>
    </row>
    <row r="304" s="13" customFormat="1">
      <c r="A304" s="13"/>
      <c r="B304" s="234"/>
      <c r="C304" s="235"/>
      <c r="D304" s="236" t="s">
        <v>167</v>
      </c>
      <c r="E304" s="237" t="s">
        <v>36</v>
      </c>
      <c r="F304" s="238" t="s">
        <v>643</v>
      </c>
      <c r="G304" s="235"/>
      <c r="H304" s="237" t="s">
        <v>36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167</v>
      </c>
      <c r="AU304" s="244" t="s">
        <v>94</v>
      </c>
      <c r="AV304" s="13" t="s">
        <v>91</v>
      </c>
      <c r="AW304" s="13" t="s">
        <v>43</v>
      </c>
      <c r="AX304" s="13" t="s">
        <v>83</v>
      </c>
      <c r="AY304" s="244" t="s">
        <v>156</v>
      </c>
    </row>
    <row r="305" s="13" customFormat="1">
      <c r="A305" s="13"/>
      <c r="B305" s="234"/>
      <c r="C305" s="235"/>
      <c r="D305" s="236" t="s">
        <v>167</v>
      </c>
      <c r="E305" s="237" t="s">
        <v>36</v>
      </c>
      <c r="F305" s="238" t="s">
        <v>472</v>
      </c>
      <c r="G305" s="235"/>
      <c r="H305" s="237" t="s">
        <v>36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167</v>
      </c>
      <c r="AU305" s="244" t="s">
        <v>94</v>
      </c>
      <c r="AV305" s="13" t="s">
        <v>91</v>
      </c>
      <c r="AW305" s="13" t="s">
        <v>43</v>
      </c>
      <c r="AX305" s="13" t="s">
        <v>83</v>
      </c>
      <c r="AY305" s="244" t="s">
        <v>156</v>
      </c>
    </row>
    <row r="306" s="14" customFormat="1">
      <c r="A306" s="14"/>
      <c r="B306" s="245"/>
      <c r="C306" s="246"/>
      <c r="D306" s="236" t="s">
        <v>167</v>
      </c>
      <c r="E306" s="247" t="s">
        <v>36</v>
      </c>
      <c r="F306" s="248" t="s">
        <v>644</v>
      </c>
      <c r="G306" s="246"/>
      <c r="H306" s="249">
        <v>0.064000000000000001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167</v>
      </c>
      <c r="AU306" s="255" t="s">
        <v>94</v>
      </c>
      <c r="AV306" s="14" t="s">
        <v>94</v>
      </c>
      <c r="AW306" s="14" t="s">
        <v>43</v>
      </c>
      <c r="AX306" s="14" t="s">
        <v>83</v>
      </c>
      <c r="AY306" s="255" t="s">
        <v>156</v>
      </c>
    </row>
    <row r="307" s="14" customFormat="1">
      <c r="A307" s="14"/>
      <c r="B307" s="245"/>
      <c r="C307" s="246"/>
      <c r="D307" s="236" t="s">
        <v>167</v>
      </c>
      <c r="E307" s="247" t="s">
        <v>36</v>
      </c>
      <c r="F307" s="248" t="s">
        <v>645</v>
      </c>
      <c r="G307" s="246"/>
      <c r="H307" s="249">
        <v>0.067000000000000004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167</v>
      </c>
      <c r="AU307" s="255" t="s">
        <v>94</v>
      </c>
      <c r="AV307" s="14" t="s">
        <v>94</v>
      </c>
      <c r="AW307" s="14" t="s">
        <v>43</v>
      </c>
      <c r="AX307" s="14" t="s">
        <v>83</v>
      </c>
      <c r="AY307" s="255" t="s">
        <v>156</v>
      </c>
    </row>
    <row r="308" s="15" customFormat="1">
      <c r="A308" s="15"/>
      <c r="B308" s="256"/>
      <c r="C308" s="257"/>
      <c r="D308" s="236" t="s">
        <v>167</v>
      </c>
      <c r="E308" s="258" t="s">
        <v>36</v>
      </c>
      <c r="F308" s="259" t="s">
        <v>250</v>
      </c>
      <c r="G308" s="257"/>
      <c r="H308" s="260">
        <v>0.13100000000000001</v>
      </c>
      <c r="I308" s="261"/>
      <c r="J308" s="257"/>
      <c r="K308" s="257"/>
      <c r="L308" s="262"/>
      <c r="M308" s="263"/>
      <c r="N308" s="264"/>
      <c r="O308" s="264"/>
      <c r="P308" s="264"/>
      <c r="Q308" s="264"/>
      <c r="R308" s="264"/>
      <c r="S308" s="264"/>
      <c r="T308" s="26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6" t="s">
        <v>167</v>
      </c>
      <c r="AU308" s="266" t="s">
        <v>94</v>
      </c>
      <c r="AV308" s="15" t="s">
        <v>163</v>
      </c>
      <c r="AW308" s="15" t="s">
        <v>43</v>
      </c>
      <c r="AX308" s="15" t="s">
        <v>91</v>
      </c>
      <c r="AY308" s="266" t="s">
        <v>156</v>
      </c>
    </row>
    <row r="309" s="12" customFormat="1" ht="22.8" customHeight="1">
      <c r="A309" s="12"/>
      <c r="B309" s="200"/>
      <c r="C309" s="201"/>
      <c r="D309" s="202" t="s">
        <v>82</v>
      </c>
      <c r="E309" s="214" t="s">
        <v>181</v>
      </c>
      <c r="F309" s="214" t="s">
        <v>646</v>
      </c>
      <c r="G309" s="201"/>
      <c r="H309" s="201"/>
      <c r="I309" s="204"/>
      <c r="J309" s="215">
        <f>BK309</f>
        <v>0</v>
      </c>
      <c r="K309" s="201"/>
      <c r="L309" s="206"/>
      <c r="M309" s="207"/>
      <c r="N309" s="208"/>
      <c r="O309" s="208"/>
      <c r="P309" s="209">
        <f>SUM(P310:P431)</f>
        <v>0</v>
      </c>
      <c r="Q309" s="208"/>
      <c r="R309" s="209">
        <f>SUM(R310:R431)</f>
        <v>24.171297675800005</v>
      </c>
      <c r="S309" s="208"/>
      <c r="T309" s="210">
        <f>SUM(T310:T431)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1" t="s">
        <v>91</v>
      </c>
      <c r="AT309" s="212" t="s">
        <v>82</v>
      </c>
      <c r="AU309" s="212" t="s">
        <v>91</v>
      </c>
      <c r="AY309" s="211" t="s">
        <v>156</v>
      </c>
      <c r="BK309" s="213">
        <f>SUM(BK310:BK431)</f>
        <v>0</v>
      </c>
    </row>
    <row r="310" s="2" customFormat="1" ht="24.15" customHeight="1">
      <c r="A310" s="42"/>
      <c r="B310" s="43"/>
      <c r="C310" s="216" t="s">
        <v>371</v>
      </c>
      <c r="D310" s="216" t="s">
        <v>158</v>
      </c>
      <c r="E310" s="217" t="s">
        <v>647</v>
      </c>
      <c r="F310" s="218" t="s">
        <v>648</v>
      </c>
      <c r="G310" s="219" t="s">
        <v>161</v>
      </c>
      <c r="H310" s="220">
        <v>14.5</v>
      </c>
      <c r="I310" s="221"/>
      <c r="J310" s="222">
        <f>ROUND(I310*H310,2)</f>
        <v>0</v>
      </c>
      <c r="K310" s="218" t="s">
        <v>162</v>
      </c>
      <c r="L310" s="48"/>
      <c r="M310" s="223" t="s">
        <v>36</v>
      </c>
      <c r="N310" s="224" t="s">
        <v>54</v>
      </c>
      <c r="O310" s="88"/>
      <c r="P310" s="225">
        <f>O310*H310</f>
        <v>0</v>
      </c>
      <c r="Q310" s="225">
        <v>0.49689280000000002</v>
      </c>
      <c r="R310" s="225">
        <f>Q310*H310</f>
        <v>7.2049456000000003</v>
      </c>
      <c r="S310" s="225">
        <v>0</v>
      </c>
      <c r="T310" s="226">
        <f>S310*H310</f>
        <v>0</v>
      </c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R310" s="227" t="s">
        <v>163</v>
      </c>
      <c r="AT310" s="227" t="s">
        <v>158</v>
      </c>
      <c r="AU310" s="227" t="s">
        <v>94</v>
      </c>
      <c r="AY310" s="20" t="s">
        <v>156</v>
      </c>
      <c r="BE310" s="228">
        <f>IF(N310="základní",J310,0)</f>
        <v>0</v>
      </c>
      <c r="BF310" s="228">
        <f>IF(N310="snížená",J310,0)</f>
        <v>0</v>
      </c>
      <c r="BG310" s="228">
        <f>IF(N310="zákl. přenesená",J310,0)</f>
        <v>0</v>
      </c>
      <c r="BH310" s="228">
        <f>IF(N310="sníž. přenesená",J310,0)</f>
        <v>0</v>
      </c>
      <c r="BI310" s="228">
        <f>IF(N310="nulová",J310,0)</f>
        <v>0</v>
      </c>
      <c r="BJ310" s="20" t="s">
        <v>91</v>
      </c>
      <c r="BK310" s="228">
        <f>ROUND(I310*H310,2)</f>
        <v>0</v>
      </c>
      <c r="BL310" s="20" t="s">
        <v>163</v>
      </c>
      <c r="BM310" s="227" t="s">
        <v>649</v>
      </c>
    </row>
    <row r="311" s="2" customFormat="1">
      <c r="A311" s="42"/>
      <c r="B311" s="43"/>
      <c r="C311" s="44"/>
      <c r="D311" s="229" t="s">
        <v>165</v>
      </c>
      <c r="E311" s="44"/>
      <c r="F311" s="230" t="s">
        <v>650</v>
      </c>
      <c r="G311" s="44"/>
      <c r="H311" s="44"/>
      <c r="I311" s="231"/>
      <c r="J311" s="44"/>
      <c r="K311" s="44"/>
      <c r="L311" s="48"/>
      <c r="M311" s="232"/>
      <c r="N311" s="233"/>
      <c r="O311" s="88"/>
      <c r="P311" s="88"/>
      <c r="Q311" s="88"/>
      <c r="R311" s="88"/>
      <c r="S311" s="88"/>
      <c r="T311" s="89"/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T311" s="20" t="s">
        <v>165</v>
      </c>
      <c r="AU311" s="20" t="s">
        <v>94</v>
      </c>
    </row>
    <row r="312" s="13" customFormat="1">
      <c r="A312" s="13"/>
      <c r="B312" s="234"/>
      <c r="C312" s="235"/>
      <c r="D312" s="236" t="s">
        <v>167</v>
      </c>
      <c r="E312" s="237" t="s">
        <v>36</v>
      </c>
      <c r="F312" s="238" t="s">
        <v>651</v>
      </c>
      <c r="G312" s="235"/>
      <c r="H312" s="237" t="s">
        <v>36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167</v>
      </c>
      <c r="AU312" s="244" t="s">
        <v>94</v>
      </c>
      <c r="AV312" s="13" t="s">
        <v>91</v>
      </c>
      <c r="AW312" s="13" t="s">
        <v>43</v>
      </c>
      <c r="AX312" s="13" t="s">
        <v>83</v>
      </c>
      <c r="AY312" s="244" t="s">
        <v>156</v>
      </c>
    </row>
    <row r="313" s="13" customFormat="1">
      <c r="A313" s="13"/>
      <c r="B313" s="234"/>
      <c r="C313" s="235"/>
      <c r="D313" s="236" t="s">
        <v>167</v>
      </c>
      <c r="E313" s="237" t="s">
        <v>36</v>
      </c>
      <c r="F313" s="238" t="s">
        <v>652</v>
      </c>
      <c r="G313" s="235"/>
      <c r="H313" s="237" t="s">
        <v>36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167</v>
      </c>
      <c r="AU313" s="244" t="s">
        <v>94</v>
      </c>
      <c r="AV313" s="13" t="s">
        <v>91</v>
      </c>
      <c r="AW313" s="13" t="s">
        <v>43</v>
      </c>
      <c r="AX313" s="13" t="s">
        <v>83</v>
      </c>
      <c r="AY313" s="244" t="s">
        <v>156</v>
      </c>
    </row>
    <row r="314" s="13" customFormat="1">
      <c r="A314" s="13"/>
      <c r="B314" s="234"/>
      <c r="C314" s="235"/>
      <c r="D314" s="236" t="s">
        <v>167</v>
      </c>
      <c r="E314" s="237" t="s">
        <v>36</v>
      </c>
      <c r="F314" s="238" t="s">
        <v>653</v>
      </c>
      <c r="G314" s="235"/>
      <c r="H314" s="237" t="s">
        <v>36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167</v>
      </c>
      <c r="AU314" s="244" t="s">
        <v>94</v>
      </c>
      <c r="AV314" s="13" t="s">
        <v>91</v>
      </c>
      <c r="AW314" s="13" t="s">
        <v>43</v>
      </c>
      <c r="AX314" s="13" t="s">
        <v>83</v>
      </c>
      <c r="AY314" s="244" t="s">
        <v>156</v>
      </c>
    </row>
    <row r="315" s="13" customFormat="1">
      <c r="A315" s="13"/>
      <c r="B315" s="234"/>
      <c r="C315" s="235"/>
      <c r="D315" s="236" t="s">
        <v>167</v>
      </c>
      <c r="E315" s="237" t="s">
        <v>36</v>
      </c>
      <c r="F315" s="238" t="s">
        <v>654</v>
      </c>
      <c r="G315" s="235"/>
      <c r="H315" s="237" t="s">
        <v>36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167</v>
      </c>
      <c r="AU315" s="244" t="s">
        <v>94</v>
      </c>
      <c r="AV315" s="13" t="s">
        <v>91</v>
      </c>
      <c r="AW315" s="13" t="s">
        <v>43</v>
      </c>
      <c r="AX315" s="13" t="s">
        <v>83</v>
      </c>
      <c r="AY315" s="244" t="s">
        <v>156</v>
      </c>
    </row>
    <row r="316" s="13" customFormat="1">
      <c r="A316" s="13"/>
      <c r="B316" s="234"/>
      <c r="C316" s="235"/>
      <c r="D316" s="236" t="s">
        <v>167</v>
      </c>
      <c r="E316" s="237" t="s">
        <v>36</v>
      </c>
      <c r="F316" s="238" t="s">
        <v>655</v>
      </c>
      <c r="G316" s="235"/>
      <c r="H316" s="237" t="s">
        <v>36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167</v>
      </c>
      <c r="AU316" s="244" t="s">
        <v>94</v>
      </c>
      <c r="AV316" s="13" t="s">
        <v>91</v>
      </c>
      <c r="AW316" s="13" t="s">
        <v>43</v>
      </c>
      <c r="AX316" s="13" t="s">
        <v>83</v>
      </c>
      <c r="AY316" s="244" t="s">
        <v>156</v>
      </c>
    </row>
    <row r="317" s="13" customFormat="1">
      <c r="A317" s="13"/>
      <c r="B317" s="234"/>
      <c r="C317" s="235"/>
      <c r="D317" s="236" t="s">
        <v>167</v>
      </c>
      <c r="E317" s="237" t="s">
        <v>36</v>
      </c>
      <c r="F317" s="238" t="s">
        <v>656</v>
      </c>
      <c r="G317" s="235"/>
      <c r="H317" s="237" t="s">
        <v>36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167</v>
      </c>
      <c r="AU317" s="244" t="s">
        <v>94</v>
      </c>
      <c r="AV317" s="13" t="s">
        <v>91</v>
      </c>
      <c r="AW317" s="13" t="s">
        <v>43</v>
      </c>
      <c r="AX317" s="13" t="s">
        <v>83</v>
      </c>
      <c r="AY317" s="244" t="s">
        <v>156</v>
      </c>
    </row>
    <row r="318" s="13" customFormat="1">
      <c r="A318" s="13"/>
      <c r="B318" s="234"/>
      <c r="C318" s="235"/>
      <c r="D318" s="236" t="s">
        <v>167</v>
      </c>
      <c r="E318" s="237" t="s">
        <v>36</v>
      </c>
      <c r="F318" s="238" t="s">
        <v>657</v>
      </c>
      <c r="G318" s="235"/>
      <c r="H318" s="237" t="s">
        <v>36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167</v>
      </c>
      <c r="AU318" s="244" t="s">
        <v>94</v>
      </c>
      <c r="AV318" s="13" t="s">
        <v>91</v>
      </c>
      <c r="AW318" s="13" t="s">
        <v>43</v>
      </c>
      <c r="AX318" s="13" t="s">
        <v>83</v>
      </c>
      <c r="AY318" s="244" t="s">
        <v>156</v>
      </c>
    </row>
    <row r="319" s="13" customFormat="1">
      <c r="A319" s="13"/>
      <c r="B319" s="234"/>
      <c r="C319" s="235"/>
      <c r="D319" s="236" t="s">
        <v>167</v>
      </c>
      <c r="E319" s="237" t="s">
        <v>36</v>
      </c>
      <c r="F319" s="238" t="s">
        <v>658</v>
      </c>
      <c r="G319" s="235"/>
      <c r="H319" s="237" t="s">
        <v>36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167</v>
      </c>
      <c r="AU319" s="244" t="s">
        <v>94</v>
      </c>
      <c r="AV319" s="13" t="s">
        <v>91</v>
      </c>
      <c r="AW319" s="13" t="s">
        <v>43</v>
      </c>
      <c r="AX319" s="13" t="s">
        <v>83</v>
      </c>
      <c r="AY319" s="244" t="s">
        <v>156</v>
      </c>
    </row>
    <row r="320" s="13" customFormat="1">
      <c r="A320" s="13"/>
      <c r="B320" s="234"/>
      <c r="C320" s="235"/>
      <c r="D320" s="236" t="s">
        <v>167</v>
      </c>
      <c r="E320" s="237" t="s">
        <v>36</v>
      </c>
      <c r="F320" s="238" t="s">
        <v>659</v>
      </c>
      <c r="G320" s="235"/>
      <c r="H320" s="237" t="s">
        <v>36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167</v>
      </c>
      <c r="AU320" s="244" t="s">
        <v>94</v>
      </c>
      <c r="AV320" s="13" t="s">
        <v>91</v>
      </c>
      <c r="AW320" s="13" t="s">
        <v>43</v>
      </c>
      <c r="AX320" s="13" t="s">
        <v>83</v>
      </c>
      <c r="AY320" s="244" t="s">
        <v>156</v>
      </c>
    </row>
    <row r="321" s="14" customFormat="1">
      <c r="A321" s="14"/>
      <c r="B321" s="245"/>
      <c r="C321" s="246"/>
      <c r="D321" s="236" t="s">
        <v>167</v>
      </c>
      <c r="E321" s="247" t="s">
        <v>36</v>
      </c>
      <c r="F321" s="248" t="s">
        <v>660</v>
      </c>
      <c r="G321" s="246"/>
      <c r="H321" s="249">
        <v>14.5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167</v>
      </c>
      <c r="AU321" s="255" t="s">
        <v>94</v>
      </c>
      <c r="AV321" s="14" t="s">
        <v>94</v>
      </c>
      <c r="AW321" s="14" t="s">
        <v>43</v>
      </c>
      <c r="AX321" s="14" t="s">
        <v>91</v>
      </c>
      <c r="AY321" s="255" t="s">
        <v>156</v>
      </c>
    </row>
    <row r="322" s="2" customFormat="1" ht="24.15" customHeight="1">
      <c r="A322" s="42"/>
      <c r="B322" s="43"/>
      <c r="C322" s="216" t="s">
        <v>383</v>
      </c>
      <c r="D322" s="216" t="s">
        <v>158</v>
      </c>
      <c r="E322" s="217" t="s">
        <v>661</v>
      </c>
      <c r="F322" s="218" t="s">
        <v>662</v>
      </c>
      <c r="G322" s="219" t="s">
        <v>161</v>
      </c>
      <c r="H322" s="220">
        <v>1.5</v>
      </c>
      <c r="I322" s="221"/>
      <c r="J322" s="222">
        <f>ROUND(I322*H322,2)</f>
        <v>0</v>
      </c>
      <c r="K322" s="218" t="s">
        <v>162</v>
      </c>
      <c r="L322" s="48"/>
      <c r="M322" s="223" t="s">
        <v>36</v>
      </c>
      <c r="N322" s="224" t="s">
        <v>54</v>
      </c>
      <c r="O322" s="88"/>
      <c r="P322" s="225">
        <f>O322*H322</f>
        <v>0</v>
      </c>
      <c r="Q322" s="225">
        <v>0.54960140000000002</v>
      </c>
      <c r="R322" s="225">
        <f>Q322*H322</f>
        <v>0.82440210000000003</v>
      </c>
      <c r="S322" s="225">
        <v>0</v>
      </c>
      <c r="T322" s="226">
        <f>S322*H322</f>
        <v>0</v>
      </c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R322" s="227" t="s">
        <v>163</v>
      </c>
      <c r="AT322" s="227" t="s">
        <v>158</v>
      </c>
      <c r="AU322" s="227" t="s">
        <v>94</v>
      </c>
      <c r="AY322" s="20" t="s">
        <v>156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20" t="s">
        <v>91</v>
      </c>
      <c r="BK322" s="228">
        <f>ROUND(I322*H322,2)</f>
        <v>0</v>
      </c>
      <c r="BL322" s="20" t="s">
        <v>163</v>
      </c>
      <c r="BM322" s="227" t="s">
        <v>663</v>
      </c>
    </row>
    <row r="323" s="2" customFormat="1">
      <c r="A323" s="42"/>
      <c r="B323" s="43"/>
      <c r="C323" s="44"/>
      <c r="D323" s="229" t="s">
        <v>165</v>
      </c>
      <c r="E323" s="44"/>
      <c r="F323" s="230" t="s">
        <v>664</v>
      </c>
      <c r="G323" s="44"/>
      <c r="H323" s="44"/>
      <c r="I323" s="231"/>
      <c r="J323" s="44"/>
      <c r="K323" s="44"/>
      <c r="L323" s="48"/>
      <c r="M323" s="232"/>
      <c r="N323" s="233"/>
      <c r="O323" s="88"/>
      <c r="P323" s="88"/>
      <c r="Q323" s="88"/>
      <c r="R323" s="88"/>
      <c r="S323" s="88"/>
      <c r="T323" s="89"/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T323" s="20" t="s">
        <v>165</v>
      </c>
      <c r="AU323" s="20" t="s">
        <v>94</v>
      </c>
    </row>
    <row r="324" s="13" customFormat="1">
      <c r="A324" s="13"/>
      <c r="B324" s="234"/>
      <c r="C324" s="235"/>
      <c r="D324" s="236" t="s">
        <v>167</v>
      </c>
      <c r="E324" s="237" t="s">
        <v>36</v>
      </c>
      <c r="F324" s="238" t="s">
        <v>665</v>
      </c>
      <c r="G324" s="235"/>
      <c r="H324" s="237" t="s">
        <v>36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167</v>
      </c>
      <c r="AU324" s="244" t="s">
        <v>94</v>
      </c>
      <c r="AV324" s="13" t="s">
        <v>91</v>
      </c>
      <c r="AW324" s="13" t="s">
        <v>43</v>
      </c>
      <c r="AX324" s="13" t="s">
        <v>83</v>
      </c>
      <c r="AY324" s="244" t="s">
        <v>156</v>
      </c>
    </row>
    <row r="325" s="13" customFormat="1">
      <c r="A325" s="13"/>
      <c r="B325" s="234"/>
      <c r="C325" s="235"/>
      <c r="D325" s="236" t="s">
        <v>167</v>
      </c>
      <c r="E325" s="237" t="s">
        <v>36</v>
      </c>
      <c r="F325" s="238" t="s">
        <v>666</v>
      </c>
      <c r="G325" s="235"/>
      <c r="H325" s="237" t="s">
        <v>36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167</v>
      </c>
      <c r="AU325" s="244" t="s">
        <v>94</v>
      </c>
      <c r="AV325" s="13" t="s">
        <v>91</v>
      </c>
      <c r="AW325" s="13" t="s">
        <v>43</v>
      </c>
      <c r="AX325" s="13" t="s">
        <v>83</v>
      </c>
      <c r="AY325" s="244" t="s">
        <v>156</v>
      </c>
    </row>
    <row r="326" s="13" customFormat="1">
      <c r="A326" s="13"/>
      <c r="B326" s="234"/>
      <c r="C326" s="235"/>
      <c r="D326" s="236" t="s">
        <v>167</v>
      </c>
      <c r="E326" s="237" t="s">
        <v>36</v>
      </c>
      <c r="F326" s="238" t="s">
        <v>667</v>
      </c>
      <c r="G326" s="235"/>
      <c r="H326" s="237" t="s">
        <v>36</v>
      </c>
      <c r="I326" s="239"/>
      <c r="J326" s="235"/>
      <c r="K326" s="235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167</v>
      </c>
      <c r="AU326" s="244" t="s">
        <v>94</v>
      </c>
      <c r="AV326" s="13" t="s">
        <v>91</v>
      </c>
      <c r="AW326" s="13" t="s">
        <v>43</v>
      </c>
      <c r="AX326" s="13" t="s">
        <v>83</v>
      </c>
      <c r="AY326" s="244" t="s">
        <v>156</v>
      </c>
    </row>
    <row r="327" s="13" customFormat="1">
      <c r="A327" s="13"/>
      <c r="B327" s="234"/>
      <c r="C327" s="235"/>
      <c r="D327" s="236" t="s">
        <v>167</v>
      </c>
      <c r="E327" s="237" t="s">
        <v>36</v>
      </c>
      <c r="F327" s="238" t="s">
        <v>668</v>
      </c>
      <c r="G327" s="235"/>
      <c r="H327" s="237" t="s">
        <v>36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167</v>
      </c>
      <c r="AU327" s="244" t="s">
        <v>94</v>
      </c>
      <c r="AV327" s="13" t="s">
        <v>91</v>
      </c>
      <c r="AW327" s="13" t="s">
        <v>43</v>
      </c>
      <c r="AX327" s="13" t="s">
        <v>83</v>
      </c>
      <c r="AY327" s="244" t="s">
        <v>156</v>
      </c>
    </row>
    <row r="328" s="13" customFormat="1">
      <c r="A328" s="13"/>
      <c r="B328" s="234"/>
      <c r="C328" s="235"/>
      <c r="D328" s="236" t="s">
        <v>167</v>
      </c>
      <c r="E328" s="237" t="s">
        <v>36</v>
      </c>
      <c r="F328" s="238" t="s">
        <v>669</v>
      </c>
      <c r="G328" s="235"/>
      <c r="H328" s="237" t="s">
        <v>36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167</v>
      </c>
      <c r="AU328" s="244" t="s">
        <v>94</v>
      </c>
      <c r="AV328" s="13" t="s">
        <v>91</v>
      </c>
      <c r="AW328" s="13" t="s">
        <v>43</v>
      </c>
      <c r="AX328" s="13" t="s">
        <v>83</v>
      </c>
      <c r="AY328" s="244" t="s">
        <v>156</v>
      </c>
    </row>
    <row r="329" s="14" customFormat="1">
      <c r="A329" s="14"/>
      <c r="B329" s="245"/>
      <c r="C329" s="246"/>
      <c r="D329" s="236" t="s">
        <v>167</v>
      </c>
      <c r="E329" s="247" t="s">
        <v>36</v>
      </c>
      <c r="F329" s="248" t="s">
        <v>670</v>
      </c>
      <c r="G329" s="246"/>
      <c r="H329" s="249">
        <v>1.5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167</v>
      </c>
      <c r="AU329" s="255" t="s">
        <v>94</v>
      </c>
      <c r="AV329" s="14" t="s">
        <v>94</v>
      </c>
      <c r="AW329" s="14" t="s">
        <v>43</v>
      </c>
      <c r="AX329" s="14" t="s">
        <v>91</v>
      </c>
      <c r="AY329" s="255" t="s">
        <v>156</v>
      </c>
    </row>
    <row r="330" s="2" customFormat="1" ht="24.15" customHeight="1">
      <c r="A330" s="42"/>
      <c r="B330" s="43"/>
      <c r="C330" s="216" t="s">
        <v>396</v>
      </c>
      <c r="D330" s="216" t="s">
        <v>158</v>
      </c>
      <c r="E330" s="217" t="s">
        <v>671</v>
      </c>
      <c r="F330" s="218" t="s">
        <v>672</v>
      </c>
      <c r="G330" s="219" t="s">
        <v>161</v>
      </c>
      <c r="H330" s="220">
        <v>5.5</v>
      </c>
      <c r="I330" s="221"/>
      <c r="J330" s="222">
        <f>ROUND(I330*H330,2)</f>
        <v>0</v>
      </c>
      <c r="K330" s="218" t="s">
        <v>162</v>
      </c>
      <c r="L330" s="48"/>
      <c r="M330" s="223" t="s">
        <v>36</v>
      </c>
      <c r="N330" s="224" t="s">
        <v>54</v>
      </c>
      <c r="O330" s="88"/>
      <c r="P330" s="225">
        <f>O330*H330</f>
        <v>0</v>
      </c>
      <c r="Q330" s="225">
        <v>0.22897999999999999</v>
      </c>
      <c r="R330" s="225">
        <f>Q330*H330</f>
        <v>1.25939</v>
      </c>
      <c r="S330" s="225">
        <v>0</v>
      </c>
      <c r="T330" s="226">
        <f>S330*H330</f>
        <v>0</v>
      </c>
      <c r="U330" s="42"/>
      <c r="V330" s="42"/>
      <c r="W330" s="42"/>
      <c r="X330" s="42"/>
      <c r="Y330" s="42"/>
      <c r="Z330" s="42"/>
      <c r="AA330" s="42"/>
      <c r="AB330" s="42"/>
      <c r="AC330" s="42"/>
      <c r="AD330" s="42"/>
      <c r="AE330" s="42"/>
      <c r="AR330" s="227" t="s">
        <v>163</v>
      </c>
      <c r="AT330" s="227" t="s">
        <v>158</v>
      </c>
      <c r="AU330" s="227" t="s">
        <v>94</v>
      </c>
      <c r="AY330" s="20" t="s">
        <v>156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20" t="s">
        <v>91</v>
      </c>
      <c r="BK330" s="228">
        <f>ROUND(I330*H330,2)</f>
        <v>0</v>
      </c>
      <c r="BL330" s="20" t="s">
        <v>163</v>
      </c>
      <c r="BM330" s="227" t="s">
        <v>673</v>
      </c>
    </row>
    <row r="331" s="2" customFormat="1">
      <c r="A331" s="42"/>
      <c r="B331" s="43"/>
      <c r="C331" s="44"/>
      <c r="D331" s="229" t="s">
        <v>165</v>
      </c>
      <c r="E331" s="44"/>
      <c r="F331" s="230" t="s">
        <v>674</v>
      </c>
      <c r="G331" s="44"/>
      <c r="H331" s="44"/>
      <c r="I331" s="231"/>
      <c r="J331" s="44"/>
      <c r="K331" s="44"/>
      <c r="L331" s="48"/>
      <c r="M331" s="232"/>
      <c r="N331" s="233"/>
      <c r="O331" s="88"/>
      <c r="P331" s="88"/>
      <c r="Q331" s="88"/>
      <c r="R331" s="88"/>
      <c r="S331" s="88"/>
      <c r="T331" s="89"/>
      <c r="U331" s="42"/>
      <c r="V331" s="42"/>
      <c r="W331" s="42"/>
      <c r="X331" s="42"/>
      <c r="Y331" s="42"/>
      <c r="Z331" s="42"/>
      <c r="AA331" s="42"/>
      <c r="AB331" s="42"/>
      <c r="AC331" s="42"/>
      <c r="AD331" s="42"/>
      <c r="AE331" s="42"/>
      <c r="AT331" s="20" t="s">
        <v>165</v>
      </c>
      <c r="AU331" s="20" t="s">
        <v>94</v>
      </c>
    </row>
    <row r="332" s="13" customFormat="1">
      <c r="A332" s="13"/>
      <c r="B332" s="234"/>
      <c r="C332" s="235"/>
      <c r="D332" s="236" t="s">
        <v>167</v>
      </c>
      <c r="E332" s="237" t="s">
        <v>36</v>
      </c>
      <c r="F332" s="238" t="s">
        <v>675</v>
      </c>
      <c r="G332" s="235"/>
      <c r="H332" s="237" t="s">
        <v>36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167</v>
      </c>
      <c r="AU332" s="244" t="s">
        <v>94</v>
      </c>
      <c r="AV332" s="13" t="s">
        <v>91</v>
      </c>
      <c r="AW332" s="13" t="s">
        <v>43</v>
      </c>
      <c r="AX332" s="13" t="s">
        <v>83</v>
      </c>
      <c r="AY332" s="244" t="s">
        <v>156</v>
      </c>
    </row>
    <row r="333" s="13" customFormat="1">
      <c r="A333" s="13"/>
      <c r="B333" s="234"/>
      <c r="C333" s="235"/>
      <c r="D333" s="236" t="s">
        <v>167</v>
      </c>
      <c r="E333" s="237" t="s">
        <v>36</v>
      </c>
      <c r="F333" s="238" t="s">
        <v>676</v>
      </c>
      <c r="G333" s="235"/>
      <c r="H333" s="237" t="s">
        <v>36</v>
      </c>
      <c r="I333" s="239"/>
      <c r="J333" s="235"/>
      <c r="K333" s="235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167</v>
      </c>
      <c r="AU333" s="244" t="s">
        <v>94</v>
      </c>
      <c r="AV333" s="13" t="s">
        <v>91</v>
      </c>
      <c r="AW333" s="13" t="s">
        <v>43</v>
      </c>
      <c r="AX333" s="13" t="s">
        <v>83</v>
      </c>
      <c r="AY333" s="244" t="s">
        <v>156</v>
      </c>
    </row>
    <row r="334" s="13" customFormat="1">
      <c r="A334" s="13"/>
      <c r="B334" s="234"/>
      <c r="C334" s="235"/>
      <c r="D334" s="236" t="s">
        <v>167</v>
      </c>
      <c r="E334" s="237" t="s">
        <v>36</v>
      </c>
      <c r="F334" s="238" t="s">
        <v>677</v>
      </c>
      <c r="G334" s="235"/>
      <c r="H334" s="237" t="s">
        <v>36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167</v>
      </c>
      <c r="AU334" s="244" t="s">
        <v>94</v>
      </c>
      <c r="AV334" s="13" t="s">
        <v>91</v>
      </c>
      <c r="AW334" s="13" t="s">
        <v>43</v>
      </c>
      <c r="AX334" s="13" t="s">
        <v>83</v>
      </c>
      <c r="AY334" s="244" t="s">
        <v>156</v>
      </c>
    </row>
    <row r="335" s="13" customFormat="1">
      <c r="A335" s="13"/>
      <c r="B335" s="234"/>
      <c r="C335" s="235"/>
      <c r="D335" s="236" t="s">
        <v>167</v>
      </c>
      <c r="E335" s="237" t="s">
        <v>36</v>
      </c>
      <c r="F335" s="238" t="s">
        <v>678</v>
      </c>
      <c r="G335" s="235"/>
      <c r="H335" s="237" t="s">
        <v>36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167</v>
      </c>
      <c r="AU335" s="244" t="s">
        <v>94</v>
      </c>
      <c r="AV335" s="13" t="s">
        <v>91</v>
      </c>
      <c r="AW335" s="13" t="s">
        <v>43</v>
      </c>
      <c r="AX335" s="13" t="s">
        <v>83</v>
      </c>
      <c r="AY335" s="244" t="s">
        <v>156</v>
      </c>
    </row>
    <row r="336" s="14" customFormat="1">
      <c r="A336" s="14"/>
      <c r="B336" s="245"/>
      <c r="C336" s="246"/>
      <c r="D336" s="236" t="s">
        <v>167</v>
      </c>
      <c r="E336" s="247" t="s">
        <v>36</v>
      </c>
      <c r="F336" s="248" t="s">
        <v>679</v>
      </c>
      <c r="G336" s="246"/>
      <c r="H336" s="249">
        <v>5.5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167</v>
      </c>
      <c r="AU336" s="255" t="s">
        <v>94</v>
      </c>
      <c r="AV336" s="14" t="s">
        <v>94</v>
      </c>
      <c r="AW336" s="14" t="s">
        <v>43</v>
      </c>
      <c r="AX336" s="14" t="s">
        <v>83</v>
      </c>
      <c r="AY336" s="255" t="s">
        <v>156</v>
      </c>
    </row>
    <row r="337" s="15" customFormat="1">
      <c r="A337" s="15"/>
      <c r="B337" s="256"/>
      <c r="C337" s="257"/>
      <c r="D337" s="236" t="s">
        <v>167</v>
      </c>
      <c r="E337" s="258" t="s">
        <v>36</v>
      </c>
      <c r="F337" s="259" t="s">
        <v>250</v>
      </c>
      <c r="G337" s="257"/>
      <c r="H337" s="260">
        <v>5.5</v>
      </c>
      <c r="I337" s="261"/>
      <c r="J337" s="257"/>
      <c r="K337" s="257"/>
      <c r="L337" s="262"/>
      <c r="M337" s="263"/>
      <c r="N337" s="264"/>
      <c r="O337" s="264"/>
      <c r="P337" s="264"/>
      <c r="Q337" s="264"/>
      <c r="R337" s="264"/>
      <c r="S337" s="264"/>
      <c r="T337" s="26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6" t="s">
        <v>167</v>
      </c>
      <c r="AU337" s="266" t="s">
        <v>94</v>
      </c>
      <c r="AV337" s="15" t="s">
        <v>163</v>
      </c>
      <c r="AW337" s="15" t="s">
        <v>43</v>
      </c>
      <c r="AX337" s="15" t="s">
        <v>91</v>
      </c>
      <c r="AY337" s="266" t="s">
        <v>156</v>
      </c>
    </row>
    <row r="338" s="2" customFormat="1" ht="24.15" customHeight="1">
      <c r="A338" s="42"/>
      <c r="B338" s="43"/>
      <c r="C338" s="216" t="s">
        <v>401</v>
      </c>
      <c r="D338" s="216" t="s">
        <v>158</v>
      </c>
      <c r="E338" s="217" t="s">
        <v>680</v>
      </c>
      <c r="F338" s="218" t="s">
        <v>681</v>
      </c>
      <c r="G338" s="219" t="s">
        <v>161</v>
      </c>
      <c r="H338" s="220">
        <v>45.399999999999999</v>
      </c>
      <c r="I338" s="221"/>
      <c r="J338" s="222">
        <f>ROUND(I338*H338,2)</f>
        <v>0</v>
      </c>
      <c r="K338" s="218" t="s">
        <v>162</v>
      </c>
      <c r="L338" s="48"/>
      <c r="M338" s="223" t="s">
        <v>36</v>
      </c>
      <c r="N338" s="224" t="s">
        <v>54</v>
      </c>
      <c r="O338" s="88"/>
      <c r="P338" s="225">
        <f>O338*H338</f>
        <v>0</v>
      </c>
      <c r="Q338" s="225">
        <v>0.26904800000000001</v>
      </c>
      <c r="R338" s="225">
        <f>Q338*H338</f>
        <v>12.214779200000001</v>
      </c>
      <c r="S338" s="225">
        <v>0</v>
      </c>
      <c r="T338" s="226">
        <f>S338*H338</f>
        <v>0</v>
      </c>
      <c r="U338" s="42"/>
      <c r="V338" s="42"/>
      <c r="W338" s="42"/>
      <c r="X338" s="42"/>
      <c r="Y338" s="42"/>
      <c r="Z338" s="42"/>
      <c r="AA338" s="42"/>
      <c r="AB338" s="42"/>
      <c r="AC338" s="42"/>
      <c r="AD338" s="42"/>
      <c r="AE338" s="42"/>
      <c r="AR338" s="227" t="s">
        <v>163</v>
      </c>
      <c r="AT338" s="227" t="s">
        <v>158</v>
      </c>
      <c r="AU338" s="227" t="s">
        <v>94</v>
      </c>
      <c r="AY338" s="20" t="s">
        <v>156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20" t="s">
        <v>91</v>
      </c>
      <c r="BK338" s="228">
        <f>ROUND(I338*H338,2)</f>
        <v>0</v>
      </c>
      <c r="BL338" s="20" t="s">
        <v>163</v>
      </c>
      <c r="BM338" s="227" t="s">
        <v>682</v>
      </c>
    </row>
    <row r="339" s="2" customFormat="1">
      <c r="A339" s="42"/>
      <c r="B339" s="43"/>
      <c r="C339" s="44"/>
      <c r="D339" s="229" t="s">
        <v>165</v>
      </c>
      <c r="E339" s="44"/>
      <c r="F339" s="230" t="s">
        <v>683</v>
      </c>
      <c r="G339" s="44"/>
      <c r="H339" s="44"/>
      <c r="I339" s="231"/>
      <c r="J339" s="44"/>
      <c r="K339" s="44"/>
      <c r="L339" s="48"/>
      <c r="M339" s="232"/>
      <c r="N339" s="233"/>
      <c r="O339" s="88"/>
      <c r="P339" s="88"/>
      <c r="Q339" s="88"/>
      <c r="R339" s="88"/>
      <c r="S339" s="88"/>
      <c r="T339" s="89"/>
      <c r="U339" s="42"/>
      <c r="V339" s="42"/>
      <c r="W339" s="42"/>
      <c r="X339" s="42"/>
      <c r="Y339" s="42"/>
      <c r="Z339" s="42"/>
      <c r="AA339" s="42"/>
      <c r="AB339" s="42"/>
      <c r="AC339" s="42"/>
      <c r="AD339" s="42"/>
      <c r="AE339" s="42"/>
      <c r="AT339" s="20" t="s">
        <v>165</v>
      </c>
      <c r="AU339" s="20" t="s">
        <v>94</v>
      </c>
    </row>
    <row r="340" s="13" customFormat="1">
      <c r="A340" s="13"/>
      <c r="B340" s="234"/>
      <c r="C340" s="235"/>
      <c r="D340" s="236" t="s">
        <v>167</v>
      </c>
      <c r="E340" s="237" t="s">
        <v>36</v>
      </c>
      <c r="F340" s="238" t="s">
        <v>684</v>
      </c>
      <c r="G340" s="235"/>
      <c r="H340" s="237" t="s">
        <v>36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167</v>
      </c>
      <c r="AU340" s="244" t="s">
        <v>94</v>
      </c>
      <c r="AV340" s="13" t="s">
        <v>91</v>
      </c>
      <c r="AW340" s="13" t="s">
        <v>43</v>
      </c>
      <c r="AX340" s="13" t="s">
        <v>83</v>
      </c>
      <c r="AY340" s="244" t="s">
        <v>156</v>
      </c>
    </row>
    <row r="341" s="13" customFormat="1">
      <c r="A341" s="13"/>
      <c r="B341" s="234"/>
      <c r="C341" s="235"/>
      <c r="D341" s="236" t="s">
        <v>167</v>
      </c>
      <c r="E341" s="237" t="s">
        <v>36</v>
      </c>
      <c r="F341" s="238" t="s">
        <v>685</v>
      </c>
      <c r="G341" s="235"/>
      <c r="H341" s="237" t="s">
        <v>36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167</v>
      </c>
      <c r="AU341" s="244" t="s">
        <v>94</v>
      </c>
      <c r="AV341" s="13" t="s">
        <v>91</v>
      </c>
      <c r="AW341" s="13" t="s">
        <v>43</v>
      </c>
      <c r="AX341" s="13" t="s">
        <v>83</v>
      </c>
      <c r="AY341" s="244" t="s">
        <v>156</v>
      </c>
    </row>
    <row r="342" s="13" customFormat="1">
      <c r="A342" s="13"/>
      <c r="B342" s="234"/>
      <c r="C342" s="235"/>
      <c r="D342" s="236" t="s">
        <v>167</v>
      </c>
      <c r="E342" s="237" t="s">
        <v>36</v>
      </c>
      <c r="F342" s="238" t="s">
        <v>677</v>
      </c>
      <c r="G342" s="235"/>
      <c r="H342" s="237" t="s">
        <v>36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167</v>
      </c>
      <c r="AU342" s="244" t="s">
        <v>94</v>
      </c>
      <c r="AV342" s="13" t="s">
        <v>91</v>
      </c>
      <c r="AW342" s="13" t="s">
        <v>43</v>
      </c>
      <c r="AX342" s="13" t="s">
        <v>83</v>
      </c>
      <c r="AY342" s="244" t="s">
        <v>156</v>
      </c>
    </row>
    <row r="343" s="14" customFormat="1">
      <c r="A343" s="14"/>
      <c r="B343" s="245"/>
      <c r="C343" s="246"/>
      <c r="D343" s="236" t="s">
        <v>167</v>
      </c>
      <c r="E343" s="247" t="s">
        <v>36</v>
      </c>
      <c r="F343" s="248" t="s">
        <v>686</v>
      </c>
      <c r="G343" s="246"/>
      <c r="H343" s="249">
        <v>84.150000000000006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167</v>
      </c>
      <c r="AU343" s="255" t="s">
        <v>94</v>
      </c>
      <c r="AV343" s="14" t="s">
        <v>94</v>
      </c>
      <c r="AW343" s="14" t="s">
        <v>43</v>
      </c>
      <c r="AX343" s="14" t="s">
        <v>83</v>
      </c>
      <c r="AY343" s="255" t="s">
        <v>156</v>
      </c>
    </row>
    <row r="344" s="14" customFormat="1">
      <c r="A344" s="14"/>
      <c r="B344" s="245"/>
      <c r="C344" s="246"/>
      <c r="D344" s="236" t="s">
        <v>167</v>
      </c>
      <c r="E344" s="247" t="s">
        <v>36</v>
      </c>
      <c r="F344" s="248" t="s">
        <v>687</v>
      </c>
      <c r="G344" s="246"/>
      <c r="H344" s="249">
        <v>-38.814999999999998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167</v>
      </c>
      <c r="AU344" s="255" t="s">
        <v>94</v>
      </c>
      <c r="AV344" s="14" t="s">
        <v>94</v>
      </c>
      <c r="AW344" s="14" t="s">
        <v>43</v>
      </c>
      <c r="AX344" s="14" t="s">
        <v>83</v>
      </c>
      <c r="AY344" s="255" t="s">
        <v>156</v>
      </c>
    </row>
    <row r="345" s="14" customFormat="1">
      <c r="A345" s="14"/>
      <c r="B345" s="245"/>
      <c r="C345" s="246"/>
      <c r="D345" s="236" t="s">
        <v>167</v>
      </c>
      <c r="E345" s="247" t="s">
        <v>36</v>
      </c>
      <c r="F345" s="248" t="s">
        <v>688</v>
      </c>
      <c r="G345" s="246"/>
      <c r="H345" s="249">
        <v>0.065000000000000002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167</v>
      </c>
      <c r="AU345" s="255" t="s">
        <v>94</v>
      </c>
      <c r="AV345" s="14" t="s">
        <v>94</v>
      </c>
      <c r="AW345" s="14" t="s">
        <v>43</v>
      </c>
      <c r="AX345" s="14" t="s">
        <v>83</v>
      </c>
      <c r="AY345" s="255" t="s">
        <v>156</v>
      </c>
    </row>
    <row r="346" s="15" customFormat="1">
      <c r="A346" s="15"/>
      <c r="B346" s="256"/>
      <c r="C346" s="257"/>
      <c r="D346" s="236" t="s">
        <v>167</v>
      </c>
      <c r="E346" s="258" t="s">
        <v>36</v>
      </c>
      <c r="F346" s="259" t="s">
        <v>250</v>
      </c>
      <c r="G346" s="257"/>
      <c r="H346" s="260">
        <v>45.400000000000006</v>
      </c>
      <c r="I346" s="261"/>
      <c r="J346" s="257"/>
      <c r="K346" s="257"/>
      <c r="L346" s="262"/>
      <c r="M346" s="263"/>
      <c r="N346" s="264"/>
      <c r="O346" s="264"/>
      <c r="P346" s="264"/>
      <c r="Q346" s="264"/>
      <c r="R346" s="264"/>
      <c r="S346" s="264"/>
      <c r="T346" s="26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6" t="s">
        <v>167</v>
      </c>
      <c r="AU346" s="266" t="s">
        <v>94</v>
      </c>
      <c r="AV346" s="15" t="s">
        <v>163</v>
      </c>
      <c r="AW346" s="15" t="s">
        <v>43</v>
      </c>
      <c r="AX346" s="15" t="s">
        <v>91</v>
      </c>
      <c r="AY346" s="266" t="s">
        <v>156</v>
      </c>
    </row>
    <row r="347" s="2" customFormat="1" ht="16.5" customHeight="1">
      <c r="A347" s="42"/>
      <c r="B347" s="43"/>
      <c r="C347" s="216" t="s">
        <v>408</v>
      </c>
      <c r="D347" s="216" t="s">
        <v>158</v>
      </c>
      <c r="E347" s="217" t="s">
        <v>689</v>
      </c>
      <c r="F347" s="218" t="s">
        <v>690</v>
      </c>
      <c r="G347" s="219" t="s">
        <v>212</v>
      </c>
      <c r="H347" s="220">
        <v>2</v>
      </c>
      <c r="I347" s="221"/>
      <c r="J347" s="222">
        <f>ROUND(I347*H347,2)</f>
        <v>0</v>
      </c>
      <c r="K347" s="218" t="s">
        <v>162</v>
      </c>
      <c r="L347" s="48"/>
      <c r="M347" s="223" t="s">
        <v>36</v>
      </c>
      <c r="N347" s="224" t="s">
        <v>54</v>
      </c>
      <c r="O347" s="88"/>
      <c r="P347" s="225">
        <f>O347*H347</f>
        <v>0</v>
      </c>
      <c r="Q347" s="225">
        <v>0.015520000000000001</v>
      </c>
      <c r="R347" s="225">
        <f>Q347*H347</f>
        <v>0.031040000000000002</v>
      </c>
      <c r="S347" s="225">
        <v>0</v>
      </c>
      <c r="T347" s="226">
        <f>S347*H347</f>
        <v>0</v>
      </c>
      <c r="U347" s="42"/>
      <c r="V347" s="42"/>
      <c r="W347" s="42"/>
      <c r="X347" s="42"/>
      <c r="Y347" s="42"/>
      <c r="Z347" s="42"/>
      <c r="AA347" s="42"/>
      <c r="AB347" s="42"/>
      <c r="AC347" s="42"/>
      <c r="AD347" s="42"/>
      <c r="AE347" s="42"/>
      <c r="AR347" s="227" t="s">
        <v>163</v>
      </c>
      <c r="AT347" s="227" t="s">
        <v>158</v>
      </c>
      <c r="AU347" s="227" t="s">
        <v>94</v>
      </c>
      <c r="AY347" s="20" t="s">
        <v>156</v>
      </c>
      <c r="BE347" s="228">
        <f>IF(N347="základní",J347,0)</f>
        <v>0</v>
      </c>
      <c r="BF347" s="228">
        <f>IF(N347="snížená",J347,0)</f>
        <v>0</v>
      </c>
      <c r="BG347" s="228">
        <f>IF(N347="zákl. přenesená",J347,0)</f>
        <v>0</v>
      </c>
      <c r="BH347" s="228">
        <f>IF(N347="sníž. přenesená",J347,0)</f>
        <v>0</v>
      </c>
      <c r="BI347" s="228">
        <f>IF(N347="nulová",J347,0)</f>
        <v>0</v>
      </c>
      <c r="BJ347" s="20" t="s">
        <v>91</v>
      </c>
      <c r="BK347" s="228">
        <f>ROUND(I347*H347,2)</f>
        <v>0</v>
      </c>
      <c r="BL347" s="20" t="s">
        <v>163</v>
      </c>
      <c r="BM347" s="227" t="s">
        <v>691</v>
      </c>
    </row>
    <row r="348" s="2" customFormat="1">
      <c r="A348" s="42"/>
      <c r="B348" s="43"/>
      <c r="C348" s="44"/>
      <c r="D348" s="229" t="s">
        <v>165</v>
      </c>
      <c r="E348" s="44"/>
      <c r="F348" s="230" t="s">
        <v>692</v>
      </c>
      <c r="G348" s="44"/>
      <c r="H348" s="44"/>
      <c r="I348" s="231"/>
      <c r="J348" s="44"/>
      <c r="K348" s="44"/>
      <c r="L348" s="48"/>
      <c r="M348" s="232"/>
      <c r="N348" s="233"/>
      <c r="O348" s="88"/>
      <c r="P348" s="88"/>
      <c r="Q348" s="88"/>
      <c r="R348" s="88"/>
      <c r="S348" s="88"/>
      <c r="T348" s="89"/>
      <c r="U348" s="42"/>
      <c r="V348" s="42"/>
      <c r="W348" s="42"/>
      <c r="X348" s="42"/>
      <c r="Y348" s="42"/>
      <c r="Z348" s="42"/>
      <c r="AA348" s="42"/>
      <c r="AB348" s="42"/>
      <c r="AC348" s="42"/>
      <c r="AD348" s="42"/>
      <c r="AE348" s="42"/>
      <c r="AT348" s="20" t="s">
        <v>165</v>
      </c>
      <c r="AU348" s="20" t="s">
        <v>94</v>
      </c>
    </row>
    <row r="349" s="13" customFormat="1">
      <c r="A349" s="13"/>
      <c r="B349" s="234"/>
      <c r="C349" s="235"/>
      <c r="D349" s="236" t="s">
        <v>167</v>
      </c>
      <c r="E349" s="237" t="s">
        <v>36</v>
      </c>
      <c r="F349" s="238" t="s">
        <v>675</v>
      </c>
      <c r="G349" s="235"/>
      <c r="H349" s="237" t="s">
        <v>36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167</v>
      </c>
      <c r="AU349" s="244" t="s">
        <v>94</v>
      </c>
      <c r="AV349" s="13" t="s">
        <v>91</v>
      </c>
      <c r="AW349" s="13" t="s">
        <v>43</v>
      </c>
      <c r="AX349" s="13" t="s">
        <v>83</v>
      </c>
      <c r="AY349" s="244" t="s">
        <v>156</v>
      </c>
    </row>
    <row r="350" s="13" customFormat="1">
      <c r="A350" s="13"/>
      <c r="B350" s="234"/>
      <c r="C350" s="235"/>
      <c r="D350" s="236" t="s">
        <v>167</v>
      </c>
      <c r="E350" s="237" t="s">
        <v>36</v>
      </c>
      <c r="F350" s="238" t="s">
        <v>676</v>
      </c>
      <c r="G350" s="235"/>
      <c r="H350" s="237" t="s">
        <v>36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167</v>
      </c>
      <c r="AU350" s="244" t="s">
        <v>94</v>
      </c>
      <c r="AV350" s="13" t="s">
        <v>91</v>
      </c>
      <c r="AW350" s="13" t="s">
        <v>43</v>
      </c>
      <c r="AX350" s="13" t="s">
        <v>83</v>
      </c>
      <c r="AY350" s="244" t="s">
        <v>156</v>
      </c>
    </row>
    <row r="351" s="13" customFormat="1">
      <c r="A351" s="13"/>
      <c r="B351" s="234"/>
      <c r="C351" s="235"/>
      <c r="D351" s="236" t="s">
        <v>167</v>
      </c>
      <c r="E351" s="237" t="s">
        <v>36</v>
      </c>
      <c r="F351" s="238" t="s">
        <v>677</v>
      </c>
      <c r="G351" s="235"/>
      <c r="H351" s="237" t="s">
        <v>36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167</v>
      </c>
      <c r="AU351" s="244" t="s">
        <v>94</v>
      </c>
      <c r="AV351" s="13" t="s">
        <v>91</v>
      </c>
      <c r="AW351" s="13" t="s">
        <v>43</v>
      </c>
      <c r="AX351" s="13" t="s">
        <v>83</v>
      </c>
      <c r="AY351" s="244" t="s">
        <v>156</v>
      </c>
    </row>
    <row r="352" s="13" customFormat="1">
      <c r="A352" s="13"/>
      <c r="B352" s="234"/>
      <c r="C352" s="235"/>
      <c r="D352" s="236" t="s">
        <v>167</v>
      </c>
      <c r="E352" s="237" t="s">
        <v>36</v>
      </c>
      <c r="F352" s="238" t="s">
        <v>678</v>
      </c>
      <c r="G352" s="235"/>
      <c r="H352" s="237" t="s">
        <v>36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167</v>
      </c>
      <c r="AU352" s="244" t="s">
        <v>94</v>
      </c>
      <c r="AV352" s="13" t="s">
        <v>91</v>
      </c>
      <c r="AW352" s="13" t="s">
        <v>43</v>
      </c>
      <c r="AX352" s="13" t="s">
        <v>83</v>
      </c>
      <c r="AY352" s="244" t="s">
        <v>156</v>
      </c>
    </row>
    <row r="353" s="14" customFormat="1">
      <c r="A353" s="14"/>
      <c r="B353" s="245"/>
      <c r="C353" s="246"/>
      <c r="D353" s="236" t="s">
        <v>167</v>
      </c>
      <c r="E353" s="247" t="s">
        <v>36</v>
      </c>
      <c r="F353" s="248" t="s">
        <v>693</v>
      </c>
      <c r="G353" s="246"/>
      <c r="H353" s="249">
        <v>2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167</v>
      </c>
      <c r="AU353" s="255" t="s">
        <v>94</v>
      </c>
      <c r="AV353" s="14" t="s">
        <v>94</v>
      </c>
      <c r="AW353" s="14" t="s">
        <v>43</v>
      </c>
      <c r="AX353" s="14" t="s">
        <v>83</v>
      </c>
      <c r="AY353" s="255" t="s">
        <v>156</v>
      </c>
    </row>
    <row r="354" s="15" customFormat="1">
      <c r="A354" s="15"/>
      <c r="B354" s="256"/>
      <c r="C354" s="257"/>
      <c r="D354" s="236" t="s">
        <v>167</v>
      </c>
      <c r="E354" s="258" t="s">
        <v>36</v>
      </c>
      <c r="F354" s="259" t="s">
        <v>250</v>
      </c>
      <c r="G354" s="257"/>
      <c r="H354" s="260">
        <v>2</v>
      </c>
      <c r="I354" s="261"/>
      <c r="J354" s="257"/>
      <c r="K354" s="257"/>
      <c r="L354" s="262"/>
      <c r="M354" s="263"/>
      <c r="N354" s="264"/>
      <c r="O354" s="264"/>
      <c r="P354" s="264"/>
      <c r="Q354" s="264"/>
      <c r="R354" s="264"/>
      <c r="S354" s="264"/>
      <c r="T354" s="26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6" t="s">
        <v>167</v>
      </c>
      <c r="AU354" s="266" t="s">
        <v>94</v>
      </c>
      <c r="AV354" s="15" t="s">
        <v>163</v>
      </c>
      <c r="AW354" s="15" t="s">
        <v>43</v>
      </c>
      <c r="AX354" s="15" t="s">
        <v>91</v>
      </c>
      <c r="AY354" s="266" t="s">
        <v>156</v>
      </c>
    </row>
    <row r="355" s="2" customFormat="1" ht="16.5" customHeight="1">
      <c r="A355" s="42"/>
      <c r="B355" s="43"/>
      <c r="C355" s="216" t="s">
        <v>424</v>
      </c>
      <c r="D355" s="216" t="s">
        <v>158</v>
      </c>
      <c r="E355" s="217" t="s">
        <v>694</v>
      </c>
      <c r="F355" s="218" t="s">
        <v>695</v>
      </c>
      <c r="G355" s="219" t="s">
        <v>212</v>
      </c>
      <c r="H355" s="220">
        <v>30.600000000000001</v>
      </c>
      <c r="I355" s="221"/>
      <c r="J355" s="222">
        <f>ROUND(I355*H355,2)</f>
        <v>0</v>
      </c>
      <c r="K355" s="218" t="s">
        <v>162</v>
      </c>
      <c r="L355" s="48"/>
      <c r="M355" s="223" t="s">
        <v>36</v>
      </c>
      <c r="N355" s="224" t="s">
        <v>54</v>
      </c>
      <c r="O355" s="88"/>
      <c r="P355" s="225">
        <f>O355*H355</f>
        <v>0</v>
      </c>
      <c r="Q355" s="225">
        <v>0.01856</v>
      </c>
      <c r="R355" s="225">
        <f>Q355*H355</f>
        <v>0.567936</v>
      </c>
      <c r="S355" s="225">
        <v>0</v>
      </c>
      <c r="T355" s="226">
        <f>S355*H355</f>
        <v>0</v>
      </c>
      <c r="U355" s="42"/>
      <c r="V355" s="42"/>
      <c r="W355" s="42"/>
      <c r="X355" s="42"/>
      <c r="Y355" s="42"/>
      <c r="Z355" s="42"/>
      <c r="AA355" s="42"/>
      <c r="AB355" s="42"/>
      <c r="AC355" s="42"/>
      <c r="AD355" s="42"/>
      <c r="AE355" s="42"/>
      <c r="AR355" s="227" t="s">
        <v>163</v>
      </c>
      <c r="AT355" s="227" t="s">
        <v>158</v>
      </c>
      <c r="AU355" s="227" t="s">
        <v>94</v>
      </c>
      <c r="AY355" s="20" t="s">
        <v>156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20" t="s">
        <v>91</v>
      </c>
      <c r="BK355" s="228">
        <f>ROUND(I355*H355,2)</f>
        <v>0</v>
      </c>
      <c r="BL355" s="20" t="s">
        <v>163</v>
      </c>
      <c r="BM355" s="227" t="s">
        <v>696</v>
      </c>
    </row>
    <row r="356" s="2" customFormat="1">
      <c r="A356" s="42"/>
      <c r="B356" s="43"/>
      <c r="C356" s="44"/>
      <c r="D356" s="229" t="s">
        <v>165</v>
      </c>
      <c r="E356" s="44"/>
      <c r="F356" s="230" t="s">
        <v>697</v>
      </c>
      <c r="G356" s="44"/>
      <c r="H356" s="44"/>
      <c r="I356" s="231"/>
      <c r="J356" s="44"/>
      <c r="K356" s="44"/>
      <c r="L356" s="48"/>
      <c r="M356" s="232"/>
      <c r="N356" s="233"/>
      <c r="O356" s="88"/>
      <c r="P356" s="88"/>
      <c r="Q356" s="88"/>
      <c r="R356" s="88"/>
      <c r="S356" s="88"/>
      <c r="T356" s="89"/>
      <c r="U356" s="42"/>
      <c r="V356" s="42"/>
      <c r="W356" s="42"/>
      <c r="X356" s="42"/>
      <c r="Y356" s="42"/>
      <c r="Z356" s="42"/>
      <c r="AA356" s="42"/>
      <c r="AB356" s="42"/>
      <c r="AC356" s="42"/>
      <c r="AD356" s="42"/>
      <c r="AE356" s="42"/>
      <c r="AT356" s="20" t="s">
        <v>165</v>
      </c>
      <c r="AU356" s="20" t="s">
        <v>94</v>
      </c>
    </row>
    <row r="357" s="13" customFormat="1">
      <c r="A357" s="13"/>
      <c r="B357" s="234"/>
      <c r="C357" s="235"/>
      <c r="D357" s="236" t="s">
        <v>167</v>
      </c>
      <c r="E357" s="237" t="s">
        <v>36</v>
      </c>
      <c r="F357" s="238" t="s">
        <v>684</v>
      </c>
      <c r="G357" s="235"/>
      <c r="H357" s="237" t="s">
        <v>36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167</v>
      </c>
      <c r="AU357" s="244" t="s">
        <v>94</v>
      </c>
      <c r="AV357" s="13" t="s">
        <v>91</v>
      </c>
      <c r="AW357" s="13" t="s">
        <v>43</v>
      </c>
      <c r="AX357" s="13" t="s">
        <v>83</v>
      </c>
      <c r="AY357" s="244" t="s">
        <v>156</v>
      </c>
    </row>
    <row r="358" s="13" customFormat="1">
      <c r="A358" s="13"/>
      <c r="B358" s="234"/>
      <c r="C358" s="235"/>
      <c r="D358" s="236" t="s">
        <v>167</v>
      </c>
      <c r="E358" s="237" t="s">
        <v>36</v>
      </c>
      <c r="F358" s="238" t="s">
        <v>685</v>
      </c>
      <c r="G358" s="235"/>
      <c r="H358" s="237" t="s">
        <v>36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167</v>
      </c>
      <c r="AU358" s="244" t="s">
        <v>94</v>
      </c>
      <c r="AV358" s="13" t="s">
        <v>91</v>
      </c>
      <c r="AW358" s="13" t="s">
        <v>43</v>
      </c>
      <c r="AX358" s="13" t="s">
        <v>83</v>
      </c>
      <c r="AY358" s="244" t="s">
        <v>156</v>
      </c>
    </row>
    <row r="359" s="13" customFormat="1">
      <c r="A359" s="13"/>
      <c r="B359" s="234"/>
      <c r="C359" s="235"/>
      <c r="D359" s="236" t="s">
        <v>167</v>
      </c>
      <c r="E359" s="237" t="s">
        <v>36</v>
      </c>
      <c r="F359" s="238" t="s">
        <v>677</v>
      </c>
      <c r="G359" s="235"/>
      <c r="H359" s="237" t="s">
        <v>36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167</v>
      </c>
      <c r="AU359" s="244" t="s">
        <v>94</v>
      </c>
      <c r="AV359" s="13" t="s">
        <v>91</v>
      </c>
      <c r="AW359" s="13" t="s">
        <v>43</v>
      </c>
      <c r="AX359" s="13" t="s">
        <v>83</v>
      </c>
      <c r="AY359" s="244" t="s">
        <v>156</v>
      </c>
    </row>
    <row r="360" s="14" customFormat="1">
      <c r="A360" s="14"/>
      <c r="B360" s="245"/>
      <c r="C360" s="246"/>
      <c r="D360" s="236" t="s">
        <v>167</v>
      </c>
      <c r="E360" s="247" t="s">
        <v>36</v>
      </c>
      <c r="F360" s="248" t="s">
        <v>698</v>
      </c>
      <c r="G360" s="246"/>
      <c r="H360" s="249">
        <v>30.600000000000001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167</v>
      </c>
      <c r="AU360" s="255" t="s">
        <v>94</v>
      </c>
      <c r="AV360" s="14" t="s">
        <v>94</v>
      </c>
      <c r="AW360" s="14" t="s">
        <v>43</v>
      </c>
      <c r="AX360" s="14" t="s">
        <v>83</v>
      </c>
      <c r="AY360" s="255" t="s">
        <v>156</v>
      </c>
    </row>
    <row r="361" s="15" customFormat="1">
      <c r="A361" s="15"/>
      <c r="B361" s="256"/>
      <c r="C361" s="257"/>
      <c r="D361" s="236" t="s">
        <v>167</v>
      </c>
      <c r="E361" s="258" t="s">
        <v>36</v>
      </c>
      <c r="F361" s="259" t="s">
        <v>250</v>
      </c>
      <c r="G361" s="257"/>
      <c r="H361" s="260">
        <v>30.600000000000001</v>
      </c>
      <c r="I361" s="261"/>
      <c r="J361" s="257"/>
      <c r="K361" s="257"/>
      <c r="L361" s="262"/>
      <c r="M361" s="263"/>
      <c r="N361" s="264"/>
      <c r="O361" s="264"/>
      <c r="P361" s="264"/>
      <c r="Q361" s="264"/>
      <c r="R361" s="264"/>
      <c r="S361" s="264"/>
      <c r="T361" s="26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6" t="s">
        <v>167</v>
      </c>
      <c r="AU361" s="266" t="s">
        <v>94</v>
      </c>
      <c r="AV361" s="15" t="s">
        <v>163</v>
      </c>
      <c r="AW361" s="15" t="s">
        <v>43</v>
      </c>
      <c r="AX361" s="15" t="s">
        <v>91</v>
      </c>
      <c r="AY361" s="266" t="s">
        <v>156</v>
      </c>
    </row>
    <row r="362" s="2" customFormat="1" ht="24.15" customHeight="1">
      <c r="A362" s="42"/>
      <c r="B362" s="43"/>
      <c r="C362" s="216" t="s">
        <v>433</v>
      </c>
      <c r="D362" s="216" t="s">
        <v>158</v>
      </c>
      <c r="E362" s="217" t="s">
        <v>699</v>
      </c>
      <c r="F362" s="218" t="s">
        <v>700</v>
      </c>
      <c r="G362" s="219" t="s">
        <v>212</v>
      </c>
      <c r="H362" s="220">
        <v>2</v>
      </c>
      <c r="I362" s="221"/>
      <c r="J362" s="222">
        <f>ROUND(I362*H362,2)</f>
        <v>0</v>
      </c>
      <c r="K362" s="218" t="s">
        <v>162</v>
      </c>
      <c r="L362" s="48"/>
      <c r="M362" s="223" t="s">
        <v>36</v>
      </c>
      <c r="N362" s="224" t="s">
        <v>54</v>
      </c>
      <c r="O362" s="88"/>
      <c r="P362" s="225">
        <f>O362*H362</f>
        <v>0</v>
      </c>
      <c r="Q362" s="225">
        <v>0.0296119</v>
      </c>
      <c r="R362" s="225">
        <f>Q362*H362</f>
        <v>0.0592238</v>
      </c>
      <c r="S362" s="225">
        <v>0</v>
      </c>
      <c r="T362" s="226">
        <f>S362*H362</f>
        <v>0</v>
      </c>
      <c r="U362" s="42"/>
      <c r="V362" s="42"/>
      <c r="W362" s="42"/>
      <c r="X362" s="42"/>
      <c r="Y362" s="42"/>
      <c r="Z362" s="42"/>
      <c r="AA362" s="42"/>
      <c r="AB362" s="42"/>
      <c r="AC362" s="42"/>
      <c r="AD362" s="42"/>
      <c r="AE362" s="42"/>
      <c r="AR362" s="227" t="s">
        <v>163</v>
      </c>
      <c r="AT362" s="227" t="s">
        <v>158</v>
      </c>
      <c r="AU362" s="227" t="s">
        <v>94</v>
      </c>
      <c r="AY362" s="20" t="s">
        <v>156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20" t="s">
        <v>91</v>
      </c>
      <c r="BK362" s="228">
        <f>ROUND(I362*H362,2)</f>
        <v>0</v>
      </c>
      <c r="BL362" s="20" t="s">
        <v>163</v>
      </c>
      <c r="BM362" s="227" t="s">
        <v>701</v>
      </c>
    </row>
    <row r="363" s="2" customFormat="1">
      <c r="A363" s="42"/>
      <c r="B363" s="43"/>
      <c r="C363" s="44"/>
      <c r="D363" s="229" t="s">
        <v>165</v>
      </c>
      <c r="E363" s="44"/>
      <c r="F363" s="230" t="s">
        <v>702</v>
      </c>
      <c r="G363" s="44"/>
      <c r="H363" s="44"/>
      <c r="I363" s="231"/>
      <c r="J363" s="44"/>
      <c r="K363" s="44"/>
      <c r="L363" s="48"/>
      <c r="M363" s="232"/>
      <c r="N363" s="233"/>
      <c r="O363" s="88"/>
      <c r="P363" s="88"/>
      <c r="Q363" s="88"/>
      <c r="R363" s="88"/>
      <c r="S363" s="88"/>
      <c r="T363" s="89"/>
      <c r="U363" s="42"/>
      <c r="V363" s="42"/>
      <c r="W363" s="42"/>
      <c r="X363" s="42"/>
      <c r="Y363" s="42"/>
      <c r="Z363" s="42"/>
      <c r="AA363" s="42"/>
      <c r="AB363" s="42"/>
      <c r="AC363" s="42"/>
      <c r="AD363" s="42"/>
      <c r="AE363" s="42"/>
      <c r="AT363" s="20" t="s">
        <v>165</v>
      </c>
      <c r="AU363" s="20" t="s">
        <v>94</v>
      </c>
    </row>
    <row r="364" s="13" customFormat="1">
      <c r="A364" s="13"/>
      <c r="B364" s="234"/>
      <c r="C364" s="235"/>
      <c r="D364" s="236" t="s">
        <v>167</v>
      </c>
      <c r="E364" s="237" t="s">
        <v>36</v>
      </c>
      <c r="F364" s="238" t="s">
        <v>703</v>
      </c>
      <c r="G364" s="235"/>
      <c r="H364" s="237" t="s">
        <v>36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167</v>
      </c>
      <c r="AU364" s="244" t="s">
        <v>94</v>
      </c>
      <c r="AV364" s="13" t="s">
        <v>91</v>
      </c>
      <c r="AW364" s="13" t="s">
        <v>43</v>
      </c>
      <c r="AX364" s="13" t="s">
        <v>83</v>
      </c>
      <c r="AY364" s="244" t="s">
        <v>156</v>
      </c>
    </row>
    <row r="365" s="13" customFormat="1">
      <c r="A365" s="13"/>
      <c r="B365" s="234"/>
      <c r="C365" s="235"/>
      <c r="D365" s="236" t="s">
        <v>167</v>
      </c>
      <c r="E365" s="237" t="s">
        <v>36</v>
      </c>
      <c r="F365" s="238" t="s">
        <v>675</v>
      </c>
      <c r="G365" s="235"/>
      <c r="H365" s="237" t="s">
        <v>36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167</v>
      </c>
      <c r="AU365" s="244" t="s">
        <v>94</v>
      </c>
      <c r="AV365" s="13" t="s">
        <v>91</v>
      </c>
      <c r="AW365" s="13" t="s">
        <v>43</v>
      </c>
      <c r="AX365" s="13" t="s">
        <v>83</v>
      </c>
      <c r="AY365" s="244" t="s">
        <v>156</v>
      </c>
    </row>
    <row r="366" s="13" customFormat="1">
      <c r="A366" s="13"/>
      <c r="B366" s="234"/>
      <c r="C366" s="235"/>
      <c r="D366" s="236" t="s">
        <v>167</v>
      </c>
      <c r="E366" s="237" t="s">
        <v>36</v>
      </c>
      <c r="F366" s="238" t="s">
        <v>676</v>
      </c>
      <c r="G366" s="235"/>
      <c r="H366" s="237" t="s">
        <v>36</v>
      </c>
      <c r="I366" s="239"/>
      <c r="J366" s="235"/>
      <c r="K366" s="235"/>
      <c r="L366" s="240"/>
      <c r="M366" s="241"/>
      <c r="N366" s="242"/>
      <c r="O366" s="242"/>
      <c r="P366" s="242"/>
      <c r="Q366" s="242"/>
      <c r="R366" s="242"/>
      <c r="S366" s="242"/>
      <c r="T366" s="24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4" t="s">
        <v>167</v>
      </c>
      <c r="AU366" s="244" t="s">
        <v>94</v>
      </c>
      <c r="AV366" s="13" t="s">
        <v>91</v>
      </c>
      <c r="AW366" s="13" t="s">
        <v>43</v>
      </c>
      <c r="AX366" s="13" t="s">
        <v>83</v>
      </c>
      <c r="AY366" s="244" t="s">
        <v>156</v>
      </c>
    </row>
    <row r="367" s="13" customFormat="1">
      <c r="A367" s="13"/>
      <c r="B367" s="234"/>
      <c r="C367" s="235"/>
      <c r="D367" s="236" t="s">
        <v>167</v>
      </c>
      <c r="E367" s="237" t="s">
        <v>36</v>
      </c>
      <c r="F367" s="238" t="s">
        <v>677</v>
      </c>
      <c r="G367" s="235"/>
      <c r="H367" s="237" t="s">
        <v>36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167</v>
      </c>
      <c r="AU367" s="244" t="s">
        <v>94</v>
      </c>
      <c r="AV367" s="13" t="s">
        <v>91</v>
      </c>
      <c r="AW367" s="13" t="s">
        <v>43</v>
      </c>
      <c r="AX367" s="13" t="s">
        <v>83</v>
      </c>
      <c r="AY367" s="244" t="s">
        <v>156</v>
      </c>
    </row>
    <row r="368" s="14" customFormat="1">
      <c r="A368" s="14"/>
      <c r="B368" s="245"/>
      <c r="C368" s="246"/>
      <c r="D368" s="236" t="s">
        <v>167</v>
      </c>
      <c r="E368" s="247" t="s">
        <v>36</v>
      </c>
      <c r="F368" s="248" t="s">
        <v>704</v>
      </c>
      <c r="G368" s="246"/>
      <c r="H368" s="249">
        <v>2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5" t="s">
        <v>167</v>
      </c>
      <c r="AU368" s="255" t="s">
        <v>94</v>
      </c>
      <c r="AV368" s="14" t="s">
        <v>94</v>
      </c>
      <c r="AW368" s="14" t="s">
        <v>43</v>
      </c>
      <c r="AX368" s="14" t="s">
        <v>83</v>
      </c>
      <c r="AY368" s="255" t="s">
        <v>156</v>
      </c>
    </row>
    <row r="369" s="15" customFormat="1">
      <c r="A369" s="15"/>
      <c r="B369" s="256"/>
      <c r="C369" s="257"/>
      <c r="D369" s="236" t="s">
        <v>167</v>
      </c>
      <c r="E369" s="258" t="s">
        <v>36</v>
      </c>
      <c r="F369" s="259" t="s">
        <v>250</v>
      </c>
      <c r="G369" s="257"/>
      <c r="H369" s="260">
        <v>2</v>
      </c>
      <c r="I369" s="261"/>
      <c r="J369" s="257"/>
      <c r="K369" s="257"/>
      <c r="L369" s="262"/>
      <c r="M369" s="263"/>
      <c r="N369" s="264"/>
      <c r="O369" s="264"/>
      <c r="P369" s="264"/>
      <c r="Q369" s="264"/>
      <c r="R369" s="264"/>
      <c r="S369" s="264"/>
      <c r="T369" s="26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6" t="s">
        <v>167</v>
      </c>
      <c r="AU369" s="266" t="s">
        <v>94</v>
      </c>
      <c r="AV369" s="15" t="s">
        <v>163</v>
      </c>
      <c r="AW369" s="15" t="s">
        <v>43</v>
      </c>
      <c r="AX369" s="15" t="s">
        <v>91</v>
      </c>
      <c r="AY369" s="266" t="s">
        <v>156</v>
      </c>
    </row>
    <row r="370" s="2" customFormat="1" ht="24.15" customHeight="1">
      <c r="A370" s="42"/>
      <c r="B370" s="43"/>
      <c r="C370" s="216" t="s">
        <v>705</v>
      </c>
      <c r="D370" s="216" t="s">
        <v>158</v>
      </c>
      <c r="E370" s="217" t="s">
        <v>706</v>
      </c>
      <c r="F370" s="218" t="s">
        <v>707</v>
      </c>
      <c r="G370" s="219" t="s">
        <v>212</v>
      </c>
      <c r="H370" s="220">
        <v>30.600000000000001</v>
      </c>
      <c r="I370" s="221"/>
      <c r="J370" s="222">
        <f>ROUND(I370*H370,2)</f>
        <v>0</v>
      </c>
      <c r="K370" s="218" t="s">
        <v>162</v>
      </c>
      <c r="L370" s="48"/>
      <c r="M370" s="223" t="s">
        <v>36</v>
      </c>
      <c r="N370" s="224" t="s">
        <v>54</v>
      </c>
      <c r="O370" s="88"/>
      <c r="P370" s="225">
        <f>O370*H370</f>
        <v>0</v>
      </c>
      <c r="Q370" s="225">
        <v>0.035540700000000001</v>
      </c>
      <c r="R370" s="225">
        <f>Q370*H370</f>
        <v>1.0875454200000001</v>
      </c>
      <c r="S370" s="225">
        <v>0</v>
      </c>
      <c r="T370" s="226">
        <f>S370*H370</f>
        <v>0</v>
      </c>
      <c r="U370" s="42"/>
      <c r="V370" s="42"/>
      <c r="W370" s="42"/>
      <c r="X370" s="42"/>
      <c r="Y370" s="42"/>
      <c r="Z370" s="42"/>
      <c r="AA370" s="42"/>
      <c r="AB370" s="42"/>
      <c r="AC370" s="42"/>
      <c r="AD370" s="42"/>
      <c r="AE370" s="42"/>
      <c r="AR370" s="227" t="s">
        <v>163</v>
      </c>
      <c r="AT370" s="227" t="s">
        <v>158</v>
      </c>
      <c r="AU370" s="227" t="s">
        <v>94</v>
      </c>
      <c r="AY370" s="20" t="s">
        <v>156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20" t="s">
        <v>91</v>
      </c>
      <c r="BK370" s="228">
        <f>ROUND(I370*H370,2)</f>
        <v>0</v>
      </c>
      <c r="BL370" s="20" t="s">
        <v>163</v>
      </c>
      <c r="BM370" s="227" t="s">
        <v>708</v>
      </c>
    </row>
    <row r="371" s="2" customFormat="1">
      <c r="A371" s="42"/>
      <c r="B371" s="43"/>
      <c r="C371" s="44"/>
      <c r="D371" s="229" t="s">
        <v>165</v>
      </c>
      <c r="E371" s="44"/>
      <c r="F371" s="230" t="s">
        <v>709</v>
      </c>
      <c r="G371" s="44"/>
      <c r="H371" s="44"/>
      <c r="I371" s="231"/>
      <c r="J371" s="44"/>
      <c r="K371" s="44"/>
      <c r="L371" s="48"/>
      <c r="M371" s="232"/>
      <c r="N371" s="233"/>
      <c r="O371" s="88"/>
      <c r="P371" s="88"/>
      <c r="Q371" s="88"/>
      <c r="R371" s="88"/>
      <c r="S371" s="88"/>
      <c r="T371" s="89"/>
      <c r="U371" s="42"/>
      <c r="V371" s="42"/>
      <c r="W371" s="42"/>
      <c r="X371" s="42"/>
      <c r="Y371" s="42"/>
      <c r="Z371" s="42"/>
      <c r="AA371" s="42"/>
      <c r="AB371" s="42"/>
      <c r="AC371" s="42"/>
      <c r="AD371" s="42"/>
      <c r="AE371" s="42"/>
      <c r="AT371" s="20" t="s">
        <v>165</v>
      </c>
      <c r="AU371" s="20" t="s">
        <v>94</v>
      </c>
    </row>
    <row r="372" s="13" customFormat="1">
      <c r="A372" s="13"/>
      <c r="B372" s="234"/>
      <c r="C372" s="235"/>
      <c r="D372" s="236" t="s">
        <v>167</v>
      </c>
      <c r="E372" s="237" t="s">
        <v>36</v>
      </c>
      <c r="F372" s="238" t="s">
        <v>703</v>
      </c>
      <c r="G372" s="235"/>
      <c r="H372" s="237" t="s">
        <v>36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167</v>
      </c>
      <c r="AU372" s="244" t="s">
        <v>94</v>
      </c>
      <c r="AV372" s="13" t="s">
        <v>91</v>
      </c>
      <c r="AW372" s="13" t="s">
        <v>43</v>
      </c>
      <c r="AX372" s="13" t="s">
        <v>83</v>
      </c>
      <c r="AY372" s="244" t="s">
        <v>156</v>
      </c>
    </row>
    <row r="373" s="13" customFormat="1">
      <c r="A373" s="13"/>
      <c r="B373" s="234"/>
      <c r="C373" s="235"/>
      <c r="D373" s="236" t="s">
        <v>167</v>
      </c>
      <c r="E373" s="237" t="s">
        <v>36</v>
      </c>
      <c r="F373" s="238" t="s">
        <v>675</v>
      </c>
      <c r="G373" s="235"/>
      <c r="H373" s="237" t="s">
        <v>36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167</v>
      </c>
      <c r="AU373" s="244" t="s">
        <v>94</v>
      </c>
      <c r="AV373" s="13" t="s">
        <v>91</v>
      </c>
      <c r="AW373" s="13" t="s">
        <v>43</v>
      </c>
      <c r="AX373" s="13" t="s">
        <v>83</v>
      </c>
      <c r="AY373" s="244" t="s">
        <v>156</v>
      </c>
    </row>
    <row r="374" s="13" customFormat="1">
      <c r="A374" s="13"/>
      <c r="B374" s="234"/>
      <c r="C374" s="235"/>
      <c r="D374" s="236" t="s">
        <v>167</v>
      </c>
      <c r="E374" s="237" t="s">
        <v>36</v>
      </c>
      <c r="F374" s="238" t="s">
        <v>676</v>
      </c>
      <c r="G374" s="235"/>
      <c r="H374" s="237" t="s">
        <v>36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167</v>
      </c>
      <c r="AU374" s="244" t="s">
        <v>94</v>
      </c>
      <c r="AV374" s="13" t="s">
        <v>91</v>
      </c>
      <c r="AW374" s="13" t="s">
        <v>43</v>
      </c>
      <c r="AX374" s="13" t="s">
        <v>83</v>
      </c>
      <c r="AY374" s="244" t="s">
        <v>156</v>
      </c>
    </row>
    <row r="375" s="13" customFormat="1">
      <c r="A375" s="13"/>
      <c r="B375" s="234"/>
      <c r="C375" s="235"/>
      <c r="D375" s="236" t="s">
        <v>167</v>
      </c>
      <c r="E375" s="237" t="s">
        <v>36</v>
      </c>
      <c r="F375" s="238" t="s">
        <v>677</v>
      </c>
      <c r="G375" s="235"/>
      <c r="H375" s="237" t="s">
        <v>36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167</v>
      </c>
      <c r="AU375" s="244" t="s">
        <v>94</v>
      </c>
      <c r="AV375" s="13" t="s">
        <v>91</v>
      </c>
      <c r="AW375" s="13" t="s">
        <v>43</v>
      </c>
      <c r="AX375" s="13" t="s">
        <v>83</v>
      </c>
      <c r="AY375" s="244" t="s">
        <v>156</v>
      </c>
    </row>
    <row r="376" s="14" customFormat="1">
      <c r="A376" s="14"/>
      <c r="B376" s="245"/>
      <c r="C376" s="246"/>
      <c r="D376" s="236" t="s">
        <v>167</v>
      </c>
      <c r="E376" s="247" t="s">
        <v>36</v>
      </c>
      <c r="F376" s="248" t="s">
        <v>710</v>
      </c>
      <c r="G376" s="246"/>
      <c r="H376" s="249">
        <v>30.600000000000001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167</v>
      </c>
      <c r="AU376" s="255" t="s">
        <v>94</v>
      </c>
      <c r="AV376" s="14" t="s">
        <v>94</v>
      </c>
      <c r="AW376" s="14" t="s">
        <v>43</v>
      </c>
      <c r="AX376" s="14" t="s">
        <v>83</v>
      </c>
      <c r="AY376" s="255" t="s">
        <v>156</v>
      </c>
    </row>
    <row r="377" s="15" customFormat="1">
      <c r="A377" s="15"/>
      <c r="B377" s="256"/>
      <c r="C377" s="257"/>
      <c r="D377" s="236" t="s">
        <v>167</v>
      </c>
      <c r="E377" s="258" t="s">
        <v>36</v>
      </c>
      <c r="F377" s="259" t="s">
        <v>250</v>
      </c>
      <c r="G377" s="257"/>
      <c r="H377" s="260">
        <v>30.600000000000001</v>
      </c>
      <c r="I377" s="261"/>
      <c r="J377" s="257"/>
      <c r="K377" s="257"/>
      <c r="L377" s="262"/>
      <c r="M377" s="263"/>
      <c r="N377" s="264"/>
      <c r="O377" s="264"/>
      <c r="P377" s="264"/>
      <c r="Q377" s="264"/>
      <c r="R377" s="264"/>
      <c r="S377" s="264"/>
      <c r="T377" s="26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6" t="s">
        <v>167</v>
      </c>
      <c r="AU377" s="266" t="s">
        <v>94</v>
      </c>
      <c r="AV377" s="15" t="s">
        <v>163</v>
      </c>
      <c r="AW377" s="15" t="s">
        <v>43</v>
      </c>
      <c r="AX377" s="15" t="s">
        <v>91</v>
      </c>
      <c r="AY377" s="266" t="s">
        <v>156</v>
      </c>
    </row>
    <row r="378" s="2" customFormat="1" ht="24.15" customHeight="1">
      <c r="A378" s="42"/>
      <c r="B378" s="43"/>
      <c r="C378" s="216" t="s">
        <v>711</v>
      </c>
      <c r="D378" s="216" t="s">
        <v>158</v>
      </c>
      <c r="E378" s="217" t="s">
        <v>712</v>
      </c>
      <c r="F378" s="218" t="s">
        <v>713</v>
      </c>
      <c r="G378" s="219" t="s">
        <v>283</v>
      </c>
      <c r="H378" s="220">
        <v>0.043999999999999997</v>
      </c>
      <c r="I378" s="221"/>
      <c r="J378" s="222">
        <f>ROUND(I378*H378,2)</f>
        <v>0</v>
      </c>
      <c r="K378" s="218" t="s">
        <v>162</v>
      </c>
      <c r="L378" s="48"/>
      <c r="M378" s="223" t="s">
        <v>36</v>
      </c>
      <c r="N378" s="224" t="s">
        <v>54</v>
      </c>
      <c r="O378" s="88"/>
      <c r="P378" s="225">
        <f>O378*H378</f>
        <v>0</v>
      </c>
      <c r="Q378" s="225">
        <v>1.0492218</v>
      </c>
      <c r="R378" s="225">
        <f>Q378*H378</f>
        <v>0.046165759199999996</v>
      </c>
      <c r="S378" s="225">
        <v>0</v>
      </c>
      <c r="T378" s="226">
        <f>S378*H378</f>
        <v>0</v>
      </c>
      <c r="U378" s="42"/>
      <c r="V378" s="42"/>
      <c r="W378" s="42"/>
      <c r="X378" s="42"/>
      <c r="Y378" s="42"/>
      <c r="Z378" s="42"/>
      <c r="AA378" s="42"/>
      <c r="AB378" s="42"/>
      <c r="AC378" s="42"/>
      <c r="AD378" s="42"/>
      <c r="AE378" s="42"/>
      <c r="AR378" s="227" t="s">
        <v>163</v>
      </c>
      <c r="AT378" s="227" t="s">
        <v>158</v>
      </c>
      <c r="AU378" s="227" t="s">
        <v>94</v>
      </c>
      <c r="AY378" s="20" t="s">
        <v>156</v>
      </c>
      <c r="BE378" s="228">
        <f>IF(N378="základní",J378,0)</f>
        <v>0</v>
      </c>
      <c r="BF378" s="228">
        <f>IF(N378="snížená",J378,0)</f>
        <v>0</v>
      </c>
      <c r="BG378" s="228">
        <f>IF(N378="zákl. přenesená",J378,0)</f>
        <v>0</v>
      </c>
      <c r="BH378" s="228">
        <f>IF(N378="sníž. přenesená",J378,0)</f>
        <v>0</v>
      </c>
      <c r="BI378" s="228">
        <f>IF(N378="nulová",J378,0)</f>
        <v>0</v>
      </c>
      <c r="BJ378" s="20" t="s">
        <v>91</v>
      </c>
      <c r="BK378" s="228">
        <f>ROUND(I378*H378,2)</f>
        <v>0</v>
      </c>
      <c r="BL378" s="20" t="s">
        <v>163</v>
      </c>
      <c r="BM378" s="227" t="s">
        <v>714</v>
      </c>
    </row>
    <row r="379" s="2" customFormat="1">
      <c r="A379" s="42"/>
      <c r="B379" s="43"/>
      <c r="C379" s="44"/>
      <c r="D379" s="229" t="s">
        <v>165</v>
      </c>
      <c r="E379" s="44"/>
      <c r="F379" s="230" t="s">
        <v>715</v>
      </c>
      <c r="G379" s="44"/>
      <c r="H379" s="44"/>
      <c r="I379" s="231"/>
      <c r="J379" s="44"/>
      <c r="K379" s="44"/>
      <c r="L379" s="48"/>
      <c r="M379" s="232"/>
      <c r="N379" s="233"/>
      <c r="O379" s="88"/>
      <c r="P379" s="88"/>
      <c r="Q379" s="88"/>
      <c r="R379" s="88"/>
      <c r="S379" s="88"/>
      <c r="T379" s="89"/>
      <c r="U379" s="42"/>
      <c r="V379" s="42"/>
      <c r="W379" s="42"/>
      <c r="X379" s="42"/>
      <c r="Y379" s="42"/>
      <c r="Z379" s="42"/>
      <c r="AA379" s="42"/>
      <c r="AB379" s="42"/>
      <c r="AC379" s="42"/>
      <c r="AD379" s="42"/>
      <c r="AE379" s="42"/>
      <c r="AT379" s="20" t="s">
        <v>165</v>
      </c>
      <c r="AU379" s="20" t="s">
        <v>94</v>
      </c>
    </row>
    <row r="380" s="13" customFormat="1">
      <c r="A380" s="13"/>
      <c r="B380" s="234"/>
      <c r="C380" s="235"/>
      <c r="D380" s="236" t="s">
        <v>167</v>
      </c>
      <c r="E380" s="237" t="s">
        <v>36</v>
      </c>
      <c r="F380" s="238" t="s">
        <v>665</v>
      </c>
      <c r="G380" s="235"/>
      <c r="H380" s="237" t="s">
        <v>36</v>
      </c>
      <c r="I380" s="239"/>
      <c r="J380" s="235"/>
      <c r="K380" s="235"/>
      <c r="L380" s="240"/>
      <c r="M380" s="241"/>
      <c r="N380" s="242"/>
      <c r="O380" s="242"/>
      <c r="P380" s="242"/>
      <c r="Q380" s="242"/>
      <c r="R380" s="242"/>
      <c r="S380" s="242"/>
      <c r="T380" s="24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4" t="s">
        <v>167</v>
      </c>
      <c r="AU380" s="244" t="s">
        <v>94</v>
      </c>
      <c r="AV380" s="13" t="s">
        <v>91</v>
      </c>
      <c r="AW380" s="13" t="s">
        <v>43</v>
      </c>
      <c r="AX380" s="13" t="s">
        <v>83</v>
      </c>
      <c r="AY380" s="244" t="s">
        <v>156</v>
      </c>
    </row>
    <row r="381" s="13" customFormat="1">
      <c r="A381" s="13"/>
      <c r="B381" s="234"/>
      <c r="C381" s="235"/>
      <c r="D381" s="236" t="s">
        <v>167</v>
      </c>
      <c r="E381" s="237" t="s">
        <v>36</v>
      </c>
      <c r="F381" s="238" t="s">
        <v>666</v>
      </c>
      <c r="G381" s="235"/>
      <c r="H381" s="237" t="s">
        <v>36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167</v>
      </c>
      <c r="AU381" s="244" t="s">
        <v>94</v>
      </c>
      <c r="AV381" s="13" t="s">
        <v>91</v>
      </c>
      <c r="AW381" s="13" t="s">
        <v>43</v>
      </c>
      <c r="AX381" s="13" t="s">
        <v>83</v>
      </c>
      <c r="AY381" s="244" t="s">
        <v>156</v>
      </c>
    </row>
    <row r="382" s="13" customFormat="1">
      <c r="A382" s="13"/>
      <c r="B382" s="234"/>
      <c r="C382" s="235"/>
      <c r="D382" s="236" t="s">
        <v>167</v>
      </c>
      <c r="E382" s="237" t="s">
        <v>36</v>
      </c>
      <c r="F382" s="238" t="s">
        <v>667</v>
      </c>
      <c r="G382" s="235"/>
      <c r="H382" s="237" t="s">
        <v>36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167</v>
      </c>
      <c r="AU382" s="244" t="s">
        <v>94</v>
      </c>
      <c r="AV382" s="13" t="s">
        <v>91</v>
      </c>
      <c r="AW382" s="13" t="s">
        <v>43</v>
      </c>
      <c r="AX382" s="13" t="s">
        <v>83</v>
      </c>
      <c r="AY382" s="244" t="s">
        <v>156</v>
      </c>
    </row>
    <row r="383" s="13" customFormat="1">
      <c r="A383" s="13"/>
      <c r="B383" s="234"/>
      <c r="C383" s="235"/>
      <c r="D383" s="236" t="s">
        <v>167</v>
      </c>
      <c r="E383" s="237" t="s">
        <v>36</v>
      </c>
      <c r="F383" s="238" t="s">
        <v>668</v>
      </c>
      <c r="G383" s="235"/>
      <c r="H383" s="237" t="s">
        <v>36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167</v>
      </c>
      <c r="AU383" s="244" t="s">
        <v>94</v>
      </c>
      <c r="AV383" s="13" t="s">
        <v>91</v>
      </c>
      <c r="AW383" s="13" t="s">
        <v>43</v>
      </c>
      <c r="AX383" s="13" t="s">
        <v>83</v>
      </c>
      <c r="AY383" s="244" t="s">
        <v>156</v>
      </c>
    </row>
    <row r="384" s="13" customFormat="1">
      <c r="A384" s="13"/>
      <c r="B384" s="234"/>
      <c r="C384" s="235"/>
      <c r="D384" s="236" t="s">
        <v>167</v>
      </c>
      <c r="E384" s="237" t="s">
        <v>36</v>
      </c>
      <c r="F384" s="238" t="s">
        <v>716</v>
      </c>
      <c r="G384" s="235"/>
      <c r="H384" s="237" t="s">
        <v>36</v>
      </c>
      <c r="I384" s="239"/>
      <c r="J384" s="235"/>
      <c r="K384" s="235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167</v>
      </c>
      <c r="AU384" s="244" t="s">
        <v>94</v>
      </c>
      <c r="AV384" s="13" t="s">
        <v>91</v>
      </c>
      <c r="AW384" s="13" t="s">
        <v>43</v>
      </c>
      <c r="AX384" s="13" t="s">
        <v>83</v>
      </c>
      <c r="AY384" s="244" t="s">
        <v>156</v>
      </c>
    </row>
    <row r="385" s="13" customFormat="1">
      <c r="A385" s="13"/>
      <c r="B385" s="234"/>
      <c r="C385" s="235"/>
      <c r="D385" s="236" t="s">
        <v>167</v>
      </c>
      <c r="E385" s="237" t="s">
        <v>36</v>
      </c>
      <c r="F385" s="238" t="s">
        <v>578</v>
      </c>
      <c r="G385" s="235"/>
      <c r="H385" s="237" t="s">
        <v>36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167</v>
      </c>
      <c r="AU385" s="244" t="s">
        <v>94</v>
      </c>
      <c r="AV385" s="13" t="s">
        <v>91</v>
      </c>
      <c r="AW385" s="13" t="s">
        <v>43</v>
      </c>
      <c r="AX385" s="13" t="s">
        <v>83</v>
      </c>
      <c r="AY385" s="244" t="s">
        <v>156</v>
      </c>
    </row>
    <row r="386" s="13" customFormat="1">
      <c r="A386" s="13"/>
      <c r="B386" s="234"/>
      <c r="C386" s="235"/>
      <c r="D386" s="236" t="s">
        <v>167</v>
      </c>
      <c r="E386" s="237" t="s">
        <v>36</v>
      </c>
      <c r="F386" s="238" t="s">
        <v>669</v>
      </c>
      <c r="G386" s="235"/>
      <c r="H386" s="237" t="s">
        <v>36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167</v>
      </c>
      <c r="AU386" s="244" t="s">
        <v>94</v>
      </c>
      <c r="AV386" s="13" t="s">
        <v>91</v>
      </c>
      <c r="AW386" s="13" t="s">
        <v>43</v>
      </c>
      <c r="AX386" s="13" t="s">
        <v>83</v>
      </c>
      <c r="AY386" s="244" t="s">
        <v>156</v>
      </c>
    </row>
    <row r="387" s="14" customFormat="1">
      <c r="A387" s="14"/>
      <c r="B387" s="245"/>
      <c r="C387" s="246"/>
      <c r="D387" s="236" t="s">
        <v>167</v>
      </c>
      <c r="E387" s="247" t="s">
        <v>36</v>
      </c>
      <c r="F387" s="248" t="s">
        <v>717</v>
      </c>
      <c r="G387" s="246"/>
      <c r="H387" s="249">
        <v>0.035000000000000003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5" t="s">
        <v>167</v>
      </c>
      <c r="AU387" s="255" t="s">
        <v>94</v>
      </c>
      <c r="AV387" s="14" t="s">
        <v>94</v>
      </c>
      <c r="AW387" s="14" t="s">
        <v>43</v>
      </c>
      <c r="AX387" s="14" t="s">
        <v>83</v>
      </c>
      <c r="AY387" s="255" t="s">
        <v>156</v>
      </c>
    </row>
    <row r="388" s="14" customFormat="1">
      <c r="A388" s="14"/>
      <c r="B388" s="245"/>
      <c r="C388" s="246"/>
      <c r="D388" s="236" t="s">
        <v>167</v>
      </c>
      <c r="E388" s="247" t="s">
        <v>36</v>
      </c>
      <c r="F388" s="248" t="s">
        <v>718</v>
      </c>
      <c r="G388" s="246"/>
      <c r="H388" s="249">
        <v>0.0089999999999999993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5" t="s">
        <v>167</v>
      </c>
      <c r="AU388" s="255" t="s">
        <v>94</v>
      </c>
      <c r="AV388" s="14" t="s">
        <v>94</v>
      </c>
      <c r="AW388" s="14" t="s">
        <v>43</v>
      </c>
      <c r="AX388" s="14" t="s">
        <v>83</v>
      </c>
      <c r="AY388" s="255" t="s">
        <v>156</v>
      </c>
    </row>
    <row r="389" s="15" customFormat="1">
      <c r="A389" s="15"/>
      <c r="B389" s="256"/>
      <c r="C389" s="257"/>
      <c r="D389" s="236" t="s">
        <v>167</v>
      </c>
      <c r="E389" s="258" t="s">
        <v>36</v>
      </c>
      <c r="F389" s="259" t="s">
        <v>250</v>
      </c>
      <c r="G389" s="257"/>
      <c r="H389" s="260">
        <v>0.044000000000000004</v>
      </c>
      <c r="I389" s="261"/>
      <c r="J389" s="257"/>
      <c r="K389" s="257"/>
      <c r="L389" s="262"/>
      <c r="M389" s="263"/>
      <c r="N389" s="264"/>
      <c r="O389" s="264"/>
      <c r="P389" s="264"/>
      <c r="Q389" s="264"/>
      <c r="R389" s="264"/>
      <c r="S389" s="264"/>
      <c r="T389" s="26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6" t="s">
        <v>167</v>
      </c>
      <c r="AU389" s="266" t="s">
        <v>94</v>
      </c>
      <c r="AV389" s="15" t="s">
        <v>163</v>
      </c>
      <c r="AW389" s="15" t="s">
        <v>43</v>
      </c>
      <c r="AX389" s="15" t="s">
        <v>91</v>
      </c>
      <c r="AY389" s="266" t="s">
        <v>156</v>
      </c>
    </row>
    <row r="390" s="2" customFormat="1" ht="24.15" customHeight="1">
      <c r="A390" s="42"/>
      <c r="B390" s="43"/>
      <c r="C390" s="216" t="s">
        <v>719</v>
      </c>
      <c r="D390" s="216" t="s">
        <v>158</v>
      </c>
      <c r="E390" s="217" t="s">
        <v>720</v>
      </c>
      <c r="F390" s="218" t="s">
        <v>721</v>
      </c>
      <c r="G390" s="219" t="s">
        <v>283</v>
      </c>
      <c r="H390" s="220">
        <v>0.086999999999999994</v>
      </c>
      <c r="I390" s="221"/>
      <c r="J390" s="222">
        <f>ROUND(I390*H390,2)</f>
        <v>0</v>
      </c>
      <c r="K390" s="218" t="s">
        <v>162</v>
      </c>
      <c r="L390" s="48"/>
      <c r="M390" s="223" t="s">
        <v>36</v>
      </c>
      <c r="N390" s="224" t="s">
        <v>54</v>
      </c>
      <c r="O390" s="88"/>
      <c r="P390" s="225">
        <f>O390*H390</f>
        <v>0</v>
      </c>
      <c r="Q390" s="225">
        <v>1.0492218</v>
      </c>
      <c r="R390" s="225">
        <f>Q390*H390</f>
        <v>0.091282296599999993</v>
      </c>
      <c r="S390" s="225">
        <v>0</v>
      </c>
      <c r="T390" s="226">
        <f>S390*H390</f>
        <v>0</v>
      </c>
      <c r="U390" s="42"/>
      <c r="V390" s="42"/>
      <c r="W390" s="42"/>
      <c r="X390" s="42"/>
      <c r="Y390" s="42"/>
      <c r="Z390" s="42"/>
      <c r="AA390" s="42"/>
      <c r="AB390" s="42"/>
      <c r="AC390" s="42"/>
      <c r="AD390" s="42"/>
      <c r="AE390" s="42"/>
      <c r="AR390" s="227" t="s">
        <v>163</v>
      </c>
      <c r="AT390" s="227" t="s">
        <v>158</v>
      </c>
      <c r="AU390" s="227" t="s">
        <v>94</v>
      </c>
      <c r="AY390" s="20" t="s">
        <v>156</v>
      </c>
      <c r="BE390" s="228">
        <f>IF(N390="základní",J390,0)</f>
        <v>0</v>
      </c>
      <c r="BF390" s="228">
        <f>IF(N390="snížená",J390,0)</f>
        <v>0</v>
      </c>
      <c r="BG390" s="228">
        <f>IF(N390="zákl. přenesená",J390,0)</f>
        <v>0</v>
      </c>
      <c r="BH390" s="228">
        <f>IF(N390="sníž. přenesená",J390,0)</f>
        <v>0</v>
      </c>
      <c r="BI390" s="228">
        <f>IF(N390="nulová",J390,0)</f>
        <v>0</v>
      </c>
      <c r="BJ390" s="20" t="s">
        <v>91</v>
      </c>
      <c r="BK390" s="228">
        <f>ROUND(I390*H390,2)</f>
        <v>0</v>
      </c>
      <c r="BL390" s="20" t="s">
        <v>163</v>
      </c>
      <c r="BM390" s="227" t="s">
        <v>722</v>
      </c>
    </row>
    <row r="391" s="2" customFormat="1">
      <c r="A391" s="42"/>
      <c r="B391" s="43"/>
      <c r="C391" s="44"/>
      <c r="D391" s="229" t="s">
        <v>165</v>
      </c>
      <c r="E391" s="44"/>
      <c r="F391" s="230" t="s">
        <v>723</v>
      </c>
      <c r="G391" s="44"/>
      <c r="H391" s="44"/>
      <c r="I391" s="231"/>
      <c r="J391" s="44"/>
      <c r="K391" s="44"/>
      <c r="L391" s="48"/>
      <c r="M391" s="232"/>
      <c r="N391" s="233"/>
      <c r="O391" s="88"/>
      <c r="P391" s="88"/>
      <c r="Q391" s="88"/>
      <c r="R391" s="88"/>
      <c r="S391" s="88"/>
      <c r="T391" s="89"/>
      <c r="U391" s="42"/>
      <c r="V391" s="42"/>
      <c r="W391" s="42"/>
      <c r="X391" s="42"/>
      <c r="Y391" s="42"/>
      <c r="Z391" s="42"/>
      <c r="AA391" s="42"/>
      <c r="AB391" s="42"/>
      <c r="AC391" s="42"/>
      <c r="AD391" s="42"/>
      <c r="AE391" s="42"/>
      <c r="AT391" s="20" t="s">
        <v>165</v>
      </c>
      <c r="AU391" s="20" t="s">
        <v>94</v>
      </c>
    </row>
    <row r="392" s="13" customFormat="1">
      <c r="A392" s="13"/>
      <c r="B392" s="234"/>
      <c r="C392" s="235"/>
      <c r="D392" s="236" t="s">
        <v>167</v>
      </c>
      <c r="E392" s="237" t="s">
        <v>36</v>
      </c>
      <c r="F392" s="238" t="s">
        <v>651</v>
      </c>
      <c r="G392" s="235"/>
      <c r="H392" s="237" t="s">
        <v>36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167</v>
      </c>
      <c r="AU392" s="244" t="s">
        <v>94</v>
      </c>
      <c r="AV392" s="13" t="s">
        <v>91</v>
      </c>
      <c r="AW392" s="13" t="s">
        <v>43</v>
      </c>
      <c r="AX392" s="13" t="s">
        <v>83</v>
      </c>
      <c r="AY392" s="244" t="s">
        <v>156</v>
      </c>
    </row>
    <row r="393" s="13" customFormat="1">
      <c r="A393" s="13"/>
      <c r="B393" s="234"/>
      <c r="C393" s="235"/>
      <c r="D393" s="236" t="s">
        <v>167</v>
      </c>
      <c r="E393" s="237" t="s">
        <v>36</v>
      </c>
      <c r="F393" s="238" t="s">
        <v>652</v>
      </c>
      <c r="G393" s="235"/>
      <c r="H393" s="237" t="s">
        <v>36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167</v>
      </c>
      <c r="AU393" s="244" t="s">
        <v>94</v>
      </c>
      <c r="AV393" s="13" t="s">
        <v>91</v>
      </c>
      <c r="AW393" s="13" t="s">
        <v>43</v>
      </c>
      <c r="AX393" s="13" t="s">
        <v>83</v>
      </c>
      <c r="AY393" s="244" t="s">
        <v>156</v>
      </c>
    </row>
    <row r="394" s="13" customFormat="1">
      <c r="A394" s="13"/>
      <c r="B394" s="234"/>
      <c r="C394" s="235"/>
      <c r="D394" s="236" t="s">
        <v>167</v>
      </c>
      <c r="E394" s="237" t="s">
        <v>36</v>
      </c>
      <c r="F394" s="238" t="s">
        <v>653</v>
      </c>
      <c r="G394" s="235"/>
      <c r="H394" s="237" t="s">
        <v>36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4" t="s">
        <v>167</v>
      </c>
      <c r="AU394" s="244" t="s">
        <v>94</v>
      </c>
      <c r="AV394" s="13" t="s">
        <v>91</v>
      </c>
      <c r="AW394" s="13" t="s">
        <v>43</v>
      </c>
      <c r="AX394" s="13" t="s">
        <v>83</v>
      </c>
      <c r="AY394" s="244" t="s">
        <v>156</v>
      </c>
    </row>
    <row r="395" s="13" customFormat="1">
      <c r="A395" s="13"/>
      <c r="B395" s="234"/>
      <c r="C395" s="235"/>
      <c r="D395" s="236" t="s">
        <v>167</v>
      </c>
      <c r="E395" s="237" t="s">
        <v>36</v>
      </c>
      <c r="F395" s="238" t="s">
        <v>654</v>
      </c>
      <c r="G395" s="235"/>
      <c r="H395" s="237" t="s">
        <v>36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167</v>
      </c>
      <c r="AU395" s="244" t="s">
        <v>94</v>
      </c>
      <c r="AV395" s="13" t="s">
        <v>91</v>
      </c>
      <c r="AW395" s="13" t="s">
        <v>43</v>
      </c>
      <c r="AX395" s="13" t="s">
        <v>83</v>
      </c>
      <c r="AY395" s="244" t="s">
        <v>156</v>
      </c>
    </row>
    <row r="396" s="13" customFormat="1">
      <c r="A396" s="13"/>
      <c r="B396" s="234"/>
      <c r="C396" s="235"/>
      <c r="D396" s="236" t="s">
        <v>167</v>
      </c>
      <c r="E396" s="237" t="s">
        <v>36</v>
      </c>
      <c r="F396" s="238" t="s">
        <v>655</v>
      </c>
      <c r="G396" s="235"/>
      <c r="H396" s="237" t="s">
        <v>36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167</v>
      </c>
      <c r="AU396" s="244" t="s">
        <v>94</v>
      </c>
      <c r="AV396" s="13" t="s">
        <v>91</v>
      </c>
      <c r="AW396" s="13" t="s">
        <v>43</v>
      </c>
      <c r="AX396" s="13" t="s">
        <v>83</v>
      </c>
      <c r="AY396" s="244" t="s">
        <v>156</v>
      </c>
    </row>
    <row r="397" s="13" customFormat="1">
      <c r="A397" s="13"/>
      <c r="B397" s="234"/>
      <c r="C397" s="235"/>
      <c r="D397" s="236" t="s">
        <v>167</v>
      </c>
      <c r="E397" s="237" t="s">
        <v>36</v>
      </c>
      <c r="F397" s="238" t="s">
        <v>656</v>
      </c>
      <c r="G397" s="235"/>
      <c r="H397" s="237" t="s">
        <v>36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167</v>
      </c>
      <c r="AU397" s="244" t="s">
        <v>94</v>
      </c>
      <c r="AV397" s="13" t="s">
        <v>91</v>
      </c>
      <c r="AW397" s="13" t="s">
        <v>43</v>
      </c>
      <c r="AX397" s="13" t="s">
        <v>83</v>
      </c>
      <c r="AY397" s="244" t="s">
        <v>156</v>
      </c>
    </row>
    <row r="398" s="13" customFormat="1">
      <c r="A398" s="13"/>
      <c r="B398" s="234"/>
      <c r="C398" s="235"/>
      <c r="D398" s="236" t="s">
        <v>167</v>
      </c>
      <c r="E398" s="237" t="s">
        <v>36</v>
      </c>
      <c r="F398" s="238" t="s">
        <v>657</v>
      </c>
      <c r="G398" s="235"/>
      <c r="H398" s="237" t="s">
        <v>36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167</v>
      </c>
      <c r="AU398" s="244" t="s">
        <v>94</v>
      </c>
      <c r="AV398" s="13" t="s">
        <v>91</v>
      </c>
      <c r="AW398" s="13" t="s">
        <v>43</v>
      </c>
      <c r="AX398" s="13" t="s">
        <v>83</v>
      </c>
      <c r="AY398" s="244" t="s">
        <v>156</v>
      </c>
    </row>
    <row r="399" s="13" customFormat="1">
      <c r="A399" s="13"/>
      <c r="B399" s="234"/>
      <c r="C399" s="235"/>
      <c r="D399" s="236" t="s">
        <v>167</v>
      </c>
      <c r="E399" s="237" t="s">
        <v>36</v>
      </c>
      <c r="F399" s="238" t="s">
        <v>658</v>
      </c>
      <c r="G399" s="235"/>
      <c r="H399" s="237" t="s">
        <v>36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167</v>
      </c>
      <c r="AU399" s="244" t="s">
        <v>94</v>
      </c>
      <c r="AV399" s="13" t="s">
        <v>91</v>
      </c>
      <c r="AW399" s="13" t="s">
        <v>43</v>
      </c>
      <c r="AX399" s="13" t="s">
        <v>83</v>
      </c>
      <c r="AY399" s="244" t="s">
        <v>156</v>
      </c>
    </row>
    <row r="400" s="13" customFormat="1">
      <c r="A400" s="13"/>
      <c r="B400" s="234"/>
      <c r="C400" s="235"/>
      <c r="D400" s="236" t="s">
        <v>167</v>
      </c>
      <c r="E400" s="237" t="s">
        <v>36</v>
      </c>
      <c r="F400" s="238" t="s">
        <v>659</v>
      </c>
      <c r="G400" s="235"/>
      <c r="H400" s="237" t="s">
        <v>36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167</v>
      </c>
      <c r="AU400" s="244" t="s">
        <v>94</v>
      </c>
      <c r="AV400" s="13" t="s">
        <v>91</v>
      </c>
      <c r="AW400" s="13" t="s">
        <v>43</v>
      </c>
      <c r="AX400" s="13" t="s">
        <v>83</v>
      </c>
      <c r="AY400" s="244" t="s">
        <v>156</v>
      </c>
    </row>
    <row r="401" s="13" customFormat="1">
      <c r="A401" s="13"/>
      <c r="B401" s="234"/>
      <c r="C401" s="235"/>
      <c r="D401" s="236" t="s">
        <v>167</v>
      </c>
      <c r="E401" s="237" t="s">
        <v>36</v>
      </c>
      <c r="F401" s="238" t="s">
        <v>724</v>
      </c>
      <c r="G401" s="235"/>
      <c r="H401" s="237" t="s">
        <v>36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4" t="s">
        <v>167</v>
      </c>
      <c r="AU401" s="244" t="s">
        <v>94</v>
      </c>
      <c r="AV401" s="13" t="s">
        <v>91</v>
      </c>
      <c r="AW401" s="13" t="s">
        <v>43</v>
      </c>
      <c r="AX401" s="13" t="s">
        <v>83</v>
      </c>
      <c r="AY401" s="244" t="s">
        <v>156</v>
      </c>
    </row>
    <row r="402" s="14" customFormat="1">
      <c r="A402" s="14"/>
      <c r="B402" s="245"/>
      <c r="C402" s="246"/>
      <c r="D402" s="236" t="s">
        <v>167</v>
      </c>
      <c r="E402" s="247" t="s">
        <v>36</v>
      </c>
      <c r="F402" s="248" t="s">
        <v>725</v>
      </c>
      <c r="G402" s="246"/>
      <c r="H402" s="249">
        <v>0.086999999999999994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5" t="s">
        <v>167</v>
      </c>
      <c r="AU402" s="255" t="s">
        <v>94</v>
      </c>
      <c r="AV402" s="14" t="s">
        <v>94</v>
      </c>
      <c r="AW402" s="14" t="s">
        <v>43</v>
      </c>
      <c r="AX402" s="14" t="s">
        <v>83</v>
      </c>
      <c r="AY402" s="255" t="s">
        <v>156</v>
      </c>
    </row>
    <row r="403" s="15" customFormat="1">
      <c r="A403" s="15"/>
      <c r="B403" s="256"/>
      <c r="C403" s="257"/>
      <c r="D403" s="236" t="s">
        <v>167</v>
      </c>
      <c r="E403" s="258" t="s">
        <v>36</v>
      </c>
      <c r="F403" s="259" t="s">
        <v>250</v>
      </c>
      <c r="G403" s="257"/>
      <c r="H403" s="260">
        <v>0.086999999999999994</v>
      </c>
      <c r="I403" s="261"/>
      <c r="J403" s="257"/>
      <c r="K403" s="257"/>
      <c r="L403" s="262"/>
      <c r="M403" s="263"/>
      <c r="N403" s="264"/>
      <c r="O403" s="264"/>
      <c r="P403" s="264"/>
      <c r="Q403" s="264"/>
      <c r="R403" s="264"/>
      <c r="S403" s="264"/>
      <c r="T403" s="26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6" t="s">
        <v>167</v>
      </c>
      <c r="AU403" s="266" t="s">
        <v>94</v>
      </c>
      <c r="AV403" s="15" t="s">
        <v>163</v>
      </c>
      <c r="AW403" s="15" t="s">
        <v>43</v>
      </c>
      <c r="AX403" s="15" t="s">
        <v>91</v>
      </c>
      <c r="AY403" s="266" t="s">
        <v>156</v>
      </c>
    </row>
    <row r="404" s="2" customFormat="1" ht="21.75" customHeight="1">
      <c r="A404" s="42"/>
      <c r="B404" s="43"/>
      <c r="C404" s="216" t="s">
        <v>726</v>
      </c>
      <c r="D404" s="216" t="s">
        <v>158</v>
      </c>
      <c r="E404" s="217" t="s">
        <v>727</v>
      </c>
      <c r="F404" s="218" t="s">
        <v>728</v>
      </c>
      <c r="G404" s="219" t="s">
        <v>226</v>
      </c>
      <c r="H404" s="220">
        <v>4</v>
      </c>
      <c r="I404" s="221"/>
      <c r="J404" s="222">
        <f>ROUND(I404*H404,2)</f>
        <v>0</v>
      </c>
      <c r="K404" s="218" t="s">
        <v>162</v>
      </c>
      <c r="L404" s="48"/>
      <c r="M404" s="223" t="s">
        <v>36</v>
      </c>
      <c r="N404" s="224" t="s">
        <v>54</v>
      </c>
      <c r="O404" s="88"/>
      <c r="P404" s="225">
        <f>O404*H404</f>
        <v>0</v>
      </c>
      <c r="Q404" s="225">
        <v>0.054547999999999999</v>
      </c>
      <c r="R404" s="225">
        <f>Q404*H404</f>
        <v>0.218192</v>
      </c>
      <c r="S404" s="225">
        <v>0</v>
      </c>
      <c r="T404" s="226">
        <f>S404*H404</f>
        <v>0</v>
      </c>
      <c r="U404" s="42"/>
      <c r="V404" s="42"/>
      <c r="W404" s="42"/>
      <c r="X404" s="42"/>
      <c r="Y404" s="42"/>
      <c r="Z404" s="42"/>
      <c r="AA404" s="42"/>
      <c r="AB404" s="42"/>
      <c r="AC404" s="42"/>
      <c r="AD404" s="42"/>
      <c r="AE404" s="42"/>
      <c r="AR404" s="227" t="s">
        <v>163</v>
      </c>
      <c r="AT404" s="227" t="s">
        <v>158</v>
      </c>
      <c r="AU404" s="227" t="s">
        <v>94</v>
      </c>
      <c r="AY404" s="20" t="s">
        <v>156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20" t="s">
        <v>91</v>
      </c>
      <c r="BK404" s="228">
        <f>ROUND(I404*H404,2)</f>
        <v>0</v>
      </c>
      <c r="BL404" s="20" t="s">
        <v>163</v>
      </c>
      <c r="BM404" s="227" t="s">
        <v>729</v>
      </c>
    </row>
    <row r="405" s="2" customFormat="1">
      <c r="A405" s="42"/>
      <c r="B405" s="43"/>
      <c r="C405" s="44"/>
      <c r="D405" s="229" t="s">
        <v>165</v>
      </c>
      <c r="E405" s="44"/>
      <c r="F405" s="230" t="s">
        <v>730</v>
      </c>
      <c r="G405" s="44"/>
      <c r="H405" s="44"/>
      <c r="I405" s="231"/>
      <c r="J405" s="44"/>
      <c r="K405" s="44"/>
      <c r="L405" s="48"/>
      <c r="M405" s="232"/>
      <c r="N405" s="233"/>
      <c r="O405" s="88"/>
      <c r="P405" s="88"/>
      <c r="Q405" s="88"/>
      <c r="R405" s="88"/>
      <c r="S405" s="88"/>
      <c r="T405" s="89"/>
      <c r="U405" s="42"/>
      <c r="V405" s="42"/>
      <c r="W405" s="42"/>
      <c r="X405" s="42"/>
      <c r="Y405" s="42"/>
      <c r="Z405" s="42"/>
      <c r="AA405" s="42"/>
      <c r="AB405" s="42"/>
      <c r="AC405" s="42"/>
      <c r="AD405" s="42"/>
      <c r="AE405" s="42"/>
      <c r="AT405" s="20" t="s">
        <v>165</v>
      </c>
      <c r="AU405" s="20" t="s">
        <v>94</v>
      </c>
    </row>
    <row r="406" s="13" customFormat="1">
      <c r="A406" s="13"/>
      <c r="B406" s="234"/>
      <c r="C406" s="235"/>
      <c r="D406" s="236" t="s">
        <v>167</v>
      </c>
      <c r="E406" s="237" t="s">
        <v>36</v>
      </c>
      <c r="F406" s="238" t="s">
        <v>731</v>
      </c>
      <c r="G406" s="235"/>
      <c r="H406" s="237" t="s">
        <v>36</v>
      </c>
      <c r="I406" s="239"/>
      <c r="J406" s="235"/>
      <c r="K406" s="235"/>
      <c r="L406" s="240"/>
      <c r="M406" s="241"/>
      <c r="N406" s="242"/>
      <c r="O406" s="242"/>
      <c r="P406" s="242"/>
      <c r="Q406" s="242"/>
      <c r="R406" s="242"/>
      <c r="S406" s="242"/>
      <c r="T406" s="24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4" t="s">
        <v>167</v>
      </c>
      <c r="AU406" s="244" t="s">
        <v>94</v>
      </c>
      <c r="AV406" s="13" t="s">
        <v>91</v>
      </c>
      <c r="AW406" s="13" t="s">
        <v>43</v>
      </c>
      <c r="AX406" s="13" t="s">
        <v>83</v>
      </c>
      <c r="AY406" s="244" t="s">
        <v>156</v>
      </c>
    </row>
    <row r="407" s="14" customFormat="1">
      <c r="A407" s="14"/>
      <c r="B407" s="245"/>
      <c r="C407" s="246"/>
      <c r="D407" s="236" t="s">
        <v>167</v>
      </c>
      <c r="E407" s="247" t="s">
        <v>36</v>
      </c>
      <c r="F407" s="248" t="s">
        <v>163</v>
      </c>
      <c r="G407" s="246"/>
      <c r="H407" s="249">
        <v>4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167</v>
      </c>
      <c r="AU407" s="255" t="s">
        <v>94</v>
      </c>
      <c r="AV407" s="14" t="s">
        <v>94</v>
      </c>
      <c r="AW407" s="14" t="s">
        <v>43</v>
      </c>
      <c r="AX407" s="14" t="s">
        <v>91</v>
      </c>
      <c r="AY407" s="255" t="s">
        <v>156</v>
      </c>
    </row>
    <row r="408" s="2" customFormat="1" ht="21.75" customHeight="1">
      <c r="A408" s="42"/>
      <c r="B408" s="43"/>
      <c r="C408" s="216" t="s">
        <v>732</v>
      </c>
      <c r="D408" s="216" t="s">
        <v>158</v>
      </c>
      <c r="E408" s="217" t="s">
        <v>733</v>
      </c>
      <c r="F408" s="218" t="s">
        <v>734</v>
      </c>
      <c r="G408" s="219" t="s">
        <v>226</v>
      </c>
      <c r="H408" s="220">
        <v>4</v>
      </c>
      <c r="I408" s="221"/>
      <c r="J408" s="222">
        <f>ROUND(I408*H408,2)</f>
        <v>0</v>
      </c>
      <c r="K408" s="218" t="s">
        <v>162</v>
      </c>
      <c r="L408" s="48"/>
      <c r="M408" s="223" t="s">
        <v>36</v>
      </c>
      <c r="N408" s="224" t="s">
        <v>54</v>
      </c>
      <c r="O408" s="88"/>
      <c r="P408" s="225">
        <f>O408*H408</f>
        <v>0</v>
      </c>
      <c r="Q408" s="225">
        <v>0.081848000000000004</v>
      </c>
      <c r="R408" s="225">
        <f>Q408*H408</f>
        <v>0.32739200000000002</v>
      </c>
      <c r="S408" s="225">
        <v>0</v>
      </c>
      <c r="T408" s="226">
        <f>S408*H408</f>
        <v>0</v>
      </c>
      <c r="U408" s="42"/>
      <c r="V408" s="42"/>
      <c r="W408" s="42"/>
      <c r="X408" s="42"/>
      <c r="Y408" s="42"/>
      <c r="Z408" s="42"/>
      <c r="AA408" s="42"/>
      <c r="AB408" s="42"/>
      <c r="AC408" s="42"/>
      <c r="AD408" s="42"/>
      <c r="AE408" s="42"/>
      <c r="AR408" s="227" t="s">
        <v>163</v>
      </c>
      <c r="AT408" s="227" t="s">
        <v>158</v>
      </c>
      <c r="AU408" s="227" t="s">
        <v>94</v>
      </c>
      <c r="AY408" s="20" t="s">
        <v>156</v>
      </c>
      <c r="BE408" s="228">
        <f>IF(N408="základní",J408,0)</f>
        <v>0</v>
      </c>
      <c r="BF408" s="228">
        <f>IF(N408="snížená",J408,0)</f>
        <v>0</v>
      </c>
      <c r="BG408" s="228">
        <f>IF(N408="zákl. přenesená",J408,0)</f>
        <v>0</v>
      </c>
      <c r="BH408" s="228">
        <f>IF(N408="sníž. přenesená",J408,0)</f>
        <v>0</v>
      </c>
      <c r="BI408" s="228">
        <f>IF(N408="nulová",J408,0)</f>
        <v>0</v>
      </c>
      <c r="BJ408" s="20" t="s">
        <v>91</v>
      </c>
      <c r="BK408" s="228">
        <f>ROUND(I408*H408,2)</f>
        <v>0</v>
      </c>
      <c r="BL408" s="20" t="s">
        <v>163</v>
      </c>
      <c r="BM408" s="227" t="s">
        <v>735</v>
      </c>
    </row>
    <row r="409" s="2" customFormat="1">
      <c r="A409" s="42"/>
      <c r="B409" s="43"/>
      <c r="C409" s="44"/>
      <c r="D409" s="229" t="s">
        <v>165</v>
      </c>
      <c r="E409" s="44"/>
      <c r="F409" s="230" t="s">
        <v>736</v>
      </c>
      <c r="G409" s="44"/>
      <c r="H409" s="44"/>
      <c r="I409" s="231"/>
      <c r="J409" s="44"/>
      <c r="K409" s="44"/>
      <c r="L409" s="48"/>
      <c r="M409" s="232"/>
      <c r="N409" s="233"/>
      <c r="O409" s="88"/>
      <c r="P409" s="88"/>
      <c r="Q409" s="88"/>
      <c r="R409" s="88"/>
      <c r="S409" s="88"/>
      <c r="T409" s="89"/>
      <c r="U409" s="42"/>
      <c r="V409" s="42"/>
      <c r="W409" s="42"/>
      <c r="X409" s="42"/>
      <c r="Y409" s="42"/>
      <c r="Z409" s="42"/>
      <c r="AA409" s="42"/>
      <c r="AB409" s="42"/>
      <c r="AC409" s="42"/>
      <c r="AD409" s="42"/>
      <c r="AE409" s="42"/>
      <c r="AT409" s="20" t="s">
        <v>165</v>
      </c>
      <c r="AU409" s="20" t="s">
        <v>94</v>
      </c>
    </row>
    <row r="410" s="13" customFormat="1">
      <c r="A410" s="13"/>
      <c r="B410" s="234"/>
      <c r="C410" s="235"/>
      <c r="D410" s="236" t="s">
        <v>167</v>
      </c>
      <c r="E410" s="237" t="s">
        <v>36</v>
      </c>
      <c r="F410" s="238" t="s">
        <v>737</v>
      </c>
      <c r="G410" s="235"/>
      <c r="H410" s="237" t="s">
        <v>36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167</v>
      </c>
      <c r="AU410" s="244" t="s">
        <v>94</v>
      </c>
      <c r="AV410" s="13" t="s">
        <v>91</v>
      </c>
      <c r="AW410" s="13" t="s">
        <v>43</v>
      </c>
      <c r="AX410" s="13" t="s">
        <v>83</v>
      </c>
      <c r="AY410" s="244" t="s">
        <v>156</v>
      </c>
    </row>
    <row r="411" s="13" customFormat="1">
      <c r="A411" s="13"/>
      <c r="B411" s="234"/>
      <c r="C411" s="235"/>
      <c r="D411" s="236" t="s">
        <v>167</v>
      </c>
      <c r="E411" s="237" t="s">
        <v>36</v>
      </c>
      <c r="F411" s="238" t="s">
        <v>738</v>
      </c>
      <c r="G411" s="235"/>
      <c r="H411" s="237" t="s">
        <v>36</v>
      </c>
      <c r="I411" s="239"/>
      <c r="J411" s="235"/>
      <c r="K411" s="235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167</v>
      </c>
      <c r="AU411" s="244" t="s">
        <v>94</v>
      </c>
      <c r="AV411" s="13" t="s">
        <v>91</v>
      </c>
      <c r="AW411" s="13" t="s">
        <v>43</v>
      </c>
      <c r="AX411" s="13" t="s">
        <v>83</v>
      </c>
      <c r="AY411" s="244" t="s">
        <v>156</v>
      </c>
    </row>
    <row r="412" s="14" customFormat="1">
      <c r="A412" s="14"/>
      <c r="B412" s="245"/>
      <c r="C412" s="246"/>
      <c r="D412" s="236" t="s">
        <v>167</v>
      </c>
      <c r="E412" s="247" t="s">
        <v>36</v>
      </c>
      <c r="F412" s="248" t="s">
        <v>163</v>
      </c>
      <c r="G412" s="246"/>
      <c r="H412" s="249">
        <v>4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167</v>
      </c>
      <c r="AU412" s="255" t="s">
        <v>94</v>
      </c>
      <c r="AV412" s="14" t="s">
        <v>94</v>
      </c>
      <c r="AW412" s="14" t="s">
        <v>43</v>
      </c>
      <c r="AX412" s="14" t="s">
        <v>91</v>
      </c>
      <c r="AY412" s="255" t="s">
        <v>156</v>
      </c>
    </row>
    <row r="413" s="2" customFormat="1" ht="24.15" customHeight="1">
      <c r="A413" s="42"/>
      <c r="B413" s="43"/>
      <c r="C413" s="216" t="s">
        <v>739</v>
      </c>
      <c r="D413" s="216" t="s">
        <v>158</v>
      </c>
      <c r="E413" s="217" t="s">
        <v>740</v>
      </c>
      <c r="F413" s="218" t="s">
        <v>741</v>
      </c>
      <c r="G413" s="219" t="s">
        <v>212</v>
      </c>
      <c r="H413" s="220">
        <v>1.1000000000000001</v>
      </c>
      <c r="I413" s="221"/>
      <c r="J413" s="222">
        <f>ROUND(I413*H413,2)</f>
        <v>0</v>
      </c>
      <c r="K413" s="218" t="s">
        <v>162</v>
      </c>
      <c r="L413" s="48"/>
      <c r="M413" s="223" t="s">
        <v>36</v>
      </c>
      <c r="N413" s="224" t="s">
        <v>54</v>
      </c>
      <c r="O413" s="88"/>
      <c r="P413" s="225">
        <f>O413*H413</f>
        <v>0</v>
      </c>
      <c r="Q413" s="225">
        <v>0.15611</v>
      </c>
      <c r="R413" s="225">
        <f>Q413*H413</f>
        <v>0.17172100000000001</v>
      </c>
      <c r="S413" s="225">
        <v>0</v>
      </c>
      <c r="T413" s="226">
        <f>S413*H413</f>
        <v>0</v>
      </c>
      <c r="U413" s="42"/>
      <c r="V413" s="42"/>
      <c r="W413" s="42"/>
      <c r="X413" s="42"/>
      <c r="Y413" s="42"/>
      <c r="Z413" s="42"/>
      <c r="AA413" s="42"/>
      <c r="AB413" s="42"/>
      <c r="AC413" s="42"/>
      <c r="AD413" s="42"/>
      <c r="AE413" s="42"/>
      <c r="AR413" s="227" t="s">
        <v>163</v>
      </c>
      <c r="AT413" s="227" t="s">
        <v>158</v>
      </c>
      <c r="AU413" s="227" t="s">
        <v>94</v>
      </c>
      <c r="AY413" s="20" t="s">
        <v>156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20" t="s">
        <v>91</v>
      </c>
      <c r="BK413" s="228">
        <f>ROUND(I413*H413,2)</f>
        <v>0</v>
      </c>
      <c r="BL413" s="20" t="s">
        <v>163</v>
      </c>
      <c r="BM413" s="227" t="s">
        <v>742</v>
      </c>
    </row>
    <row r="414" s="2" customFormat="1">
      <c r="A414" s="42"/>
      <c r="B414" s="43"/>
      <c r="C414" s="44"/>
      <c r="D414" s="229" t="s">
        <v>165</v>
      </c>
      <c r="E414" s="44"/>
      <c r="F414" s="230" t="s">
        <v>743</v>
      </c>
      <c r="G414" s="44"/>
      <c r="H414" s="44"/>
      <c r="I414" s="231"/>
      <c r="J414" s="44"/>
      <c r="K414" s="44"/>
      <c r="L414" s="48"/>
      <c r="M414" s="232"/>
      <c r="N414" s="233"/>
      <c r="O414" s="88"/>
      <c r="P414" s="88"/>
      <c r="Q414" s="88"/>
      <c r="R414" s="88"/>
      <c r="S414" s="88"/>
      <c r="T414" s="89"/>
      <c r="U414" s="42"/>
      <c r="V414" s="42"/>
      <c r="W414" s="42"/>
      <c r="X414" s="42"/>
      <c r="Y414" s="42"/>
      <c r="Z414" s="42"/>
      <c r="AA414" s="42"/>
      <c r="AB414" s="42"/>
      <c r="AC414" s="42"/>
      <c r="AD414" s="42"/>
      <c r="AE414" s="42"/>
      <c r="AT414" s="20" t="s">
        <v>165</v>
      </c>
      <c r="AU414" s="20" t="s">
        <v>94</v>
      </c>
    </row>
    <row r="415" s="13" customFormat="1">
      <c r="A415" s="13"/>
      <c r="B415" s="234"/>
      <c r="C415" s="235"/>
      <c r="D415" s="236" t="s">
        <v>167</v>
      </c>
      <c r="E415" s="237" t="s">
        <v>36</v>
      </c>
      <c r="F415" s="238" t="s">
        <v>744</v>
      </c>
      <c r="G415" s="235"/>
      <c r="H415" s="237" t="s">
        <v>36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167</v>
      </c>
      <c r="AU415" s="244" t="s">
        <v>94</v>
      </c>
      <c r="AV415" s="13" t="s">
        <v>91</v>
      </c>
      <c r="AW415" s="13" t="s">
        <v>43</v>
      </c>
      <c r="AX415" s="13" t="s">
        <v>83</v>
      </c>
      <c r="AY415" s="244" t="s">
        <v>156</v>
      </c>
    </row>
    <row r="416" s="14" customFormat="1">
      <c r="A416" s="14"/>
      <c r="B416" s="245"/>
      <c r="C416" s="246"/>
      <c r="D416" s="236" t="s">
        <v>167</v>
      </c>
      <c r="E416" s="247" t="s">
        <v>36</v>
      </c>
      <c r="F416" s="248" t="s">
        <v>745</v>
      </c>
      <c r="G416" s="246"/>
      <c r="H416" s="249">
        <v>1.1000000000000001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167</v>
      </c>
      <c r="AU416" s="255" t="s">
        <v>94</v>
      </c>
      <c r="AV416" s="14" t="s">
        <v>94</v>
      </c>
      <c r="AW416" s="14" t="s">
        <v>43</v>
      </c>
      <c r="AX416" s="14" t="s">
        <v>91</v>
      </c>
      <c r="AY416" s="255" t="s">
        <v>156</v>
      </c>
    </row>
    <row r="417" s="2" customFormat="1" ht="16.5" customHeight="1">
      <c r="A417" s="42"/>
      <c r="B417" s="43"/>
      <c r="C417" s="216" t="s">
        <v>746</v>
      </c>
      <c r="D417" s="216" t="s">
        <v>158</v>
      </c>
      <c r="E417" s="217" t="s">
        <v>747</v>
      </c>
      <c r="F417" s="218" t="s">
        <v>748</v>
      </c>
      <c r="G417" s="219" t="s">
        <v>161</v>
      </c>
      <c r="H417" s="220">
        <v>3.75</v>
      </c>
      <c r="I417" s="221"/>
      <c r="J417" s="222">
        <f>ROUND(I417*H417,2)</f>
        <v>0</v>
      </c>
      <c r="K417" s="218" t="s">
        <v>162</v>
      </c>
      <c r="L417" s="48"/>
      <c r="M417" s="223" t="s">
        <v>36</v>
      </c>
      <c r="N417" s="224" t="s">
        <v>54</v>
      </c>
      <c r="O417" s="88"/>
      <c r="P417" s="225">
        <f>O417*H417</f>
        <v>0</v>
      </c>
      <c r="Q417" s="225">
        <v>0.0012600000000000001</v>
      </c>
      <c r="R417" s="225">
        <f>Q417*H417</f>
        <v>0.004725</v>
      </c>
      <c r="S417" s="225">
        <v>0</v>
      </c>
      <c r="T417" s="226">
        <f>S417*H417</f>
        <v>0</v>
      </c>
      <c r="U417" s="42"/>
      <c r="V417" s="42"/>
      <c r="W417" s="42"/>
      <c r="X417" s="42"/>
      <c r="Y417" s="42"/>
      <c r="Z417" s="42"/>
      <c r="AA417" s="42"/>
      <c r="AB417" s="42"/>
      <c r="AC417" s="42"/>
      <c r="AD417" s="42"/>
      <c r="AE417" s="42"/>
      <c r="AR417" s="227" t="s">
        <v>163</v>
      </c>
      <c r="AT417" s="227" t="s">
        <v>158</v>
      </c>
      <c r="AU417" s="227" t="s">
        <v>94</v>
      </c>
      <c r="AY417" s="20" t="s">
        <v>156</v>
      </c>
      <c r="BE417" s="228">
        <f>IF(N417="základní",J417,0)</f>
        <v>0</v>
      </c>
      <c r="BF417" s="228">
        <f>IF(N417="snížená",J417,0)</f>
        <v>0</v>
      </c>
      <c r="BG417" s="228">
        <f>IF(N417="zákl. přenesená",J417,0)</f>
        <v>0</v>
      </c>
      <c r="BH417" s="228">
        <f>IF(N417="sníž. přenesená",J417,0)</f>
        <v>0</v>
      </c>
      <c r="BI417" s="228">
        <f>IF(N417="nulová",J417,0)</f>
        <v>0</v>
      </c>
      <c r="BJ417" s="20" t="s">
        <v>91</v>
      </c>
      <c r="BK417" s="228">
        <f>ROUND(I417*H417,2)</f>
        <v>0</v>
      </c>
      <c r="BL417" s="20" t="s">
        <v>163</v>
      </c>
      <c r="BM417" s="227" t="s">
        <v>749</v>
      </c>
    </row>
    <row r="418" s="2" customFormat="1">
      <c r="A418" s="42"/>
      <c r="B418" s="43"/>
      <c r="C418" s="44"/>
      <c r="D418" s="229" t="s">
        <v>165</v>
      </c>
      <c r="E418" s="44"/>
      <c r="F418" s="230" t="s">
        <v>750</v>
      </c>
      <c r="G418" s="44"/>
      <c r="H418" s="44"/>
      <c r="I418" s="231"/>
      <c r="J418" s="44"/>
      <c r="K418" s="44"/>
      <c r="L418" s="48"/>
      <c r="M418" s="232"/>
      <c r="N418" s="233"/>
      <c r="O418" s="88"/>
      <c r="P418" s="88"/>
      <c r="Q418" s="88"/>
      <c r="R418" s="88"/>
      <c r="S418" s="88"/>
      <c r="T418" s="89"/>
      <c r="U418" s="42"/>
      <c r="V418" s="42"/>
      <c r="W418" s="42"/>
      <c r="X418" s="42"/>
      <c r="Y418" s="42"/>
      <c r="Z418" s="42"/>
      <c r="AA418" s="42"/>
      <c r="AB418" s="42"/>
      <c r="AC418" s="42"/>
      <c r="AD418" s="42"/>
      <c r="AE418" s="42"/>
      <c r="AT418" s="20" t="s">
        <v>165</v>
      </c>
      <c r="AU418" s="20" t="s">
        <v>94</v>
      </c>
    </row>
    <row r="419" s="13" customFormat="1">
      <c r="A419" s="13"/>
      <c r="B419" s="234"/>
      <c r="C419" s="235"/>
      <c r="D419" s="236" t="s">
        <v>167</v>
      </c>
      <c r="E419" s="237" t="s">
        <v>36</v>
      </c>
      <c r="F419" s="238" t="s">
        <v>751</v>
      </c>
      <c r="G419" s="235"/>
      <c r="H419" s="237" t="s">
        <v>36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167</v>
      </c>
      <c r="AU419" s="244" t="s">
        <v>94</v>
      </c>
      <c r="AV419" s="13" t="s">
        <v>91</v>
      </c>
      <c r="AW419" s="13" t="s">
        <v>43</v>
      </c>
      <c r="AX419" s="13" t="s">
        <v>83</v>
      </c>
      <c r="AY419" s="244" t="s">
        <v>156</v>
      </c>
    </row>
    <row r="420" s="13" customFormat="1">
      <c r="A420" s="13"/>
      <c r="B420" s="234"/>
      <c r="C420" s="235"/>
      <c r="D420" s="236" t="s">
        <v>167</v>
      </c>
      <c r="E420" s="237" t="s">
        <v>36</v>
      </c>
      <c r="F420" s="238" t="s">
        <v>731</v>
      </c>
      <c r="G420" s="235"/>
      <c r="H420" s="237" t="s">
        <v>36</v>
      </c>
      <c r="I420" s="239"/>
      <c r="J420" s="235"/>
      <c r="K420" s="235"/>
      <c r="L420" s="240"/>
      <c r="M420" s="241"/>
      <c r="N420" s="242"/>
      <c r="O420" s="242"/>
      <c r="P420" s="242"/>
      <c r="Q420" s="242"/>
      <c r="R420" s="242"/>
      <c r="S420" s="242"/>
      <c r="T420" s="24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4" t="s">
        <v>167</v>
      </c>
      <c r="AU420" s="244" t="s">
        <v>94</v>
      </c>
      <c r="AV420" s="13" t="s">
        <v>91</v>
      </c>
      <c r="AW420" s="13" t="s">
        <v>43</v>
      </c>
      <c r="AX420" s="13" t="s">
        <v>83</v>
      </c>
      <c r="AY420" s="244" t="s">
        <v>156</v>
      </c>
    </row>
    <row r="421" s="13" customFormat="1">
      <c r="A421" s="13"/>
      <c r="B421" s="234"/>
      <c r="C421" s="235"/>
      <c r="D421" s="236" t="s">
        <v>167</v>
      </c>
      <c r="E421" s="237" t="s">
        <v>36</v>
      </c>
      <c r="F421" s="238" t="s">
        <v>738</v>
      </c>
      <c r="G421" s="235"/>
      <c r="H421" s="237" t="s">
        <v>36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167</v>
      </c>
      <c r="AU421" s="244" t="s">
        <v>94</v>
      </c>
      <c r="AV421" s="13" t="s">
        <v>91</v>
      </c>
      <c r="AW421" s="13" t="s">
        <v>43</v>
      </c>
      <c r="AX421" s="13" t="s">
        <v>83</v>
      </c>
      <c r="AY421" s="244" t="s">
        <v>156</v>
      </c>
    </row>
    <row r="422" s="14" customFormat="1">
      <c r="A422" s="14"/>
      <c r="B422" s="245"/>
      <c r="C422" s="246"/>
      <c r="D422" s="236" t="s">
        <v>167</v>
      </c>
      <c r="E422" s="247" t="s">
        <v>36</v>
      </c>
      <c r="F422" s="248" t="s">
        <v>752</v>
      </c>
      <c r="G422" s="246"/>
      <c r="H422" s="249">
        <v>3.75</v>
      </c>
      <c r="I422" s="250"/>
      <c r="J422" s="246"/>
      <c r="K422" s="246"/>
      <c r="L422" s="251"/>
      <c r="M422" s="252"/>
      <c r="N422" s="253"/>
      <c r="O422" s="253"/>
      <c r="P422" s="253"/>
      <c r="Q422" s="253"/>
      <c r="R422" s="253"/>
      <c r="S422" s="253"/>
      <c r="T422" s="25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5" t="s">
        <v>167</v>
      </c>
      <c r="AU422" s="255" t="s">
        <v>94</v>
      </c>
      <c r="AV422" s="14" t="s">
        <v>94</v>
      </c>
      <c r="AW422" s="14" t="s">
        <v>43</v>
      </c>
      <c r="AX422" s="14" t="s">
        <v>91</v>
      </c>
      <c r="AY422" s="255" t="s">
        <v>156</v>
      </c>
    </row>
    <row r="423" s="2" customFormat="1" ht="24.15" customHeight="1">
      <c r="A423" s="42"/>
      <c r="B423" s="43"/>
      <c r="C423" s="216" t="s">
        <v>753</v>
      </c>
      <c r="D423" s="216" t="s">
        <v>158</v>
      </c>
      <c r="E423" s="217" t="s">
        <v>754</v>
      </c>
      <c r="F423" s="218" t="s">
        <v>755</v>
      </c>
      <c r="G423" s="219" t="s">
        <v>161</v>
      </c>
      <c r="H423" s="220">
        <v>0.75</v>
      </c>
      <c r="I423" s="221"/>
      <c r="J423" s="222">
        <f>ROUND(I423*H423,2)</f>
        <v>0</v>
      </c>
      <c r="K423" s="218" t="s">
        <v>162</v>
      </c>
      <c r="L423" s="48"/>
      <c r="M423" s="223" t="s">
        <v>36</v>
      </c>
      <c r="N423" s="224" t="s">
        <v>54</v>
      </c>
      <c r="O423" s="88"/>
      <c r="P423" s="225">
        <f>O423*H423</f>
        <v>0</v>
      </c>
      <c r="Q423" s="225">
        <v>0.083409999999999998</v>
      </c>
      <c r="R423" s="225">
        <f>Q423*H423</f>
        <v>0.062557500000000002</v>
      </c>
      <c r="S423" s="225">
        <v>0</v>
      </c>
      <c r="T423" s="226">
        <f>S423*H423</f>
        <v>0</v>
      </c>
      <c r="U423" s="42"/>
      <c r="V423" s="42"/>
      <c r="W423" s="42"/>
      <c r="X423" s="42"/>
      <c r="Y423" s="42"/>
      <c r="Z423" s="42"/>
      <c r="AA423" s="42"/>
      <c r="AB423" s="42"/>
      <c r="AC423" s="42"/>
      <c r="AD423" s="42"/>
      <c r="AE423" s="42"/>
      <c r="AR423" s="227" t="s">
        <v>163</v>
      </c>
      <c r="AT423" s="227" t="s">
        <v>158</v>
      </c>
      <c r="AU423" s="227" t="s">
        <v>94</v>
      </c>
      <c r="AY423" s="20" t="s">
        <v>156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20" t="s">
        <v>91</v>
      </c>
      <c r="BK423" s="228">
        <f>ROUND(I423*H423,2)</f>
        <v>0</v>
      </c>
      <c r="BL423" s="20" t="s">
        <v>163</v>
      </c>
      <c r="BM423" s="227" t="s">
        <v>756</v>
      </c>
    </row>
    <row r="424" s="2" customFormat="1">
      <c r="A424" s="42"/>
      <c r="B424" s="43"/>
      <c r="C424" s="44"/>
      <c r="D424" s="229" t="s">
        <v>165</v>
      </c>
      <c r="E424" s="44"/>
      <c r="F424" s="230" t="s">
        <v>757</v>
      </c>
      <c r="G424" s="44"/>
      <c r="H424" s="44"/>
      <c r="I424" s="231"/>
      <c r="J424" s="44"/>
      <c r="K424" s="44"/>
      <c r="L424" s="48"/>
      <c r="M424" s="232"/>
      <c r="N424" s="233"/>
      <c r="O424" s="88"/>
      <c r="P424" s="88"/>
      <c r="Q424" s="88"/>
      <c r="R424" s="88"/>
      <c r="S424" s="88"/>
      <c r="T424" s="89"/>
      <c r="U424" s="42"/>
      <c r="V424" s="42"/>
      <c r="W424" s="42"/>
      <c r="X424" s="42"/>
      <c r="Y424" s="42"/>
      <c r="Z424" s="42"/>
      <c r="AA424" s="42"/>
      <c r="AB424" s="42"/>
      <c r="AC424" s="42"/>
      <c r="AD424" s="42"/>
      <c r="AE424" s="42"/>
      <c r="AT424" s="20" t="s">
        <v>165</v>
      </c>
      <c r="AU424" s="20" t="s">
        <v>94</v>
      </c>
    </row>
    <row r="425" s="13" customFormat="1">
      <c r="A425" s="13"/>
      <c r="B425" s="234"/>
      <c r="C425" s="235"/>
      <c r="D425" s="236" t="s">
        <v>167</v>
      </c>
      <c r="E425" s="237" t="s">
        <v>36</v>
      </c>
      <c r="F425" s="238" t="s">
        <v>665</v>
      </c>
      <c r="G425" s="235"/>
      <c r="H425" s="237" t="s">
        <v>36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167</v>
      </c>
      <c r="AU425" s="244" t="s">
        <v>94</v>
      </c>
      <c r="AV425" s="13" t="s">
        <v>91</v>
      </c>
      <c r="AW425" s="13" t="s">
        <v>43</v>
      </c>
      <c r="AX425" s="13" t="s">
        <v>83</v>
      </c>
      <c r="AY425" s="244" t="s">
        <v>156</v>
      </c>
    </row>
    <row r="426" s="13" customFormat="1">
      <c r="A426" s="13"/>
      <c r="B426" s="234"/>
      <c r="C426" s="235"/>
      <c r="D426" s="236" t="s">
        <v>167</v>
      </c>
      <c r="E426" s="237" t="s">
        <v>36</v>
      </c>
      <c r="F426" s="238" t="s">
        <v>666</v>
      </c>
      <c r="G426" s="235"/>
      <c r="H426" s="237" t="s">
        <v>36</v>
      </c>
      <c r="I426" s="239"/>
      <c r="J426" s="235"/>
      <c r="K426" s="235"/>
      <c r="L426" s="240"/>
      <c r="M426" s="241"/>
      <c r="N426" s="242"/>
      <c r="O426" s="242"/>
      <c r="P426" s="242"/>
      <c r="Q426" s="242"/>
      <c r="R426" s="242"/>
      <c r="S426" s="242"/>
      <c r="T426" s="24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4" t="s">
        <v>167</v>
      </c>
      <c r="AU426" s="244" t="s">
        <v>94</v>
      </c>
      <c r="AV426" s="13" t="s">
        <v>91</v>
      </c>
      <c r="AW426" s="13" t="s">
        <v>43</v>
      </c>
      <c r="AX426" s="13" t="s">
        <v>83</v>
      </c>
      <c r="AY426" s="244" t="s">
        <v>156</v>
      </c>
    </row>
    <row r="427" s="13" customFormat="1">
      <c r="A427" s="13"/>
      <c r="B427" s="234"/>
      <c r="C427" s="235"/>
      <c r="D427" s="236" t="s">
        <v>167</v>
      </c>
      <c r="E427" s="237" t="s">
        <v>36</v>
      </c>
      <c r="F427" s="238" t="s">
        <v>667</v>
      </c>
      <c r="G427" s="235"/>
      <c r="H427" s="237" t="s">
        <v>36</v>
      </c>
      <c r="I427" s="239"/>
      <c r="J427" s="235"/>
      <c r="K427" s="235"/>
      <c r="L427" s="240"/>
      <c r="M427" s="241"/>
      <c r="N427" s="242"/>
      <c r="O427" s="242"/>
      <c r="P427" s="242"/>
      <c r="Q427" s="242"/>
      <c r="R427" s="242"/>
      <c r="S427" s="242"/>
      <c r="T427" s="24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4" t="s">
        <v>167</v>
      </c>
      <c r="AU427" s="244" t="s">
        <v>94</v>
      </c>
      <c r="AV427" s="13" t="s">
        <v>91</v>
      </c>
      <c r="AW427" s="13" t="s">
        <v>43</v>
      </c>
      <c r="AX427" s="13" t="s">
        <v>83</v>
      </c>
      <c r="AY427" s="244" t="s">
        <v>156</v>
      </c>
    </row>
    <row r="428" s="13" customFormat="1">
      <c r="A428" s="13"/>
      <c r="B428" s="234"/>
      <c r="C428" s="235"/>
      <c r="D428" s="236" t="s">
        <v>167</v>
      </c>
      <c r="E428" s="237" t="s">
        <v>36</v>
      </c>
      <c r="F428" s="238" t="s">
        <v>668</v>
      </c>
      <c r="G428" s="235"/>
      <c r="H428" s="237" t="s">
        <v>36</v>
      </c>
      <c r="I428" s="239"/>
      <c r="J428" s="235"/>
      <c r="K428" s="235"/>
      <c r="L428" s="240"/>
      <c r="M428" s="241"/>
      <c r="N428" s="242"/>
      <c r="O428" s="242"/>
      <c r="P428" s="242"/>
      <c r="Q428" s="242"/>
      <c r="R428" s="242"/>
      <c r="S428" s="242"/>
      <c r="T428" s="24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4" t="s">
        <v>167</v>
      </c>
      <c r="AU428" s="244" t="s">
        <v>94</v>
      </c>
      <c r="AV428" s="13" t="s">
        <v>91</v>
      </c>
      <c r="AW428" s="13" t="s">
        <v>43</v>
      </c>
      <c r="AX428" s="13" t="s">
        <v>83</v>
      </c>
      <c r="AY428" s="244" t="s">
        <v>156</v>
      </c>
    </row>
    <row r="429" s="13" customFormat="1">
      <c r="A429" s="13"/>
      <c r="B429" s="234"/>
      <c r="C429" s="235"/>
      <c r="D429" s="236" t="s">
        <v>167</v>
      </c>
      <c r="E429" s="237" t="s">
        <v>36</v>
      </c>
      <c r="F429" s="238" t="s">
        <v>669</v>
      </c>
      <c r="G429" s="235"/>
      <c r="H429" s="237" t="s">
        <v>36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4" t="s">
        <v>167</v>
      </c>
      <c r="AU429" s="244" t="s">
        <v>94</v>
      </c>
      <c r="AV429" s="13" t="s">
        <v>91</v>
      </c>
      <c r="AW429" s="13" t="s">
        <v>43</v>
      </c>
      <c r="AX429" s="13" t="s">
        <v>83</v>
      </c>
      <c r="AY429" s="244" t="s">
        <v>156</v>
      </c>
    </row>
    <row r="430" s="14" customFormat="1">
      <c r="A430" s="14"/>
      <c r="B430" s="245"/>
      <c r="C430" s="246"/>
      <c r="D430" s="236" t="s">
        <v>167</v>
      </c>
      <c r="E430" s="247" t="s">
        <v>36</v>
      </c>
      <c r="F430" s="248" t="s">
        <v>758</v>
      </c>
      <c r="G430" s="246"/>
      <c r="H430" s="249">
        <v>0.75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5" t="s">
        <v>167</v>
      </c>
      <c r="AU430" s="255" t="s">
        <v>94</v>
      </c>
      <c r="AV430" s="14" t="s">
        <v>94</v>
      </c>
      <c r="AW430" s="14" t="s">
        <v>43</v>
      </c>
      <c r="AX430" s="14" t="s">
        <v>83</v>
      </c>
      <c r="AY430" s="255" t="s">
        <v>156</v>
      </c>
    </row>
    <row r="431" s="15" customFormat="1">
      <c r="A431" s="15"/>
      <c r="B431" s="256"/>
      <c r="C431" s="257"/>
      <c r="D431" s="236" t="s">
        <v>167</v>
      </c>
      <c r="E431" s="258" t="s">
        <v>36</v>
      </c>
      <c r="F431" s="259" t="s">
        <v>250</v>
      </c>
      <c r="G431" s="257"/>
      <c r="H431" s="260">
        <v>0.75</v>
      </c>
      <c r="I431" s="261"/>
      <c r="J431" s="257"/>
      <c r="K431" s="257"/>
      <c r="L431" s="262"/>
      <c r="M431" s="263"/>
      <c r="N431" s="264"/>
      <c r="O431" s="264"/>
      <c r="P431" s="264"/>
      <c r="Q431" s="264"/>
      <c r="R431" s="264"/>
      <c r="S431" s="264"/>
      <c r="T431" s="26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6" t="s">
        <v>167</v>
      </c>
      <c r="AU431" s="266" t="s">
        <v>94</v>
      </c>
      <c r="AV431" s="15" t="s">
        <v>163</v>
      </c>
      <c r="AW431" s="15" t="s">
        <v>43</v>
      </c>
      <c r="AX431" s="15" t="s">
        <v>91</v>
      </c>
      <c r="AY431" s="266" t="s">
        <v>156</v>
      </c>
    </row>
    <row r="432" s="12" customFormat="1" ht="22.8" customHeight="1">
      <c r="A432" s="12"/>
      <c r="B432" s="200"/>
      <c r="C432" s="201"/>
      <c r="D432" s="202" t="s">
        <v>82</v>
      </c>
      <c r="E432" s="214" t="s">
        <v>163</v>
      </c>
      <c r="F432" s="214" t="s">
        <v>759</v>
      </c>
      <c r="G432" s="201"/>
      <c r="H432" s="201"/>
      <c r="I432" s="204"/>
      <c r="J432" s="215">
        <f>BK432</f>
        <v>0</v>
      </c>
      <c r="K432" s="201"/>
      <c r="L432" s="206"/>
      <c r="M432" s="207"/>
      <c r="N432" s="208"/>
      <c r="O432" s="208"/>
      <c r="P432" s="209">
        <f>SUM(P433:P535)</f>
        <v>0</v>
      </c>
      <c r="Q432" s="208"/>
      <c r="R432" s="209">
        <f>SUM(R433:R535)</f>
        <v>51.232979438999998</v>
      </c>
      <c r="S432" s="208"/>
      <c r="T432" s="210">
        <f>SUM(T433:T535)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11" t="s">
        <v>91</v>
      </c>
      <c r="AT432" s="212" t="s">
        <v>82</v>
      </c>
      <c r="AU432" s="212" t="s">
        <v>91</v>
      </c>
      <c r="AY432" s="211" t="s">
        <v>156</v>
      </c>
      <c r="BK432" s="213">
        <f>SUM(BK433:BK535)</f>
        <v>0</v>
      </c>
    </row>
    <row r="433" s="2" customFormat="1" ht="24.15" customHeight="1">
      <c r="A433" s="42"/>
      <c r="B433" s="43"/>
      <c r="C433" s="216" t="s">
        <v>760</v>
      </c>
      <c r="D433" s="216" t="s">
        <v>158</v>
      </c>
      <c r="E433" s="217" t="s">
        <v>761</v>
      </c>
      <c r="F433" s="218" t="s">
        <v>762</v>
      </c>
      <c r="G433" s="219" t="s">
        <v>190</v>
      </c>
      <c r="H433" s="220">
        <v>16.664999999999999</v>
      </c>
      <c r="I433" s="221"/>
      <c r="J433" s="222">
        <f>ROUND(I433*H433,2)</f>
        <v>0</v>
      </c>
      <c r="K433" s="218" t="s">
        <v>162</v>
      </c>
      <c r="L433" s="48"/>
      <c r="M433" s="223" t="s">
        <v>36</v>
      </c>
      <c r="N433" s="224" t="s">
        <v>54</v>
      </c>
      <c r="O433" s="88"/>
      <c r="P433" s="225">
        <f>O433*H433</f>
        <v>0</v>
      </c>
      <c r="Q433" s="225">
        <v>2.5020099999999998</v>
      </c>
      <c r="R433" s="225">
        <f>Q433*H433</f>
        <v>41.695996649999998</v>
      </c>
      <c r="S433" s="225">
        <v>0</v>
      </c>
      <c r="T433" s="226">
        <f>S433*H433</f>
        <v>0</v>
      </c>
      <c r="U433" s="42"/>
      <c r="V433" s="42"/>
      <c r="W433" s="42"/>
      <c r="X433" s="42"/>
      <c r="Y433" s="42"/>
      <c r="Z433" s="42"/>
      <c r="AA433" s="42"/>
      <c r="AB433" s="42"/>
      <c r="AC433" s="42"/>
      <c r="AD433" s="42"/>
      <c r="AE433" s="42"/>
      <c r="AR433" s="227" t="s">
        <v>163</v>
      </c>
      <c r="AT433" s="227" t="s">
        <v>158</v>
      </c>
      <c r="AU433" s="227" t="s">
        <v>94</v>
      </c>
      <c r="AY433" s="20" t="s">
        <v>156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20" t="s">
        <v>91</v>
      </c>
      <c r="BK433" s="228">
        <f>ROUND(I433*H433,2)</f>
        <v>0</v>
      </c>
      <c r="BL433" s="20" t="s">
        <v>163</v>
      </c>
      <c r="BM433" s="227" t="s">
        <v>763</v>
      </c>
    </row>
    <row r="434" s="2" customFormat="1">
      <c r="A434" s="42"/>
      <c r="B434" s="43"/>
      <c r="C434" s="44"/>
      <c r="D434" s="229" t="s">
        <v>165</v>
      </c>
      <c r="E434" s="44"/>
      <c r="F434" s="230" t="s">
        <v>764</v>
      </c>
      <c r="G434" s="44"/>
      <c r="H434" s="44"/>
      <c r="I434" s="231"/>
      <c r="J434" s="44"/>
      <c r="K434" s="44"/>
      <c r="L434" s="48"/>
      <c r="M434" s="232"/>
      <c r="N434" s="233"/>
      <c r="O434" s="88"/>
      <c r="P434" s="88"/>
      <c r="Q434" s="88"/>
      <c r="R434" s="88"/>
      <c r="S434" s="88"/>
      <c r="T434" s="89"/>
      <c r="U434" s="42"/>
      <c r="V434" s="42"/>
      <c r="W434" s="42"/>
      <c r="X434" s="42"/>
      <c r="Y434" s="42"/>
      <c r="Z434" s="42"/>
      <c r="AA434" s="42"/>
      <c r="AB434" s="42"/>
      <c r="AC434" s="42"/>
      <c r="AD434" s="42"/>
      <c r="AE434" s="42"/>
      <c r="AT434" s="20" t="s">
        <v>165</v>
      </c>
      <c r="AU434" s="20" t="s">
        <v>94</v>
      </c>
    </row>
    <row r="435" s="2" customFormat="1">
      <c r="A435" s="42"/>
      <c r="B435" s="43"/>
      <c r="C435" s="44"/>
      <c r="D435" s="236" t="s">
        <v>413</v>
      </c>
      <c r="E435" s="44"/>
      <c r="F435" s="278" t="s">
        <v>765</v>
      </c>
      <c r="G435" s="44"/>
      <c r="H435" s="44"/>
      <c r="I435" s="231"/>
      <c r="J435" s="44"/>
      <c r="K435" s="44"/>
      <c r="L435" s="48"/>
      <c r="M435" s="232"/>
      <c r="N435" s="233"/>
      <c r="O435" s="88"/>
      <c r="P435" s="88"/>
      <c r="Q435" s="88"/>
      <c r="R435" s="88"/>
      <c r="S435" s="88"/>
      <c r="T435" s="89"/>
      <c r="U435" s="42"/>
      <c r="V435" s="42"/>
      <c r="W435" s="42"/>
      <c r="X435" s="42"/>
      <c r="Y435" s="42"/>
      <c r="Z435" s="42"/>
      <c r="AA435" s="42"/>
      <c r="AB435" s="42"/>
      <c r="AC435" s="42"/>
      <c r="AD435" s="42"/>
      <c r="AE435" s="42"/>
      <c r="AT435" s="20" t="s">
        <v>413</v>
      </c>
      <c r="AU435" s="20" t="s">
        <v>94</v>
      </c>
    </row>
    <row r="436" s="13" customFormat="1">
      <c r="A436" s="13"/>
      <c r="B436" s="234"/>
      <c r="C436" s="235"/>
      <c r="D436" s="236" t="s">
        <v>167</v>
      </c>
      <c r="E436" s="237" t="s">
        <v>36</v>
      </c>
      <c r="F436" s="238" t="s">
        <v>766</v>
      </c>
      <c r="G436" s="235"/>
      <c r="H436" s="237" t="s">
        <v>36</v>
      </c>
      <c r="I436" s="239"/>
      <c r="J436" s="235"/>
      <c r="K436" s="235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167</v>
      </c>
      <c r="AU436" s="244" t="s">
        <v>94</v>
      </c>
      <c r="AV436" s="13" t="s">
        <v>91</v>
      </c>
      <c r="AW436" s="13" t="s">
        <v>43</v>
      </c>
      <c r="AX436" s="13" t="s">
        <v>83</v>
      </c>
      <c r="AY436" s="244" t="s">
        <v>156</v>
      </c>
    </row>
    <row r="437" s="13" customFormat="1">
      <c r="A437" s="13"/>
      <c r="B437" s="234"/>
      <c r="C437" s="235"/>
      <c r="D437" s="236" t="s">
        <v>167</v>
      </c>
      <c r="E437" s="237" t="s">
        <v>36</v>
      </c>
      <c r="F437" s="238" t="s">
        <v>767</v>
      </c>
      <c r="G437" s="235"/>
      <c r="H437" s="237" t="s">
        <v>36</v>
      </c>
      <c r="I437" s="239"/>
      <c r="J437" s="235"/>
      <c r="K437" s="235"/>
      <c r="L437" s="240"/>
      <c r="M437" s="241"/>
      <c r="N437" s="242"/>
      <c r="O437" s="242"/>
      <c r="P437" s="242"/>
      <c r="Q437" s="242"/>
      <c r="R437" s="242"/>
      <c r="S437" s="242"/>
      <c r="T437" s="24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4" t="s">
        <v>167</v>
      </c>
      <c r="AU437" s="244" t="s">
        <v>94</v>
      </c>
      <c r="AV437" s="13" t="s">
        <v>91</v>
      </c>
      <c r="AW437" s="13" t="s">
        <v>43</v>
      </c>
      <c r="AX437" s="13" t="s">
        <v>83</v>
      </c>
      <c r="AY437" s="244" t="s">
        <v>156</v>
      </c>
    </row>
    <row r="438" s="14" customFormat="1">
      <c r="A438" s="14"/>
      <c r="B438" s="245"/>
      <c r="C438" s="246"/>
      <c r="D438" s="236" t="s">
        <v>167</v>
      </c>
      <c r="E438" s="247" t="s">
        <v>36</v>
      </c>
      <c r="F438" s="248" t="s">
        <v>768</v>
      </c>
      <c r="G438" s="246"/>
      <c r="H438" s="249">
        <v>11.137000000000001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5" t="s">
        <v>167</v>
      </c>
      <c r="AU438" s="255" t="s">
        <v>94</v>
      </c>
      <c r="AV438" s="14" t="s">
        <v>94</v>
      </c>
      <c r="AW438" s="14" t="s">
        <v>43</v>
      </c>
      <c r="AX438" s="14" t="s">
        <v>83</v>
      </c>
      <c r="AY438" s="255" t="s">
        <v>156</v>
      </c>
    </row>
    <row r="439" s="14" customFormat="1">
      <c r="A439" s="14"/>
      <c r="B439" s="245"/>
      <c r="C439" s="246"/>
      <c r="D439" s="236" t="s">
        <v>167</v>
      </c>
      <c r="E439" s="247" t="s">
        <v>36</v>
      </c>
      <c r="F439" s="248" t="s">
        <v>769</v>
      </c>
      <c r="G439" s="246"/>
      <c r="H439" s="249">
        <v>5.5279999999999996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5" t="s">
        <v>167</v>
      </c>
      <c r="AU439" s="255" t="s">
        <v>94</v>
      </c>
      <c r="AV439" s="14" t="s">
        <v>94</v>
      </c>
      <c r="AW439" s="14" t="s">
        <v>43</v>
      </c>
      <c r="AX439" s="14" t="s">
        <v>83</v>
      </c>
      <c r="AY439" s="255" t="s">
        <v>156</v>
      </c>
    </row>
    <row r="440" s="15" customFormat="1">
      <c r="A440" s="15"/>
      <c r="B440" s="256"/>
      <c r="C440" s="257"/>
      <c r="D440" s="236" t="s">
        <v>167</v>
      </c>
      <c r="E440" s="258" t="s">
        <v>36</v>
      </c>
      <c r="F440" s="259" t="s">
        <v>250</v>
      </c>
      <c r="G440" s="257"/>
      <c r="H440" s="260">
        <v>16.664999999999999</v>
      </c>
      <c r="I440" s="261"/>
      <c r="J440" s="257"/>
      <c r="K440" s="257"/>
      <c r="L440" s="262"/>
      <c r="M440" s="263"/>
      <c r="N440" s="264"/>
      <c r="O440" s="264"/>
      <c r="P440" s="264"/>
      <c r="Q440" s="264"/>
      <c r="R440" s="264"/>
      <c r="S440" s="264"/>
      <c r="T440" s="265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6" t="s">
        <v>167</v>
      </c>
      <c r="AU440" s="266" t="s">
        <v>94</v>
      </c>
      <c r="AV440" s="15" t="s">
        <v>163</v>
      </c>
      <c r="AW440" s="15" t="s">
        <v>43</v>
      </c>
      <c r="AX440" s="15" t="s">
        <v>91</v>
      </c>
      <c r="AY440" s="266" t="s">
        <v>156</v>
      </c>
    </row>
    <row r="441" s="2" customFormat="1" ht="24.15" customHeight="1">
      <c r="A441" s="42"/>
      <c r="B441" s="43"/>
      <c r="C441" s="216" t="s">
        <v>770</v>
      </c>
      <c r="D441" s="216" t="s">
        <v>158</v>
      </c>
      <c r="E441" s="217" t="s">
        <v>771</v>
      </c>
      <c r="F441" s="218" t="s">
        <v>772</v>
      </c>
      <c r="G441" s="219" t="s">
        <v>161</v>
      </c>
      <c r="H441" s="220">
        <v>71.683000000000007</v>
      </c>
      <c r="I441" s="221"/>
      <c r="J441" s="222">
        <f>ROUND(I441*H441,2)</f>
        <v>0</v>
      </c>
      <c r="K441" s="218" t="s">
        <v>162</v>
      </c>
      <c r="L441" s="48"/>
      <c r="M441" s="223" t="s">
        <v>36</v>
      </c>
      <c r="N441" s="224" t="s">
        <v>54</v>
      </c>
      <c r="O441" s="88"/>
      <c r="P441" s="225">
        <f>O441*H441</f>
        <v>0</v>
      </c>
      <c r="Q441" s="225">
        <v>0.00088000000000000003</v>
      </c>
      <c r="R441" s="225">
        <f>Q441*H441</f>
        <v>0.063081040000000005</v>
      </c>
      <c r="S441" s="225">
        <v>0</v>
      </c>
      <c r="T441" s="226">
        <f>S441*H441</f>
        <v>0</v>
      </c>
      <c r="U441" s="42"/>
      <c r="V441" s="42"/>
      <c r="W441" s="42"/>
      <c r="X441" s="42"/>
      <c r="Y441" s="42"/>
      <c r="Z441" s="42"/>
      <c r="AA441" s="42"/>
      <c r="AB441" s="42"/>
      <c r="AC441" s="42"/>
      <c r="AD441" s="42"/>
      <c r="AE441" s="42"/>
      <c r="AR441" s="227" t="s">
        <v>163</v>
      </c>
      <c r="AT441" s="227" t="s">
        <v>158</v>
      </c>
      <c r="AU441" s="227" t="s">
        <v>94</v>
      </c>
      <c r="AY441" s="20" t="s">
        <v>156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20" t="s">
        <v>91</v>
      </c>
      <c r="BK441" s="228">
        <f>ROUND(I441*H441,2)</f>
        <v>0</v>
      </c>
      <c r="BL441" s="20" t="s">
        <v>163</v>
      </c>
      <c r="BM441" s="227" t="s">
        <v>773</v>
      </c>
    </row>
    <row r="442" s="2" customFormat="1">
      <c r="A442" s="42"/>
      <c r="B442" s="43"/>
      <c r="C442" s="44"/>
      <c r="D442" s="229" t="s">
        <v>165</v>
      </c>
      <c r="E442" s="44"/>
      <c r="F442" s="230" t="s">
        <v>774</v>
      </c>
      <c r="G442" s="44"/>
      <c r="H442" s="44"/>
      <c r="I442" s="231"/>
      <c r="J442" s="44"/>
      <c r="K442" s="44"/>
      <c r="L442" s="48"/>
      <c r="M442" s="232"/>
      <c r="N442" s="233"/>
      <c r="O442" s="88"/>
      <c r="P442" s="88"/>
      <c r="Q442" s="88"/>
      <c r="R442" s="88"/>
      <c r="S442" s="88"/>
      <c r="T442" s="89"/>
      <c r="U442" s="42"/>
      <c r="V442" s="42"/>
      <c r="W442" s="42"/>
      <c r="X442" s="42"/>
      <c r="Y442" s="42"/>
      <c r="Z442" s="42"/>
      <c r="AA442" s="42"/>
      <c r="AB442" s="42"/>
      <c r="AC442" s="42"/>
      <c r="AD442" s="42"/>
      <c r="AE442" s="42"/>
      <c r="AT442" s="20" t="s">
        <v>165</v>
      </c>
      <c r="AU442" s="20" t="s">
        <v>94</v>
      </c>
    </row>
    <row r="443" s="13" customFormat="1">
      <c r="A443" s="13"/>
      <c r="B443" s="234"/>
      <c r="C443" s="235"/>
      <c r="D443" s="236" t="s">
        <v>167</v>
      </c>
      <c r="E443" s="237" t="s">
        <v>36</v>
      </c>
      <c r="F443" s="238" t="s">
        <v>766</v>
      </c>
      <c r="G443" s="235"/>
      <c r="H443" s="237" t="s">
        <v>36</v>
      </c>
      <c r="I443" s="239"/>
      <c r="J443" s="235"/>
      <c r="K443" s="235"/>
      <c r="L443" s="240"/>
      <c r="M443" s="241"/>
      <c r="N443" s="242"/>
      <c r="O443" s="242"/>
      <c r="P443" s="242"/>
      <c r="Q443" s="242"/>
      <c r="R443" s="242"/>
      <c r="S443" s="242"/>
      <c r="T443" s="24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4" t="s">
        <v>167</v>
      </c>
      <c r="AU443" s="244" t="s">
        <v>94</v>
      </c>
      <c r="AV443" s="13" t="s">
        <v>91</v>
      </c>
      <c r="AW443" s="13" t="s">
        <v>43</v>
      </c>
      <c r="AX443" s="13" t="s">
        <v>83</v>
      </c>
      <c r="AY443" s="244" t="s">
        <v>156</v>
      </c>
    </row>
    <row r="444" s="13" customFormat="1">
      <c r="A444" s="13"/>
      <c r="B444" s="234"/>
      <c r="C444" s="235"/>
      <c r="D444" s="236" t="s">
        <v>167</v>
      </c>
      <c r="E444" s="237" t="s">
        <v>36</v>
      </c>
      <c r="F444" s="238" t="s">
        <v>767</v>
      </c>
      <c r="G444" s="235"/>
      <c r="H444" s="237" t="s">
        <v>36</v>
      </c>
      <c r="I444" s="239"/>
      <c r="J444" s="235"/>
      <c r="K444" s="235"/>
      <c r="L444" s="240"/>
      <c r="M444" s="241"/>
      <c r="N444" s="242"/>
      <c r="O444" s="242"/>
      <c r="P444" s="242"/>
      <c r="Q444" s="242"/>
      <c r="R444" s="242"/>
      <c r="S444" s="242"/>
      <c r="T444" s="24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4" t="s">
        <v>167</v>
      </c>
      <c r="AU444" s="244" t="s">
        <v>94</v>
      </c>
      <c r="AV444" s="13" t="s">
        <v>91</v>
      </c>
      <c r="AW444" s="13" t="s">
        <v>43</v>
      </c>
      <c r="AX444" s="13" t="s">
        <v>83</v>
      </c>
      <c r="AY444" s="244" t="s">
        <v>156</v>
      </c>
    </row>
    <row r="445" s="14" customFormat="1">
      <c r="A445" s="14"/>
      <c r="B445" s="245"/>
      <c r="C445" s="246"/>
      <c r="D445" s="236" t="s">
        <v>167</v>
      </c>
      <c r="E445" s="247" t="s">
        <v>36</v>
      </c>
      <c r="F445" s="248" t="s">
        <v>775</v>
      </c>
      <c r="G445" s="246"/>
      <c r="H445" s="249">
        <v>44.548000000000002</v>
      </c>
      <c r="I445" s="250"/>
      <c r="J445" s="246"/>
      <c r="K445" s="246"/>
      <c r="L445" s="251"/>
      <c r="M445" s="252"/>
      <c r="N445" s="253"/>
      <c r="O445" s="253"/>
      <c r="P445" s="253"/>
      <c r="Q445" s="253"/>
      <c r="R445" s="253"/>
      <c r="S445" s="253"/>
      <c r="T445" s="25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5" t="s">
        <v>167</v>
      </c>
      <c r="AU445" s="255" t="s">
        <v>94</v>
      </c>
      <c r="AV445" s="14" t="s">
        <v>94</v>
      </c>
      <c r="AW445" s="14" t="s">
        <v>43</v>
      </c>
      <c r="AX445" s="14" t="s">
        <v>83</v>
      </c>
      <c r="AY445" s="255" t="s">
        <v>156</v>
      </c>
    </row>
    <row r="446" s="14" customFormat="1">
      <c r="A446" s="14"/>
      <c r="B446" s="245"/>
      <c r="C446" s="246"/>
      <c r="D446" s="236" t="s">
        <v>167</v>
      </c>
      <c r="E446" s="247" t="s">
        <v>36</v>
      </c>
      <c r="F446" s="248" t="s">
        <v>776</v>
      </c>
      <c r="G446" s="246"/>
      <c r="H446" s="249">
        <v>22.109999999999999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5" t="s">
        <v>167</v>
      </c>
      <c r="AU446" s="255" t="s">
        <v>94</v>
      </c>
      <c r="AV446" s="14" t="s">
        <v>94</v>
      </c>
      <c r="AW446" s="14" t="s">
        <v>43</v>
      </c>
      <c r="AX446" s="14" t="s">
        <v>83</v>
      </c>
      <c r="AY446" s="255" t="s">
        <v>156</v>
      </c>
    </row>
    <row r="447" s="14" customFormat="1">
      <c r="A447" s="14"/>
      <c r="B447" s="245"/>
      <c r="C447" s="246"/>
      <c r="D447" s="236" t="s">
        <v>167</v>
      </c>
      <c r="E447" s="247" t="s">
        <v>36</v>
      </c>
      <c r="F447" s="248" t="s">
        <v>777</v>
      </c>
      <c r="G447" s="246"/>
      <c r="H447" s="249">
        <v>5.0250000000000004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5" t="s">
        <v>167</v>
      </c>
      <c r="AU447" s="255" t="s">
        <v>94</v>
      </c>
      <c r="AV447" s="14" t="s">
        <v>94</v>
      </c>
      <c r="AW447" s="14" t="s">
        <v>43</v>
      </c>
      <c r="AX447" s="14" t="s">
        <v>83</v>
      </c>
      <c r="AY447" s="255" t="s">
        <v>156</v>
      </c>
    </row>
    <row r="448" s="15" customFormat="1">
      <c r="A448" s="15"/>
      <c r="B448" s="256"/>
      <c r="C448" s="257"/>
      <c r="D448" s="236" t="s">
        <v>167</v>
      </c>
      <c r="E448" s="258" t="s">
        <v>36</v>
      </c>
      <c r="F448" s="259" t="s">
        <v>250</v>
      </c>
      <c r="G448" s="257"/>
      <c r="H448" s="260">
        <v>71.683000000000007</v>
      </c>
      <c r="I448" s="261"/>
      <c r="J448" s="257"/>
      <c r="K448" s="257"/>
      <c r="L448" s="262"/>
      <c r="M448" s="263"/>
      <c r="N448" s="264"/>
      <c r="O448" s="264"/>
      <c r="P448" s="264"/>
      <c r="Q448" s="264"/>
      <c r="R448" s="264"/>
      <c r="S448" s="264"/>
      <c r="T448" s="26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6" t="s">
        <v>167</v>
      </c>
      <c r="AU448" s="266" t="s">
        <v>94</v>
      </c>
      <c r="AV448" s="15" t="s">
        <v>163</v>
      </c>
      <c r="AW448" s="15" t="s">
        <v>43</v>
      </c>
      <c r="AX448" s="15" t="s">
        <v>91</v>
      </c>
      <c r="AY448" s="266" t="s">
        <v>156</v>
      </c>
    </row>
    <row r="449" s="2" customFormat="1" ht="24.15" customHeight="1">
      <c r="A449" s="42"/>
      <c r="B449" s="43"/>
      <c r="C449" s="216" t="s">
        <v>778</v>
      </c>
      <c r="D449" s="216" t="s">
        <v>158</v>
      </c>
      <c r="E449" s="217" t="s">
        <v>779</v>
      </c>
      <c r="F449" s="218" t="s">
        <v>780</v>
      </c>
      <c r="G449" s="219" t="s">
        <v>161</v>
      </c>
      <c r="H449" s="220">
        <v>71.683000000000007</v>
      </c>
      <c r="I449" s="221"/>
      <c r="J449" s="222">
        <f>ROUND(I449*H449,2)</f>
        <v>0</v>
      </c>
      <c r="K449" s="218" t="s">
        <v>162</v>
      </c>
      <c r="L449" s="48"/>
      <c r="M449" s="223" t="s">
        <v>36</v>
      </c>
      <c r="N449" s="224" t="s">
        <v>54</v>
      </c>
      <c r="O449" s="88"/>
      <c r="P449" s="225">
        <f>O449*H449</f>
        <v>0</v>
      </c>
      <c r="Q449" s="225">
        <v>0</v>
      </c>
      <c r="R449" s="225">
        <f>Q449*H449</f>
        <v>0</v>
      </c>
      <c r="S449" s="225">
        <v>0</v>
      </c>
      <c r="T449" s="226">
        <f>S449*H449</f>
        <v>0</v>
      </c>
      <c r="U449" s="42"/>
      <c r="V449" s="42"/>
      <c r="W449" s="42"/>
      <c r="X449" s="42"/>
      <c r="Y449" s="42"/>
      <c r="Z449" s="42"/>
      <c r="AA449" s="42"/>
      <c r="AB449" s="42"/>
      <c r="AC449" s="42"/>
      <c r="AD449" s="42"/>
      <c r="AE449" s="42"/>
      <c r="AR449" s="227" t="s">
        <v>163</v>
      </c>
      <c r="AT449" s="227" t="s">
        <v>158</v>
      </c>
      <c r="AU449" s="227" t="s">
        <v>94</v>
      </c>
      <c r="AY449" s="20" t="s">
        <v>156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20" t="s">
        <v>91</v>
      </c>
      <c r="BK449" s="228">
        <f>ROUND(I449*H449,2)</f>
        <v>0</v>
      </c>
      <c r="BL449" s="20" t="s">
        <v>163</v>
      </c>
      <c r="BM449" s="227" t="s">
        <v>781</v>
      </c>
    </row>
    <row r="450" s="2" customFormat="1">
      <c r="A450" s="42"/>
      <c r="B450" s="43"/>
      <c r="C450" s="44"/>
      <c r="D450" s="229" t="s">
        <v>165</v>
      </c>
      <c r="E450" s="44"/>
      <c r="F450" s="230" t="s">
        <v>782</v>
      </c>
      <c r="G450" s="44"/>
      <c r="H450" s="44"/>
      <c r="I450" s="231"/>
      <c r="J450" s="44"/>
      <c r="K450" s="44"/>
      <c r="L450" s="48"/>
      <c r="M450" s="232"/>
      <c r="N450" s="233"/>
      <c r="O450" s="88"/>
      <c r="P450" s="88"/>
      <c r="Q450" s="88"/>
      <c r="R450" s="88"/>
      <c r="S450" s="88"/>
      <c r="T450" s="89"/>
      <c r="U450" s="42"/>
      <c r="V450" s="42"/>
      <c r="W450" s="42"/>
      <c r="X450" s="42"/>
      <c r="Y450" s="42"/>
      <c r="Z450" s="42"/>
      <c r="AA450" s="42"/>
      <c r="AB450" s="42"/>
      <c r="AC450" s="42"/>
      <c r="AD450" s="42"/>
      <c r="AE450" s="42"/>
      <c r="AT450" s="20" t="s">
        <v>165</v>
      </c>
      <c r="AU450" s="20" t="s">
        <v>94</v>
      </c>
    </row>
    <row r="451" s="2" customFormat="1" ht="44.25" customHeight="1">
      <c r="A451" s="42"/>
      <c r="B451" s="43"/>
      <c r="C451" s="216" t="s">
        <v>783</v>
      </c>
      <c r="D451" s="216" t="s">
        <v>158</v>
      </c>
      <c r="E451" s="217" t="s">
        <v>784</v>
      </c>
      <c r="F451" s="218" t="s">
        <v>785</v>
      </c>
      <c r="G451" s="219" t="s">
        <v>283</v>
      </c>
      <c r="H451" s="220">
        <v>1.8720000000000001</v>
      </c>
      <c r="I451" s="221"/>
      <c r="J451" s="222">
        <f>ROUND(I451*H451,2)</f>
        <v>0</v>
      </c>
      <c r="K451" s="218" t="s">
        <v>162</v>
      </c>
      <c r="L451" s="48"/>
      <c r="M451" s="223" t="s">
        <v>36</v>
      </c>
      <c r="N451" s="224" t="s">
        <v>54</v>
      </c>
      <c r="O451" s="88"/>
      <c r="P451" s="225">
        <f>O451*H451</f>
        <v>0</v>
      </c>
      <c r="Q451" s="225">
        <v>1.05555</v>
      </c>
      <c r="R451" s="225">
        <f>Q451*H451</f>
        <v>1.9759896000000001</v>
      </c>
      <c r="S451" s="225">
        <v>0</v>
      </c>
      <c r="T451" s="226">
        <f>S451*H451</f>
        <v>0</v>
      </c>
      <c r="U451" s="42"/>
      <c r="V451" s="42"/>
      <c r="W451" s="42"/>
      <c r="X451" s="42"/>
      <c r="Y451" s="42"/>
      <c r="Z451" s="42"/>
      <c r="AA451" s="42"/>
      <c r="AB451" s="42"/>
      <c r="AC451" s="42"/>
      <c r="AD451" s="42"/>
      <c r="AE451" s="42"/>
      <c r="AR451" s="227" t="s">
        <v>163</v>
      </c>
      <c r="AT451" s="227" t="s">
        <v>158</v>
      </c>
      <c r="AU451" s="227" t="s">
        <v>94</v>
      </c>
      <c r="AY451" s="20" t="s">
        <v>156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20" t="s">
        <v>91</v>
      </c>
      <c r="BK451" s="228">
        <f>ROUND(I451*H451,2)</f>
        <v>0</v>
      </c>
      <c r="BL451" s="20" t="s">
        <v>163</v>
      </c>
      <c r="BM451" s="227" t="s">
        <v>786</v>
      </c>
    </row>
    <row r="452" s="2" customFormat="1">
      <c r="A452" s="42"/>
      <c r="B452" s="43"/>
      <c r="C452" s="44"/>
      <c r="D452" s="229" t="s">
        <v>165</v>
      </c>
      <c r="E452" s="44"/>
      <c r="F452" s="230" t="s">
        <v>787</v>
      </c>
      <c r="G452" s="44"/>
      <c r="H452" s="44"/>
      <c r="I452" s="231"/>
      <c r="J452" s="44"/>
      <c r="K452" s="44"/>
      <c r="L452" s="48"/>
      <c r="M452" s="232"/>
      <c r="N452" s="233"/>
      <c r="O452" s="88"/>
      <c r="P452" s="88"/>
      <c r="Q452" s="88"/>
      <c r="R452" s="88"/>
      <c r="S452" s="88"/>
      <c r="T452" s="89"/>
      <c r="U452" s="42"/>
      <c r="V452" s="42"/>
      <c r="W452" s="42"/>
      <c r="X452" s="42"/>
      <c r="Y452" s="42"/>
      <c r="Z452" s="42"/>
      <c r="AA452" s="42"/>
      <c r="AB452" s="42"/>
      <c r="AC452" s="42"/>
      <c r="AD452" s="42"/>
      <c r="AE452" s="42"/>
      <c r="AT452" s="20" t="s">
        <v>165</v>
      </c>
      <c r="AU452" s="20" t="s">
        <v>94</v>
      </c>
    </row>
    <row r="453" s="13" customFormat="1">
      <c r="A453" s="13"/>
      <c r="B453" s="234"/>
      <c r="C453" s="235"/>
      <c r="D453" s="236" t="s">
        <v>167</v>
      </c>
      <c r="E453" s="237" t="s">
        <v>36</v>
      </c>
      <c r="F453" s="238" t="s">
        <v>788</v>
      </c>
      <c r="G453" s="235"/>
      <c r="H453" s="237" t="s">
        <v>36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167</v>
      </c>
      <c r="AU453" s="244" t="s">
        <v>94</v>
      </c>
      <c r="AV453" s="13" t="s">
        <v>91</v>
      </c>
      <c r="AW453" s="13" t="s">
        <v>43</v>
      </c>
      <c r="AX453" s="13" t="s">
        <v>83</v>
      </c>
      <c r="AY453" s="244" t="s">
        <v>156</v>
      </c>
    </row>
    <row r="454" s="13" customFormat="1">
      <c r="A454" s="13"/>
      <c r="B454" s="234"/>
      <c r="C454" s="235"/>
      <c r="D454" s="236" t="s">
        <v>167</v>
      </c>
      <c r="E454" s="237" t="s">
        <v>36</v>
      </c>
      <c r="F454" s="238" t="s">
        <v>622</v>
      </c>
      <c r="G454" s="235"/>
      <c r="H454" s="237" t="s">
        <v>36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167</v>
      </c>
      <c r="AU454" s="244" t="s">
        <v>94</v>
      </c>
      <c r="AV454" s="13" t="s">
        <v>91</v>
      </c>
      <c r="AW454" s="13" t="s">
        <v>43</v>
      </c>
      <c r="AX454" s="13" t="s">
        <v>83</v>
      </c>
      <c r="AY454" s="244" t="s">
        <v>156</v>
      </c>
    </row>
    <row r="455" s="14" customFormat="1">
      <c r="A455" s="14"/>
      <c r="B455" s="245"/>
      <c r="C455" s="246"/>
      <c r="D455" s="236" t="s">
        <v>167</v>
      </c>
      <c r="E455" s="247" t="s">
        <v>36</v>
      </c>
      <c r="F455" s="248" t="s">
        <v>789</v>
      </c>
      <c r="G455" s="246"/>
      <c r="H455" s="249">
        <v>1.8720000000000001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5" t="s">
        <v>167</v>
      </c>
      <c r="AU455" s="255" t="s">
        <v>94</v>
      </c>
      <c r="AV455" s="14" t="s">
        <v>94</v>
      </c>
      <c r="AW455" s="14" t="s">
        <v>43</v>
      </c>
      <c r="AX455" s="14" t="s">
        <v>91</v>
      </c>
      <c r="AY455" s="255" t="s">
        <v>156</v>
      </c>
    </row>
    <row r="456" s="2" customFormat="1" ht="24.15" customHeight="1">
      <c r="A456" s="42"/>
      <c r="B456" s="43"/>
      <c r="C456" s="216" t="s">
        <v>790</v>
      </c>
      <c r="D456" s="216" t="s">
        <v>158</v>
      </c>
      <c r="E456" s="217" t="s">
        <v>791</v>
      </c>
      <c r="F456" s="218" t="s">
        <v>792</v>
      </c>
      <c r="G456" s="219" t="s">
        <v>190</v>
      </c>
      <c r="H456" s="220">
        <v>2.6379999999999999</v>
      </c>
      <c r="I456" s="221"/>
      <c r="J456" s="222">
        <f>ROUND(I456*H456,2)</f>
        <v>0</v>
      </c>
      <c r="K456" s="218" t="s">
        <v>162</v>
      </c>
      <c r="L456" s="48"/>
      <c r="M456" s="223" t="s">
        <v>36</v>
      </c>
      <c r="N456" s="224" t="s">
        <v>54</v>
      </c>
      <c r="O456" s="88"/>
      <c r="P456" s="225">
        <f>O456*H456</f>
        <v>0</v>
      </c>
      <c r="Q456" s="225">
        <v>2.5019399999999998</v>
      </c>
      <c r="R456" s="225">
        <f>Q456*H456</f>
        <v>6.6001177199999992</v>
      </c>
      <c r="S456" s="225">
        <v>0</v>
      </c>
      <c r="T456" s="226">
        <f>S456*H456</f>
        <v>0</v>
      </c>
      <c r="U456" s="42"/>
      <c r="V456" s="42"/>
      <c r="W456" s="42"/>
      <c r="X456" s="42"/>
      <c r="Y456" s="42"/>
      <c r="Z456" s="42"/>
      <c r="AA456" s="42"/>
      <c r="AB456" s="42"/>
      <c r="AC456" s="42"/>
      <c r="AD456" s="42"/>
      <c r="AE456" s="42"/>
      <c r="AR456" s="227" t="s">
        <v>163</v>
      </c>
      <c r="AT456" s="227" t="s">
        <v>158</v>
      </c>
      <c r="AU456" s="227" t="s">
        <v>94</v>
      </c>
      <c r="AY456" s="20" t="s">
        <v>156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20" t="s">
        <v>91</v>
      </c>
      <c r="BK456" s="228">
        <f>ROUND(I456*H456,2)</f>
        <v>0</v>
      </c>
      <c r="BL456" s="20" t="s">
        <v>163</v>
      </c>
      <c r="BM456" s="227" t="s">
        <v>793</v>
      </c>
    </row>
    <row r="457" s="2" customFormat="1">
      <c r="A457" s="42"/>
      <c r="B457" s="43"/>
      <c r="C457" s="44"/>
      <c r="D457" s="229" t="s">
        <v>165</v>
      </c>
      <c r="E457" s="44"/>
      <c r="F457" s="230" t="s">
        <v>794</v>
      </c>
      <c r="G457" s="44"/>
      <c r="H457" s="44"/>
      <c r="I457" s="231"/>
      <c r="J457" s="44"/>
      <c r="K457" s="44"/>
      <c r="L457" s="48"/>
      <c r="M457" s="232"/>
      <c r="N457" s="233"/>
      <c r="O457" s="88"/>
      <c r="P457" s="88"/>
      <c r="Q457" s="88"/>
      <c r="R457" s="88"/>
      <c r="S457" s="88"/>
      <c r="T457" s="89"/>
      <c r="U457" s="42"/>
      <c r="V457" s="42"/>
      <c r="W457" s="42"/>
      <c r="X457" s="42"/>
      <c r="Y457" s="42"/>
      <c r="Z457" s="42"/>
      <c r="AA457" s="42"/>
      <c r="AB457" s="42"/>
      <c r="AC457" s="42"/>
      <c r="AD457" s="42"/>
      <c r="AE457" s="42"/>
      <c r="AT457" s="20" t="s">
        <v>165</v>
      </c>
      <c r="AU457" s="20" t="s">
        <v>94</v>
      </c>
    </row>
    <row r="458" s="2" customFormat="1">
      <c r="A458" s="42"/>
      <c r="B458" s="43"/>
      <c r="C458" s="44"/>
      <c r="D458" s="236" t="s">
        <v>413</v>
      </c>
      <c r="E458" s="44"/>
      <c r="F458" s="278" t="s">
        <v>765</v>
      </c>
      <c r="G458" s="44"/>
      <c r="H458" s="44"/>
      <c r="I458" s="231"/>
      <c r="J458" s="44"/>
      <c r="K458" s="44"/>
      <c r="L458" s="48"/>
      <c r="M458" s="232"/>
      <c r="N458" s="233"/>
      <c r="O458" s="88"/>
      <c r="P458" s="88"/>
      <c r="Q458" s="88"/>
      <c r="R458" s="88"/>
      <c r="S458" s="88"/>
      <c r="T458" s="89"/>
      <c r="U458" s="42"/>
      <c r="V458" s="42"/>
      <c r="W458" s="42"/>
      <c r="X458" s="42"/>
      <c r="Y458" s="42"/>
      <c r="Z458" s="42"/>
      <c r="AA458" s="42"/>
      <c r="AB458" s="42"/>
      <c r="AC458" s="42"/>
      <c r="AD458" s="42"/>
      <c r="AE458" s="42"/>
      <c r="AT458" s="20" t="s">
        <v>413</v>
      </c>
      <c r="AU458" s="20" t="s">
        <v>94</v>
      </c>
    </row>
    <row r="459" s="13" customFormat="1">
      <c r="A459" s="13"/>
      <c r="B459" s="234"/>
      <c r="C459" s="235"/>
      <c r="D459" s="236" t="s">
        <v>167</v>
      </c>
      <c r="E459" s="237" t="s">
        <v>36</v>
      </c>
      <c r="F459" s="238" t="s">
        <v>795</v>
      </c>
      <c r="G459" s="235"/>
      <c r="H459" s="237" t="s">
        <v>36</v>
      </c>
      <c r="I459" s="239"/>
      <c r="J459" s="235"/>
      <c r="K459" s="235"/>
      <c r="L459" s="240"/>
      <c r="M459" s="241"/>
      <c r="N459" s="242"/>
      <c r="O459" s="242"/>
      <c r="P459" s="242"/>
      <c r="Q459" s="242"/>
      <c r="R459" s="242"/>
      <c r="S459" s="242"/>
      <c r="T459" s="24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4" t="s">
        <v>167</v>
      </c>
      <c r="AU459" s="244" t="s">
        <v>94</v>
      </c>
      <c r="AV459" s="13" t="s">
        <v>91</v>
      </c>
      <c r="AW459" s="13" t="s">
        <v>43</v>
      </c>
      <c r="AX459" s="13" t="s">
        <v>83</v>
      </c>
      <c r="AY459" s="244" t="s">
        <v>156</v>
      </c>
    </row>
    <row r="460" s="13" customFormat="1">
      <c r="A460" s="13"/>
      <c r="B460" s="234"/>
      <c r="C460" s="235"/>
      <c r="D460" s="236" t="s">
        <v>167</v>
      </c>
      <c r="E460" s="237" t="s">
        <v>36</v>
      </c>
      <c r="F460" s="238" t="s">
        <v>796</v>
      </c>
      <c r="G460" s="235"/>
      <c r="H460" s="237" t="s">
        <v>36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4" t="s">
        <v>167</v>
      </c>
      <c r="AU460" s="244" t="s">
        <v>94</v>
      </c>
      <c r="AV460" s="13" t="s">
        <v>91</v>
      </c>
      <c r="AW460" s="13" t="s">
        <v>43</v>
      </c>
      <c r="AX460" s="13" t="s">
        <v>83</v>
      </c>
      <c r="AY460" s="244" t="s">
        <v>156</v>
      </c>
    </row>
    <row r="461" s="13" customFormat="1">
      <c r="A461" s="13"/>
      <c r="B461" s="234"/>
      <c r="C461" s="235"/>
      <c r="D461" s="236" t="s">
        <v>167</v>
      </c>
      <c r="E461" s="237" t="s">
        <v>36</v>
      </c>
      <c r="F461" s="238" t="s">
        <v>797</v>
      </c>
      <c r="G461" s="235"/>
      <c r="H461" s="237" t="s">
        <v>36</v>
      </c>
      <c r="I461" s="239"/>
      <c r="J461" s="235"/>
      <c r="K461" s="235"/>
      <c r="L461" s="240"/>
      <c r="M461" s="241"/>
      <c r="N461" s="242"/>
      <c r="O461" s="242"/>
      <c r="P461" s="242"/>
      <c r="Q461" s="242"/>
      <c r="R461" s="242"/>
      <c r="S461" s="242"/>
      <c r="T461" s="24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4" t="s">
        <v>167</v>
      </c>
      <c r="AU461" s="244" t="s">
        <v>94</v>
      </c>
      <c r="AV461" s="13" t="s">
        <v>91</v>
      </c>
      <c r="AW461" s="13" t="s">
        <v>43</v>
      </c>
      <c r="AX461" s="13" t="s">
        <v>83</v>
      </c>
      <c r="AY461" s="244" t="s">
        <v>156</v>
      </c>
    </row>
    <row r="462" s="13" customFormat="1">
      <c r="A462" s="13"/>
      <c r="B462" s="234"/>
      <c r="C462" s="235"/>
      <c r="D462" s="236" t="s">
        <v>167</v>
      </c>
      <c r="E462" s="237" t="s">
        <v>36</v>
      </c>
      <c r="F462" s="238" t="s">
        <v>798</v>
      </c>
      <c r="G462" s="235"/>
      <c r="H462" s="237" t="s">
        <v>36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4" t="s">
        <v>167</v>
      </c>
      <c r="AU462" s="244" t="s">
        <v>94</v>
      </c>
      <c r="AV462" s="13" t="s">
        <v>91</v>
      </c>
      <c r="AW462" s="13" t="s">
        <v>43</v>
      </c>
      <c r="AX462" s="13" t="s">
        <v>83</v>
      </c>
      <c r="AY462" s="244" t="s">
        <v>156</v>
      </c>
    </row>
    <row r="463" s="13" customFormat="1">
      <c r="A463" s="13"/>
      <c r="B463" s="234"/>
      <c r="C463" s="235"/>
      <c r="D463" s="236" t="s">
        <v>167</v>
      </c>
      <c r="E463" s="237" t="s">
        <v>36</v>
      </c>
      <c r="F463" s="238" t="s">
        <v>799</v>
      </c>
      <c r="G463" s="235"/>
      <c r="H463" s="237" t="s">
        <v>36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167</v>
      </c>
      <c r="AU463" s="244" t="s">
        <v>94</v>
      </c>
      <c r="AV463" s="13" t="s">
        <v>91</v>
      </c>
      <c r="AW463" s="13" t="s">
        <v>43</v>
      </c>
      <c r="AX463" s="13" t="s">
        <v>83</v>
      </c>
      <c r="AY463" s="244" t="s">
        <v>156</v>
      </c>
    </row>
    <row r="464" s="14" customFormat="1">
      <c r="A464" s="14"/>
      <c r="B464" s="245"/>
      <c r="C464" s="246"/>
      <c r="D464" s="236" t="s">
        <v>167</v>
      </c>
      <c r="E464" s="247" t="s">
        <v>36</v>
      </c>
      <c r="F464" s="248" t="s">
        <v>800</v>
      </c>
      <c r="G464" s="246"/>
      <c r="H464" s="249">
        <v>0.51500000000000001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5" t="s">
        <v>167</v>
      </c>
      <c r="AU464" s="255" t="s">
        <v>94</v>
      </c>
      <c r="AV464" s="14" t="s">
        <v>94</v>
      </c>
      <c r="AW464" s="14" t="s">
        <v>43</v>
      </c>
      <c r="AX464" s="14" t="s">
        <v>83</v>
      </c>
      <c r="AY464" s="255" t="s">
        <v>156</v>
      </c>
    </row>
    <row r="465" s="14" customFormat="1">
      <c r="A465" s="14"/>
      <c r="B465" s="245"/>
      <c r="C465" s="246"/>
      <c r="D465" s="236" t="s">
        <v>167</v>
      </c>
      <c r="E465" s="247" t="s">
        <v>36</v>
      </c>
      <c r="F465" s="248" t="s">
        <v>801</v>
      </c>
      <c r="G465" s="246"/>
      <c r="H465" s="249">
        <v>0.024</v>
      </c>
      <c r="I465" s="250"/>
      <c r="J465" s="246"/>
      <c r="K465" s="246"/>
      <c r="L465" s="251"/>
      <c r="M465" s="252"/>
      <c r="N465" s="253"/>
      <c r="O465" s="253"/>
      <c r="P465" s="253"/>
      <c r="Q465" s="253"/>
      <c r="R465" s="253"/>
      <c r="S465" s="253"/>
      <c r="T465" s="25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5" t="s">
        <v>167</v>
      </c>
      <c r="AU465" s="255" t="s">
        <v>94</v>
      </c>
      <c r="AV465" s="14" t="s">
        <v>94</v>
      </c>
      <c r="AW465" s="14" t="s">
        <v>43</v>
      </c>
      <c r="AX465" s="14" t="s">
        <v>83</v>
      </c>
      <c r="AY465" s="255" t="s">
        <v>156</v>
      </c>
    </row>
    <row r="466" s="14" customFormat="1">
      <c r="A466" s="14"/>
      <c r="B466" s="245"/>
      <c r="C466" s="246"/>
      <c r="D466" s="236" t="s">
        <v>167</v>
      </c>
      <c r="E466" s="247" t="s">
        <v>36</v>
      </c>
      <c r="F466" s="248" t="s">
        <v>802</v>
      </c>
      <c r="G466" s="246"/>
      <c r="H466" s="249">
        <v>0.88800000000000001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5" t="s">
        <v>167</v>
      </c>
      <c r="AU466" s="255" t="s">
        <v>94</v>
      </c>
      <c r="AV466" s="14" t="s">
        <v>94</v>
      </c>
      <c r="AW466" s="14" t="s">
        <v>43</v>
      </c>
      <c r="AX466" s="14" t="s">
        <v>83</v>
      </c>
      <c r="AY466" s="255" t="s">
        <v>156</v>
      </c>
    </row>
    <row r="467" s="14" customFormat="1">
      <c r="A467" s="14"/>
      <c r="B467" s="245"/>
      <c r="C467" s="246"/>
      <c r="D467" s="236" t="s">
        <v>167</v>
      </c>
      <c r="E467" s="247" t="s">
        <v>36</v>
      </c>
      <c r="F467" s="248" t="s">
        <v>803</v>
      </c>
      <c r="G467" s="246"/>
      <c r="H467" s="249">
        <v>0.121</v>
      </c>
      <c r="I467" s="250"/>
      <c r="J467" s="246"/>
      <c r="K467" s="246"/>
      <c r="L467" s="251"/>
      <c r="M467" s="252"/>
      <c r="N467" s="253"/>
      <c r="O467" s="253"/>
      <c r="P467" s="253"/>
      <c r="Q467" s="253"/>
      <c r="R467" s="253"/>
      <c r="S467" s="253"/>
      <c r="T467" s="25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5" t="s">
        <v>167</v>
      </c>
      <c r="AU467" s="255" t="s">
        <v>94</v>
      </c>
      <c r="AV467" s="14" t="s">
        <v>94</v>
      </c>
      <c r="AW467" s="14" t="s">
        <v>43</v>
      </c>
      <c r="AX467" s="14" t="s">
        <v>83</v>
      </c>
      <c r="AY467" s="255" t="s">
        <v>156</v>
      </c>
    </row>
    <row r="468" s="14" customFormat="1">
      <c r="A468" s="14"/>
      <c r="B468" s="245"/>
      <c r="C468" s="246"/>
      <c r="D468" s="236" t="s">
        <v>167</v>
      </c>
      <c r="E468" s="247" t="s">
        <v>36</v>
      </c>
      <c r="F468" s="248" t="s">
        <v>804</v>
      </c>
      <c r="G468" s="246"/>
      <c r="H468" s="249">
        <v>0.121</v>
      </c>
      <c r="I468" s="250"/>
      <c r="J468" s="246"/>
      <c r="K468" s="246"/>
      <c r="L468" s="251"/>
      <c r="M468" s="252"/>
      <c r="N468" s="253"/>
      <c r="O468" s="253"/>
      <c r="P468" s="253"/>
      <c r="Q468" s="253"/>
      <c r="R468" s="253"/>
      <c r="S468" s="253"/>
      <c r="T468" s="25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5" t="s">
        <v>167</v>
      </c>
      <c r="AU468" s="255" t="s">
        <v>94</v>
      </c>
      <c r="AV468" s="14" t="s">
        <v>94</v>
      </c>
      <c r="AW468" s="14" t="s">
        <v>43</v>
      </c>
      <c r="AX468" s="14" t="s">
        <v>83</v>
      </c>
      <c r="AY468" s="255" t="s">
        <v>156</v>
      </c>
    </row>
    <row r="469" s="14" customFormat="1">
      <c r="A469" s="14"/>
      <c r="B469" s="245"/>
      <c r="C469" s="246"/>
      <c r="D469" s="236" t="s">
        <v>167</v>
      </c>
      <c r="E469" s="247" t="s">
        <v>36</v>
      </c>
      <c r="F469" s="248" t="s">
        <v>805</v>
      </c>
      <c r="G469" s="246"/>
      <c r="H469" s="249">
        <v>0.86699999999999999</v>
      </c>
      <c r="I469" s="250"/>
      <c r="J469" s="246"/>
      <c r="K469" s="246"/>
      <c r="L469" s="251"/>
      <c r="M469" s="252"/>
      <c r="N469" s="253"/>
      <c r="O469" s="253"/>
      <c r="P469" s="253"/>
      <c r="Q469" s="253"/>
      <c r="R469" s="253"/>
      <c r="S469" s="253"/>
      <c r="T469" s="25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5" t="s">
        <v>167</v>
      </c>
      <c r="AU469" s="255" t="s">
        <v>94</v>
      </c>
      <c r="AV469" s="14" t="s">
        <v>94</v>
      </c>
      <c r="AW469" s="14" t="s">
        <v>43</v>
      </c>
      <c r="AX469" s="14" t="s">
        <v>83</v>
      </c>
      <c r="AY469" s="255" t="s">
        <v>156</v>
      </c>
    </row>
    <row r="470" s="14" customFormat="1">
      <c r="A470" s="14"/>
      <c r="B470" s="245"/>
      <c r="C470" s="246"/>
      <c r="D470" s="236" t="s">
        <v>167</v>
      </c>
      <c r="E470" s="247" t="s">
        <v>36</v>
      </c>
      <c r="F470" s="248" t="s">
        <v>806</v>
      </c>
      <c r="G470" s="246"/>
      <c r="H470" s="249">
        <v>0.045999999999999999</v>
      </c>
      <c r="I470" s="250"/>
      <c r="J470" s="246"/>
      <c r="K470" s="246"/>
      <c r="L470" s="251"/>
      <c r="M470" s="252"/>
      <c r="N470" s="253"/>
      <c r="O470" s="253"/>
      <c r="P470" s="253"/>
      <c r="Q470" s="253"/>
      <c r="R470" s="253"/>
      <c r="S470" s="253"/>
      <c r="T470" s="25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5" t="s">
        <v>167</v>
      </c>
      <c r="AU470" s="255" t="s">
        <v>94</v>
      </c>
      <c r="AV470" s="14" t="s">
        <v>94</v>
      </c>
      <c r="AW470" s="14" t="s">
        <v>43</v>
      </c>
      <c r="AX470" s="14" t="s">
        <v>83</v>
      </c>
      <c r="AY470" s="255" t="s">
        <v>156</v>
      </c>
    </row>
    <row r="471" s="14" customFormat="1">
      <c r="A471" s="14"/>
      <c r="B471" s="245"/>
      <c r="C471" s="246"/>
      <c r="D471" s="236" t="s">
        <v>167</v>
      </c>
      <c r="E471" s="247" t="s">
        <v>36</v>
      </c>
      <c r="F471" s="248" t="s">
        <v>807</v>
      </c>
      <c r="G471" s="246"/>
      <c r="H471" s="249">
        <v>0.056000000000000001</v>
      </c>
      <c r="I471" s="250"/>
      <c r="J471" s="246"/>
      <c r="K471" s="246"/>
      <c r="L471" s="251"/>
      <c r="M471" s="252"/>
      <c r="N471" s="253"/>
      <c r="O471" s="253"/>
      <c r="P471" s="253"/>
      <c r="Q471" s="253"/>
      <c r="R471" s="253"/>
      <c r="S471" s="253"/>
      <c r="T471" s="25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5" t="s">
        <v>167</v>
      </c>
      <c r="AU471" s="255" t="s">
        <v>94</v>
      </c>
      <c r="AV471" s="14" t="s">
        <v>94</v>
      </c>
      <c r="AW471" s="14" t="s">
        <v>43</v>
      </c>
      <c r="AX471" s="14" t="s">
        <v>83</v>
      </c>
      <c r="AY471" s="255" t="s">
        <v>156</v>
      </c>
    </row>
    <row r="472" s="15" customFormat="1">
      <c r="A472" s="15"/>
      <c r="B472" s="256"/>
      <c r="C472" s="257"/>
      <c r="D472" s="236" t="s">
        <v>167</v>
      </c>
      <c r="E472" s="258" t="s">
        <v>36</v>
      </c>
      <c r="F472" s="259" t="s">
        <v>250</v>
      </c>
      <c r="G472" s="257"/>
      <c r="H472" s="260">
        <v>2.6379999999999999</v>
      </c>
      <c r="I472" s="261"/>
      <c r="J472" s="257"/>
      <c r="K472" s="257"/>
      <c r="L472" s="262"/>
      <c r="M472" s="263"/>
      <c r="N472" s="264"/>
      <c r="O472" s="264"/>
      <c r="P472" s="264"/>
      <c r="Q472" s="264"/>
      <c r="R472" s="264"/>
      <c r="S472" s="264"/>
      <c r="T472" s="26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6" t="s">
        <v>167</v>
      </c>
      <c r="AU472" s="266" t="s">
        <v>94</v>
      </c>
      <c r="AV472" s="15" t="s">
        <v>163</v>
      </c>
      <c r="AW472" s="15" t="s">
        <v>43</v>
      </c>
      <c r="AX472" s="15" t="s">
        <v>91</v>
      </c>
      <c r="AY472" s="266" t="s">
        <v>156</v>
      </c>
    </row>
    <row r="473" s="2" customFormat="1" ht="24.15" customHeight="1">
      <c r="A473" s="42"/>
      <c r="B473" s="43"/>
      <c r="C473" s="216" t="s">
        <v>808</v>
      </c>
      <c r="D473" s="216" t="s">
        <v>158</v>
      </c>
      <c r="E473" s="217" t="s">
        <v>809</v>
      </c>
      <c r="F473" s="218" t="s">
        <v>810</v>
      </c>
      <c r="G473" s="219" t="s">
        <v>161</v>
      </c>
      <c r="H473" s="220">
        <v>32.139000000000003</v>
      </c>
      <c r="I473" s="221"/>
      <c r="J473" s="222">
        <f>ROUND(I473*H473,2)</f>
        <v>0</v>
      </c>
      <c r="K473" s="218" t="s">
        <v>162</v>
      </c>
      <c r="L473" s="48"/>
      <c r="M473" s="223" t="s">
        <v>36</v>
      </c>
      <c r="N473" s="224" t="s">
        <v>54</v>
      </c>
      <c r="O473" s="88"/>
      <c r="P473" s="225">
        <f>O473*H473</f>
        <v>0</v>
      </c>
      <c r="Q473" s="225">
        <v>0.0066299999999999996</v>
      </c>
      <c r="R473" s="225">
        <f>Q473*H473</f>
        <v>0.21308157</v>
      </c>
      <c r="S473" s="225">
        <v>0</v>
      </c>
      <c r="T473" s="226">
        <f>S473*H473</f>
        <v>0</v>
      </c>
      <c r="U473" s="42"/>
      <c r="V473" s="42"/>
      <c r="W473" s="42"/>
      <c r="X473" s="42"/>
      <c r="Y473" s="42"/>
      <c r="Z473" s="42"/>
      <c r="AA473" s="42"/>
      <c r="AB473" s="42"/>
      <c r="AC473" s="42"/>
      <c r="AD473" s="42"/>
      <c r="AE473" s="42"/>
      <c r="AR473" s="227" t="s">
        <v>163</v>
      </c>
      <c r="AT473" s="227" t="s">
        <v>158</v>
      </c>
      <c r="AU473" s="227" t="s">
        <v>94</v>
      </c>
      <c r="AY473" s="20" t="s">
        <v>156</v>
      </c>
      <c r="BE473" s="228">
        <f>IF(N473="základní",J473,0)</f>
        <v>0</v>
      </c>
      <c r="BF473" s="228">
        <f>IF(N473="snížená",J473,0)</f>
        <v>0</v>
      </c>
      <c r="BG473" s="228">
        <f>IF(N473="zákl. přenesená",J473,0)</f>
        <v>0</v>
      </c>
      <c r="BH473" s="228">
        <f>IF(N473="sníž. přenesená",J473,0)</f>
        <v>0</v>
      </c>
      <c r="BI473" s="228">
        <f>IF(N473="nulová",J473,0)</f>
        <v>0</v>
      </c>
      <c r="BJ473" s="20" t="s">
        <v>91</v>
      </c>
      <c r="BK473" s="228">
        <f>ROUND(I473*H473,2)</f>
        <v>0</v>
      </c>
      <c r="BL473" s="20" t="s">
        <v>163</v>
      </c>
      <c r="BM473" s="227" t="s">
        <v>811</v>
      </c>
    </row>
    <row r="474" s="2" customFormat="1">
      <c r="A474" s="42"/>
      <c r="B474" s="43"/>
      <c r="C474" s="44"/>
      <c r="D474" s="229" t="s">
        <v>165</v>
      </c>
      <c r="E474" s="44"/>
      <c r="F474" s="230" t="s">
        <v>812</v>
      </c>
      <c r="G474" s="44"/>
      <c r="H474" s="44"/>
      <c r="I474" s="231"/>
      <c r="J474" s="44"/>
      <c r="K474" s="44"/>
      <c r="L474" s="48"/>
      <c r="M474" s="232"/>
      <c r="N474" s="233"/>
      <c r="O474" s="88"/>
      <c r="P474" s="88"/>
      <c r="Q474" s="88"/>
      <c r="R474" s="88"/>
      <c r="S474" s="88"/>
      <c r="T474" s="89"/>
      <c r="U474" s="42"/>
      <c r="V474" s="42"/>
      <c r="W474" s="42"/>
      <c r="X474" s="42"/>
      <c r="Y474" s="42"/>
      <c r="Z474" s="42"/>
      <c r="AA474" s="42"/>
      <c r="AB474" s="42"/>
      <c r="AC474" s="42"/>
      <c r="AD474" s="42"/>
      <c r="AE474" s="42"/>
      <c r="AT474" s="20" t="s">
        <v>165</v>
      </c>
      <c r="AU474" s="20" t="s">
        <v>94</v>
      </c>
    </row>
    <row r="475" s="13" customFormat="1">
      <c r="A475" s="13"/>
      <c r="B475" s="234"/>
      <c r="C475" s="235"/>
      <c r="D475" s="236" t="s">
        <v>167</v>
      </c>
      <c r="E475" s="237" t="s">
        <v>36</v>
      </c>
      <c r="F475" s="238" t="s">
        <v>795</v>
      </c>
      <c r="G475" s="235"/>
      <c r="H475" s="237" t="s">
        <v>36</v>
      </c>
      <c r="I475" s="239"/>
      <c r="J475" s="235"/>
      <c r="K475" s="235"/>
      <c r="L475" s="240"/>
      <c r="M475" s="241"/>
      <c r="N475" s="242"/>
      <c r="O475" s="242"/>
      <c r="P475" s="242"/>
      <c r="Q475" s="242"/>
      <c r="R475" s="242"/>
      <c r="S475" s="242"/>
      <c r="T475" s="24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4" t="s">
        <v>167</v>
      </c>
      <c r="AU475" s="244" t="s">
        <v>94</v>
      </c>
      <c r="AV475" s="13" t="s">
        <v>91</v>
      </c>
      <c r="AW475" s="13" t="s">
        <v>43</v>
      </c>
      <c r="AX475" s="13" t="s">
        <v>83</v>
      </c>
      <c r="AY475" s="244" t="s">
        <v>156</v>
      </c>
    </row>
    <row r="476" s="13" customFormat="1">
      <c r="A476" s="13"/>
      <c r="B476" s="234"/>
      <c r="C476" s="235"/>
      <c r="D476" s="236" t="s">
        <v>167</v>
      </c>
      <c r="E476" s="237" t="s">
        <v>36</v>
      </c>
      <c r="F476" s="238" t="s">
        <v>796</v>
      </c>
      <c r="G476" s="235"/>
      <c r="H476" s="237" t="s">
        <v>36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4" t="s">
        <v>167</v>
      </c>
      <c r="AU476" s="244" t="s">
        <v>94</v>
      </c>
      <c r="AV476" s="13" t="s">
        <v>91</v>
      </c>
      <c r="AW476" s="13" t="s">
        <v>43</v>
      </c>
      <c r="AX476" s="13" t="s">
        <v>83</v>
      </c>
      <c r="AY476" s="244" t="s">
        <v>156</v>
      </c>
    </row>
    <row r="477" s="13" customFormat="1">
      <c r="A477" s="13"/>
      <c r="B477" s="234"/>
      <c r="C477" s="235"/>
      <c r="D477" s="236" t="s">
        <v>167</v>
      </c>
      <c r="E477" s="237" t="s">
        <v>36</v>
      </c>
      <c r="F477" s="238" t="s">
        <v>797</v>
      </c>
      <c r="G477" s="235"/>
      <c r="H477" s="237" t="s">
        <v>36</v>
      </c>
      <c r="I477" s="239"/>
      <c r="J477" s="235"/>
      <c r="K477" s="235"/>
      <c r="L477" s="240"/>
      <c r="M477" s="241"/>
      <c r="N477" s="242"/>
      <c r="O477" s="242"/>
      <c r="P477" s="242"/>
      <c r="Q477" s="242"/>
      <c r="R477" s="242"/>
      <c r="S477" s="242"/>
      <c r="T477" s="24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4" t="s">
        <v>167</v>
      </c>
      <c r="AU477" s="244" t="s">
        <v>94</v>
      </c>
      <c r="AV477" s="13" t="s">
        <v>91</v>
      </c>
      <c r="AW477" s="13" t="s">
        <v>43</v>
      </c>
      <c r="AX477" s="13" t="s">
        <v>83</v>
      </c>
      <c r="AY477" s="244" t="s">
        <v>156</v>
      </c>
    </row>
    <row r="478" s="13" customFormat="1">
      <c r="A478" s="13"/>
      <c r="B478" s="234"/>
      <c r="C478" s="235"/>
      <c r="D478" s="236" t="s">
        <v>167</v>
      </c>
      <c r="E478" s="237" t="s">
        <v>36</v>
      </c>
      <c r="F478" s="238" t="s">
        <v>798</v>
      </c>
      <c r="G478" s="235"/>
      <c r="H478" s="237" t="s">
        <v>36</v>
      </c>
      <c r="I478" s="239"/>
      <c r="J478" s="235"/>
      <c r="K478" s="235"/>
      <c r="L478" s="240"/>
      <c r="M478" s="241"/>
      <c r="N478" s="242"/>
      <c r="O478" s="242"/>
      <c r="P478" s="242"/>
      <c r="Q478" s="242"/>
      <c r="R478" s="242"/>
      <c r="S478" s="242"/>
      <c r="T478" s="24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4" t="s">
        <v>167</v>
      </c>
      <c r="AU478" s="244" t="s">
        <v>94</v>
      </c>
      <c r="AV478" s="13" t="s">
        <v>91</v>
      </c>
      <c r="AW478" s="13" t="s">
        <v>43</v>
      </c>
      <c r="AX478" s="13" t="s">
        <v>83</v>
      </c>
      <c r="AY478" s="244" t="s">
        <v>156</v>
      </c>
    </row>
    <row r="479" s="13" customFormat="1">
      <c r="A479" s="13"/>
      <c r="B479" s="234"/>
      <c r="C479" s="235"/>
      <c r="D479" s="236" t="s">
        <v>167</v>
      </c>
      <c r="E479" s="237" t="s">
        <v>36</v>
      </c>
      <c r="F479" s="238" t="s">
        <v>799</v>
      </c>
      <c r="G479" s="235"/>
      <c r="H479" s="237" t="s">
        <v>36</v>
      </c>
      <c r="I479" s="239"/>
      <c r="J479" s="235"/>
      <c r="K479" s="235"/>
      <c r="L479" s="240"/>
      <c r="M479" s="241"/>
      <c r="N479" s="242"/>
      <c r="O479" s="242"/>
      <c r="P479" s="242"/>
      <c r="Q479" s="242"/>
      <c r="R479" s="242"/>
      <c r="S479" s="242"/>
      <c r="T479" s="24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4" t="s">
        <v>167</v>
      </c>
      <c r="AU479" s="244" t="s">
        <v>94</v>
      </c>
      <c r="AV479" s="13" t="s">
        <v>91</v>
      </c>
      <c r="AW479" s="13" t="s">
        <v>43</v>
      </c>
      <c r="AX479" s="13" t="s">
        <v>83</v>
      </c>
      <c r="AY479" s="244" t="s">
        <v>156</v>
      </c>
    </row>
    <row r="480" s="14" customFormat="1">
      <c r="A480" s="14"/>
      <c r="B480" s="245"/>
      <c r="C480" s="246"/>
      <c r="D480" s="236" t="s">
        <v>167</v>
      </c>
      <c r="E480" s="247" t="s">
        <v>36</v>
      </c>
      <c r="F480" s="248" t="s">
        <v>813</v>
      </c>
      <c r="G480" s="246"/>
      <c r="H480" s="249">
        <v>6.6950000000000003</v>
      </c>
      <c r="I480" s="250"/>
      <c r="J480" s="246"/>
      <c r="K480" s="246"/>
      <c r="L480" s="251"/>
      <c r="M480" s="252"/>
      <c r="N480" s="253"/>
      <c r="O480" s="253"/>
      <c r="P480" s="253"/>
      <c r="Q480" s="253"/>
      <c r="R480" s="253"/>
      <c r="S480" s="253"/>
      <c r="T480" s="25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5" t="s">
        <v>167</v>
      </c>
      <c r="AU480" s="255" t="s">
        <v>94</v>
      </c>
      <c r="AV480" s="14" t="s">
        <v>94</v>
      </c>
      <c r="AW480" s="14" t="s">
        <v>43</v>
      </c>
      <c r="AX480" s="14" t="s">
        <v>83</v>
      </c>
      <c r="AY480" s="255" t="s">
        <v>156</v>
      </c>
    </row>
    <row r="481" s="14" customFormat="1">
      <c r="A481" s="14"/>
      <c r="B481" s="245"/>
      <c r="C481" s="246"/>
      <c r="D481" s="236" t="s">
        <v>167</v>
      </c>
      <c r="E481" s="247" t="s">
        <v>36</v>
      </c>
      <c r="F481" s="248" t="s">
        <v>814</v>
      </c>
      <c r="G481" s="246"/>
      <c r="H481" s="249">
        <v>0.35099999999999998</v>
      </c>
      <c r="I481" s="250"/>
      <c r="J481" s="246"/>
      <c r="K481" s="246"/>
      <c r="L481" s="251"/>
      <c r="M481" s="252"/>
      <c r="N481" s="253"/>
      <c r="O481" s="253"/>
      <c r="P481" s="253"/>
      <c r="Q481" s="253"/>
      <c r="R481" s="253"/>
      <c r="S481" s="253"/>
      <c r="T481" s="25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5" t="s">
        <v>167</v>
      </c>
      <c r="AU481" s="255" t="s">
        <v>94</v>
      </c>
      <c r="AV481" s="14" t="s">
        <v>94</v>
      </c>
      <c r="AW481" s="14" t="s">
        <v>43</v>
      </c>
      <c r="AX481" s="14" t="s">
        <v>83</v>
      </c>
      <c r="AY481" s="255" t="s">
        <v>156</v>
      </c>
    </row>
    <row r="482" s="14" customFormat="1">
      <c r="A482" s="14"/>
      <c r="B482" s="245"/>
      <c r="C482" s="246"/>
      <c r="D482" s="236" t="s">
        <v>167</v>
      </c>
      <c r="E482" s="247" t="s">
        <v>36</v>
      </c>
      <c r="F482" s="248" t="s">
        <v>815</v>
      </c>
      <c r="G482" s="246"/>
      <c r="H482" s="249">
        <v>9.6820000000000004</v>
      </c>
      <c r="I482" s="250"/>
      <c r="J482" s="246"/>
      <c r="K482" s="246"/>
      <c r="L482" s="251"/>
      <c r="M482" s="252"/>
      <c r="N482" s="253"/>
      <c r="O482" s="253"/>
      <c r="P482" s="253"/>
      <c r="Q482" s="253"/>
      <c r="R482" s="253"/>
      <c r="S482" s="253"/>
      <c r="T482" s="25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5" t="s">
        <v>167</v>
      </c>
      <c r="AU482" s="255" t="s">
        <v>94</v>
      </c>
      <c r="AV482" s="14" t="s">
        <v>94</v>
      </c>
      <c r="AW482" s="14" t="s">
        <v>43</v>
      </c>
      <c r="AX482" s="14" t="s">
        <v>83</v>
      </c>
      <c r="AY482" s="255" t="s">
        <v>156</v>
      </c>
    </row>
    <row r="483" s="14" customFormat="1">
      <c r="A483" s="14"/>
      <c r="B483" s="245"/>
      <c r="C483" s="246"/>
      <c r="D483" s="236" t="s">
        <v>167</v>
      </c>
      <c r="E483" s="247" t="s">
        <v>36</v>
      </c>
      <c r="F483" s="248" t="s">
        <v>816</v>
      </c>
      <c r="G483" s="246"/>
      <c r="H483" s="249">
        <v>2.0750000000000002</v>
      </c>
      <c r="I483" s="250"/>
      <c r="J483" s="246"/>
      <c r="K483" s="246"/>
      <c r="L483" s="251"/>
      <c r="M483" s="252"/>
      <c r="N483" s="253"/>
      <c r="O483" s="253"/>
      <c r="P483" s="253"/>
      <c r="Q483" s="253"/>
      <c r="R483" s="253"/>
      <c r="S483" s="253"/>
      <c r="T483" s="25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5" t="s">
        <v>167</v>
      </c>
      <c r="AU483" s="255" t="s">
        <v>94</v>
      </c>
      <c r="AV483" s="14" t="s">
        <v>94</v>
      </c>
      <c r="AW483" s="14" t="s">
        <v>43</v>
      </c>
      <c r="AX483" s="14" t="s">
        <v>83</v>
      </c>
      <c r="AY483" s="255" t="s">
        <v>156</v>
      </c>
    </row>
    <row r="484" s="14" customFormat="1">
      <c r="A484" s="14"/>
      <c r="B484" s="245"/>
      <c r="C484" s="246"/>
      <c r="D484" s="236" t="s">
        <v>167</v>
      </c>
      <c r="E484" s="247" t="s">
        <v>36</v>
      </c>
      <c r="F484" s="248" t="s">
        <v>817</v>
      </c>
      <c r="G484" s="246"/>
      <c r="H484" s="249">
        <v>2.0750000000000002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5" t="s">
        <v>167</v>
      </c>
      <c r="AU484" s="255" t="s">
        <v>94</v>
      </c>
      <c r="AV484" s="14" t="s">
        <v>94</v>
      </c>
      <c r="AW484" s="14" t="s">
        <v>43</v>
      </c>
      <c r="AX484" s="14" t="s">
        <v>83</v>
      </c>
      <c r="AY484" s="255" t="s">
        <v>156</v>
      </c>
    </row>
    <row r="485" s="14" customFormat="1">
      <c r="A485" s="14"/>
      <c r="B485" s="245"/>
      <c r="C485" s="246"/>
      <c r="D485" s="236" t="s">
        <v>167</v>
      </c>
      <c r="E485" s="247" t="s">
        <v>36</v>
      </c>
      <c r="F485" s="248" t="s">
        <v>818</v>
      </c>
      <c r="G485" s="246"/>
      <c r="H485" s="249">
        <v>9.4469999999999992</v>
      </c>
      <c r="I485" s="250"/>
      <c r="J485" s="246"/>
      <c r="K485" s="246"/>
      <c r="L485" s="251"/>
      <c r="M485" s="252"/>
      <c r="N485" s="253"/>
      <c r="O485" s="253"/>
      <c r="P485" s="253"/>
      <c r="Q485" s="253"/>
      <c r="R485" s="253"/>
      <c r="S485" s="253"/>
      <c r="T485" s="25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5" t="s">
        <v>167</v>
      </c>
      <c r="AU485" s="255" t="s">
        <v>94</v>
      </c>
      <c r="AV485" s="14" t="s">
        <v>94</v>
      </c>
      <c r="AW485" s="14" t="s">
        <v>43</v>
      </c>
      <c r="AX485" s="14" t="s">
        <v>83</v>
      </c>
      <c r="AY485" s="255" t="s">
        <v>156</v>
      </c>
    </row>
    <row r="486" s="14" customFormat="1">
      <c r="A486" s="14"/>
      <c r="B486" s="245"/>
      <c r="C486" s="246"/>
      <c r="D486" s="236" t="s">
        <v>167</v>
      </c>
      <c r="E486" s="247" t="s">
        <v>36</v>
      </c>
      <c r="F486" s="248" t="s">
        <v>819</v>
      </c>
      <c r="G486" s="246"/>
      <c r="H486" s="249">
        <v>0.85799999999999998</v>
      </c>
      <c r="I486" s="250"/>
      <c r="J486" s="246"/>
      <c r="K486" s="246"/>
      <c r="L486" s="251"/>
      <c r="M486" s="252"/>
      <c r="N486" s="253"/>
      <c r="O486" s="253"/>
      <c r="P486" s="253"/>
      <c r="Q486" s="253"/>
      <c r="R486" s="253"/>
      <c r="S486" s="253"/>
      <c r="T486" s="25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5" t="s">
        <v>167</v>
      </c>
      <c r="AU486" s="255" t="s">
        <v>94</v>
      </c>
      <c r="AV486" s="14" t="s">
        <v>94</v>
      </c>
      <c r="AW486" s="14" t="s">
        <v>43</v>
      </c>
      <c r="AX486" s="14" t="s">
        <v>83</v>
      </c>
      <c r="AY486" s="255" t="s">
        <v>156</v>
      </c>
    </row>
    <row r="487" s="14" customFormat="1">
      <c r="A487" s="14"/>
      <c r="B487" s="245"/>
      <c r="C487" s="246"/>
      <c r="D487" s="236" t="s">
        <v>167</v>
      </c>
      <c r="E487" s="247" t="s">
        <v>36</v>
      </c>
      <c r="F487" s="248" t="s">
        <v>820</v>
      </c>
      <c r="G487" s="246"/>
      <c r="H487" s="249">
        <v>0.95599999999999996</v>
      </c>
      <c r="I487" s="250"/>
      <c r="J487" s="246"/>
      <c r="K487" s="246"/>
      <c r="L487" s="251"/>
      <c r="M487" s="252"/>
      <c r="N487" s="253"/>
      <c r="O487" s="253"/>
      <c r="P487" s="253"/>
      <c r="Q487" s="253"/>
      <c r="R487" s="253"/>
      <c r="S487" s="253"/>
      <c r="T487" s="25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5" t="s">
        <v>167</v>
      </c>
      <c r="AU487" s="255" t="s">
        <v>94</v>
      </c>
      <c r="AV487" s="14" t="s">
        <v>94</v>
      </c>
      <c r="AW487" s="14" t="s">
        <v>43</v>
      </c>
      <c r="AX487" s="14" t="s">
        <v>83</v>
      </c>
      <c r="AY487" s="255" t="s">
        <v>156</v>
      </c>
    </row>
    <row r="488" s="15" customFormat="1">
      <c r="A488" s="15"/>
      <c r="B488" s="256"/>
      <c r="C488" s="257"/>
      <c r="D488" s="236" t="s">
        <v>167</v>
      </c>
      <c r="E488" s="258" t="s">
        <v>36</v>
      </c>
      <c r="F488" s="259" t="s">
        <v>250</v>
      </c>
      <c r="G488" s="257"/>
      <c r="H488" s="260">
        <v>32.139000000000003</v>
      </c>
      <c r="I488" s="261"/>
      <c r="J488" s="257"/>
      <c r="K488" s="257"/>
      <c r="L488" s="262"/>
      <c r="M488" s="263"/>
      <c r="N488" s="264"/>
      <c r="O488" s="264"/>
      <c r="P488" s="264"/>
      <c r="Q488" s="264"/>
      <c r="R488" s="264"/>
      <c r="S488" s="264"/>
      <c r="T488" s="265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66" t="s">
        <v>167</v>
      </c>
      <c r="AU488" s="266" t="s">
        <v>94</v>
      </c>
      <c r="AV488" s="15" t="s">
        <v>163</v>
      </c>
      <c r="AW488" s="15" t="s">
        <v>43</v>
      </c>
      <c r="AX488" s="15" t="s">
        <v>91</v>
      </c>
      <c r="AY488" s="266" t="s">
        <v>156</v>
      </c>
    </row>
    <row r="489" s="2" customFormat="1" ht="24.15" customHeight="1">
      <c r="A489" s="42"/>
      <c r="B489" s="43"/>
      <c r="C489" s="216" t="s">
        <v>821</v>
      </c>
      <c r="D489" s="216" t="s">
        <v>158</v>
      </c>
      <c r="E489" s="217" t="s">
        <v>822</v>
      </c>
      <c r="F489" s="218" t="s">
        <v>823</v>
      </c>
      <c r="G489" s="219" t="s">
        <v>161</v>
      </c>
      <c r="H489" s="220">
        <v>32.139000000000003</v>
      </c>
      <c r="I489" s="221"/>
      <c r="J489" s="222">
        <f>ROUND(I489*H489,2)</f>
        <v>0</v>
      </c>
      <c r="K489" s="218" t="s">
        <v>162</v>
      </c>
      <c r="L489" s="48"/>
      <c r="M489" s="223" t="s">
        <v>36</v>
      </c>
      <c r="N489" s="224" t="s">
        <v>54</v>
      </c>
      <c r="O489" s="88"/>
      <c r="P489" s="225">
        <f>O489*H489</f>
        <v>0</v>
      </c>
      <c r="Q489" s="225">
        <v>0</v>
      </c>
      <c r="R489" s="225">
        <f>Q489*H489</f>
        <v>0</v>
      </c>
      <c r="S489" s="225">
        <v>0</v>
      </c>
      <c r="T489" s="226">
        <f>S489*H489</f>
        <v>0</v>
      </c>
      <c r="U489" s="42"/>
      <c r="V489" s="42"/>
      <c r="W489" s="42"/>
      <c r="X489" s="42"/>
      <c r="Y489" s="42"/>
      <c r="Z489" s="42"/>
      <c r="AA489" s="42"/>
      <c r="AB489" s="42"/>
      <c r="AC489" s="42"/>
      <c r="AD489" s="42"/>
      <c r="AE489" s="42"/>
      <c r="AR489" s="227" t="s">
        <v>163</v>
      </c>
      <c r="AT489" s="227" t="s">
        <v>158</v>
      </c>
      <c r="AU489" s="227" t="s">
        <v>94</v>
      </c>
      <c r="AY489" s="20" t="s">
        <v>156</v>
      </c>
      <c r="BE489" s="228">
        <f>IF(N489="základní",J489,0)</f>
        <v>0</v>
      </c>
      <c r="BF489" s="228">
        <f>IF(N489="snížená",J489,0)</f>
        <v>0</v>
      </c>
      <c r="BG489" s="228">
        <f>IF(N489="zákl. přenesená",J489,0)</f>
        <v>0</v>
      </c>
      <c r="BH489" s="228">
        <f>IF(N489="sníž. přenesená",J489,0)</f>
        <v>0</v>
      </c>
      <c r="BI489" s="228">
        <f>IF(N489="nulová",J489,0)</f>
        <v>0</v>
      </c>
      <c r="BJ489" s="20" t="s">
        <v>91</v>
      </c>
      <c r="BK489" s="228">
        <f>ROUND(I489*H489,2)</f>
        <v>0</v>
      </c>
      <c r="BL489" s="20" t="s">
        <v>163</v>
      </c>
      <c r="BM489" s="227" t="s">
        <v>824</v>
      </c>
    </row>
    <row r="490" s="2" customFormat="1">
      <c r="A490" s="42"/>
      <c r="B490" s="43"/>
      <c r="C490" s="44"/>
      <c r="D490" s="229" t="s">
        <v>165</v>
      </c>
      <c r="E490" s="44"/>
      <c r="F490" s="230" t="s">
        <v>825</v>
      </c>
      <c r="G490" s="44"/>
      <c r="H490" s="44"/>
      <c r="I490" s="231"/>
      <c r="J490" s="44"/>
      <c r="K490" s="44"/>
      <c r="L490" s="48"/>
      <c r="M490" s="232"/>
      <c r="N490" s="233"/>
      <c r="O490" s="88"/>
      <c r="P490" s="88"/>
      <c r="Q490" s="88"/>
      <c r="R490" s="88"/>
      <c r="S490" s="88"/>
      <c r="T490" s="89"/>
      <c r="U490" s="42"/>
      <c r="V490" s="42"/>
      <c r="W490" s="42"/>
      <c r="X490" s="42"/>
      <c r="Y490" s="42"/>
      <c r="Z490" s="42"/>
      <c r="AA490" s="42"/>
      <c r="AB490" s="42"/>
      <c r="AC490" s="42"/>
      <c r="AD490" s="42"/>
      <c r="AE490" s="42"/>
      <c r="AT490" s="20" t="s">
        <v>165</v>
      </c>
      <c r="AU490" s="20" t="s">
        <v>94</v>
      </c>
    </row>
    <row r="491" s="2" customFormat="1" ht="24.15" customHeight="1">
      <c r="A491" s="42"/>
      <c r="B491" s="43"/>
      <c r="C491" s="216" t="s">
        <v>826</v>
      </c>
      <c r="D491" s="216" t="s">
        <v>158</v>
      </c>
      <c r="E491" s="217" t="s">
        <v>827</v>
      </c>
      <c r="F491" s="218" t="s">
        <v>828</v>
      </c>
      <c r="G491" s="219" t="s">
        <v>161</v>
      </c>
      <c r="H491" s="220">
        <v>7.6630000000000003</v>
      </c>
      <c r="I491" s="221"/>
      <c r="J491" s="222">
        <f>ROUND(I491*H491,2)</f>
        <v>0</v>
      </c>
      <c r="K491" s="218" t="s">
        <v>162</v>
      </c>
      <c r="L491" s="48"/>
      <c r="M491" s="223" t="s">
        <v>36</v>
      </c>
      <c r="N491" s="224" t="s">
        <v>54</v>
      </c>
      <c r="O491" s="88"/>
      <c r="P491" s="225">
        <f>O491*H491</f>
        <v>0</v>
      </c>
      <c r="Q491" s="225">
        <v>0.0013400000000000001</v>
      </c>
      <c r="R491" s="225">
        <f>Q491*H491</f>
        <v>0.01026842</v>
      </c>
      <c r="S491" s="225">
        <v>0</v>
      </c>
      <c r="T491" s="226">
        <f>S491*H491</f>
        <v>0</v>
      </c>
      <c r="U491" s="42"/>
      <c r="V491" s="42"/>
      <c r="W491" s="42"/>
      <c r="X491" s="42"/>
      <c r="Y491" s="42"/>
      <c r="Z491" s="42"/>
      <c r="AA491" s="42"/>
      <c r="AB491" s="42"/>
      <c r="AC491" s="42"/>
      <c r="AD491" s="42"/>
      <c r="AE491" s="42"/>
      <c r="AR491" s="227" t="s">
        <v>163</v>
      </c>
      <c r="AT491" s="227" t="s">
        <v>158</v>
      </c>
      <c r="AU491" s="227" t="s">
        <v>94</v>
      </c>
      <c r="AY491" s="20" t="s">
        <v>156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20" t="s">
        <v>91</v>
      </c>
      <c r="BK491" s="228">
        <f>ROUND(I491*H491,2)</f>
        <v>0</v>
      </c>
      <c r="BL491" s="20" t="s">
        <v>163</v>
      </c>
      <c r="BM491" s="227" t="s">
        <v>829</v>
      </c>
    </row>
    <row r="492" s="2" customFormat="1">
      <c r="A492" s="42"/>
      <c r="B492" s="43"/>
      <c r="C492" s="44"/>
      <c r="D492" s="229" t="s">
        <v>165</v>
      </c>
      <c r="E492" s="44"/>
      <c r="F492" s="230" t="s">
        <v>830</v>
      </c>
      <c r="G492" s="44"/>
      <c r="H492" s="44"/>
      <c r="I492" s="231"/>
      <c r="J492" s="44"/>
      <c r="K492" s="44"/>
      <c r="L492" s="48"/>
      <c r="M492" s="232"/>
      <c r="N492" s="233"/>
      <c r="O492" s="88"/>
      <c r="P492" s="88"/>
      <c r="Q492" s="88"/>
      <c r="R492" s="88"/>
      <c r="S492" s="88"/>
      <c r="T492" s="89"/>
      <c r="U492" s="42"/>
      <c r="V492" s="42"/>
      <c r="W492" s="42"/>
      <c r="X492" s="42"/>
      <c r="Y492" s="42"/>
      <c r="Z492" s="42"/>
      <c r="AA492" s="42"/>
      <c r="AB492" s="42"/>
      <c r="AC492" s="42"/>
      <c r="AD492" s="42"/>
      <c r="AE492" s="42"/>
      <c r="AT492" s="20" t="s">
        <v>165</v>
      </c>
      <c r="AU492" s="20" t="s">
        <v>94</v>
      </c>
    </row>
    <row r="493" s="13" customFormat="1">
      <c r="A493" s="13"/>
      <c r="B493" s="234"/>
      <c r="C493" s="235"/>
      <c r="D493" s="236" t="s">
        <v>167</v>
      </c>
      <c r="E493" s="237" t="s">
        <v>36</v>
      </c>
      <c r="F493" s="238" t="s">
        <v>795</v>
      </c>
      <c r="G493" s="235"/>
      <c r="H493" s="237" t="s">
        <v>36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4" t="s">
        <v>167</v>
      </c>
      <c r="AU493" s="244" t="s">
        <v>94</v>
      </c>
      <c r="AV493" s="13" t="s">
        <v>91</v>
      </c>
      <c r="AW493" s="13" t="s">
        <v>43</v>
      </c>
      <c r="AX493" s="13" t="s">
        <v>83</v>
      </c>
      <c r="AY493" s="244" t="s">
        <v>156</v>
      </c>
    </row>
    <row r="494" s="13" customFormat="1">
      <c r="A494" s="13"/>
      <c r="B494" s="234"/>
      <c r="C494" s="235"/>
      <c r="D494" s="236" t="s">
        <v>167</v>
      </c>
      <c r="E494" s="237" t="s">
        <v>36</v>
      </c>
      <c r="F494" s="238" t="s">
        <v>796</v>
      </c>
      <c r="G494" s="235"/>
      <c r="H494" s="237" t="s">
        <v>36</v>
      </c>
      <c r="I494" s="239"/>
      <c r="J494" s="235"/>
      <c r="K494" s="235"/>
      <c r="L494" s="240"/>
      <c r="M494" s="241"/>
      <c r="N494" s="242"/>
      <c r="O494" s="242"/>
      <c r="P494" s="242"/>
      <c r="Q494" s="242"/>
      <c r="R494" s="242"/>
      <c r="S494" s="242"/>
      <c r="T494" s="24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4" t="s">
        <v>167</v>
      </c>
      <c r="AU494" s="244" t="s">
        <v>94</v>
      </c>
      <c r="AV494" s="13" t="s">
        <v>91</v>
      </c>
      <c r="AW494" s="13" t="s">
        <v>43</v>
      </c>
      <c r="AX494" s="13" t="s">
        <v>83</v>
      </c>
      <c r="AY494" s="244" t="s">
        <v>156</v>
      </c>
    </row>
    <row r="495" s="13" customFormat="1">
      <c r="A495" s="13"/>
      <c r="B495" s="234"/>
      <c r="C495" s="235"/>
      <c r="D495" s="236" t="s">
        <v>167</v>
      </c>
      <c r="E495" s="237" t="s">
        <v>36</v>
      </c>
      <c r="F495" s="238" t="s">
        <v>797</v>
      </c>
      <c r="G495" s="235"/>
      <c r="H495" s="237" t="s">
        <v>36</v>
      </c>
      <c r="I495" s="239"/>
      <c r="J495" s="235"/>
      <c r="K495" s="235"/>
      <c r="L495" s="240"/>
      <c r="M495" s="241"/>
      <c r="N495" s="242"/>
      <c r="O495" s="242"/>
      <c r="P495" s="242"/>
      <c r="Q495" s="242"/>
      <c r="R495" s="242"/>
      <c r="S495" s="242"/>
      <c r="T495" s="24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4" t="s">
        <v>167</v>
      </c>
      <c r="AU495" s="244" t="s">
        <v>94</v>
      </c>
      <c r="AV495" s="13" t="s">
        <v>91</v>
      </c>
      <c r="AW495" s="13" t="s">
        <v>43</v>
      </c>
      <c r="AX495" s="13" t="s">
        <v>83</v>
      </c>
      <c r="AY495" s="244" t="s">
        <v>156</v>
      </c>
    </row>
    <row r="496" s="13" customFormat="1">
      <c r="A496" s="13"/>
      <c r="B496" s="234"/>
      <c r="C496" s="235"/>
      <c r="D496" s="236" t="s">
        <v>167</v>
      </c>
      <c r="E496" s="237" t="s">
        <v>36</v>
      </c>
      <c r="F496" s="238" t="s">
        <v>798</v>
      </c>
      <c r="G496" s="235"/>
      <c r="H496" s="237" t="s">
        <v>36</v>
      </c>
      <c r="I496" s="239"/>
      <c r="J496" s="235"/>
      <c r="K496" s="235"/>
      <c r="L496" s="240"/>
      <c r="M496" s="241"/>
      <c r="N496" s="242"/>
      <c r="O496" s="242"/>
      <c r="P496" s="242"/>
      <c r="Q496" s="242"/>
      <c r="R496" s="242"/>
      <c r="S496" s="242"/>
      <c r="T496" s="24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4" t="s">
        <v>167</v>
      </c>
      <c r="AU496" s="244" t="s">
        <v>94</v>
      </c>
      <c r="AV496" s="13" t="s">
        <v>91</v>
      </c>
      <c r="AW496" s="13" t="s">
        <v>43</v>
      </c>
      <c r="AX496" s="13" t="s">
        <v>83</v>
      </c>
      <c r="AY496" s="244" t="s">
        <v>156</v>
      </c>
    </row>
    <row r="497" s="13" customFormat="1">
      <c r="A497" s="13"/>
      <c r="B497" s="234"/>
      <c r="C497" s="235"/>
      <c r="D497" s="236" t="s">
        <v>167</v>
      </c>
      <c r="E497" s="237" t="s">
        <v>36</v>
      </c>
      <c r="F497" s="238" t="s">
        <v>799</v>
      </c>
      <c r="G497" s="235"/>
      <c r="H497" s="237" t="s">
        <v>36</v>
      </c>
      <c r="I497" s="239"/>
      <c r="J497" s="235"/>
      <c r="K497" s="235"/>
      <c r="L497" s="240"/>
      <c r="M497" s="241"/>
      <c r="N497" s="242"/>
      <c r="O497" s="242"/>
      <c r="P497" s="242"/>
      <c r="Q497" s="242"/>
      <c r="R497" s="242"/>
      <c r="S497" s="242"/>
      <c r="T497" s="24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4" t="s">
        <v>167</v>
      </c>
      <c r="AU497" s="244" t="s">
        <v>94</v>
      </c>
      <c r="AV497" s="13" t="s">
        <v>91</v>
      </c>
      <c r="AW497" s="13" t="s">
        <v>43</v>
      </c>
      <c r="AX497" s="13" t="s">
        <v>83</v>
      </c>
      <c r="AY497" s="244" t="s">
        <v>156</v>
      </c>
    </row>
    <row r="498" s="14" customFormat="1">
      <c r="A498" s="14"/>
      <c r="B498" s="245"/>
      <c r="C498" s="246"/>
      <c r="D498" s="236" t="s">
        <v>167</v>
      </c>
      <c r="E498" s="247" t="s">
        <v>36</v>
      </c>
      <c r="F498" s="248" t="s">
        <v>831</v>
      </c>
      <c r="G498" s="246"/>
      <c r="H498" s="249">
        <v>2.5750000000000002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5" t="s">
        <v>167</v>
      </c>
      <c r="AU498" s="255" t="s">
        <v>94</v>
      </c>
      <c r="AV498" s="14" t="s">
        <v>94</v>
      </c>
      <c r="AW498" s="14" t="s">
        <v>43</v>
      </c>
      <c r="AX498" s="14" t="s">
        <v>83</v>
      </c>
      <c r="AY498" s="255" t="s">
        <v>156</v>
      </c>
    </row>
    <row r="499" s="14" customFormat="1">
      <c r="A499" s="14"/>
      <c r="B499" s="245"/>
      <c r="C499" s="246"/>
      <c r="D499" s="236" t="s">
        <v>167</v>
      </c>
      <c r="E499" s="247" t="s">
        <v>36</v>
      </c>
      <c r="F499" s="248" t="s">
        <v>832</v>
      </c>
      <c r="G499" s="246"/>
      <c r="H499" s="249">
        <v>2.5750000000000002</v>
      </c>
      <c r="I499" s="250"/>
      <c r="J499" s="246"/>
      <c r="K499" s="246"/>
      <c r="L499" s="251"/>
      <c r="M499" s="252"/>
      <c r="N499" s="253"/>
      <c r="O499" s="253"/>
      <c r="P499" s="253"/>
      <c r="Q499" s="253"/>
      <c r="R499" s="253"/>
      <c r="S499" s="253"/>
      <c r="T499" s="25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5" t="s">
        <v>167</v>
      </c>
      <c r="AU499" s="255" t="s">
        <v>94</v>
      </c>
      <c r="AV499" s="14" t="s">
        <v>94</v>
      </c>
      <c r="AW499" s="14" t="s">
        <v>43</v>
      </c>
      <c r="AX499" s="14" t="s">
        <v>83</v>
      </c>
      <c r="AY499" s="255" t="s">
        <v>156</v>
      </c>
    </row>
    <row r="500" s="14" customFormat="1">
      <c r="A500" s="14"/>
      <c r="B500" s="245"/>
      <c r="C500" s="246"/>
      <c r="D500" s="236" t="s">
        <v>167</v>
      </c>
      <c r="E500" s="247" t="s">
        <v>36</v>
      </c>
      <c r="F500" s="248" t="s">
        <v>833</v>
      </c>
      <c r="G500" s="246"/>
      <c r="H500" s="249">
        <v>2.5129999999999999</v>
      </c>
      <c r="I500" s="250"/>
      <c r="J500" s="246"/>
      <c r="K500" s="246"/>
      <c r="L500" s="251"/>
      <c r="M500" s="252"/>
      <c r="N500" s="253"/>
      <c r="O500" s="253"/>
      <c r="P500" s="253"/>
      <c r="Q500" s="253"/>
      <c r="R500" s="253"/>
      <c r="S500" s="253"/>
      <c r="T500" s="25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5" t="s">
        <v>167</v>
      </c>
      <c r="AU500" s="255" t="s">
        <v>94</v>
      </c>
      <c r="AV500" s="14" t="s">
        <v>94</v>
      </c>
      <c r="AW500" s="14" t="s">
        <v>43</v>
      </c>
      <c r="AX500" s="14" t="s">
        <v>83</v>
      </c>
      <c r="AY500" s="255" t="s">
        <v>156</v>
      </c>
    </row>
    <row r="501" s="15" customFormat="1">
      <c r="A501" s="15"/>
      <c r="B501" s="256"/>
      <c r="C501" s="257"/>
      <c r="D501" s="236" t="s">
        <v>167</v>
      </c>
      <c r="E501" s="258" t="s">
        <v>36</v>
      </c>
      <c r="F501" s="259" t="s">
        <v>250</v>
      </c>
      <c r="G501" s="257"/>
      <c r="H501" s="260">
        <v>7.6630000000000003</v>
      </c>
      <c r="I501" s="261"/>
      <c r="J501" s="257"/>
      <c r="K501" s="257"/>
      <c r="L501" s="262"/>
      <c r="M501" s="263"/>
      <c r="N501" s="264"/>
      <c r="O501" s="264"/>
      <c r="P501" s="264"/>
      <c r="Q501" s="264"/>
      <c r="R501" s="264"/>
      <c r="S501" s="264"/>
      <c r="T501" s="26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6" t="s">
        <v>167</v>
      </c>
      <c r="AU501" s="266" t="s">
        <v>94</v>
      </c>
      <c r="AV501" s="15" t="s">
        <v>163</v>
      </c>
      <c r="AW501" s="15" t="s">
        <v>43</v>
      </c>
      <c r="AX501" s="15" t="s">
        <v>91</v>
      </c>
      <c r="AY501" s="266" t="s">
        <v>156</v>
      </c>
    </row>
    <row r="502" s="2" customFormat="1" ht="24.15" customHeight="1">
      <c r="A502" s="42"/>
      <c r="B502" s="43"/>
      <c r="C502" s="216" t="s">
        <v>834</v>
      </c>
      <c r="D502" s="216" t="s">
        <v>158</v>
      </c>
      <c r="E502" s="217" t="s">
        <v>835</v>
      </c>
      <c r="F502" s="218" t="s">
        <v>836</v>
      </c>
      <c r="G502" s="219" t="s">
        <v>161</v>
      </c>
      <c r="H502" s="220">
        <v>7.6630000000000003</v>
      </c>
      <c r="I502" s="221"/>
      <c r="J502" s="222">
        <f>ROUND(I502*H502,2)</f>
        <v>0</v>
      </c>
      <c r="K502" s="218" t="s">
        <v>162</v>
      </c>
      <c r="L502" s="48"/>
      <c r="M502" s="223" t="s">
        <v>36</v>
      </c>
      <c r="N502" s="224" t="s">
        <v>54</v>
      </c>
      <c r="O502" s="88"/>
      <c r="P502" s="225">
        <f>O502*H502</f>
        <v>0</v>
      </c>
      <c r="Q502" s="225">
        <v>0</v>
      </c>
      <c r="R502" s="225">
        <f>Q502*H502</f>
        <v>0</v>
      </c>
      <c r="S502" s="225">
        <v>0</v>
      </c>
      <c r="T502" s="226">
        <f>S502*H502</f>
        <v>0</v>
      </c>
      <c r="U502" s="42"/>
      <c r="V502" s="42"/>
      <c r="W502" s="42"/>
      <c r="X502" s="42"/>
      <c r="Y502" s="42"/>
      <c r="Z502" s="42"/>
      <c r="AA502" s="42"/>
      <c r="AB502" s="42"/>
      <c r="AC502" s="42"/>
      <c r="AD502" s="42"/>
      <c r="AE502" s="42"/>
      <c r="AR502" s="227" t="s">
        <v>163</v>
      </c>
      <c r="AT502" s="227" t="s">
        <v>158</v>
      </c>
      <c r="AU502" s="227" t="s">
        <v>94</v>
      </c>
      <c r="AY502" s="20" t="s">
        <v>156</v>
      </c>
      <c r="BE502" s="228">
        <f>IF(N502="základní",J502,0)</f>
        <v>0</v>
      </c>
      <c r="BF502" s="228">
        <f>IF(N502="snížená",J502,0)</f>
        <v>0</v>
      </c>
      <c r="BG502" s="228">
        <f>IF(N502="zákl. přenesená",J502,0)</f>
        <v>0</v>
      </c>
      <c r="BH502" s="228">
        <f>IF(N502="sníž. přenesená",J502,0)</f>
        <v>0</v>
      </c>
      <c r="BI502" s="228">
        <f>IF(N502="nulová",J502,0)</f>
        <v>0</v>
      </c>
      <c r="BJ502" s="20" t="s">
        <v>91</v>
      </c>
      <c r="BK502" s="228">
        <f>ROUND(I502*H502,2)</f>
        <v>0</v>
      </c>
      <c r="BL502" s="20" t="s">
        <v>163</v>
      </c>
      <c r="BM502" s="227" t="s">
        <v>837</v>
      </c>
    </row>
    <row r="503" s="2" customFormat="1">
      <c r="A503" s="42"/>
      <c r="B503" s="43"/>
      <c r="C503" s="44"/>
      <c r="D503" s="229" t="s">
        <v>165</v>
      </c>
      <c r="E503" s="44"/>
      <c r="F503" s="230" t="s">
        <v>838</v>
      </c>
      <c r="G503" s="44"/>
      <c r="H503" s="44"/>
      <c r="I503" s="231"/>
      <c r="J503" s="44"/>
      <c r="K503" s="44"/>
      <c r="L503" s="48"/>
      <c r="M503" s="232"/>
      <c r="N503" s="233"/>
      <c r="O503" s="88"/>
      <c r="P503" s="88"/>
      <c r="Q503" s="88"/>
      <c r="R503" s="88"/>
      <c r="S503" s="88"/>
      <c r="T503" s="89"/>
      <c r="U503" s="42"/>
      <c r="V503" s="42"/>
      <c r="W503" s="42"/>
      <c r="X503" s="42"/>
      <c r="Y503" s="42"/>
      <c r="Z503" s="42"/>
      <c r="AA503" s="42"/>
      <c r="AB503" s="42"/>
      <c r="AC503" s="42"/>
      <c r="AD503" s="42"/>
      <c r="AE503" s="42"/>
      <c r="AT503" s="20" t="s">
        <v>165</v>
      </c>
      <c r="AU503" s="20" t="s">
        <v>94</v>
      </c>
    </row>
    <row r="504" s="2" customFormat="1" ht="16.5" customHeight="1">
      <c r="A504" s="42"/>
      <c r="B504" s="43"/>
      <c r="C504" s="216" t="s">
        <v>839</v>
      </c>
      <c r="D504" s="216" t="s">
        <v>158</v>
      </c>
      <c r="E504" s="217" t="s">
        <v>840</v>
      </c>
      <c r="F504" s="218" t="s">
        <v>841</v>
      </c>
      <c r="G504" s="219" t="s">
        <v>283</v>
      </c>
      <c r="H504" s="220">
        <v>0.63700000000000001</v>
      </c>
      <c r="I504" s="221"/>
      <c r="J504" s="222">
        <f>ROUND(I504*H504,2)</f>
        <v>0</v>
      </c>
      <c r="K504" s="218" t="s">
        <v>162</v>
      </c>
      <c r="L504" s="48"/>
      <c r="M504" s="223" t="s">
        <v>36</v>
      </c>
      <c r="N504" s="224" t="s">
        <v>54</v>
      </c>
      <c r="O504" s="88"/>
      <c r="P504" s="225">
        <f>O504*H504</f>
        <v>0</v>
      </c>
      <c r="Q504" s="225">
        <v>0.0085470000000000008</v>
      </c>
      <c r="R504" s="225">
        <f>Q504*H504</f>
        <v>0.0054444390000000006</v>
      </c>
      <c r="S504" s="225">
        <v>0</v>
      </c>
      <c r="T504" s="226">
        <f>S504*H504</f>
        <v>0</v>
      </c>
      <c r="U504" s="42"/>
      <c r="V504" s="42"/>
      <c r="W504" s="42"/>
      <c r="X504" s="42"/>
      <c r="Y504" s="42"/>
      <c r="Z504" s="42"/>
      <c r="AA504" s="42"/>
      <c r="AB504" s="42"/>
      <c r="AC504" s="42"/>
      <c r="AD504" s="42"/>
      <c r="AE504" s="42"/>
      <c r="AR504" s="227" t="s">
        <v>163</v>
      </c>
      <c r="AT504" s="227" t="s">
        <v>158</v>
      </c>
      <c r="AU504" s="227" t="s">
        <v>94</v>
      </c>
      <c r="AY504" s="20" t="s">
        <v>156</v>
      </c>
      <c r="BE504" s="228">
        <f>IF(N504="základní",J504,0)</f>
        <v>0</v>
      </c>
      <c r="BF504" s="228">
        <f>IF(N504="snížená",J504,0)</f>
        <v>0</v>
      </c>
      <c r="BG504" s="228">
        <f>IF(N504="zákl. přenesená",J504,0)</f>
        <v>0</v>
      </c>
      <c r="BH504" s="228">
        <f>IF(N504="sníž. přenesená",J504,0)</f>
        <v>0</v>
      </c>
      <c r="BI504" s="228">
        <f>IF(N504="nulová",J504,0)</f>
        <v>0</v>
      </c>
      <c r="BJ504" s="20" t="s">
        <v>91</v>
      </c>
      <c r="BK504" s="228">
        <f>ROUND(I504*H504,2)</f>
        <v>0</v>
      </c>
      <c r="BL504" s="20" t="s">
        <v>163</v>
      </c>
      <c r="BM504" s="227" t="s">
        <v>842</v>
      </c>
    </row>
    <row r="505" s="2" customFormat="1">
      <c r="A505" s="42"/>
      <c r="B505" s="43"/>
      <c r="C505" s="44"/>
      <c r="D505" s="229" t="s">
        <v>165</v>
      </c>
      <c r="E505" s="44"/>
      <c r="F505" s="230" t="s">
        <v>843</v>
      </c>
      <c r="G505" s="44"/>
      <c r="H505" s="44"/>
      <c r="I505" s="231"/>
      <c r="J505" s="44"/>
      <c r="K505" s="44"/>
      <c r="L505" s="48"/>
      <c r="M505" s="232"/>
      <c r="N505" s="233"/>
      <c r="O505" s="88"/>
      <c r="P505" s="88"/>
      <c r="Q505" s="88"/>
      <c r="R505" s="88"/>
      <c r="S505" s="88"/>
      <c r="T505" s="89"/>
      <c r="U505" s="42"/>
      <c r="V505" s="42"/>
      <c r="W505" s="42"/>
      <c r="X505" s="42"/>
      <c r="Y505" s="42"/>
      <c r="Z505" s="42"/>
      <c r="AA505" s="42"/>
      <c r="AB505" s="42"/>
      <c r="AC505" s="42"/>
      <c r="AD505" s="42"/>
      <c r="AE505" s="42"/>
      <c r="AT505" s="20" t="s">
        <v>165</v>
      </c>
      <c r="AU505" s="20" t="s">
        <v>94</v>
      </c>
    </row>
    <row r="506" s="13" customFormat="1">
      <c r="A506" s="13"/>
      <c r="B506" s="234"/>
      <c r="C506" s="235"/>
      <c r="D506" s="236" t="s">
        <v>167</v>
      </c>
      <c r="E506" s="237" t="s">
        <v>36</v>
      </c>
      <c r="F506" s="238" t="s">
        <v>844</v>
      </c>
      <c r="G506" s="235"/>
      <c r="H506" s="237" t="s">
        <v>36</v>
      </c>
      <c r="I506" s="239"/>
      <c r="J506" s="235"/>
      <c r="K506" s="235"/>
      <c r="L506" s="240"/>
      <c r="M506" s="241"/>
      <c r="N506" s="242"/>
      <c r="O506" s="242"/>
      <c r="P506" s="242"/>
      <c r="Q506" s="242"/>
      <c r="R506" s="242"/>
      <c r="S506" s="242"/>
      <c r="T506" s="24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4" t="s">
        <v>167</v>
      </c>
      <c r="AU506" s="244" t="s">
        <v>94</v>
      </c>
      <c r="AV506" s="13" t="s">
        <v>91</v>
      </c>
      <c r="AW506" s="13" t="s">
        <v>43</v>
      </c>
      <c r="AX506" s="13" t="s">
        <v>83</v>
      </c>
      <c r="AY506" s="244" t="s">
        <v>156</v>
      </c>
    </row>
    <row r="507" s="13" customFormat="1">
      <c r="A507" s="13"/>
      <c r="B507" s="234"/>
      <c r="C507" s="235"/>
      <c r="D507" s="236" t="s">
        <v>167</v>
      </c>
      <c r="E507" s="237" t="s">
        <v>36</v>
      </c>
      <c r="F507" s="238" t="s">
        <v>845</v>
      </c>
      <c r="G507" s="235"/>
      <c r="H507" s="237" t="s">
        <v>36</v>
      </c>
      <c r="I507" s="239"/>
      <c r="J507" s="235"/>
      <c r="K507" s="235"/>
      <c r="L507" s="240"/>
      <c r="M507" s="241"/>
      <c r="N507" s="242"/>
      <c r="O507" s="242"/>
      <c r="P507" s="242"/>
      <c r="Q507" s="242"/>
      <c r="R507" s="242"/>
      <c r="S507" s="242"/>
      <c r="T507" s="24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4" t="s">
        <v>167</v>
      </c>
      <c r="AU507" s="244" t="s">
        <v>94</v>
      </c>
      <c r="AV507" s="13" t="s">
        <v>91</v>
      </c>
      <c r="AW507" s="13" t="s">
        <v>43</v>
      </c>
      <c r="AX507" s="13" t="s">
        <v>83</v>
      </c>
      <c r="AY507" s="244" t="s">
        <v>156</v>
      </c>
    </row>
    <row r="508" s="13" customFormat="1">
      <c r="A508" s="13"/>
      <c r="B508" s="234"/>
      <c r="C508" s="235"/>
      <c r="D508" s="236" t="s">
        <v>167</v>
      </c>
      <c r="E508" s="237" t="s">
        <v>36</v>
      </c>
      <c r="F508" s="238" t="s">
        <v>846</v>
      </c>
      <c r="G508" s="235"/>
      <c r="H508" s="237" t="s">
        <v>36</v>
      </c>
      <c r="I508" s="239"/>
      <c r="J508" s="235"/>
      <c r="K508" s="235"/>
      <c r="L508" s="240"/>
      <c r="M508" s="241"/>
      <c r="N508" s="242"/>
      <c r="O508" s="242"/>
      <c r="P508" s="242"/>
      <c r="Q508" s="242"/>
      <c r="R508" s="242"/>
      <c r="S508" s="242"/>
      <c r="T508" s="24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4" t="s">
        <v>167</v>
      </c>
      <c r="AU508" s="244" t="s">
        <v>94</v>
      </c>
      <c r="AV508" s="13" t="s">
        <v>91</v>
      </c>
      <c r="AW508" s="13" t="s">
        <v>43</v>
      </c>
      <c r="AX508" s="13" t="s">
        <v>83</v>
      </c>
      <c r="AY508" s="244" t="s">
        <v>156</v>
      </c>
    </row>
    <row r="509" s="14" customFormat="1">
      <c r="A509" s="14"/>
      <c r="B509" s="245"/>
      <c r="C509" s="246"/>
      <c r="D509" s="236" t="s">
        <v>167</v>
      </c>
      <c r="E509" s="247" t="s">
        <v>36</v>
      </c>
      <c r="F509" s="248" t="s">
        <v>847</v>
      </c>
      <c r="G509" s="246"/>
      <c r="H509" s="249">
        <v>0.63700000000000001</v>
      </c>
      <c r="I509" s="250"/>
      <c r="J509" s="246"/>
      <c r="K509" s="246"/>
      <c r="L509" s="251"/>
      <c r="M509" s="252"/>
      <c r="N509" s="253"/>
      <c r="O509" s="253"/>
      <c r="P509" s="253"/>
      <c r="Q509" s="253"/>
      <c r="R509" s="253"/>
      <c r="S509" s="253"/>
      <c r="T509" s="25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5" t="s">
        <v>167</v>
      </c>
      <c r="AU509" s="255" t="s">
        <v>94</v>
      </c>
      <c r="AV509" s="14" t="s">
        <v>94</v>
      </c>
      <c r="AW509" s="14" t="s">
        <v>43</v>
      </c>
      <c r="AX509" s="14" t="s">
        <v>91</v>
      </c>
      <c r="AY509" s="255" t="s">
        <v>156</v>
      </c>
    </row>
    <row r="510" s="2" customFormat="1" ht="16.5" customHeight="1">
      <c r="A510" s="42"/>
      <c r="B510" s="43"/>
      <c r="C510" s="282" t="s">
        <v>848</v>
      </c>
      <c r="D510" s="282" t="s">
        <v>849</v>
      </c>
      <c r="E510" s="283" t="s">
        <v>850</v>
      </c>
      <c r="F510" s="284" t="s">
        <v>851</v>
      </c>
      <c r="G510" s="285" t="s">
        <v>283</v>
      </c>
      <c r="H510" s="286">
        <v>0.66900000000000004</v>
      </c>
      <c r="I510" s="287"/>
      <c r="J510" s="288">
        <f>ROUND(I510*H510,2)</f>
        <v>0</v>
      </c>
      <c r="K510" s="284" t="s">
        <v>162</v>
      </c>
      <c r="L510" s="289"/>
      <c r="M510" s="290" t="s">
        <v>36</v>
      </c>
      <c r="N510" s="291" t="s">
        <v>54</v>
      </c>
      <c r="O510" s="88"/>
      <c r="P510" s="225">
        <f>O510*H510</f>
        <v>0</v>
      </c>
      <c r="Q510" s="225">
        <v>1</v>
      </c>
      <c r="R510" s="225">
        <f>Q510*H510</f>
        <v>0.66900000000000004</v>
      </c>
      <c r="S510" s="225">
        <v>0</v>
      </c>
      <c r="T510" s="226">
        <f>S510*H510</f>
        <v>0</v>
      </c>
      <c r="U510" s="42"/>
      <c r="V510" s="42"/>
      <c r="W510" s="42"/>
      <c r="X510" s="42"/>
      <c r="Y510" s="42"/>
      <c r="Z510" s="42"/>
      <c r="AA510" s="42"/>
      <c r="AB510" s="42"/>
      <c r="AC510" s="42"/>
      <c r="AD510" s="42"/>
      <c r="AE510" s="42"/>
      <c r="AR510" s="227" t="s">
        <v>217</v>
      </c>
      <c r="AT510" s="227" t="s">
        <v>849</v>
      </c>
      <c r="AU510" s="227" t="s">
        <v>94</v>
      </c>
      <c r="AY510" s="20" t="s">
        <v>156</v>
      </c>
      <c r="BE510" s="228">
        <f>IF(N510="základní",J510,0)</f>
        <v>0</v>
      </c>
      <c r="BF510" s="228">
        <f>IF(N510="snížená",J510,0)</f>
        <v>0</v>
      </c>
      <c r="BG510" s="228">
        <f>IF(N510="zákl. přenesená",J510,0)</f>
        <v>0</v>
      </c>
      <c r="BH510" s="228">
        <f>IF(N510="sníž. přenesená",J510,0)</f>
        <v>0</v>
      </c>
      <c r="BI510" s="228">
        <f>IF(N510="nulová",J510,0)</f>
        <v>0</v>
      </c>
      <c r="BJ510" s="20" t="s">
        <v>91</v>
      </c>
      <c r="BK510" s="228">
        <f>ROUND(I510*H510,2)</f>
        <v>0</v>
      </c>
      <c r="BL510" s="20" t="s">
        <v>163</v>
      </c>
      <c r="BM510" s="227" t="s">
        <v>852</v>
      </c>
    </row>
    <row r="511" s="13" customFormat="1">
      <c r="A511" s="13"/>
      <c r="B511" s="234"/>
      <c r="C511" s="235"/>
      <c r="D511" s="236" t="s">
        <v>167</v>
      </c>
      <c r="E511" s="237" t="s">
        <v>36</v>
      </c>
      <c r="F511" s="238" t="s">
        <v>844</v>
      </c>
      <c r="G511" s="235"/>
      <c r="H511" s="237" t="s">
        <v>36</v>
      </c>
      <c r="I511" s="239"/>
      <c r="J511" s="235"/>
      <c r="K511" s="235"/>
      <c r="L511" s="240"/>
      <c r="M511" s="241"/>
      <c r="N511" s="242"/>
      <c r="O511" s="242"/>
      <c r="P511" s="242"/>
      <c r="Q511" s="242"/>
      <c r="R511" s="242"/>
      <c r="S511" s="242"/>
      <c r="T511" s="24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4" t="s">
        <v>167</v>
      </c>
      <c r="AU511" s="244" t="s">
        <v>94</v>
      </c>
      <c r="AV511" s="13" t="s">
        <v>91</v>
      </c>
      <c r="AW511" s="13" t="s">
        <v>43</v>
      </c>
      <c r="AX511" s="13" t="s">
        <v>83</v>
      </c>
      <c r="AY511" s="244" t="s">
        <v>156</v>
      </c>
    </row>
    <row r="512" s="13" customFormat="1">
      <c r="A512" s="13"/>
      <c r="B512" s="234"/>
      <c r="C512" s="235"/>
      <c r="D512" s="236" t="s">
        <v>167</v>
      </c>
      <c r="E512" s="237" t="s">
        <v>36</v>
      </c>
      <c r="F512" s="238" t="s">
        <v>845</v>
      </c>
      <c r="G512" s="235"/>
      <c r="H512" s="237" t="s">
        <v>36</v>
      </c>
      <c r="I512" s="239"/>
      <c r="J512" s="235"/>
      <c r="K512" s="235"/>
      <c r="L512" s="240"/>
      <c r="M512" s="241"/>
      <c r="N512" s="242"/>
      <c r="O512" s="242"/>
      <c r="P512" s="242"/>
      <c r="Q512" s="242"/>
      <c r="R512" s="242"/>
      <c r="S512" s="242"/>
      <c r="T512" s="24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4" t="s">
        <v>167</v>
      </c>
      <c r="AU512" s="244" t="s">
        <v>94</v>
      </c>
      <c r="AV512" s="13" t="s">
        <v>91</v>
      </c>
      <c r="AW512" s="13" t="s">
        <v>43</v>
      </c>
      <c r="AX512" s="13" t="s">
        <v>83</v>
      </c>
      <c r="AY512" s="244" t="s">
        <v>156</v>
      </c>
    </row>
    <row r="513" s="13" customFormat="1">
      <c r="A513" s="13"/>
      <c r="B513" s="234"/>
      <c r="C513" s="235"/>
      <c r="D513" s="236" t="s">
        <v>167</v>
      </c>
      <c r="E513" s="237" t="s">
        <v>36</v>
      </c>
      <c r="F513" s="238" t="s">
        <v>846</v>
      </c>
      <c r="G513" s="235"/>
      <c r="H513" s="237" t="s">
        <v>36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4" t="s">
        <v>167</v>
      </c>
      <c r="AU513" s="244" t="s">
        <v>94</v>
      </c>
      <c r="AV513" s="13" t="s">
        <v>91</v>
      </c>
      <c r="AW513" s="13" t="s">
        <v>43</v>
      </c>
      <c r="AX513" s="13" t="s">
        <v>83</v>
      </c>
      <c r="AY513" s="244" t="s">
        <v>156</v>
      </c>
    </row>
    <row r="514" s="14" customFormat="1">
      <c r="A514" s="14"/>
      <c r="B514" s="245"/>
      <c r="C514" s="246"/>
      <c r="D514" s="236" t="s">
        <v>167</v>
      </c>
      <c r="E514" s="247" t="s">
        <v>36</v>
      </c>
      <c r="F514" s="248" t="s">
        <v>847</v>
      </c>
      <c r="G514" s="246"/>
      <c r="H514" s="249">
        <v>0.63700000000000001</v>
      </c>
      <c r="I514" s="250"/>
      <c r="J514" s="246"/>
      <c r="K514" s="246"/>
      <c r="L514" s="251"/>
      <c r="M514" s="252"/>
      <c r="N514" s="253"/>
      <c r="O514" s="253"/>
      <c r="P514" s="253"/>
      <c r="Q514" s="253"/>
      <c r="R514" s="253"/>
      <c r="S514" s="253"/>
      <c r="T514" s="25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5" t="s">
        <v>167</v>
      </c>
      <c r="AU514" s="255" t="s">
        <v>94</v>
      </c>
      <c r="AV514" s="14" t="s">
        <v>94</v>
      </c>
      <c r="AW514" s="14" t="s">
        <v>43</v>
      </c>
      <c r="AX514" s="14" t="s">
        <v>91</v>
      </c>
      <c r="AY514" s="255" t="s">
        <v>156</v>
      </c>
    </row>
    <row r="515" s="14" customFormat="1">
      <c r="A515" s="14"/>
      <c r="B515" s="245"/>
      <c r="C515" s="246"/>
      <c r="D515" s="236" t="s">
        <v>167</v>
      </c>
      <c r="E515" s="246"/>
      <c r="F515" s="248" t="s">
        <v>853</v>
      </c>
      <c r="G515" s="246"/>
      <c r="H515" s="249">
        <v>0.66900000000000004</v>
      </c>
      <c r="I515" s="250"/>
      <c r="J515" s="246"/>
      <c r="K515" s="246"/>
      <c r="L515" s="251"/>
      <c r="M515" s="252"/>
      <c r="N515" s="253"/>
      <c r="O515" s="253"/>
      <c r="P515" s="253"/>
      <c r="Q515" s="253"/>
      <c r="R515" s="253"/>
      <c r="S515" s="253"/>
      <c r="T515" s="25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5" t="s">
        <v>167</v>
      </c>
      <c r="AU515" s="255" t="s">
        <v>94</v>
      </c>
      <c r="AV515" s="14" t="s">
        <v>94</v>
      </c>
      <c r="AW515" s="14" t="s">
        <v>4</v>
      </c>
      <c r="AX515" s="14" t="s">
        <v>91</v>
      </c>
      <c r="AY515" s="255" t="s">
        <v>156</v>
      </c>
    </row>
    <row r="516" s="2" customFormat="1" ht="24.15" customHeight="1">
      <c r="A516" s="42"/>
      <c r="B516" s="43"/>
      <c r="C516" s="216" t="s">
        <v>854</v>
      </c>
      <c r="D516" s="216" t="s">
        <v>158</v>
      </c>
      <c r="E516" s="217" t="s">
        <v>855</v>
      </c>
      <c r="F516" s="218" t="s">
        <v>856</v>
      </c>
      <c r="G516" s="219" t="s">
        <v>161</v>
      </c>
      <c r="H516" s="220">
        <v>10.52</v>
      </c>
      <c r="I516" s="221"/>
      <c r="J516" s="222">
        <f>ROUND(I516*H516,2)</f>
        <v>0</v>
      </c>
      <c r="K516" s="218" t="s">
        <v>162</v>
      </c>
      <c r="L516" s="48"/>
      <c r="M516" s="223" t="s">
        <v>36</v>
      </c>
      <c r="N516" s="224" t="s">
        <v>54</v>
      </c>
      <c r="O516" s="88"/>
      <c r="P516" s="225">
        <f>O516*H516</f>
        <v>0</v>
      </c>
      <c r="Q516" s="225">
        <v>0</v>
      </c>
      <c r="R516" s="225">
        <f>Q516*H516</f>
        <v>0</v>
      </c>
      <c r="S516" s="225">
        <v>0</v>
      </c>
      <c r="T516" s="226">
        <f>S516*H516</f>
        <v>0</v>
      </c>
      <c r="U516" s="42"/>
      <c r="V516" s="42"/>
      <c r="W516" s="42"/>
      <c r="X516" s="42"/>
      <c r="Y516" s="42"/>
      <c r="Z516" s="42"/>
      <c r="AA516" s="42"/>
      <c r="AB516" s="42"/>
      <c r="AC516" s="42"/>
      <c r="AD516" s="42"/>
      <c r="AE516" s="42"/>
      <c r="AR516" s="227" t="s">
        <v>163</v>
      </c>
      <c r="AT516" s="227" t="s">
        <v>158</v>
      </c>
      <c r="AU516" s="227" t="s">
        <v>94</v>
      </c>
      <c r="AY516" s="20" t="s">
        <v>156</v>
      </c>
      <c r="BE516" s="228">
        <f>IF(N516="základní",J516,0)</f>
        <v>0</v>
      </c>
      <c r="BF516" s="228">
        <f>IF(N516="snížená",J516,0)</f>
        <v>0</v>
      </c>
      <c r="BG516" s="228">
        <f>IF(N516="zákl. přenesená",J516,0)</f>
        <v>0</v>
      </c>
      <c r="BH516" s="228">
        <f>IF(N516="sníž. přenesená",J516,0)</f>
        <v>0</v>
      </c>
      <c r="BI516" s="228">
        <f>IF(N516="nulová",J516,0)</f>
        <v>0</v>
      </c>
      <c r="BJ516" s="20" t="s">
        <v>91</v>
      </c>
      <c r="BK516" s="228">
        <f>ROUND(I516*H516,2)</f>
        <v>0</v>
      </c>
      <c r="BL516" s="20" t="s">
        <v>163</v>
      </c>
      <c r="BM516" s="227" t="s">
        <v>857</v>
      </c>
    </row>
    <row r="517" s="2" customFormat="1">
      <c r="A517" s="42"/>
      <c r="B517" s="43"/>
      <c r="C517" s="44"/>
      <c r="D517" s="229" t="s">
        <v>165</v>
      </c>
      <c r="E517" s="44"/>
      <c r="F517" s="230" t="s">
        <v>858</v>
      </c>
      <c r="G517" s="44"/>
      <c r="H517" s="44"/>
      <c r="I517" s="231"/>
      <c r="J517" s="44"/>
      <c r="K517" s="44"/>
      <c r="L517" s="48"/>
      <c r="M517" s="232"/>
      <c r="N517" s="233"/>
      <c r="O517" s="88"/>
      <c r="P517" s="88"/>
      <c r="Q517" s="88"/>
      <c r="R517" s="88"/>
      <c r="S517" s="88"/>
      <c r="T517" s="89"/>
      <c r="U517" s="42"/>
      <c r="V517" s="42"/>
      <c r="W517" s="42"/>
      <c r="X517" s="42"/>
      <c r="Y517" s="42"/>
      <c r="Z517" s="42"/>
      <c r="AA517" s="42"/>
      <c r="AB517" s="42"/>
      <c r="AC517" s="42"/>
      <c r="AD517" s="42"/>
      <c r="AE517" s="42"/>
      <c r="AT517" s="20" t="s">
        <v>165</v>
      </c>
      <c r="AU517" s="20" t="s">
        <v>94</v>
      </c>
    </row>
    <row r="518" s="13" customFormat="1">
      <c r="A518" s="13"/>
      <c r="B518" s="234"/>
      <c r="C518" s="235"/>
      <c r="D518" s="236" t="s">
        <v>167</v>
      </c>
      <c r="E518" s="237" t="s">
        <v>36</v>
      </c>
      <c r="F518" s="238" t="s">
        <v>859</v>
      </c>
      <c r="G518" s="235"/>
      <c r="H518" s="237" t="s">
        <v>36</v>
      </c>
      <c r="I518" s="239"/>
      <c r="J518" s="235"/>
      <c r="K518" s="235"/>
      <c r="L518" s="240"/>
      <c r="M518" s="241"/>
      <c r="N518" s="242"/>
      <c r="O518" s="242"/>
      <c r="P518" s="242"/>
      <c r="Q518" s="242"/>
      <c r="R518" s="242"/>
      <c r="S518" s="242"/>
      <c r="T518" s="24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4" t="s">
        <v>167</v>
      </c>
      <c r="AU518" s="244" t="s">
        <v>94</v>
      </c>
      <c r="AV518" s="13" t="s">
        <v>91</v>
      </c>
      <c r="AW518" s="13" t="s">
        <v>43</v>
      </c>
      <c r="AX518" s="13" t="s">
        <v>83</v>
      </c>
      <c r="AY518" s="244" t="s">
        <v>156</v>
      </c>
    </row>
    <row r="519" s="13" customFormat="1">
      <c r="A519" s="13"/>
      <c r="B519" s="234"/>
      <c r="C519" s="235"/>
      <c r="D519" s="236" t="s">
        <v>167</v>
      </c>
      <c r="E519" s="237" t="s">
        <v>36</v>
      </c>
      <c r="F519" s="238" t="s">
        <v>860</v>
      </c>
      <c r="G519" s="235"/>
      <c r="H519" s="237" t="s">
        <v>36</v>
      </c>
      <c r="I519" s="239"/>
      <c r="J519" s="235"/>
      <c r="K519" s="235"/>
      <c r="L519" s="240"/>
      <c r="M519" s="241"/>
      <c r="N519" s="242"/>
      <c r="O519" s="242"/>
      <c r="P519" s="242"/>
      <c r="Q519" s="242"/>
      <c r="R519" s="242"/>
      <c r="S519" s="242"/>
      <c r="T519" s="24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4" t="s">
        <v>167</v>
      </c>
      <c r="AU519" s="244" t="s">
        <v>94</v>
      </c>
      <c r="AV519" s="13" t="s">
        <v>91</v>
      </c>
      <c r="AW519" s="13" t="s">
        <v>43</v>
      </c>
      <c r="AX519" s="13" t="s">
        <v>83</v>
      </c>
      <c r="AY519" s="244" t="s">
        <v>156</v>
      </c>
    </row>
    <row r="520" s="13" customFormat="1">
      <c r="A520" s="13"/>
      <c r="B520" s="234"/>
      <c r="C520" s="235"/>
      <c r="D520" s="236" t="s">
        <v>167</v>
      </c>
      <c r="E520" s="237" t="s">
        <v>36</v>
      </c>
      <c r="F520" s="238" t="s">
        <v>861</v>
      </c>
      <c r="G520" s="235"/>
      <c r="H520" s="237" t="s">
        <v>36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4" t="s">
        <v>167</v>
      </c>
      <c r="AU520" s="244" t="s">
        <v>94</v>
      </c>
      <c r="AV520" s="13" t="s">
        <v>91</v>
      </c>
      <c r="AW520" s="13" t="s">
        <v>43</v>
      </c>
      <c r="AX520" s="13" t="s">
        <v>83</v>
      </c>
      <c r="AY520" s="244" t="s">
        <v>156</v>
      </c>
    </row>
    <row r="521" s="13" customFormat="1">
      <c r="A521" s="13"/>
      <c r="B521" s="234"/>
      <c r="C521" s="235"/>
      <c r="D521" s="236" t="s">
        <v>167</v>
      </c>
      <c r="E521" s="237" t="s">
        <v>36</v>
      </c>
      <c r="F521" s="238" t="s">
        <v>862</v>
      </c>
      <c r="G521" s="235"/>
      <c r="H521" s="237" t="s">
        <v>36</v>
      </c>
      <c r="I521" s="239"/>
      <c r="J521" s="235"/>
      <c r="K521" s="235"/>
      <c r="L521" s="240"/>
      <c r="M521" s="241"/>
      <c r="N521" s="242"/>
      <c r="O521" s="242"/>
      <c r="P521" s="242"/>
      <c r="Q521" s="242"/>
      <c r="R521" s="242"/>
      <c r="S521" s="242"/>
      <c r="T521" s="24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4" t="s">
        <v>167</v>
      </c>
      <c r="AU521" s="244" t="s">
        <v>94</v>
      </c>
      <c r="AV521" s="13" t="s">
        <v>91</v>
      </c>
      <c r="AW521" s="13" t="s">
        <v>43</v>
      </c>
      <c r="AX521" s="13" t="s">
        <v>83</v>
      </c>
      <c r="AY521" s="244" t="s">
        <v>156</v>
      </c>
    </row>
    <row r="522" s="13" customFormat="1">
      <c r="A522" s="13"/>
      <c r="B522" s="234"/>
      <c r="C522" s="235"/>
      <c r="D522" s="236" t="s">
        <v>167</v>
      </c>
      <c r="E522" s="237" t="s">
        <v>36</v>
      </c>
      <c r="F522" s="238" t="s">
        <v>863</v>
      </c>
      <c r="G522" s="235"/>
      <c r="H522" s="237" t="s">
        <v>36</v>
      </c>
      <c r="I522" s="239"/>
      <c r="J522" s="235"/>
      <c r="K522" s="235"/>
      <c r="L522" s="240"/>
      <c r="M522" s="241"/>
      <c r="N522" s="242"/>
      <c r="O522" s="242"/>
      <c r="P522" s="242"/>
      <c r="Q522" s="242"/>
      <c r="R522" s="242"/>
      <c r="S522" s="242"/>
      <c r="T522" s="24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4" t="s">
        <v>167</v>
      </c>
      <c r="AU522" s="244" t="s">
        <v>94</v>
      </c>
      <c r="AV522" s="13" t="s">
        <v>91</v>
      </c>
      <c r="AW522" s="13" t="s">
        <v>43</v>
      </c>
      <c r="AX522" s="13" t="s">
        <v>83</v>
      </c>
      <c r="AY522" s="244" t="s">
        <v>156</v>
      </c>
    </row>
    <row r="523" s="14" customFormat="1">
      <c r="A523" s="14"/>
      <c r="B523" s="245"/>
      <c r="C523" s="246"/>
      <c r="D523" s="236" t="s">
        <v>167</v>
      </c>
      <c r="E523" s="247" t="s">
        <v>36</v>
      </c>
      <c r="F523" s="248" t="s">
        <v>864</v>
      </c>
      <c r="G523" s="246"/>
      <c r="H523" s="249">
        <v>10.52</v>
      </c>
      <c r="I523" s="250"/>
      <c r="J523" s="246"/>
      <c r="K523" s="246"/>
      <c r="L523" s="251"/>
      <c r="M523" s="252"/>
      <c r="N523" s="253"/>
      <c r="O523" s="253"/>
      <c r="P523" s="253"/>
      <c r="Q523" s="253"/>
      <c r="R523" s="253"/>
      <c r="S523" s="253"/>
      <c r="T523" s="25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5" t="s">
        <v>167</v>
      </c>
      <c r="AU523" s="255" t="s">
        <v>94</v>
      </c>
      <c r="AV523" s="14" t="s">
        <v>94</v>
      </c>
      <c r="AW523" s="14" t="s">
        <v>43</v>
      </c>
      <c r="AX523" s="14" t="s">
        <v>83</v>
      </c>
      <c r="AY523" s="255" t="s">
        <v>156</v>
      </c>
    </row>
    <row r="524" s="15" customFormat="1">
      <c r="A524" s="15"/>
      <c r="B524" s="256"/>
      <c r="C524" s="257"/>
      <c r="D524" s="236" t="s">
        <v>167</v>
      </c>
      <c r="E524" s="258" t="s">
        <v>36</v>
      </c>
      <c r="F524" s="259" t="s">
        <v>250</v>
      </c>
      <c r="G524" s="257"/>
      <c r="H524" s="260">
        <v>10.52</v>
      </c>
      <c r="I524" s="261"/>
      <c r="J524" s="257"/>
      <c r="K524" s="257"/>
      <c r="L524" s="262"/>
      <c r="M524" s="263"/>
      <c r="N524" s="264"/>
      <c r="O524" s="264"/>
      <c r="P524" s="264"/>
      <c r="Q524" s="264"/>
      <c r="R524" s="264"/>
      <c r="S524" s="264"/>
      <c r="T524" s="265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66" t="s">
        <v>167</v>
      </c>
      <c r="AU524" s="266" t="s">
        <v>94</v>
      </c>
      <c r="AV524" s="15" t="s">
        <v>163</v>
      </c>
      <c r="AW524" s="15" t="s">
        <v>43</v>
      </c>
      <c r="AX524" s="15" t="s">
        <v>91</v>
      </c>
      <c r="AY524" s="266" t="s">
        <v>156</v>
      </c>
    </row>
    <row r="525" s="2" customFormat="1" ht="24.15" customHeight="1">
      <c r="A525" s="42"/>
      <c r="B525" s="43"/>
      <c r="C525" s="216" t="s">
        <v>865</v>
      </c>
      <c r="D525" s="216" t="s">
        <v>158</v>
      </c>
      <c r="E525" s="217" t="s">
        <v>866</v>
      </c>
      <c r="F525" s="218" t="s">
        <v>867</v>
      </c>
      <c r="G525" s="219" t="s">
        <v>161</v>
      </c>
      <c r="H525" s="220">
        <v>58</v>
      </c>
      <c r="I525" s="221"/>
      <c r="J525" s="222">
        <f>ROUND(I525*H525,2)</f>
        <v>0</v>
      </c>
      <c r="K525" s="218" t="s">
        <v>162</v>
      </c>
      <c r="L525" s="48"/>
      <c r="M525" s="223" t="s">
        <v>36</v>
      </c>
      <c r="N525" s="224" t="s">
        <v>54</v>
      </c>
      <c r="O525" s="88"/>
      <c r="P525" s="225">
        <f>O525*H525</f>
        <v>0</v>
      </c>
      <c r="Q525" s="225">
        <v>0</v>
      </c>
      <c r="R525" s="225">
        <f>Q525*H525</f>
        <v>0</v>
      </c>
      <c r="S525" s="225">
        <v>0</v>
      </c>
      <c r="T525" s="226">
        <f>S525*H525</f>
        <v>0</v>
      </c>
      <c r="U525" s="42"/>
      <c r="V525" s="42"/>
      <c r="W525" s="42"/>
      <c r="X525" s="42"/>
      <c r="Y525" s="42"/>
      <c r="Z525" s="42"/>
      <c r="AA525" s="42"/>
      <c r="AB525" s="42"/>
      <c r="AC525" s="42"/>
      <c r="AD525" s="42"/>
      <c r="AE525" s="42"/>
      <c r="AR525" s="227" t="s">
        <v>163</v>
      </c>
      <c r="AT525" s="227" t="s">
        <v>158</v>
      </c>
      <c r="AU525" s="227" t="s">
        <v>94</v>
      </c>
      <c r="AY525" s="20" t="s">
        <v>156</v>
      </c>
      <c r="BE525" s="228">
        <f>IF(N525="základní",J525,0)</f>
        <v>0</v>
      </c>
      <c r="BF525" s="228">
        <f>IF(N525="snížená",J525,0)</f>
        <v>0</v>
      </c>
      <c r="BG525" s="228">
        <f>IF(N525="zákl. přenesená",J525,0)</f>
        <v>0</v>
      </c>
      <c r="BH525" s="228">
        <f>IF(N525="sníž. přenesená",J525,0)</f>
        <v>0</v>
      </c>
      <c r="BI525" s="228">
        <f>IF(N525="nulová",J525,0)</f>
        <v>0</v>
      </c>
      <c r="BJ525" s="20" t="s">
        <v>91</v>
      </c>
      <c r="BK525" s="228">
        <f>ROUND(I525*H525,2)</f>
        <v>0</v>
      </c>
      <c r="BL525" s="20" t="s">
        <v>163</v>
      </c>
      <c r="BM525" s="227" t="s">
        <v>868</v>
      </c>
    </row>
    <row r="526" s="2" customFormat="1">
      <c r="A526" s="42"/>
      <c r="B526" s="43"/>
      <c r="C526" s="44"/>
      <c r="D526" s="229" t="s">
        <v>165</v>
      </c>
      <c r="E526" s="44"/>
      <c r="F526" s="230" t="s">
        <v>869</v>
      </c>
      <c r="G526" s="44"/>
      <c r="H526" s="44"/>
      <c r="I526" s="231"/>
      <c r="J526" s="44"/>
      <c r="K526" s="44"/>
      <c r="L526" s="48"/>
      <c r="M526" s="232"/>
      <c r="N526" s="233"/>
      <c r="O526" s="88"/>
      <c r="P526" s="88"/>
      <c r="Q526" s="88"/>
      <c r="R526" s="88"/>
      <c r="S526" s="88"/>
      <c r="T526" s="89"/>
      <c r="U526" s="42"/>
      <c r="V526" s="42"/>
      <c r="W526" s="42"/>
      <c r="X526" s="42"/>
      <c r="Y526" s="42"/>
      <c r="Z526" s="42"/>
      <c r="AA526" s="42"/>
      <c r="AB526" s="42"/>
      <c r="AC526" s="42"/>
      <c r="AD526" s="42"/>
      <c r="AE526" s="42"/>
      <c r="AT526" s="20" t="s">
        <v>165</v>
      </c>
      <c r="AU526" s="20" t="s">
        <v>94</v>
      </c>
    </row>
    <row r="527" s="2" customFormat="1" ht="24.15" customHeight="1">
      <c r="A527" s="42"/>
      <c r="B527" s="43"/>
      <c r="C527" s="216" t="s">
        <v>870</v>
      </c>
      <c r="D527" s="216" t="s">
        <v>158</v>
      </c>
      <c r="E527" s="217" t="s">
        <v>871</v>
      </c>
      <c r="F527" s="218" t="s">
        <v>872</v>
      </c>
      <c r="G527" s="219" t="s">
        <v>161</v>
      </c>
      <c r="H527" s="220">
        <v>10.52</v>
      </c>
      <c r="I527" s="221"/>
      <c r="J527" s="222">
        <f>ROUND(I527*H527,2)</f>
        <v>0</v>
      </c>
      <c r="K527" s="218" t="s">
        <v>162</v>
      </c>
      <c r="L527" s="48"/>
      <c r="M527" s="223" t="s">
        <v>36</v>
      </c>
      <c r="N527" s="224" t="s">
        <v>54</v>
      </c>
      <c r="O527" s="88"/>
      <c r="P527" s="225">
        <f>O527*H527</f>
        <v>0</v>
      </c>
      <c r="Q527" s="225">
        <v>0</v>
      </c>
      <c r="R527" s="225">
        <f>Q527*H527</f>
        <v>0</v>
      </c>
      <c r="S527" s="225">
        <v>0</v>
      </c>
      <c r="T527" s="226">
        <f>S527*H527</f>
        <v>0</v>
      </c>
      <c r="U527" s="42"/>
      <c r="V527" s="42"/>
      <c r="W527" s="42"/>
      <c r="X527" s="42"/>
      <c r="Y527" s="42"/>
      <c r="Z527" s="42"/>
      <c r="AA527" s="42"/>
      <c r="AB527" s="42"/>
      <c r="AC527" s="42"/>
      <c r="AD527" s="42"/>
      <c r="AE527" s="42"/>
      <c r="AR527" s="227" t="s">
        <v>163</v>
      </c>
      <c r="AT527" s="227" t="s">
        <v>158</v>
      </c>
      <c r="AU527" s="227" t="s">
        <v>94</v>
      </c>
      <c r="AY527" s="20" t="s">
        <v>156</v>
      </c>
      <c r="BE527" s="228">
        <f>IF(N527="základní",J527,0)</f>
        <v>0</v>
      </c>
      <c r="BF527" s="228">
        <f>IF(N527="snížená",J527,0)</f>
        <v>0</v>
      </c>
      <c r="BG527" s="228">
        <f>IF(N527="zákl. přenesená",J527,0)</f>
        <v>0</v>
      </c>
      <c r="BH527" s="228">
        <f>IF(N527="sníž. přenesená",J527,0)</f>
        <v>0</v>
      </c>
      <c r="BI527" s="228">
        <f>IF(N527="nulová",J527,0)</f>
        <v>0</v>
      </c>
      <c r="BJ527" s="20" t="s">
        <v>91</v>
      </c>
      <c r="BK527" s="228">
        <f>ROUND(I527*H527,2)</f>
        <v>0</v>
      </c>
      <c r="BL527" s="20" t="s">
        <v>163</v>
      </c>
      <c r="BM527" s="227" t="s">
        <v>873</v>
      </c>
    </row>
    <row r="528" s="2" customFormat="1">
      <c r="A528" s="42"/>
      <c r="B528" s="43"/>
      <c r="C528" s="44"/>
      <c r="D528" s="229" t="s">
        <v>165</v>
      </c>
      <c r="E528" s="44"/>
      <c r="F528" s="230" t="s">
        <v>874</v>
      </c>
      <c r="G528" s="44"/>
      <c r="H528" s="44"/>
      <c r="I528" s="231"/>
      <c r="J528" s="44"/>
      <c r="K528" s="44"/>
      <c r="L528" s="48"/>
      <c r="M528" s="232"/>
      <c r="N528" s="233"/>
      <c r="O528" s="88"/>
      <c r="P528" s="88"/>
      <c r="Q528" s="88"/>
      <c r="R528" s="88"/>
      <c r="S528" s="88"/>
      <c r="T528" s="89"/>
      <c r="U528" s="42"/>
      <c r="V528" s="42"/>
      <c r="W528" s="42"/>
      <c r="X528" s="42"/>
      <c r="Y528" s="42"/>
      <c r="Z528" s="42"/>
      <c r="AA528" s="42"/>
      <c r="AB528" s="42"/>
      <c r="AC528" s="42"/>
      <c r="AD528" s="42"/>
      <c r="AE528" s="42"/>
      <c r="AT528" s="20" t="s">
        <v>165</v>
      </c>
      <c r="AU528" s="20" t="s">
        <v>94</v>
      </c>
    </row>
    <row r="529" s="13" customFormat="1">
      <c r="A529" s="13"/>
      <c r="B529" s="234"/>
      <c r="C529" s="235"/>
      <c r="D529" s="236" t="s">
        <v>167</v>
      </c>
      <c r="E529" s="237" t="s">
        <v>36</v>
      </c>
      <c r="F529" s="238" t="s">
        <v>859</v>
      </c>
      <c r="G529" s="235"/>
      <c r="H529" s="237" t="s">
        <v>36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167</v>
      </c>
      <c r="AU529" s="244" t="s">
        <v>94</v>
      </c>
      <c r="AV529" s="13" t="s">
        <v>91</v>
      </c>
      <c r="AW529" s="13" t="s">
        <v>43</v>
      </c>
      <c r="AX529" s="13" t="s">
        <v>83</v>
      </c>
      <c r="AY529" s="244" t="s">
        <v>156</v>
      </c>
    </row>
    <row r="530" s="13" customFormat="1">
      <c r="A530" s="13"/>
      <c r="B530" s="234"/>
      <c r="C530" s="235"/>
      <c r="D530" s="236" t="s">
        <v>167</v>
      </c>
      <c r="E530" s="237" t="s">
        <v>36</v>
      </c>
      <c r="F530" s="238" t="s">
        <v>860</v>
      </c>
      <c r="G530" s="235"/>
      <c r="H530" s="237" t="s">
        <v>36</v>
      </c>
      <c r="I530" s="239"/>
      <c r="J530" s="235"/>
      <c r="K530" s="235"/>
      <c r="L530" s="240"/>
      <c r="M530" s="241"/>
      <c r="N530" s="242"/>
      <c r="O530" s="242"/>
      <c r="P530" s="242"/>
      <c r="Q530" s="242"/>
      <c r="R530" s="242"/>
      <c r="S530" s="242"/>
      <c r="T530" s="24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4" t="s">
        <v>167</v>
      </c>
      <c r="AU530" s="244" t="s">
        <v>94</v>
      </c>
      <c r="AV530" s="13" t="s">
        <v>91</v>
      </c>
      <c r="AW530" s="13" t="s">
        <v>43</v>
      </c>
      <c r="AX530" s="13" t="s">
        <v>83</v>
      </c>
      <c r="AY530" s="244" t="s">
        <v>156</v>
      </c>
    </row>
    <row r="531" s="13" customFormat="1">
      <c r="A531" s="13"/>
      <c r="B531" s="234"/>
      <c r="C531" s="235"/>
      <c r="D531" s="236" t="s">
        <v>167</v>
      </c>
      <c r="E531" s="237" t="s">
        <v>36</v>
      </c>
      <c r="F531" s="238" t="s">
        <v>861</v>
      </c>
      <c r="G531" s="235"/>
      <c r="H531" s="237" t="s">
        <v>36</v>
      </c>
      <c r="I531" s="239"/>
      <c r="J531" s="235"/>
      <c r="K531" s="235"/>
      <c r="L531" s="240"/>
      <c r="M531" s="241"/>
      <c r="N531" s="242"/>
      <c r="O531" s="242"/>
      <c r="P531" s="242"/>
      <c r="Q531" s="242"/>
      <c r="R531" s="242"/>
      <c r="S531" s="242"/>
      <c r="T531" s="24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4" t="s">
        <v>167</v>
      </c>
      <c r="AU531" s="244" t="s">
        <v>94</v>
      </c>
      <c r="AV531" s="13" t="s">
        <v>91</v>
      </c>
      <c r="AW531" s="13" t="s">
        <v>43</v>
      </c>
      <c r="AX531" s="13" t="s">
        <v>83</v>
      </c>
      <c r="AY531" s="244" t="s">
        <v>156</v>
      </c>
    </row>
    <row r="532" s="13" customFormat="1">
      <c r="A532" s="13"/>
      <c r="B532" s="234"/>
      <c r="C532" s="235"/>
      <c r="D532" s="236" t="s">
        <v>167</v>
      </c>
      <c r="E532" s="237" t="s">
        <v>36</v>
      </c>
      <c r="F532" s="238" t="s">
        <v>862</v>
      </c>
      <c r="G532" s="235"/>
      <c r="H532" s="237" t="s">
        <v>36</v>
      </c>
      <c r="I532" s="239"/>
      <c r="J532" s="235"/>
      <c r="K532" s="235"/>
      <c r="L532" s="240"/>
      <c r="M532" s="241"/>
      <c r="N532" s="242"/>
      <c r="O532" s="242"/>
      <c r="P532" s="242"/>
      <c r="Q532" s="242"/>
      <c r="R532" s="242"/>
      <c r="S532" s="242"/>
      <c r="T532" s="24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4" t="s">
        <v>167</v>
      </c>
      <c r="AU532" s="244" t="s">
        <v>94</v>
      </c>
      <c r="AV532" s="13" t="s">
        <v>91</v>
      </c>
      <c r="AW532" s="13" t="s">
        <v>43</v>
      </c>
      <c r="AX532" s="13" t="s">
        <v>83</v>
      </c>
      <c r="AY532" s="244" t="s">
        <v>156</v>
      </c>
    </row>
    <row r="533" s="13" customFormat="1">
      <c r="A533" s="13"/>
      <c r="B533" s="234"/>
      <c r="C533" s="235"/>
      <c r="D533" s="236" t="s">
        <v>167</v>
      </c>
      <c r="E533" s="237" t="s">
        <v>36</v>
      </c>
      <c r="F533" s="238" t="s">
        <v>863</v>
      </c>
      <c r="G533" s="235"/>
      <c r="H533" s="237" t="s">
        <v>36</v>
      </c>
      <c r="I533" s="239"/>
      <c r="J533" s="235"/>
      <c r="K533" s="235"/>
      <c r="L533" s="240"/>
      <c r="M533" s="241"/>
      <c r="N533" s="242"/>
      <c r="O533" s="242"/>
      <c r="P533" s="242"/>
      <c r="Q533" s="242"/>
      <c r="R533" s="242"/>
      <c r="S533" s="242"/>
      <c r="T533" s="24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4" t="s">
        <v>167</v>
      </c>
      <c r="AU533" s="244" t="s">
        <v>94</v>
      </c>
      <c r="AV533" s="13" t="s">
        <v>91</v>
      </c>
      <c r="AW533" s="13" t="s">
        <v>43</v>
      </c>
      <c r="AX533" s="13" t="s">
        <v>83</v>
      </c>
      <c r="AY533" s="244" t="s">
        <v>156</v>
      </c>
    </row>
    <row r="534" s="14" customFormat="1">
      <c r="A534" s="14"/>
      <c r="B534" s="245"/>
      <c r="C534" s="246"/>
      <c r="D534" s="236" t="s">
        <v>167</v>
      </c>
      <c r="E534" s="247" t="s">
        <v>36</v>
      </c>
      <c r="F534" s="248" t="s">
        <v>864</v>
      </c>
      <c r="G534" s="246"/>
      <c r="H534" s="249">
        <v>10.52</v>
      </c>
      <c r="I534" s="250"/>
      <c r="J534" s="246"/>
      <c r="K534" s="246"/>
      <c r="L534" s="251"/>
      <c r="M534" s="252"/>
      <c r="N534" s="253"/>
      <c r="O534" s="253"/>
      <c r="P534" s="253"/>
      <c r="Q534" s="253"/>
      <c r="R534" s="253"/>
      <c r="S534" s="253"/>
      <c r="T534" s="25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5" t="s">
        <v>167</v>
      </c>
      <c r="AU534" s="255" t="s">
        <v>94</v>
      </c>
      <c r="AV534" s="14" t="s">
        <v>94</v>
      </c>
      <c r="AW534" s="14" t="s">
        <v>43</v>
      </c>
      <c r="AX534" s="14" t="s">
        <v>83</v>
      </c>
      <c r="AY534" s="255" t="s">
        <v>156</v>
      </c>
    </row>
    <row r="535" s="15" customFormat="1">
      <c r="A535" s="15"/>
      <c r="B535" s="256"/>
      <c r="C535" s="257"/>
      <c r="D535" s="236" t="s">
        <v>167</v>
      </c>
      <c r="E535" s="258" t="s">
        <v>36</v>
      </c>
      <c r="F535" s="259" t="s">
        <v>250</v>
      </c>
      <c r="G535" s="257"/>
      <c r="H535" s="260">
        <v>10.52</v>
      </c>
      <c r="I535" s="261"/>
      <c r="J535" s="257"/>
      <c r="K535" s="257"/>
      <c r="L535" s="262"/>
      <c r="M535" s="263"/>
      <c r="N535" s="264"/>
      <c r="O535" s="264"/>
      <c r="P535" s="264"/>
      <c r="Q535" s="264"/>
      <c r="R535" s="264"/>
      <c r="S535" s="264"/>
      <c r="T535" s="265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66" t="s">
        <v>167</v>
      </c>
      <c r="AU535" s="266" t="s">
        <v>94</v>
      </c>
      <c r="AV535" s="15" t="s">
        <v>163</v>
      </c>
      <c r="AW535" s="15" t="s">
        <v>43</v>
      </c>
      <c r="AX535" s="15" t="s">
        <v>91</v>
      </c>
      <c r="AY535" s="266" t="s">
        <v>156</v>
      </c>
    </row>
    <row r="536" s="12" customFormat="1" ht="22.8" customHeight="1">
      <c r="A536" s="12"/>
      <c r="B536" s="200"/>
      <c r="C536" s="201"/>
      <c r="D536" s="202" t="s">
        <v>82</v>
      </c>
      <c r="E536" s="214" t="s">
        <v>195</v>
      </c>
      <c r="F536" s="214" t="s">
        <v>875</v>
      </c>
      <c r="G536" s="201"/>
      <c r="H536" s="201"/>
      <c r="I536" s="204"/>
      <c r="J536" s="215">
        <f>BK536</f>
        <v>0</v>
      </c>
      <c r="K536" s="201"/>
      <c r="L536" s="206"/>
      <c r="M536" s="207"/>
      <c r="N536" s="208"/>
      <c r="O536" s="208"/>
      <c r="P536" s="209">
        <f>SUM(P537:P553)</f>
        <v>0</v>
      </c>
      <c r="Q536" s="208"/>
      <c r="R536" s="209">
        <f>SUM(R537:R553)</f>
        <v>10.898861200000001</v>
      </c>
      <c r="S536" s="208"/>
      <c r="T536" s="210">
        <f>SUM(T537:T553)</f>
        <v>0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211" t="s">
        <v>91</v>
      </c>
      <c r="AT536" s="212" t="s">
        <v>82</v>
      </c>
      <c r="AU536" s="212" t="s">
        <v>91</v>
      </c>
      <c r="AY536" s="211" t="s">
        <v>156</v>
      </c>
      <c r="BK536" s="213">
        <f>SUM(BK537:BK553)</f>
        <v>0</v>
      </c>
    </row>
    <row r="537" s="2" customFormat="1" ht="24.15" customHeight="1">
      <c r="A537" s="42"/>
      <c r="B537" s="43"/>
      <c r="C537" s="216" t="s">
        <v>502</v>
      </c>
      <c r="D537" s="216" t="s">
        <v>158</v>
      </c>
      <c r="E537" s="217" t="s">
        <v>876</v>
      </c>
      <c r="F537" s="218" t="s">
        <v>877</v>
      </c>
      <c r="G537" s="219" t="s">
        <v>161</v>
      </c>
      <c r="H537" s="220">
        <v>58</v>
      </c>
      <c r="I537" s="221"/>
      <c r="J537" s="222">
        <f>ROUND(I537*H537,2)</f>
        <v>0</v>
      </c>
      <c r="K537" s="218" t="s">
        <v>162</v>
      </c>
      <c r="L537" s="48"/>
      <c r="M537" s="223" t="s">
        <v>36</v>
      </c>
      <c r="N537" s="224" t="s">
        <v>54</v>
      </c>
      <c r="O537" s="88"/>
      <c r="P537" s="225">
        <f>O537*H537</f>
        <v>0</v>
      </c>
      <c r="Q537" s="225">
        <v>0</v>
      </c>
      <c r="R537" s="225">
        <f>Q537*H537</f>
        <v>0</v>
      </c>
      <c r="S537" s="225">
        <v>0</v>
      </c>
      <c r="T537" s="226">
        <f>S537*H537</f>
        <v>0</v>
      </c>
      <c r="U537" s="42"/>
      <c r="V537" s="42"/>
      <c r="W537" s="42"/>
      <c r="X537" s="42"/>
      <c r="Y537" s="42"/>
      <c r="Z537" s="42"/>
      <c r="AA537" s="42"/>
      <c r="AB537" s="42"/>
      <c r="AC537" s="42"/>
      <c r="AD537" s="42"/>
      <c r="AE537" s="42"/>
      <c r="AR537" s="227" t="s">
        <v>163</v>
      </c>
      <c r="AT537" s="227" t="s">
        <v>158</v>
      </c>
      <c r="AU537" s="227" t="s">
        <v>94</v>
      </c>
      <c r="AY537" s="20" t="s">
        <v>156</v>
      </c>
      <c r="BE537" s="228">
        <f>IF(N537="základní",J537,0)</f>
        <v>0</v>
      </c>
      <c r="BF537" s="228">
        <f>IF(N537="snížená",J537,0)</f>
        <v>0</v>
      </c>
      <c r="BG537" s="228">
        <f>IF(N537="zákl. přenesená",J537,0)</f>
        <v>0</v>
      </c>
      <c r="BH537" s="228">
        <f>IF(N537="sníž. přenesená",J537,0)</f>
        <v>0</v>
      </c>
      <c r="BI537" s="228">
        <f>IF(N537="nulová",J537,0)</f>
        <v>0</v>
      </c>
      <c r="BJ537" s="20" t="s">
        <v>91</v>
      </c>
      <c r="BK537" s="228">
        <f>ROUND(I537*H537,2)</f>
        <v>0</v>
      </c>
      <c r="BL537" s="20" t="s">
        <v>163</v>
      </c>
      <c r="BM537" s="227" t="s">
        <v>878</v>
      </c>
    </row>
    <row r="538" s="2" customFormat="1">
      <c r="A538" s="42"/>
      <c r="B538" s="43"/>
      <c r="C538" s="44"/>
      <c r="D538" s="229" t="s">
        <v>165</v>
      </c>
      <c r="E538" s="44"/>
      <c r="F538" s="230" t="s">
        <v>879</v>
      </c>
      <c r="G538" s="44"/>
      <c r="H538" s="44"/>
      <c r="I538" s="231"/>
      <c r="J538" s="44"/>
      <c r="K538" s="44"/>
      <c r="L538" s="48"/>
      <c r="M538" s="232"/>
      <c r="N538" s="233"/>
      <c r="O538" s="88"/>
      <c r="P538" s="88"/>
      <c r="Q538" s="88"/>
      <c r="R538" s="88"/>
      <c r="S538" s="88"/>
      <c r="T538" s="89"/>
      <c r="U538" s="42"/>
      <c r="V538" s="42"/>
      <c r="W538" s="42"/>
      <c r="X538" s="42"/>
      <c r="Y538" s="42"/>
      <c r="Z538" s="42"/>
      <c r="AA538" s="42"/>
      <c r="AB538" s="42"/>
      <c r="AC538" s="42"/>
      <c r="AD538" s="42"/>
      <c r="AE538" s="42"/>
      <c r="AT538" s="20" t="s">
        <v>165</v>
      </c>
      <c r="AU538" s="20" t="s">
        <v>94</v>
      </c>
    </row>
    <row r="539" s="2" customFormat="1" ht="21.75" customHeight="1">
      <c r="A539" s="42"/>
      <c r="B539" s="43"/>
      <c r="C539" s="216" t="s">
        <v>880</v>
      </c>
      <c r="D539" s="216" t="s">
        <v>158</v>
      </c>
      <c r="E539" s="217" t="s">
        <v>881</v>
      </c>
      <c r="F539" s="218" t="s">
        <v>882</v>
      </c>
      <c r="G539" s="219" t="s">
        <v>161</v>
      </c>
      <c r="H539" s="220">
        <v>58</v>
      </c>
      <c r="I539" s="221"/>
      <c r="J539" s="222">
        <f>ROUND(I539*H539,2)</f>
        <v>0</v>
      </c>
      <c r="K539" s="218" t="s">
        <v>162</v>
      </c>
      <c r="L539" s="48"/>
      <c r="M539" s="223" t="s">
        <v>36</v>
      </c>
      <c r="N539" s="224" t="s">
        <v>54</v>
      </c>
      <c r="O539" s="88"/>
      <c r="P539" s="225">
        <f>O539*H539</f>
        <v>0</v>
      </c>
      <c r="Q539" s="225">
        <v>0</v>
      </c>
      <c r="R539" s="225">
        <f>Q539*H539</f>
        <v>0</v>
      </c>
      <c r="S539" s="225">
        <v>0</v>
      </c>
      <c r="T539" s="226">
        <f>S539*H539</f>
        <v>0</v>
      </c>
      <c r="U539" s="42"/>
      <c r="V539" s="42"/>
      <c r="W539" s="42"/>
      <c r="X539" s="42"/>
      <c r="Y539" s="42"/>
      <c r="Z539" s="42"/>
      <c r="AA539" s="42"/>
      <c r="AB539" s="42"/>
      <c r="AC539" s="42"/>
      <c r="AD539" s="42"/>
      <c r="AE539" s="42"/>
      <c r="AR539" s="227" t="s">
        <v>163</v>
      </c>
      <c r="AT539" s="227" t="s">
        <v>158</v>
      </c>
      <c r="AU539" s="227" t="s">
        <v>94</v>
      </c>
      <c r="AY539" s="20" t="s">
        <v>156</v>
      </c>
      <c r="BE539" s="228">
        <f>IF(N539="základní",J539,0)</f>
        <v>0</v>
      </c>
      <c r="BF539" s="228">
        <f>IF(N539="snížená",J539,0)</f>
        <v>0</v>
      </c>
      <c r="BG539" s="228">
        <f>IF(N539="zákl. přenesená",J539,0)</f>
        <v>0</v>
      </c>
      <c r="BH539" s="228">
        <f>IF(N539="sníž. přenesená",J539,0)</f>
        <v>0</v>
      </c>
      <c r="BI539" s="228">
        <f>IF(N539="nulová",J539,0)</f>
        <v>0</v>
      </c>
      <c r="BJ539" s="20" t="s">
        <v>91</v>
      </c>
      <c r="BK539" s="228">
        <f>ROUND(I539*H539,2)</f>
        <v>0</v>
      </c>
      <c r="BL539" s="20" t="s">
        <v>163</v>
      </c>
      <c r="BM539" s="227" t="s">
        <v>883</v>
      </c>
    </row>
    <row r="540" s="2" customFormat="1">
      <c r="A540" s="42"/>
      <c r="B540" s="43"/>
      <c r="C540" s="44"/>
      <c r="D540" s="229" t="s">
        <v>165</v>
      </c>
      <c r="E540" s="44"/>
      <c r="F540" s="230" t="s">
        <v>884</v>
      </c>
      <c r="G540" s="44"/>
      <c r="H540" s="44"/>
      <c r="I540" s="231"/>
      <c r="J540" s="44"/>
      <c r="K540" s="44"/>
      <c r="L540" s="48"/>
      <c r="M540" s="232"/>
      <c r="N540" s="233"/>
      <c r="O540" s="88"/>
      <c r="P540" s="88"/>
      <c r="Q540" s="88"/>
      <c r="R540" s="88"/>
      <c r="S540" s="88"/>
      <c r="T540" s="89"/>
      <c r="U540" s="42"/>
      <c r="V540" s="42"/>
      <c r="W540" s="42"/>
      <c r="X540" s="42"/>
      <c r="Y540" s="42"/>
      <c r="Z540" s="42"/>
      <c r="AA540" s="42"/>
      <c r="AB540" s="42"/>
      <c r="AC540" s="42"/>
      <c r="AD540" s="42"/>
      <c r="AE540" s="42"/>
      <c r="AT540" s="20" t="s">
        <v>165</v>
      </c>
      <c r="AU540" s="20" t="s">
        <v>94</v>
      </c>
    </row>
    <row r="541" s="2" customFormat="1" ht="37.8" customHeight="1">
      <c r="A541" s="42"/>
      <c r="B541" s="43"/>
      <c r="C541" s="216" t="s">
        <v>885</v>
      </c>
      <c r="D541" s="216" t="s">
        <v>158</v>
      </c>
      <c r="E541" s="217" t="s">
        <v>886</v>
      </c>
      <c r="F541" s="218" t="s">
        <v>887</v>
      </c>
      <c r="G541" s="219" t="s">
        <v>161</v>
      </c>
      <c r="H541" s="220">
        <v>58</v>
      </c>
      <c r="I541" s="221"/>
      <c r="J541" s="222">
        <f>ROUND(I541*H541,2)</f>
        <v>0</v>
      </c>
      <c r="K541" s="218" t="s">
        <v>162</v>
      </c>
      <c r="L541" s="48"/>
      <c r="M541" s="223" t="s">
        <v>36</v>
      </c>
      <c r="N541" s="224" t="s">
        <v>54</v>
      </c>
      <c r="O541" s="88"/>
      <c r="P541" s="225">
        <f>O541*H541</f>
        <v>0</v>
      </c>
      <c r="Q541" s="225">
        <v>0.10100000000000001</v>
      </c>
      <c r="R541" s="225">
        <f>Q541*H541</f>
        <v>5.8580000000000005</v>
      </c>
      <c r="S541" s="225">
        <v>0</v>
      </c>
      <c r="T541" s="226">
        <f>S541*H541</f>
        <v>0</v>
      </c>
      <c r="U541" s="42"/>
      <c r="V541" s="42"/>
      <c r="W541" s="42"/>
      <c r="X541" s="42"/>
      <c r="Y541" s="42"/>
      <c r="Z541" s="42"/>
      <c r="AA541" s="42"/>
      <c r="AB541" s="42"/>
      <c r="AC541" s="42"/>
      <c r="AD541" s="42"/>
      <c r="AE541" s="42"/>
      <c r="AR541" s="227" t="s">
        <v>163</v>
      </c>
      <c r="AT541" s="227" t="s">
        <v>158</v>
      </c>
      <c r="AU541" s="227" t="s">
        <v>94</v>
      </c>
      <c r="AY541" s="20" t="s">
        <v>156</v>
      </c>
      <c r="BE541" s="228">
        <f>IF(N541="základní",J541,0)</f>
        <v>0</v>
      </c>
      <c r="BF541" s="228">
        <f>IF(N541="snížená",J541,0)</f>
        <v>0</v>
      </c>
      <c r="BG541" s="228">
        <f>IF(N541="zákl. přenesená",J541,0)</f>
        <v>0</v>
      </c>
      <c r="BH541" s="228">
        <f>IF(N541="sníž. přenesená",J541,0)</f>
        <v>0</v>
      </c>
      <c r="BI541" s="228">
        <f>IF(N541="nulová",J541,0)</f>
        <v>0</v>
      </c>
      <c r="BJ541" s="20" t="s">
        <v>91</v>
      </c>
      <c r="BK541" s="228">
        <f>ROUND(I541*H541,2)</f>
        <v>0</v>
      </c>
      <c r="BL541" s="20" t="s">
        <v>163</v>
      </c>
      <c r="BM541" s="227" t="s">
        <v>888</v>
      </c>
    </row>
    <row r="542" s="2" customFormat="1">
      <c r="A542" s="42"/>
      <c r="B542" s="43"/>
      <c r="C542" s="44"/>
      <c r="D542" s="229" t="s">
        <v>165</v>
      </c>
      <c r="E542" s="44"/>
      <c r="F542" s="230" t="s">
        <v>889</v>
      </c>
      <c r="G542" s="44"/>
      <c r="H542" s="44"/>
      <c r="I542" s="231"/>
      <c r="J542" s="44"/>
      <c r="K542" s="44"/>
      <c r="L542" s="48"/>
      <c r="M542" s="232"/>
      <c r="N542" s="233"/>
      <c r="O542" s="88"/>
      <c r="P542" s="88"/>
      <c r="Q542" s="88"/>
      <c r="R542" s="88"/>
      <c r="S542" s="88"/>
      <c r="T542" s="89"/>
      <c r="U542" s="42"/>
      <c r="V542" s="42"/>
      <c r="W542" s="42"/>
      <c r="X542" s="42"/>
      <c r="Y542" s="42"/>
      <c r="Z542" s="42"/>
      <c r="AA542" s="42"/>
      <c r="AB542" s="42"/>
      <c r="AC542" s="42"/>
      <c r="AD542" s="42"/>
      <c r="AE542" s="42"/>
      <c r="AT542" s="20" t="s">
        <v>165</v>
      </c>
      <c r="AU542" s="20" t="s">
        <v>94</v>
      </c>
    </row>
    <row r="543" s="13" customFormat="1">
      <c r="A543" s="13"/>
      <c r="B543" s="234"/>
      <c r="C543" s="235"/>
      <c r="D543" s="236" t="s">
        <v>167</v>
      </c>
      <c r="E543" s="237" t="s">
        <v>36</v>
      </c>
      <c r="F543" s="238" t="s">
        <v>890</v>
      </c>
      <c r="G543" s="235"/>
      <c r="H543" s="237" t="s">
        <v>36</v>
      </c>
      <c r="I543" s="239"/>
      <c r="J543" s="235"/>
      <c r="K543" s="235"/>
      <c r="L543" s="240"/>
      <c r="M543" s="241"/>
      <c r="N543" s="242"/>
      <c r="O543" s="242"/>
      <c r="P543" s="242"/>
      <c r="Q543" s="242"/>
      <c r="R543" s="242"/>
      <c r="S543" s="242"/>
      <c r="T543" s="24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4" t="s">
        <v>167</v>
      </c>
      <c r="AU543" s="244" t="s">
        <v>94</v>
      </c>
      <c r="AV543" s="13" t="s">
        <v>91</v>
      </c>
      <c r="AW543" s="13" t="s">
        <v>43</v>
      </c>
      <c r="AX543" s="13" t="s">
        <v>83</v>
      </c>
      <c r="AY543" s="244" t="s">
        <v>156</v>
      </c>
    </row>
    <row r="544" s="13" customFormat="1">
      <c r="A544" s="13"/>
      <c r="B544" s="234"/>
      <c r="C544" s="235"/>
      <c r="D544" s="236" t="s">
        <v>167</v>
      </c>
      <c r="E544" s="237" t="s">
        <v>36</v>
      </c>
      <c r="F544" s="238" t="s">
        <v>860</v>
      </c>
      <c r="G544" s="235"/>
      <c r="H544" s="237" t="s">
        <v>36</v>
      </c>
      <c r="I544" s="239"/>
      <c r="J544" s="235"/>
      <c r="K544" s="235"/>
      <c r="L544" s="240"/>
      <c r="M544" s="241"/>
      <c r="N544" s="242"/>
      <c r="O544" s="242"/>
      <c r="P544" s="242"/>
      <c r="Q544" s="242"/>
      <c r="R544" s="242"/>
      <c r="S544" s="242"/>
      <c r="T544" s="24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4" t="s">
        <v>167</v>
      </c>
      <c r="AU544" s="244" t="s">
        <v>94</v>
      </c>
      <c r="AV544" s="13" t="s">
        <v>91</v>
      </c>
      <c r="AW544" s="13" t="s">
        <v>43</v>
      </c>
      <c r="AX544" s="13" t="s">
        <v>83</v>
      </c>
      <c r="AY544" s="244" t="s">
        <v>156</v>
      </c>
    </row>
    <row r="545" s="13" customFormat="1">
      <c r="A545" s="13"/>
      <c r="B545" s="234"/>
      <c r="C545" s="235"/>
      <c r="D545" s="236" t="s">
        <v>167</v>
      </c>
      <c r="E545" s="237" t="s">
        <v>36</v>
      </c>
      <c r="F545" s="238" t="s">
        <v>891</v>
      </c>
      <c r="G545" s="235"/>
      <c r="H545" s="237" t="s">
        <v>36</v>
      </c>
      <c r="I545" s="239"/>
      <c r="J545" s="235"/>
      <c r="K545" s="235"/>
      <c r="L545" s="240"/>
      <c r="M545" s="241"/>
      <c r="N545" s="242"/>
      <c r="O545" s="242"/>
      <c r="P545" s="242"/>
      <c r="Q545" s="242"/>
      <c r="R545" s="242"/>
      <c r="S545" s="242"/>
      <c r="T545" s="24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4" t="s">
        <v>167</v>
      </c>
      <c r="AU545" s="244" t="s">
        <v>94</v>
      </c>
      <c r="AV545" s="13" t="s">
        <v>91</v>
      </c>
      <c r="AW545" s="13" t="s">
        <v>43</v>
      </c>
      <c r="AX545" s="13" t="s">
        <v>83</v>
      </c>
      <c r="AY545" s="244" t="s">
        <v>156</v>
      </c>
    </row>
    <row r="546" s="13" customFormat="1">
      <c r="A546" s="13"/>
      <c r="B546" s="234"/>
      <c r="C546" s="235"/>
      <c r="D546" s="236" t="s">
        <v>167</v>
      </c>
      <c r="E546" s="237" t="s">
        <v>36</v>
      </c>
      <c r="F546" s="238" t="s">
        <v>892</v>
      </c>
      <c r="G546" s="235"/>
      <c r="H546" s="237" t="s">
        <v>36</v>
      </c>
      <c r="I546" s="239"/>
      <c r="J546" s="235"/>
      <c r="K546" s="235"/>
      <c r="L546" s="240"/>
      <c r="M546" s="241"/>
      <c r="N546" s="242"/>
      <c r="O546" s="242"/>
      <c r="P546" s="242"/>
      <c r="Q546" s="242"/>
      <c r="R546" s="242"/>
      <c r="S546" s="242"/>
      <c r="T546" s="24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4" t="s">
        <v>167</v>
      </c>
      <c r="AU546" s="244" t="s">
        <v>94</v>
      </c>
      <c r="AV546" s="13" t="s">
        <v>91</v>
      </c>
      <c r="AW546" s="13" t="s">
        <v>43</v>
      </c>
      <c r="AX546" s="13" t="s">
        <v>83</v>
      </c>
      <c r="AY546" s="244" t="s">
        <v>156</v>
      </c>
    </row>
    <row r="547" s="13" customFormat="1">
      <c r="A547" s="13"/>
      <c r="B547" s="234"/>
      <c r="C547" s="235"/>
      <c r="D547" s="236" t="s">
        <v>167</v>
      </c>
      <c r="E547" s="237" t="s">
        <v>36</v>
      </c>
      <c r="F547" s="238" t="s">
        <v>893</v>
      </c>
      <c r="G547" s="235"/>
      <c r="H547" s="237" t="s">
        <v>36</v>
      </c>
      <c r="I547" s="239"/>
      <c r="J547" s="235"/>
      <c r="K547" s="235"/>
      <c r="L547" s="240"/>
      <c r="M547" s="241"/>
      <c r="N547" s="242"/>
      <c r="O547" s="242"/>
      <c r="P547" s="242"/>
      <c r="Q547" s="242"/>
      <c r="R547" s="242"/>
      <c r="S547" s="242"/>
      <c r="T547" s="24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4" t="s">
        <v>167</v>
      </c>
      <c r="AU547" s="244" t="s">
        <v>94</v>
      </c>
      <c r="AV547" s="13" t="s">
        <v>91</v>
      </c>
      <c r="AW547" s="13" t="s">
        <v>43</v>
      </c>
      <c r="AX547" s="13" t="s">
        <v>83</v>
      </c>
      <c r="AY547" s="244" t="s">
        <v>156</v>
      </c>
    </row>
    <row r="548" s="13" customFormat="1">
      <c r="A548" s="13"/>
      <c r="B548" s="234"/>
      <c r="C548" s="235"/>
      <c r="D548" s="236" t="s">
        <v>167</v>
      </c>
      <c r="E548" s="237" t="s">
        <v>36</v>
      </c>
      <c r="F548" s="238" t="s">
        <v>894</v>
      </c>
      <c r="G548" s="235"/>
      <c r="H548" s="237" t="s">
        <v>36</v>
      </c>
      <c r="I548" s="239"/>
      <c r="J548" s="235"/>
      <c r="K548" s="235"/>
      <c r="L548" s="240"/>
      <c r="M548" s="241"/>
      <c r="N548" s="242"/>
      <c r="O548" s="242"/>
      <c r="P548" s="242"/>
      <c r="Q548" s="242"/>
      <c r="R548" s="242"/>
      <c r="S548" s="242"/>
      <c r="T548" s="24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4" t="s">
        <v>167</v>
      </c>
      <c r="AU548" s="244" t="s">
        <v>94</v>
      </c>
      <c r="AV548" s="13" t="s">
        <v>91</v>
      </c>
      <c r="AW548" s="13" t="s">
        <v>43</v>
      </c>
      <c r="AX548" s="13" t="s">
        <v>83</v>
      </c>
      <c r="AY548" s="244" t="s">
        <v>156</v>
      </c>
    </row>
    <row r="549" s="13" customFormat="1">
      <c r="A549" s="13"/>
      <c r="B549" s="234"/>
      <c r="C549" s="235"/>
      <c r="D549" s="236" t="s">
        <v>167</v>
      </c>
      <c r="E549" s="237" t="s">
        <v>36</v>
      </c>
      <c r="F549" s="238" t="s">
        <v>501</v>
      </c>
      <c r="G549" s="235"/>
      <c r="H549" s="237" t="s">
        <v>36</v>
      </c>
      <c r="I549" s="239"/>
      <c r="J549" s="235"/>
      <c r="K549" s="235"/>
      <c r="L549" s="240"/>
      <c r="M549" s="241"/>
      <c r="N549" s="242"/>
      <c r="O549" s="242"/>
      <c r="P549" s="242"/>
      <c r="Q549" s="242"/>
      <c r="R549" s="242"/>
      <c r="S549" s="242"/>
      <c r="T549" s="24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4" t="s">
        <v>167</v>
      </c>
      <c r="AU549" s="244" t="s">
        <v>94</v>
      </c>
      <c r="AV549" s="13" t="s">
        <v>91</v>
      </c>
      <c r="AW549" s="13" t="s">
        <v>43</v>
      </c>
      <c r="AX549" s="13" t="s">
        <v>83</v>
      </c>
      <c r="AY549" s="244" t="s">
        <v>156</v>
      </c>
    </row>
    <row r="550" s="14" customFormat="1">
      <c r="A550" s="14"/>
      <c r="B550" s="245"/>
      <c r="C550" s="246"/>
      <c r="D550" s="236" t="s">
        <v>167</v>
      </c>
      <c r="E550" s="247" t="s">
        <v>36</v>
      </c>
      <c r="F550" s="248" t="s">
        <v>502</v>
      </c>
      <c r="G550" s="246"/>
      <c r="H550" s="249">
        <v>58</v>
      </c>
      <c r="I550" s="250"/>
      <c r="J550" s="246"/>
      <c r="K550" s="246"/>
      <c r="L550" s="251"/>
      <c r="M550" s="252"/>
      <c r="N550" s="253"/>
      <c r="O550" s="253"/>
      <c r="P550" s="253"/>
      <c r="Q550" s="253"/>
      <c r="R550" s="253"/>
      <c r="S550" s="253"/>
      <c r="T550" s="25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5" t="s">
        <v>167</v>
      </c>
      <c r="AU550" s="255" t="s">
        <v>94</v>
      </c>
      <c r="AV550" s="14" t="s">
        <v>94</v>
      </c>
      <c r="AW550" s="14" t="s">
        <v>43</v>
      </c>
      <c r="AX550" s="14" t="s">
        <v>83</v>
      </c>
      <c r="AY550" s="255" t="s">
        <v>156</v>
      </c>
    </row>
    <row r="551" s="15" customFormat="1">
      <c r="A551" s="15"/>
      <c r="B551" s="256"/>
      <c r="C551" s="257"/>
      <c r="D551" s="236" t="s">
        <v>167</v>
      </c>
      <c r="E551" s="258" t="s">
        <v>36</v>
      </c>
      <c r="F551" s="259" t="s">
        <v>250</v>
      </c>
      <c r="G551" s="257"/>
      <c r="H551" s="260">
        <v>58</v>
      </c>
      <c r="I551" s="261"/>
      <c r="J551" s="257"/>
      <c r="K551" s="257"/>
      <c r="L551" s="262"/>
      <c r="M551" s="263"/>
      <c r="N551" s="264"/>
      <c r="O551" s="264"/>
      <c r="P551" s="264"/>
      <c r="Q551" s="264"/>
      <c r="R551" s="264"/>
      <c r="S551" s="264"/>
      <c r="T551" s="265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6" t="s">
        <v>167</v>
      </c>
      <c r="AU551" s="266" t="s">
        <v>94</v>
      </c>
      <c r="AV551" s="15" t="s">
        <v>163</v>
      </c>
      <c r="AW551" s="15" t="s">
        <v>43</v>
      </c>
      <c r="AX551" s="15" t="s">
        <v>91</v>
      </c>
      <c r="AY551" s="266" t="s">
        <v>156</v>
      </c>
    </row>
    <row r="552" s="2" customFormat="1" ht="16.5" customHeight="1">
      <c r="A552" s="42"/>
      <c r="B552" s="43"/>
      <c r="C552" s="282" t="s">
        <v>895</v>
      </c>
      <c r="D552" s="282" t="s">
        <v>849</v>
      </c>
      <c r="E552" s="283" t="s">
        <v>896</v>
      </c>
      <c r="F552" s="284" t="s">
        <v>897</v>
      </c>
      <c r="G552" s="285" t="s">
        <v>161</v>
      </c>
      <c r="H552" s="286">
        <v>59.740000000000002</v>
      </c>
      <c r="I552" s="287"/>
      <c r="J552" s="288">
        <f>ROUND(I552*H552,2)</f>
        <v>0</v>
      </c>
      <c r="K552" s="284" t="s">
        <v>162</v>
      </c>
      <c r="L552" s="289"/>
      <c r="M552" s="290" t="s">
        <v>36</v>
      </c>
      <c r="N552" s="291" t="s">
        <v>54</v>
      </c>
      <c r="O552" s="88"/>
      <c r="P552" s="225">
        <f>O552*H552</f>
        <v>0</v>
      </c>
      <c r="Q552" s="225">
        <v>0.084379999999999997</v>
      </c>
      <c r="R552" s="225">
        <f>Q552*H552</f>
        <v>5.0408612000000002</v>
      </c>
      <c r="S552" s="225">
        <v>0</v>
      </c>
      <c r="T552" s="226">
        <f>S552*H552</f>
        <v>0</v>
      </c>
      <c r="U552" s="42"/>
      <c r="V552" s="42"/>
      <c r="W552" s="42"/>
      <c r="X552" s="42"/>
      <c r="Y552" s="42"/>
      <c r="Z552" s="42"/>
      <c r="AA552" s="42"/>
      <c r="AB552" s="42"/>
      <c r="AC552" s="42"/>
      <c r="AD552" s="42"/>
      <c r="AE552" s="42"/>
      <c r="AR552" s="227" t="s">
        <v>217</v>
      </c>
      <c r="AT552" s="227" t="s">
        <v>849</v>
      </c>
      <c r="AU552" s="227" t="s">
        <v>94</v>
      </c>
      <c r="AY552" s="20" t="s">
        <v>156</v>
      </c>
      <c r="BE552" s="228">
        <f>IF(N552="základní",J552,0)</f>
        <v>0</v>
      </c>
      <c r="BF552" s="228">
        <f>IF(N552="snížená",J552,0)</f>
        <v>0</v>
      </c>
      <c r="BG552" s="228">
        <f>IF(N552="zákl. přenesená",J552,0)</f>
        <v>0</v>
      </c>
      <c r="BH552" s="228">
        <f>IF(N552="sníž. přenesená",J552,0)</f>
        <v>0</v>
      </c>
      <c r="BI552" s="228">
        <f>IF(N552="nulová",J552,0)</f>
        <v>0</v>
      </c>
      <c r="BJ552" s="20" t="s">
        <v>91</v>
      </c>
      <c r="BK552" s="228">
        <f>ROUND(I552*H552,2)</f>
        <v>0</v>
      </c>
      <c r="BL552" s="20" t="s">
        <v>163</v>
      </c>
      <c r="BM552" s="227" t="s">
        <v>898</v>
      </c>
    </row>
    <row r="553" s="14" customFormat="1">
      <c r="A553" s="14"/>
      <c r="B553" s="245"/>
      <c r="C553" s="246"/>
      <c r="D553" s="236" t="s">
        <v>167</v>
      </c>
      <c r="E553" s="246"/>
      <c r="F553" s="248" t="s">
        <v>899</v>
      </c>
      <c r="G553" s="246"/>
      <c r="H553" s="249">
        <v>59.740000000000002</v>
      </c>
      <c r="I553" s="250"/>
      <c r="J553" s="246"/>
      <c r="K553" s="246"/>
      <c r="L553" s="251"/>
      <c r="M553" s="252"/>
      <c r="N553" s="253"/>
      <c r="O553" s="253"/>
      <c r="P553" s="253"/>
      <c r="Q553" s="253"/>
      <c r="R553" s="253"/>
      <c r="S553" s="253"/>
      <c r="T553" s="25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5" t="s">
        <v>167</v>
      </c>
      <c r="AU553" s="255" t="s">
        <v>94</v>
      </c>
      <c r="AV553" s="14" t="s">
        <v>94</v>
      </c>
      <c r="AW553" s="14" t="s">
        <v>4</v>
      </c>
      <c r="AX553" s="14" t="s">
        <v>91</v>
      </c>
      <c r="AY553" s="255" t="s">
        <v>156</v>
      </c>
    </row>
    <row r="554" s="12" customFormat="1" ht="22.8" customHeight="1">
      <c r="A554" s="12"/>
      <c r="B554" s="200"/>
      <c r="C554" s="201"/>
      <c r="D554" s="202" t="s">
        <v>82</v>
      </c>
      <c r="E554" s="214" t="s">
        <v>202</v>
      </c>
      <c r="F554" s="214" t="s">
        <v>900</v>
      </c>
      <c r="G554" s="201"/>
      <c r="H554" s="201"/>
      <c r="I554" s="204"/>
      <c r="J554" s="215">
        <f>BK554</f>
        <v>0</v>
      </c>
      <c r="K554" s="201"/>
      <c r="L554" s="206"/>
      <c r="M554" s="207"/>
      <c r="N554" s="208"/>
      <c r="O554" s="208"/>
      <c r="P554" s="209">
        <f>SUM(P555:P971)</f>
        <v>0</v>
      </c>
      <c r="Q554" s="208"/>
      <c r="R554" s="209">
        <f>SUM(R555:R971)</f>
        <v>47.206122393999998</v>
      </c>
      <c r="S554" s="208"/>
      <c r="T554" s="210">
        <f>SUM(T555:T971)</f>
        <v>0.02065705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211" t="s">
        <v>91</v>
      </c>
      <c r="AT554" s="212" t="s">
        <v>82</v>
      </c>
      <c r="AU554" s="212" t="s">
        <v>91</v>
      </c>
      <c r="AY554" s="211" t="s">
        <v>156</v>
      </c>
      <c r="BK554" s="213">
        <f>SUM(BK555:BK971)</f>
        <v>0</v>
      </c>
    </row>
    <row r="555" s="2" customFormat="1" ht="16.5" customHeight="1">
      <c r="A555" s="42"/>
      <c r="B555" s="43"/>
      <c r="C555" s="216" t="s">
        <v>901</v>
      </c>
      <c r="D555" s="216" t="s">
        <v>158</v>
      </c>
      <c r="E555" s="217" t="s">
        <v>902</v>
      </c>
      <c r="F555" s="218" t="s">
        <v>903</v>
      </c>
      <c r="G555" s="219" t="s">
        <v>161</v>
      </c>
      <c r="H555" s="220">
        <v>299</v>
      </c>
      <c r="I555" s="221"/>
      <c r="J555" s="222">
        <f>ROUND(I555*H555,2)</f>
        <v>0</v>
      </c>
      <c r="K555" s="218" t="s">
        <v>162</v>
      </c>
      <c r="L555" s="48"/>
      <c r="M555" s="223" t="s">
        <v>36</v>
      </c>
      <c r="N555" s="224" t="s">
        <v>54</v>
      </c>
      <c r="O555" s="88"/>
      <c r="P555" s="225">
        <f>O555*H555</f>
        <v>0</v>
      </c>
      <c r="Q555" s="225">
        <v>0.000263</v>
      </c>
      <c r="R555" s="225">
        <f>Q555*H555</f>
        <v>0.078636999999999999</v>
      </c>
      <c r="S555" s="225">
        <v>0</v>
      </c>
      <c r="T555" s="226">
        <f>S555*H555</f>
        <v>0</v>
      </c>
      <c r="U555" s="42"/>
      <c r="V555" s="42"/>
      <c r="W555" s="42"/>
      <c r="X555" s="42"/>
      <c r="Y555" s="42"/>
      <c r="Z555" s="42"/>
      <c r="AA555" s="42"/>
      <c r="AB555" s="42"/>
      <c r="AC555" s="42"/>
      <c r="AD555" s="42"/>
      <c r="AE555" s="42"/>
      <c r="AR555" s="227" t="s">
        <v>163</v>
      </c>
      <c r="AT555" s="227" t="s">
        <v>158</v>
      </c>
      <c r="AU555" s="227" t="s">
        <v>94</v>
      </c>
      <c r="AY555" s="20" t="s">
        <v>156</v>
      </c>
      <c r="BE555" s="228">
        <f>IF(N555="základní",J555,0)</f>
        <v>0</v>
      </c>
      <c r="BF555" s="228">
        <f>IF(N555="snížená",J555,0)</f>
        <v>0</v>
      </c>
      <c r="BG555" s="228">
        <f>IF(N555="zákl. přenesená",J555,0)</f>
        <v>0</v>
      </c>
      <c r="BH555" s="228">
        <f>IF(N555="sníž. přenesená",J555,0)</f>
        <v>0</v>
      </c>
      <c r="BI555" s="228">
        <f>IF(N555="nulová",J555,0)</f>
        <v>0</v>
      </c>
      <c r="BJ555" s="20" t="s">
        <v>91</v>
      </c>
      <c r="BK555" s="228">
        <f>ROUND(I555*H555,2)</f>
        <v>0</v>
      </c>
      <c r="BL555" s="20" t="s">
        <v>163</v>
      </c>
      <c r="BM555" s="227" t="s">
        <v>904</v>
      </c>
    </row>
    <row r="556" s="2" customFormat="1">
      <c r="A556" s="42"/>
      <c r="B556" s="43"/>
      <c r="C556" s="44"/>
      <c r="D556" s="229" t="s">
        <v>165</v>
      </c>
      <c r="E556" s="44"/>
      <c r="F556" s="230" t="s">
        <v>905</v>
      </c>
      <c r="G556" s="44"/>
      <c r="H556" s="44"/>
      <c r="I556" s="231"/>
      <c r="J556" s="44"/>
      <c r="K556" s="44"/>
      <c r="L556" s="48"/>
      <c r="M556" s="232"/>
      <c r="N556" s="233"/>
      <c r="O556" s="88"/>
      <c r="P556" s="88"/>
      <c r="Q556" s="88"/>
      <c r="R556" s="88"/>
      <c r="S556" s="88"/>
      <c r="T556" s="89"/>
      <c r="U556" s="42"/>
      <c r="V556" s="42"/>
      <c r="W556" s="42"/>
      <c r="X556" s="42"/>
      <c r="Y556" s="42"/>
      <c r="Z556" s="42"/>
      <c r="AA556" s="42"/>
      <c r="AB556" s="42"/>
      <c r="AC556" s="42"/>
      <c r="AD556" s="42"/>
      <c r="AE556" s="42"/>
      <c r="AT556" s="20" t="s">
        <v>165</v>
      </c>
      <c r="AU556" s="20" t="s">
        <v>94</v>
      </c>
    </row>
    <row r="557" s="13" customFormat="1">
      <c r="A557" s="13"/>
      <c r="B557" s="234"/>
      <c r="C557" s="235"/>
      <c r="D557" s="236" t="s">
        <v>167</v>
      </c>
      <c r="E557" s="237" t="s">
        <v>36</v>
      </c>
      <c r="F557" s="238" t="s">
        <v>242</v>
      </c>
      <c r="G557" s="235"/>
      <c r="H557" s="237" t="s">
        <v>36</v>
      </c>
      <c r="I557" s="239"/>
      <c r="J557" s="235"/>
      <c r="K557" s="235"/>
      <c r="L557" s="240"/>
      <c r="M557" s="241"/>
      <c r="N557" s="242"/>
      <c r="O557" s="242"/>
      <c r="P557" s="242"/>
      <c r="Q557" s="242"/>
      <c r="R557" s="242"/>
      <c r="S557" s="242"/>
      <c r="T557" s="24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4" t="s">
        <v>167</v>
      </c>
      <c r="AU557" s="244" t="s">
        <v>94</v>
      </c>
      <c r="AV557" s="13" t="s">
        <v>91</v>
      </c>
      <c r="AW557" s="13" t="s">
        <v>43</v>
      </c>
      <c r="AX557" s="13" t="s">
        <v>83</v>
      </c>
      <c r="AY557" s="244" t="s">
        <v>156</v>
      </c>
    </row>
    <row r="558" s="13" customFormat="1">
      <c r="A558" s="13"/>
      <c r="B558" s="234"/>
      <c r="C558" s="235"/>
      <c r="D558" s="236" t="s">
        <v>167</v>
      </c>
      <c r="E558" s="237" t="s">
        <v>36</v>
      </c>
      <c r="F558" s="238" t="s">
        <v>243</v>
      </c>
      <c r="G558" s="235"/>
      <c r="H558" s="237" t="s">
        <v>36</v>
      </c>
      <c r="I558" s="239"/>
      <c r="J558" s="235"/>
      <c r="K558" s="235"/>
      <c r="L558" s="240"/>
      <c r="M558" s="241"/>
      <c r="N558" s="242"/>
      <c r="O558" s="242"/>
      <c r="P558" s="242"/>
      <c r="Q558" s="242"/>
      <c r="R558" s="242"/>
      <c r="S558" s="242"/>
      <c r="T558" s="24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4" t="s">
        <v>167</v>
      </c>
      <c r="AU558" s="244" t="s">
        <v>94</v>
      </c>
      <c r="AV558" s="13" t="s">
        <v>91</v>
      </c>
      <c r="AW558" s="13" t="s">
        <v>43</v>
      </c>
      <c r="AX558" s="13" t="s">
        <v>83</v>
      </c>
      <c r="AY558" s="244" t="s">
        <v>156</v>
      </c>
    </row>
    <row r="559" s="13" customFormat="1">
      <c r="A559" s="13"/>
      <c r="B559" s="234"/>
      <c r="C559" s="235"/>
      <c r="D559" s="236" t="s">
        <v>167</v>
      </c>
      <c r="E559" s="237" t="s">
        <v>36</v>
      </c>
      <c r="F559" s="238" t="s">
        <v>244</v>
      </c>
      <c r="G559" s="235"/>
      <c r="H559" s="237" t="s">
        <v>36</v>
      </c>
      <c r="I559" s="239"/>
      <c r="J559" s="235"/>
      <c r="K559" s="235"/>
      <c r="L559" s="240"/>
      <c r="M559" s="241"/>
      <c r="N559" s="242"/>
      <c r="O559" s="242"/>
      <c r="P559" s="242"/>
      <c r="Q559" s="242"/>
      <c r="R559" s="242"/>
      <c r="S559" s="242"/>
      <c r="T559" s="24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4" t="s">
        <v>167</v>
      </c>
      <c r="AU559" s="244" t="s">
        <v>94</v>
      </c>
      <c r="AV559" s="13" t="s">
        <v>91</v>
      </c>
      <c r="AW559" s="13" t="s">
        <v>43</v>
      </c>
      <c r="AX559" s="13" t="s">
        <v>83</v>
      </c>
      <c r="AY559" s="244" t="s">
        <v>156</v>
      </c>
    </row>
    <row r="560" s="13" customFormat="1">
      <c r="A560" s="13"/>
      <c r="B560" s="234"/>
      <c r="C560" s="235"/>
      <c r="D560" s="236" t="s">
        <v>167</v>
      </c>
      <c r="E560" s="237" t="s">
        <v>36</v>
      </c>
      <c r="F560" s="238" t="s">
        <v>245</v>
      </c>
      <c r="G560" s="235"/>
      <c r="H560" s="237" t="s">
        <v>36</v>
      </c>
      <c r="I560" s="239"/>
      <c r="J560" s="235"/>
      <c r="K560" s="235"/>
      <c r="L560" s="240"/>
      <c r="M560" s="241"/>
      <c r="N560" s="242"/>
      <c r="O560" s="242"/>
      <c r="P560" s="242"/>
      <c r="Q560" s="242"/>
      <c r="R560" s="242"/>
      <c r="S560" s="242"/>
      <c r="T560" s="24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4" t="s">
        <v>167</v>
      </c>
      <c r="AU560" s="244" t="s">
        <v>94</v>
      </c>
      <c r="AV560" s="13" t="s">
        <v>91</v>
      </c>
      <c r="AW560" s="13" t="s">
        <v>43</v>
      </c>
      <c r="AX560" s="13" t="s">
        <v>83</v>
      </c>
      <c r="AY560" s="244" t="s">
        <v>156</v>
      </c>
    </row>
    <row r="561" s="13" customFormat="1">
      <c r="A561" s="13"/>
      <c r="B561" s="234"/>
      <c r="C561" s="235"/>
      <c r="D561" s="236" t="s">
        <v>167</v>
      </c>
      <c r="E561" s="237" t="s">
        <v>36</v>
      </c>
      <c r="F561" s="238" t="s">
        <v>246</v>
      </c>
      <c r="G561" s="235"/>
      <c r="H561" s="237" t="s">
        <v>36</v>
      </c>
      <c r="I561" s="239"/>
      <c r="J561" s="235"/>
      <c r="K561" s="235"/>
      <c r="L561" s="240"/>
      <c r="M561" s="241"/>
      <c r="N561" s="242"/>
      <c r="O561" s="242"/>
      <c r="P561" s="242"/>
      <c r="Q561" s="242"/>
      <c r="R561" s="242"/>
      <c r="S561" s="242"/>
      <c r="T561" s="24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4" t="s">
        <v>167</v>
      </c>
      <c r="AU561" s="244" t="s">
        <v>94</v>
      </c>
      <c r="AV561" s="13" t="s">
        <v>91</v>
      </c>
      <c r="AW561" s="13" t="s">
        <v>43</v>
      </c>
      <c r="AX561" s="13" t="s">
        <v>83</v>
      </c>
      <c r="AY561" s="244" t="s">
        <v>156</v>
      </c>
    </row>
    <row r="562" s="14" customFormat="1">
      <c r="A562" s="14"/>
      <c r="B562" s="245"/>
      <c r="C562" s="246"/>
      <c r="D562" s="236" t="s">
        <v>167</v>
      </c>
      <c r="E562" s="247" t="s">
        <v>36</v>
      </c>
      <c r="F562" s="248" t="s">
        <v>247</v>
      </c>
      <c r="G562" s="246"/>
      <c r="H562" s="249">
        <v>60</v>
      </c>
      <c r="I562" s="250"/>
      <c r="J562" s="246"/>
      <c r="K562" s="246"/>
      <c r="L562" s="251"/>
      <c r="M562" s="252"/>
      <c r="N562" s="253"/>
      <c r="O562" s="253"/>
      <c r="P562" s="253"/>
      <c r="Q562" s="253"/>
      <c r="R562" s="253"/>
      <c r="S562" s="253"/>
      <c r="T562" s="25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5" t="s">
        <v>167</v>
      </c>
      <c r="AU562" s="255" t="s">
        <v>94</v>
      </c>
      <c r="AV562" s="14" t="s">
        <v>94</v>
      </c>
      <c r="AW562" s="14" t="s">
        <v>43</v>
      </c>
      <c r="AX562" s="14" t="s">
        <v>83</v>
      </c>
      <c r="AY562" s="255" t="s">
        <v>156</v>
      </c>
    </row>
    <row r="563" s="14" customFormat="1">
      <c r="A563" s="14"/>
      <c r="B563" s="245"/>
      <c r="C563" s="246"/>
      <c r="D563" s="236" t="s">
        <v>167</v>
      </c>
      <c r="E563" s="247" t="s">
        <v>36</v>
      </c>
      <c r="F563" s="248" t="s">
        <v>248</v>
      </c>
      <c r="G563" s="246"/>
      <c r="H563" s="249">
        <v>28</v>
      </c>
      <c r="I563" s="250"/>
      <c r="J563" s="246"/>
      <c r="K563" s="246"/>
      <c r="L563" s="251"/>
      <c r="M563" s="252"/>
      <c r="N563" s="253"/>
      <c r="O563" s="253"/>
      <c r="P563" s="253"/>
      <c r="Q563" s="253"/>
      <c r="R563" s="253"/>
      <c r="S563" s="253"/>
      <c r="T563" s="25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5" t="s">
        <v>167</v>
      </c>
      <c r="AU563" s="255" t="s">
        <v>94</v>
      </c>
      <c r="AV563" s="14" t="s">
        <v>94</v>
      </c>
      <c r="AW563" s="14" t="s">
        <v>43</v>
      </c>
      <c r="AX563" s="14" t="s">
        <v>83</v>
      </c>
      <c r="AY563" s="255" t="s">
        <v>156</v>
      </c>
    </row>
    <row r="564" s="14" customFormat="1">
      <c r="A564" s="14"/>
      <c r="B564" s="245"/>
      <c r="C564" s="246"/>
      <c r="D564" s="236" t="s">
        <v>167</v>
      </c>
      <c r="E564" s="247" t="s">
        <v>36</v>
      </c>
      <c r="F564" s="248" t="s">
        <v>249</v>
      </c>
      <c r="G564" s="246"/>
      <c r="H564" s="249">
        <v>27.199999999999999</v>
      </c>
      <c r="I564" s="250"/>
      <c r="J564" s="246"/>
      <c r="K564" s="246"/>
      <c r="L564" s="251"/>
      <c r="M564" s="252"/>
      <c r="N564" s="253"/>
      <c r="O564" s="253"/>
      <c r="P564" s="253"/>
      <c r="Q564" s="253"/>
      <c r="R564" s="253"/>
      <c r="S564" s="253"/>
      <c r="T564" s="25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5" t="s">
        <v>167</v>
      </c>
      <c r="AU564" s="255" t="s">
        <v>94</v>
      </c>
      <c r="AV564" s="14" t="s">
        <v>94</v>
      </c>
      <c r="AW564" s="14" t="s">
        <v>43</v>
      </c>
      <c r="AX564" s="14" t="s">
        <v>83</v>
      </c>
      <c r="AY564" s="255" t="s">
        <v>156</v>
      </c>
    </row>
    <row r="565" s="16" customFormat="1">
      <c r="A565" s="16"/>
      <c r="B565" s="267"/>
      <c r="C565" s="268"/>
      <c r="D565" s="236" t="s">
        <v>167</v>
      </c>
      <c r="E565" s="269" t="s">
        <v>36</v>
      </c>
      <c r="F565" s="270" t="s">
        <v>263</v>
      </c>
      <c r="G565" s="268"/>
      <c r="H565" s="271">
        <v>115.2</v>
      </c>
      <c r="I565" s="272"/>
      <c r="J565" s="268"/>
      <c r="K565" s="268"/>
      <c r="L565" s="273"/>
      <c r="M565" s="274"/>
      <c r="N565" s="275"/>
      <c r="O565" s="275"/>
      <c r="P565" s="275"/>
      <c r="Q565" s="275"/>
      <c r="R565" s="275"/>
      <c r="S565" s="275"/>
      <c r="T565" s="276"/>
      <c r="U565" s="16"/>
      <c r="V565" s="16"/>
      <c r="W565" s="16"/>
      <c r="X565" s="16"/>
      <c r="Y565" s="16"/>
      <c r="Z565" s="16"/>
      <c r="AA565" s="16"/>
      <c r="AB565" s="16"/>
      <c r="AC565" s="16"/>
      <c r="AD565" s="16"/>
      <c r="AE565" s="16"/>
      <c r="AT565" s="277" t="s">
        <v>167</v>
      </c>
      <c r="AU565" s="277" t="s">
        <v>94</v>
      </c>
      <c r="AV565" s="16" t="s">
        <v>181</v>
      </c>
      <c r="AW565" s="16" t="s">
        <v>43</v>
      </c>
      <c r="AX565" s="16" t="s">
        <v>83</v>
      </c>
      <c r="AY565" s="277" t="s">
        <v>156</v>
      </c>
    </row>
    <row r="566" s="13" customFormat="1">
      <c r="A566" s="13"/>
      <c r="B566" s="234"/>
      <c r="C566" s="235"/>
      <c r="D566" s="236" t="s">
        <v>167</v>
      </c>
      <c r="E566" s="237" t="s">
        <v>36</v>
      </c>
      <c r="F566" s="238" t="s">
        <v>906</v>
      </c>
      <c r="G566" s="235"/>
      <c r="H566" s="237" t="s">
        <v>36</v>
      </c>
      <c r="I566" s="239"/>
      <c r="J566" s="235"/>
      <c r="K566" s="235"/>
      <c r="L566" s="240"/>
      <c r="M566" s="241"/>
      <c r="N566" s="242"/>
      <c r="O566" s="242"/>
      <c r="P566" s="242"/>
      <c r="Q566" s="242"/>
      <c r="R566" s="242"/>
      <c r="S566" s="242"/>
      <c r="T566" s="24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4" t="s">
        <v>167</v>
      </c>
      <c r="AU566" s="244" t="s">
        <v>94</v>
      </c>
      <c r="AV566" s="13" t="s">
        <v>91</v>
      </c>
      <c r="AW566" s="13" t="s">
        <v>43</v>
      </c>
      <c r="AX566" s="13" t="s">
        <v>83</v>
      </c>
      <c r="AY566" s="244" t="s">
        <v>156</v>
      </c>
    </row>
    <row r="567" s="13" customFormat="1">
      <c r="A567" s="13"/>
      <c r="B567" s="234"/>
      <c r="C567" s="235"/>
      <c r="D567" s="236" t="s">
        <v>167</v>
      </c>
      <c r="E567" s="237" t="s">
        <v>36</v>
      </c>
      <c r="F567" s="238" t="s">
        <v>907</v>
      </c>
      <c r="G567" s="235"/>
      <c r="H567" s="237" t="s">
        <v>36</v>
      </c>
      <c r="I567" s="239"/>
      <c r="J567" s="235"/>
      <c r="K567" s="235"/>
      <c r="L567" s="240"/>
      <c r="M567" s="241"/>
      <c r="N567" s="242"/>
      <c r="O567" s="242"/>
      <c r="P567" s="242"/>
      <c r="Q567" s="242"/>
      <c r="R567" s="242"/>
      <c r="S567" s="242"/>
      <c r="T567" s="24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4" t="s">
        <v>167</v>
      </c>
      <c r="AU567" s="244" t="s">
        <v>94</v>
      </c>
      <c r="AV567" s="13" t="s">
        <v>91</v>
      </c>
      <c r="AW567" s="13" t="s">
        <v>43</v>
      </c>
      <c r="AX567" s="13" t="s">
        <v>83</v>
      </c>
      <c r="AY567" s="244" t="s">
        <v>156</v>
      </c>
    </row>
    <row r="568" s="13" customFormat="1">
      <c r="A568" s="13"/>
      <c r="B568" s="234"/>
      <c r="C568" s="235"/>
      <c r="D568" s="236" t="s">
        <v>167</v>
      </c>
      <c r="E568" s="237" t="s">
        <v>36</v>
      </c>
      <c r="F568" s="238" t="s">
        <v>908</v>
      </c>
      <c r="G568" s="235"/>
      <c r="H568" s="237" t="s">
        <v>36</v>
      </c>
      <c r="I568" s="239"/>
      <c r="J568" s="235"/>
      <c r="K568" s="235"/>
      <c r="L568" s="240"/>
      <c r="M568" s="241"/>
      <c r="N568" s="242"/>
      <c r="O568" s="242"/>
      <c r="P568" s="242"/>
      <c r="Q568" s="242"/>
      <c r="R568" s="242"/>
      <c r="S568" s="242"/>
      <c r="T568" s="24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4" t="s">
        <v>167</v>
      </c>
      <c r="AU568" s="244" t="s">
        <v>94</v>
      </c>
      <c r="AV568" s="13" t="s">
        <v>91</v>
      </c>
      <c r="AW568" s="13" t="s">
        <v>43</v>
      </c>
      <c r="AX568" s="13" t="s">
        <v>83</v>
      </c>
      <c r="AY568" s="244" t="s">
        <v>156</v>
      </c>
    </row>
    <row r="569" s="14" customFormat="1">
      <c r="A569" s="14"/>
      <c r="B569" s="245"/>
      <c r="C569" s="246"/>
      <c r="D569" s="236" t="s">
        <v>167</v>
      </c>
      <c r="E569" s="247" t="s">
        <v>36</v>
      </c>
      <c r="F569" s="248" t="s">
        <v>909</v>
      </c>
      <c r="G569" s="246"/>
      <c r="H569" s="249">
        <v>38.799999999999997</v>
      </c>
      <c r="I569" s="250"/>
      <c r="J569" s="246"/>
      <c r="K569" s="246"/>
      <c r="L569" s="251"/>
      <c r="M569" s="252"/>
      <c r="N569" s="253"/>
      <c r="O569" s="253"/>
      <c r="P569" s="253"/>
      <c r="Q569" s="253"/>
      <c r="R569" s="253"/>
      <c r="S569" s="253"/>
      <c r="T569" s="25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5" t="s">
        <v>167</v>
      </c>
      <c r="AU569" s="255" t="s">
        <v>94</v>
      </c>
      <c r="AV569" s="14" t="s">
        <v>94</v>
      </c>
      <c r="AW569" s="14" t="s">
        <v>43</v>
      </c>
      <c r="AX569" s="14" t="s">
        <v>83</v>
      </c>
      <c r="AY569" s="255" t="s">
        <v>156</v>
      </c>
    </row>
    <row r="570" s="13" customFormat="1">
      <c r="A570" s="13"/>
      <c r="B570" s="234"/>
      <c r="C570" s="235"/>
      <c r="D570" s="236" t="s">
        <v>167</v>
      </c>
      <c r="E570" s="237" t="s">
        <v>36</v>
      </c>
      <c r="F570" s="238" t="s">
        <v>910</v>
      </c>
      <c r="G570" s="235"/>
      <c r="H570" s="237" t="s">
        <v>36</v>
      </c>
      <c r="I570" s="239"/>
      <c r="J570" s="235"/>
      <c r="K570" s="235"/>
      <c r="L570" s="240"/>
      <c r="M570" s="241"/>
      <c r="N570" s="242"/>
      <c r="O570" s="242"/>
      <c r="P570" s="242"/>
      <c r="Q570" s="242"/>
      <c r="R570" s="242"/>
      <c r="S570" s="242"/>
      <c r="T570" s="24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4" t="s">
        <v>167</v>
      </c>
      <c r="AU570" s="244" t="s">
        <v>94</v>
      </c>
      <c r="AV570" s="13" t="s">
        <v>91</v>
      </c>
      <c r="AW570" s="13" t="s">
        <v>43</v>
      </c>
      <c r="AX570" s="13" t="s">
        <v>83</v>
      </c>
      <c r="AY570" s="244" t="s">
        <v>156</v>
      </c>
    </row>
    <row r="571" s="14" customFormat="1">
      <c r="A571" s="14"/>
      <c r="B571" s="245"/>
      <c r="C571" s="246"/>
      <c r="D571" s="236" t="s">
        <v>167</v>
      </c>
      <c r="E571" s="247" t="s">
        <v>36</v>
      </c>
      <c r="F571" s="248" t="s">
        <v>911</v>
      </c>
      <c r="G571" s="246"/>
      <c r="H571" s="249">
        <v>39.200000000000003</v>
      </c>
      <c r="I571" s="250"/>
      <c r="J571" s="246"/>
      <c r="K571" s="246"/>
      <c r="L571" s="251"/>
      <c r="M571" s="252"/>
      <c r="N571" s="253"/>
      <c r="O571" s="253"/>
      <c r="P571" s="253"/>
      <c r="Q571" s="253"/>
      <c r="R571" s="253"/>
      <c r="S571" s="253"/>
      <c r="T571" s="25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5" t="s">
        <v>167</v>
      </c>
      <c r="AU571" s="255" t="s">
        <v>94</v>
      </c>
      <c r="AV571" s="14" t="s">
        <v>94</v>
      </c>
      <c r="AW571" s="14" t="s">
        <v>43</v>
      </c>
      <c r="AX571" s="14" t="s">
        <v>83</v>
      </c>
      <c r="AY571" s="255" t="s">
        <v>156</v>
      </c>
    </row>
    <row r="572" s="13" customFormat="1">
      <c r="A572" s="13"/>
      <c r="B572" s="234"/>
      <c r="C572" s="235"/>
      <c r="D572" s="236" t="s">
        <v>167</v>
      </c>
      <c r="E572" s="237" t="s">
        <v>36</v>
      </c>
      <c r="F572" s="238" t="s">
        <v>912</v>
      </c>
      <c r="G572" s="235"/>
      <c r="H572" s="237" t="s">
        <v>36</v>
      </c>
      <c r="I572" s="239"/>
      <c r="J572" s="235"/>
      <c r="K572" s="235"/>
      <c r="L572" s="240"/>
      <c r="M572" s="241"/>
      <c r="N572" s="242"/>
      <c r="O572" s="242"/>
      <c r="P572" s="242"/>
      <c r="Q572" s="242"/>
      <c r="R572" s="242"/>
      <c r="S572" s="242"/>
      <c r="T572" s="24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4" t="s">
        <v>167</v>
      </c>
      <c r="AU572" s="244" t="s">
        <v>94</v>
      </c>
      <c r="AV572" s="13" t="s">
        <v>91</v>
      </c>
      <c r="AW572" s="13" t="s">
        <v>43</v>
      </c>
      <c r="AX572" s="13" t="s">
        <v>83</v>
      </c>
      <c r="AY572" s="244" t="s">
        <v>156</v>
      </c>
    </row>
    <row r="573" s="14" customFormat="1">
      <c r="A573" s="14"/>
      <c r="B573" s="245"/>
      <c r="C573" s="246"/>
      <c r="D573" s="236" t="s">
        <v>167</v>
      </c>
      <c r="E573" s="247" t="s">
        <v>36</v>
      </c>
      <c r="F573" s="248" t="s">
        <v>913</v>
      </c>
      <c r="G573" s="246"/>
      <c r="H573" s="249">
        <v>105.8</v>
      </c>
      <c r="I573" s="250"/>
      <c r="J573" s="246"/>
      <c r="K573" s="246"/>
      <c r="L573" s="251"/>
      <c r="M573" s="252"/>
      <c r="N573" s="253"/>
      <c r="O573" s="253"/>
      <c r="P573" s="253"/>
      <c r="Q573" s="253"/>
      <c r="R573" s="253"/>
      <c r="S573" s="253"/>
      <c r="T573" s="25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5" t="s">
        <v>167</v>
      </c>
      <c r="AU573" s="255" t="s">
        <v>94</v>
      </c>
      <c r="AV573" s="14" t="s">
        <v>94</v>
      </c>
      <c r="AW573" s="14" t="s">
        <v>43</v>
      </c>
      <c r="AX573" s="14" t="s">
        <v>83</v>
      </c>
      <c r="AY573" s="255" t="s">
        <v>156</v>
      </c>
    </row>
    <row r="574" s="16" customFormat="1">
      <c r="A574" s="16"/>
      <c r="B574" s="267"/>
      <c r="C574" s="268"/>
      <c r="D574" s="236" t="s">
        <v>167</v>
      </c>
      <c r="E574" s="269" t="s">
        <v>36</v>
      </c>
      <c r="F574" s="270" t="s">
        <v>263</v>
      </c>
      <c r="G574" s="268"/>
      <c r="H574" s="271">
        <v>183.80000000000001</v>
      </c>
      <c r="I574" s="272"/>
      <c r="J574" s="268"/>
      <c r="K574" s="268"/>
      <c r="L574" s="273"/>
      <c r="M574" s="274"/>
      <c r="N574" s="275"/>
      <c r="O574" s="275"/>
      <c r="P574" s="275"/>
      <c r="Q574" s="275"/>
      <c r="R574" s="275"/>
      <c r="S574" s="275"/>
      <c r="T574" s="276"/>
      <c r="U574" s="16"/>
      <c r="V574" s="16"/>
      <c r="W574" s="16"/>
      <c r="X574" s="16"/>
      <c r="Y574" s="16"/>
      <c r="Z574" s="16"/>
      <c r="AA574" s="16"/>
      <c r="AB574" s="16"/>
      <c r="AC574" s="16"/>
      <c r="AD574" s="16"/>
      <c r="AE574" s="16"/>
      <c r="AT574" s="277" t="s">
        <v>167</v>
      </c>
      <c r="AU574" s="277" t="s">
        <v>94</v>
      </c>
      <c r="AV574" s="16" t="s">
        <v>181</v>
      </c>
      <c r="AW574" s="16" t="s">
        <v>43</v>
      </c>
      <c r="AX574" s="16" t="s">
        <v>83</v>
      </c>
      <c r="AY574" s="277" t="s">
        <v>156</v>
      </c>
    </row>
    <row r="575" s="15" customFormat="1">
      <c r="A575" s="15"/>
      <c r="B575" s="256"/>
      <c r="C575" s="257"/>
      <c r="D575" s="236" t="s">
        <v>167</v>
      </c>
      <c r="E575" s="258" t="s">
        <v>36</v>
      </c>
      <c r="F575" s="259" t="s">
        <v>250</v>
      </c>
      <c r="G575" s="257"/>
      <c r="H575" s="260">
        <v>299</v>
      </c>
      <c r="I575" s="261"/>
      <c r="J575" s="257"/>
      <c r="K575" s="257"/>
      <c r="L575" s="262"/>
      <c r="M575" s="263"/>
      <c r="N575" s="264"/>
      <c r="O575" s="264"/>
      <c r="P575" s="264"/>
      <c r="Q575" s="264"/>
      <c r="R575" s="264"/>
      <c r="S575" s="264"/>
      <c r="T575" s="265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66" t="s">
        <v>167</v>
      </c>
      <c r="AU575" s="266" t="s">
        <v>94</v>
      </c>
      <c r="AV575" s="15" t="s">
        <v>163</v>
      </c>
      <c r="AW575" s="15" t="s">
        <v>43</v>
      </c>
      <c r="AX575" s="15" t="s">
        <v>91</v>
      </c>
      <c r="AY575" s="266" t="s">
        <v>156</v>
      </c>
    </row>
    <row r="576" s="2" customFormat="1" ht="16.5" customHeight="1">
      <c r="A576" s="42"/>
      <c r="B576" s="43"/>
      <c r="C576" s="216" t="s">
        <v>914</v>
      </c>
      <c r="D576" s="216" t="s">
        <v>158</v>
      </c>
      <c r="E576" s="217" t="s">
        <v>915</v>
      </c>
      <c r="F576" s="218" t="s">
        <v>916</v>
      </c>
      <c r="G576" s="219" t="s">
        <v>161</v>
      </c>
      <c r="H576" s="220">
        <v>3</v>
      </c>
      <c r="I576" s="221"/>
      <c r="J576" s="222">
        <f>ROUND(I576*H576,2)</f>
        <v>0</v>
      </c>
      <c r="K576" s="218" t="s">
        <v>162</v>
      </c>
      <c r="L576" s="48"/>
      <c r="M576" s="223" t="s">
        <v>36</v>
      </c>
      <c r="N576" s="224" t="s">
        <v>54</v>
      </c>
      <c r="O576" s="88"/>
      <c r="P576" s="225">
        <f>O576*H576</f>
        <v>0</v>
      </c>
      <c r="Q576" s="225">
        <v>0.056000000000000001</v>
      </c>
      <c r="R576" s="225">
        <f>Q576*H576</f>
        <v>0.16800000000000001</v>
      </c>
      <c r="S576" s="225">
        <v>0</v>
      </c>
      <c r="T576" s="226">
        <f>S576*H576</f>
        <v>0</v>
      </c>
      <c r="U576" s="42"/>
      <c r="V576" s="42"/>
      <c r="W576" s="42"/>
      <c r="X576" s="42"/>
      <c r="Y576" s="42"/>
      <c r="Z576" s="42"/>
      <c r="AA576" s="42"/>
      <c r="AB576" s="42"/>
      <c r="AC576" s="42"/>
      <c r="AD576" s="42"/>
      <c r="AE576" s="42"/>
      <c r="AR576" s="227" t="s">
        <v>163</v>
      </c>
      <c r="AT576" s="227" t="s">
        <v>158</v>
      </c>
      <c r="AU576" s="227" t="s">
        <v>94</v>
      </c>
      <c r="AY576" s="20" t="s">
        <v>156</v>
      </c>
      <c r="BE576" s="228">
        <f>IF(N576="základní",J576,0)</f>
        <v>0</v>
      </c>
      <c r="BF576" s="228">
        <f>IF(N576="snížená",J576,0)</f>
        <v>0</v>
      </c>
      <c r="BG576" s="228">
        <f>IF(N576="zákl. přenesená",J576,0)</f>
        <v>0</v>
      </c>
      <c r="BH576" s="228">
        <f>IF(N576="sníž. přenesená",J576,0)</f>
        <v>0</v>
      </c>
      <c r="BI576" s="228">
        <f>IF(N576="nulová",J576,0)</f>
        <v>0</v>
      </c>
      <c r="BJ576" s="20" t="s">
        <v>91</v>
      </c>
      <c r="BK576" s="228">
        <f>ROUND(I576*H576,2)</f>
        <v>0</v>
      </c>
      <c r="BL576" s="20" t="s">
        <v>163</v>
      </c>
      <c r="BM576" s="227" t="s">
        <v>917</v>
      </c>
    </row>
    <row r="577" s="2" customFormat="1">
      <c r="A577" s="42"/>
      <c r="B577" s="43"/>
      <c r="C577" s="44"/>
      <c r="D577" s="229" t="s">
        <v>165</v>
      </c>
      <c r="E577" s="44"/>
      <c r="F577" s="230" t="s">
        <v>918</v>
      </c>
      <c r="G577" s="44"/>
      <c r="H577" s="44"/>
      <c r="I577" s="231"/>
      <c r="J577" s="44"/>
      <c r="K577" s="44"/>
      <c r="L577" s="48"/>
      <c r="M577" s="232"/>
      <c r="N577" s="233"/>
      <c r="O577" s="88"/>
      <c r="P577" s="88"/>
      <c r="Q577" s="88"/>
      <c r="R577" s="88"/>
      <c r="S577" s="88"/>
      <c r="T577" s="89"/>
      <c r="U577" s="42"/>
      <c r="V577" s="42"/>
      <c r="W577" s="42"/>
      <c r="X577" s="42"/>
      <c r="Y577" s="42"/>
      <c r="Z577" s="42"/>
      <c r="AA577" s="42"/>
      <c r="AB577" s="42"/>
      <c r="AC577" s="42"/>
      <c r="AD577" s="42"/>
      <c r="AE577" s="42"/>
      <c r="AT577" s="20" t="s">
        <v>165</v>
      </c>
      <c r="AU577" s="20" t="s">
        <v>94</v>
      </c>
    </row>
    <row r="578" s="13" customFormat="1">
      <c r="A578" s="13"/>
      <c r="B578" s="234"/>
      <c r="C578" s="235"/>
      <c r="D578" s="236" t="s">
        <v>167</v>
      </c>
      <c r="E578" s="237" t="s">
        <v>36</v>
      </c>
      <c r="F578" s="238" t="s">
        <v>242</v>
      </c>
      <c r="G578" s="235"/>
      <c r="H578" s="237" t="s">
        <v>36</v>
      </c>
      <c r="I578" s="239"/>
      <c r="J578" s="235"/>
      <c r="K578" s="235"/>
      <c r="L578" s="240"/>
      <c r="M578" s="241"/>
      <c r="N578" s="242"/>
      <c r="O578" s="242"/>
      <c r="P578" s="242"/>
      <c r="Q578" s="242"/>
      <c r="R578" s="242"/>
      <c r="S578" s="242"/>
      <c r="T578" s="24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4" t="s">
        <v>167</v>
      </c>
      <c r="AU578" s="244" t="s">
        <v>94</v>
      </c>
      <c r="AV578" s="13" t="s">
        <v>91</v>
      </c>
      <c r="AW578" s="13" t="s">
        <v>43</v>
      </c>
      <c r="AX578" s="13" t="s">
        <v>83</v>
      </c>
      <c r="AY578" s="244" t="s">
        <v>156</v>
      </c>
    </row>
    <row r="579" s="13" customFormat="1">
      <c r="A579" s="13"/>
      <c r="B579" s="234"/>
      <c r="C579" s="235"/>
      <c r="D579" s="236" t="s">
        <v>167</v>
      </c>
      <c r="E579" s="237" t="s">
        <v>36</v>
      </c>
      <c r="F579" s="238" t="s">
        <v>243</v>
      </c>
      <c r="G579" s="235"/>
      <c r="H579" s="237" t="s">
        <v>36</v>
      </c>
      <c r="I579" s="239"/>
      <c r="J579" s="235"/>
      <c r="K579" s="235"/>
      <c r="L579" s="240"/>
      <c r="M579" s="241"/>
      <c r="N579" s="242"/>
      <c r="O579" s="242"/>
      <c r="P579" s="242"/>
      <c r="Q579" s="242"/>
      <c r="R579" s="242"/>
      <c r="S579" s="242"/>
      <c r="T579" s="24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4" t="s">
        <v>167</v>
      </c>
      <c r="AU579" s="244" t="s">
        <v>94</v>
      </c>
      <c r="AV579" s="13" t="s">
        <v>91</v>
      </c>
      <c r="AW579" s="13" t="s">
        <v>43</v>
      </c>
      <c r="AX579" s="13" t="s">
        <v>83</v>
      </c>
      <c r="AY579" s="244" t="s">
        <v>156</v>
      </c>
    </row>
    <row r="580" s="13" customFormat="1">
      <c r="A580" s="13"/>
      <c r="B580" s="234"/>
      <c r="C580" s="235"/>
      <c r="D580" s="236" t="s">
        <v>167</v>
      </c>
      <c r="E580" s="237" t="s">
        <v>36</v>
      </c>
      <c r="F580" s="238" t="s">
        <v>244</v>
      </c>
      <c r="G580" s="235"/>
      <c r="H580" s="237" t="s">
        <v>36</v>
      </c>
      <c r="I580" s="239"/>
      <c r="J580" s="235"/>
      <c r="K580" s="235"/>
      <c r="L580" s="240"/>
      <c r="M580" s="241"/>
      <c r="N580" s="242"/>
      <c r="O580" s="242"/>
      <c r="P580" s="242"/>
      <c r="Q580" s="242"/>
      <c r="R580" s="242"/>
      <c r="S580" s="242"/>
      <c r="T580" s="24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4" t="s">
        <v>167</v>
      </c>
      <c r="AU580" s="244" t="s">
        <v>94</v>
      </c>
      <c r="AV580" s="13" t="s">
        <v>91</v>
      </c>
      <c r="AW580" s="13" t="s">
        <v>43</v>
      </c>
      <c r="AX580" s="13" t="s">
        <v>83</v>
      </c>
      <c r="AY580" s="244" t="s">
        <v>156</v>
      </c>
    </row>
    <row r="581" s="13" customFormat="1">
      <c r="A581" s="13"/>
      <c r="B581" s="234"/>
      <c r="C581" s="235"/>
      <c r="D581" s="236" t="s">
        <v>167</v>
      </c>
      <c r="E581" s="237" t="s">
        <v>36</v>
      </c>
      <c r="F581" s="238" t="s">
        <v>245</v>
      </c>
      <c r="G581" s="235"/>
      <c r="H581" s="237" t="s">
        <v>36</v>
      </c>
      <c r="I581" s="239"/>
      <c r="J581" s="235"/>
      <c r="K581" s="235"/>
      <c r="L581" s="240"/>
      <c r="M581" s="241"/>
      <c r="N581" s="242"/>
      <c r="O581" s="242"/>
      <c r="P581" s="242"/>
      <c r="Q581" s="242"/>
      <c r="R581" s="242"/>
      <c r="S581" s="242"/>
      <c r="T581" s="24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4" t="s">
        <v>167</v>
      </c>
      <c r="AU581" s="244" t="s">
        <v>94</v>
      </c>
      <c r="AV581" s="13" t="s">
        <v>91</v>
      </c>
      <c r="AW581" s="13" t="s">
        <v>43</v>
      </c>
      <c r="AX581" s="13" t="s">
        <v>83</v>
      </c>
      <c r="AY581" s="244" t="s">
        <v>156</v>
      </c>
    </row>
    <row r="582" s="13" customFormat="1">
      <c r="A582" s="13"/>
      <c r="B582" s="234"/>
      <c r="C582" s="235"/>
      <c r="D582" s="236" t="s">
        <v>167</v>
      </c>
      <c r="E582" s="237" t="s">
        <v>36</v>
      </c>
      <c r="F582" s="238" t="s">
        <v>377</v>
      </c>
      <c r="G582" s="235"/>
      <c r="H582" s="237" t="s">
        <v>36</v>
      </c>
      <c r="I582" s="239"/>
      <c r="J582" s="235"/>
      <c r="K582" s="235"/>
      <c r="L582" s="240"/>
      <c r="M582" s="241"/>
      <c r="N582" s="242"/>
      <c r="O582" s="242"/>
      <c r="P582" s="242"/>
      <c r="Q582" s="242"/>
      <c r="R582" s="242"/>
      <c r="S582" s="242"/>
      <c r="T582" s="24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4" t="s">
        <v>167</v>
      </c>
      <c r="AU582" s="244" t="s">
        <v>94</v>
      </c>
      <c r="AV582" s="13" t="s">
        <v>91</v>
      </c>
      <c r="AW582" s="13" t="s">
        <v>43</v>
      </c>
      <c r="AX582" s="13" t="s">
        <v>83</v>
      </c>
      <c r="AY582" s="244" t="s">
        <v>156</v>
      </c>
    </row>
    <row r="583" s="14" customFormat="1">
      <c r="A583" s="14"/>
      <c r="B583" s="245"/>
      <c r="C583" s="246"/>
      <c r="D583" s="236" t="s">
        <v>167</v>
      </c>
      <c r="E583" s="247" t="s">
        <v>36</v>
      </c>
      <c r="F583" s="248" t="s">
        <v>919</v>
      </c>
      <c r="G583" s="246"/>
      <c r="H583" s="249">
        <v>3</v>
      </c>
      <c r="I583" s="250"/>
      <c r="J583" s="246"/>
      <c r="K583" s="246"/>
      <c r="L583" s="251"/>
      <c r="M583" s="252"/>
      <c r="N583" s="253"/>
      <c r="O583" s="253"/>
      <c r="P583" s="253"/>
      <c r="Q583" s="253"/>
      <c r="R583" s="253"/>
      <c r="S583" s="253"/>
      <c r="T583" s="25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5" t="s">
        <v>167</v>
      </c>
      <c r="AU583" s="255" t="s">
        <v>94</v>
      </c>
      <c r="AV583" s="14" t="s">
        <v>94</v>
      </c>
      <c r="AW583" s="14" t="s">
        <v>43</v>
      </c>
      <c r="AX583" s="14" t="s">
        <v>83</v>
      </c>
      <c r="AY583" s="255" t="s">
        <v>156</v>
      </c>
    </row>
    <row r="584" s="15" customFormat="1">
      <c r="A584" s="15"/>
      <c r="B584" s="256"/>
      <c r="C584" s="257"/>
      <c r="D584" s="236" t="s">
        <v>167</v>
      </c>
      <c r="E584" s="258" t="s">
        <v>36</v>
      </c>
      <c r="F584" s="259" t="s">
        <v>250</v>
      </c>
      <c r="G584" s="257"/>
      <c r="H584" s="260">
        <v>3</v>
      </c>
      <c r="I584" s="261"/>
      <c r="J584" s="257"/>
      <c r="K584" s="257"/>
      <c r="L584" s="262"/>
      <c r="M584" s="263"/>
      <c r="N584" s="264"/>
      <c r="O584" s="264"/>
      <c r="P584" s="264"/>
      <c r="Q584" s="264"/>
      <c r="R584" s="264"/>
      <c r="S584" s="264"/>
      <c r="T584" s="265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6" t="s">
        <v>167</v>
      </c>
      <c r="AU584" s="266" t="s">
        <v>94</v>
      </c>
      <c r="AV584" s="15" t="s">
        <v>163</v>
      </c>
      <c r="AW584" s="15" t="s">
        <v>43</v>
      </c>
      <c r="AX584" s="15" t="s">
        <v>91</v>
      </c>
      <c r="AY584" s="266" t="s">
        <v>156</v>
      </c>
    </row>
    <row r="585" s="2" customFormat="1" ht="24.15" customHeight="1">
      <c r="A585" s="42"/>
      <c r="B585" s="43"/>
      <c r="C585" s="216" t="s">
        <v>920</v>
      </c>
      <c r="D585" s="216" t="s">
        <v>158</v>
      </c>
      <c r="E585" s="217" t="s">
        <v>921</v>
      </c>
      <c r="F585" s="218" t="s">
        <v>922</v>
      </c>
      <c r="G585" s="219" t="s">
        <v>161</v>
      </c>
      <c r="H585" s="220">
        <v>29.899999999999999</v>
      </c>
      <c r="I585" s="221"/>
      <c r="J585" s="222">
        <f>ROUND(I585*H585,2)</f>
        <v>0</v>
      </c>
      <c r="K585" s="218" t="s">
        <v>162</v>
      </c>
      <c r="L585" s="48"/>
      <c r="M585" s="223" t="s">
        <v>36</v>
      </c>
      <c r="N585" s="224" t="s">
        <v>54</v>
      </c>
      <c r="O585" s="88"/>
      <c r="P585" s="225">
        <f>O585*H585</f>
        <v>0</v>
      </c>
      <c r="Q585" s="225">
        <v>0.0043839999999999999</v>
      </c>
      <c r="R585" s="225">
        <f>Q585*H585</f>
        <v>0.13108159999999999</v>
      </c>
      <c r="S585" s="225">
        <v>0</v>
      </c>
      <c r="T585" s="226">
        <f>S585*H585</f>
        <v>0</v>
      </c>
      <c r="U585" s="42"/>
      <c r="V585" s="42"/>
      <c r="W585" s="42"/>
      <c r="X585" s="42"/>
      <c r="Y585" s="42"/>
      <c r="Z585" s="42"/>
      <c r="AA585" s="42"/>
      <c r="AB585" s="42"/>
      <c r="AC585" s="42"/>
      <c r="AD585" s="42"/>
      <c r="AE585" s="42"/>
      <c r="AR585" s="227" t="s">
        <v>163</v>
      </c>
      <c r="AT585" s="227" t="s">
        <v>158</v>
      </c>
      <c r="AU585" s="227" t="s">
        <v>94</v>
      </c>
      <c r="AY585" s="20" t="s">
        <v>156</v>
      </c>
      <c r="BE585" s="228">
        <f>IF(N585="základní",J585,0)</f>
        <v>0</v>
      </c>
      <c r="BF585" s="228">
        <f>IF(N585="snížená",J585,0)</f>
        <v>0</v>
      </c>
      <c r="BG585" s="228">
        <f>IF(N585="zákl. přenesená",J585,0)</f>
        <v>0</v>
      </c>
      <c r="BH585" s="228">
        <f>IF(N585="sníž. přenesená",J585,0)</f>
        <v>0</v>
      </c>
      <c r="BI585" s="228">
        <f>IF(N585="nulová",J585,0)</f>
        <v>0</v>
      </c>
      <c r="BJ585" s="20" t="s">
        <v>91</v>
      </c>
      <c r="BK585" s="228">
        <f>ROUND(I585*H585,2)</f>
        <v>0</v>
      </c>
      <c r="BL585" s="20" t="s">
        <v>163</v>
      </c>
      <c r="BM585" s="227" t="s">
        <v>923</v>
      </c>
    </row>
    <row r="586" s="2" customFormat="1">
      <c r="A586" s="42"/>
      <c r="B586" s="43"/>
      <c r="C586" s="44"/>
      <c r="D586" s="229" t="s">
        <v>165</v>
      </c>
      <c r="E586" s="44"/>
      <c r="F586" s="230" t="s">
        <v>924</v>
      </c>
      <c r="G586" s="44"/>
      <c r="H586" s="44"/>
      <c r="I586" s="231"/>
      <c r="J586" s="44"/>
      <c r="K586" s="44"/>
      <c r="L586" s="48"/>
      <c r="M586" s="232"/>
      <c r="N586" s="233"/>
      <c r="O586" s="88"/>
      <c r="P586" s="88"/>
      <c r="Q586" s="88"/>
      <c r="R586" s="88"/>
      <c r="S586" s="88"/>
      <c r="T586" s="89"/>
      <c r="U586" s="42"/>
      <c r="V586" s="42"/>
      <c r="W586" s="42"/>
      <c r="X586" s="42"/>
      <c r="Y586" s="42"/>
      <c r="Z586" s="42"/>
      <c r="AA586" s="42"/>
      <c r="AB586" s="42"/>
      <c r="AC586" s="42"/>
      <c r="AD586" s="42"/>
      <c r="AE586" s="42"/>
      <c r="AT586" s="20" t="s">
        <v>165</v>
      </c>
      <c r="AU586" s="20" t="s">
        <v>94</v>
      </c>
    </row>
    <row r="587" s="14" customFormat="1">
      <c r="A587" s="14"/>
      <c r="B587" s="245"/>
      <c r="C587" s="246"/>
      <c r="D587" s="236" t="s">
        <v>167</v>
      </c>
      <c r="E587" s="247" t="s">
        <v>36</v>
      </c>
      <c r="F587" s="248" t="s">
        <v>925</v>
      </c>
      <c r="G587" s="246"/>
      <c r="H587" s="249">
        <v>29.899999999999999</v>
      </c>
      <c r="I587" s="250"/>
      <c r="J587" s="246"/>
      <c r="K587" s="246"/>
      <c r="L587" s="251"/>
      <c r="M587" s="252"/>
      <c r="N587" s="253"/>
      <c r="O587" s="253"/>
      <c r="P587" s="253"/>
      <c r="Q587" s="253"/>
      <c r="R587" s="253"/>
      <c r="S587" s="253"/>
      <c r="T587" s="25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5" t="s">
        <v>167</v>
      </c>
      <c r="AU587" s="255" t="s">
        <v>94</v>
      </c>
      <c r="AV587" s="14" t="s">
        <v>94</v>
      </c>
      <c r="AW587" s="14" t="s">
        <v>43</v>
      </c>
      <c r="AX587" s="14" t="s">
        <v>91</v>
      </c>
      <c r="AY587" s="255" t="s">
        <v>156</v>
      </c>
    </row>
    <row r="588" s="2" customFormat="1" ht="24.15" customHeight="1">
      <c r="A588" s="42"/>
      <c r="B588" s="43"/>
      <c r="C588" s="216" t="s">
        <v>926</v>
      </c>
      <c r="D588" s="216" t="s">
        <v>158</v>
      </c>
      <c r="E588" s="217" t="s">
        <v>927</v>
      </c>
      <c r="F588" s="218" t="s">
        <v>928</v>
      </c>
      <c r="G588" s="219" t="s">
        <v>161</v>
      </c>
      <c r="H588" s="220">
        <v>183.80000000000001</v>
      </c>
      <c r="I588" s="221"/>
      <c r="J588" s="222">
        <f>ROUND(I588*H588,2)</f>
        <v>0</v>
      </c>
      <c r="K588" s="218" t="s">
        <v>162</v>
      </c>
      <c r="L588" s="48"/>
      <c r="M588" s="223" t="s">
        <v>36</v>
      </c>
      <c r="N588" s="224" t="s">
        <v>54</v>
      </c>
      <c r="O588" s="88"/>
      <c r="P588" s="225">
        <f>O588*H588</f>
        <v>0</v>
      </c>
      <c r="Q588" s="225">
        <v>0.018380000000000001</v>
      </c>
      <c r="R588" s="225">
        <f>Q588*H588</f>
        <v>3.3782440000000005</v>
      </c>
      <c r="S588" s="225">
        <v>0</v>
      </c>
      <c r="T588" s="226">
        <f>S588*H588</f>
        <v>0</v>
      </c>
      <c r="U588" s="42"/>
      <c r="V588" s="42"/>
      <c r="W588" s="42"/>
      <c r="X588" s="42"/>
      <c r="Y588" s="42"/>
      <c r="Z588" s="42"/>
      <c r="AA588" s="42"/>
      <c r="AB588" s="42"/>
      <c r="AC588" s="42"/>
      <c r="AD588" s="42"/>
      <c r="AE588" s="42"/>
      <c r="AR588" s="227" t="s">
        <v>163</v>
      </c>
      <c r="AT588" s="227" t="s">
        <v>158</v>
      </c>
      <c r="AU588" s="227" t="s">
        <v>94</v>
      </c>
      <c r="AY588" s="20" t="s">
        <v>156</v>
      </c>
      <c r="BE588" s="228">
        <f>IF(N588="základní",J588,0)</f>
        <v>0</v>
      </c>
      <c r="BF588" s="228">
        <f>IF(N588="snížená",J588,0)</f>
        <v>0</v>
      </c>
      <c r="BG588" s="228">
        <f>IF(N588="zákl. přenesená",J588,0)</f>
        <v>0</v>
      </c>
      <c r="BH588" s="228">
        <f>IF(N588="sníž. přenesená",J588,0)</f>
        <v>0</v>
      </c>
      <c r="BI588" s="228">
        <f>IF(N588="nulová",J588,0)</f>
        <v>0</v>
      </c>
      <c r="BJ588" s="20" t="s">
        <v>91</v>
      </c>
      <c r="BK588" s="228">
        <f>ROUND(I588*H588,2)</f>
        <v>0</v>
      </c>
      <c r="BL588" s="20" t="s">
        <v>163</v>
      </c>
      <c r="BM588" s="227" t="s">
        <v>929</v>
      </c>
    </row>
    <row r="589" s="2" customFormat="1">
      <c r="A589" s="42"/>
      <c r="B589" s="43"/>
      <c r="C589" s="44"/>
      <c r="D589" s="229" t="s">
        <v>165</v>
      </c>
      <c r="E589" s="44"/>
      <c r="F589" s="230" t="s">
        <v>930</v>
      </c>
      <c r="G589" s="44"/>
      <c r="H589" s="44"/>
      <c r="I589" s="231"/>
      <c r="J589" s="44"/>
      <c r="K589" s="44"/>
      <c r="L589" s="48"/>
      <c r="M589" s="232"/>
      <c r="N589" s="233"/>
      <c r="O589" s="88"/>
      <c r="P589" s="88"/>
      <c r="Q589" s="88"/>
      <c r="R589" s="88"/>
      <c r="S589" s="88"/>
      <c r="T589" s="89"/>
      <c r="U589" s="42"/>
      <c r="V589" s="42"/>
      <c r="W589" s="42"/>
      <c r="X589" s="42"/>
      <c r="Y589" s="42"/>
      <c r="Z589" s="42"/>
      <c r="AA589" s="42"/>
      <c r="AB589" s="42"/>
      <c r="AC589" s="42"/>
      <c r="AD589" s="42"/>
      <c r="AE589" s="42"/>
      <c r="AT589" s="20" t="s">
        <v>165</v>
      </c>
      <c r="AU589" s="20" t="s">
        <v>94</v>
      </c>
    </row>
    <row r="590" s="13" customFormat="1">
      <c r="A590" s="13"/>
      <c r="B590" s="234"/>
      <c r="C590" s="235"/>
      <c r="D590" s="236" t="s">
        <v>167</v>
      </c>
      <c r="E590" s="237" t="s">
        <v>36</v>
      </c>
      <c r="F590" s="238" t="s">
        <v>906</v>
      </c>
      <c r="G590" s="235"/>
      <c r="H590" s="237" t="s">
        <v>36</v>
      </c>
      <c r="I590" s="239"/>
      <c r="J590" s="235"/>
      <c r="K590" s="235"/>
      <c r="L590" s="240"/>
      <c r="M590" s="241"/>
      <c r="N590" s="242"/>
      <c r="O590" s="242"/>
      <c r="P590" s="242"/>
      <c r="Q590" s="242"/>
      <c r="R590" s="242"/>
      <c r="S590" s="242"/>
      <c r="T590" s="24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4" t="s">
        <v>167</v>
      </c>
      <c r="AU590" s="244" t="s">
        <v>94</v>
      </c>
      <c r="AV590" s="13" t="s">
        <v>91</v>
      </c>
      <c r="AW590" s="13" t="s">
        <v>43</v>
      </c>
      <c r="AX590" s="13" t="s">
        <v>83</v>
      </c>
      <c r="AY590" s="244" t="s">
        <v>156</v>
      </c>
    </row>
    <row r="591" s="13" customFormat="1">
      <c r="A591" s="13"/>
      <c r="B591" s="234"/>
      <c r="C591" s="235"/>
      <c r="D591" s="236" t="s">
        <v>167</v>
      </c>
      <c r="E591" s="237" t="s">
        <v>36</v>
      </c>
      <c r="F591" s="238" t="s">
        <v>907</v>
      </c>
      <c r="G591" s="235"/>
      <c r="H591" s="237" t="s">
        <v>36</v>
      </c>
      <c r="I591" s="239"/>
      <c r="J591" s="235"/>
      <c r="K591" s="235"/>
      <c r="L591" s="240"/>
      <c r="M591" s="241"/>
      <c r="N591" s="242"/>
      <c r="O591" s="242"/>
      <c r="P591" s="242"/>
      <c r="Q591" s="242"/>
      <c r="R591" s="242"/>
      <c r="S591" s="242"/>
      <c r="T591" s="24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4" t="s">
        <v>167</v>
      </c>
      <c r="AU591" s="244" t="s">
        <v>94</v>
      </c>
      <c r="AV591" s="13" t="s">
        <v>91</v>
      </c>
      <c r="AW591" s="13" t="s">
        <v>43</v>
      </c>
      <c r="AX591" s="13" t="s">
        <v>83</v>
      </c>
      <c r="AY591" s="244" t="s">
        <v>156</v>
      </c>
    </row>
    <row r="592" s="13" customFormat="1">
      <c r="A592" s="13"/>
      <c r="B592" s="234"/>
      <c r="C592" s="235"/>
      <c r="D592" s="236" t="s">
        <v>167</v>
      </c>
      <c r="E592" s="237" t="s">
        <v>36</v>
      </c>
      <c r="F592" s="238" t="s">
        <v>908</v>
      </c>
      <c r="G592" s="235"/>
      <c r="H592" s="237" t="s">
        <v>36</v>
      </c>
      <c r="I592" s="239"/>
      <c r="J592" s="235"/>
      <c r="K592" s="235"/>
      <c r="L592" s="240"/>
      <c r="M592" s="241"/>
      <c r="N592" s="242"/>
      <c r="O592" s="242"/>
      <c r="P592" s="242"/>
      <c r="Q592" s="242"/>
      <c r="R592" s="242"/>
      <c r="S592" s="242"/>
      <c r="T592" s="24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4" t="s">
        <v>167</v>
      </c>
      <c r="AU592" s="244" t="s">
        <v>94</v>
      </c>
      <c r="AV592" s="13" t="s">
        <v>91</v>
      </c>
      <c r="AW592" s="13" t="s">
        <v>43</v>
      </c>
      <c r="AX592" s="13" t="s">
        <v>83</v>
      </c>
      <c r="AY592" s="244" t="s">
        <v>156</v>
      </c>
    </row>
    <row r="593" s="14" customFormat="1">
      <c r="A593" s="14"/>
      <c r="B593" s="245"/>
      <c r="C593" s="246"/>
      <c r="D593" s="236" t="s">
        <v>167</v>
      </c>
      <c r="E593" s="247" t="s">
        <v>36</v>
      </c>
      <c r="F593" s="248" t="s">
        <v>909</v>
      </c>
      <c r="G593" s="246"/>
      <c r="H593" s="249">
        <v>38.799999999999997</v>
      </c>
      <c r="I593" s="250"/>
      <c r="J593" s="246"/>
      <c r="K593" s="246"/>
      <c r="L593" s="251"/>
      <c r="M593" s="252"/>
      <c r="N593" s="253"/>
      <c r="O593" s="253"/>
      <c r="P593" s="253"/>
      <c r="Q593" s="253"/>
      <c r="R593" s="253"/>
      <c r="S593" s="253"/>
      <c r="T593" s="25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5" t="s">
        <v>167</v>
      </c>
      <c r="AU593" s="255" t="s">
        <v>94</v>
      </c>
      <c r="AV593" s="14" t="s">
        <v>94</v>
      </c>
      <c r="AW593" s="14" t="s">
        <v>43</v>
      </c>
      <c r="AX593" s="14" t="s">
        <v>83</v>
      </c>
      <c r="AY593" s="255" t="s">
        <v>156</v>
      </c>
    </row>
    <row r="594" s="13" customFormat="1">
      <c r="A594" s="13"/>
      <c r="B594" s="234"/>
      <c r="C594" s="235"/>
      <c r="D594" s="236" t="s">
        <v>167</v>
      </c>
      <c r="E594" s="237" t="s">
        <v>36</v>
      </c>
      <c r="F594" s="238" t="s">
        <v>910</v>
      </c>
      <c r="G594" s="235"/>
      <c r="H594" s="237" t="s">
        <v>36</v>
      </c>
      <c r="I594" s="239"/>
      <c r="J594" s="235"/>
      <c r="K594" s="235"/>
      <c r="L594" s="240"/>
      <c r="M594" s="241"/>
      <c r="N594" s="242"/>
      <c r="O594" s="242"/>
      <c r="P594" s="242"/>
      <c r="Q594" s="242"/>
      <c r="R594" s="242"/>
      <c r="S594" s="242"/>
      <c r="T594" s="24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4" t="s">
        <v>167</v>
      </c>
      <c r="AU594" s="244" t="s">
        <v>94</v>
      </c>
      <c r="AV594" s="13" t="s">
        <v>91</v>
      </c>
      <c r="AW594" s="13" t="s">
        <v>43</v>
      </c>
      <c r="AX594" s="13" t="s">
        <v>83</v>
      </c>
      <c r="AY594" s="244" t="s">
        <v>156</v>
      </c>
    </row>
    <row r="595" s="14" customFormat="1">
      <c r="A595" s="14"/>
      <c r="B595" s="245"/>
      <c r="C595" s="246"/>
      <c r="D595" s="236" t="s">
        <v>167</v>
      </c>
      <c r="E595" s="247" t="s">
        <v>36</v>
      </c>
      <c r="F595" s="248" t="s">
        <v>911</v>
      </c>
      <c r="G595" s="246"/>
      <c r="H595" s="249">
        <v>39.200000000000003</v>
      </c>
      <c r="I595" s="250"/>
      <c r="J595" s="246"/>
      <c r="K595" s="246"/>
      <c r="L595" s="251"/>
      <c r="M595" s="252"/>
      <c r="N595" s="253"/>
      <c r="O595" s="253"/>
      <c r="P595" s="253"/>
      <c r="Q595" s="253"/>
      <c r="R595" s="253"/>
      <c r="S595" s="253"/>
      <c r="T595" s="25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5" t="s">
        <v>167</v>
      </c>
      <c r="AU595" s="255" t="s">
        <v>94</v>
      </c>
      <c r="AV595" s="14" t="s">
        <v>94</v>
      </c>
      <c r="AW595" s="14" t="s">
        <v>43</v>
      </c>
      <c r="AX595" s="14" t="s">
        <v>83</v>
      </c>
      <c r="AY595" s="255" t="s">
        <v>156</v>
      </c>
    </row>
    <row r="596" s="13" customFormat="1">
      <c r="A596" s="13"/>
      <c r="B596" s="234"/>
      <c r="C596" s="235"/>
      <c r="D596" s="236" t="s">
        <v>167</v>
      </c>
      <c r="E596" s="237" t="s">
        <v>36</v>
      </c>
      <c r="F596" s="238" t="s">
        <v>912</v>
      </c>
      <c r="G596" s="235"/>
      <c r="H596" s="237" t="s">
        <v>36</v>
      </c>
      <c r="I596" s="239"/>
      <c r="J596" s="235"/>
      <c r="K596" s="235"/>
      <c r="L596" s="240"/>
      <c r="M596" s="241"/>
      <c r="N596" s="242"/>
      <c r="O596" s="242"/>
      <c r="P596" s="242"/>
      <c r="Q596" s="242"/>
      <c r="R596" s="242"/>
      <c r="S596" s="242"/>
      <c r="T596" s="24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4" t="s">
        <v>167</v>
      </c>
      <c r="AU596" s="244" t="s">
        <v>94</v>
      </c>
      <c r="AV596" s="13" t="s">
        <v>91</v>
      </c>
      <c r="AW596" s="13" t="s">
        <v>43</v>
      </c>
      <c r="AX596" s="13" t="s">
        <v>83</v>
      </c>
      <c r="AY596" s="244" t="s">
        <v>156</v>
      </c>
    </row>
    <row r="597" s="14" customFormat="1">
      <c r="A597" s="14"/>
      <c r="B597" s="245"/>
      <c r="C597" s="246"/>
      <c r="D597" s="236" t="s">
        <v>167</v>
      </c>
      <c r="E597" s="247" t="s">
        <v>36</v>
      </c>
      <c r="F597" s="248" t="s">
        <v>913</v>
      </c>
      <c r="G597" s="246"/>
      <c r="H597" s="249">
        <v>105.8</v>
      </c>
      <c r="I597" s="250"/>
      <c r="J597" s="246"/>
      <c r="K597" s="246"/>
      <c r="L597" s="251"/>
      <c r="M597" s="252"/>
      <c r="N597" s="253"/>
      <c r="O597" s="253"/>
      <c r="P597" s="253"/>
      <c r="Q597" s="253"/>
      <c r="R597" s="253"/>
      <c r="S597" s="253"/>
      <c r="T597" s="25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5" t="s">
        <v>167</v>
      </c>
      <c r="AU597" s="255" t="s">
        <v>94</v>
      </c>
      <c r="AV597" s="14" t="s">
        <v>94</v>
      </c>
      <c r="AW597" s="14" t="s">
        <v>43</v>
      </c>
      <c r="AX597" s="14" t="s">
        <v>83</v>
      </c>
      <c r="AY597" s="255" t="s">
        <v>156</v>
      </c>
    </row>
    <row r="598" s="15" customFormat="1">
      <c r="A598" s="15"/>
      <c r="B598" s="256"/>
      <c r="C598" s="257"/>
      <c r="D598" s="236" t="s">
        <v>167</v>
      </c>
      <c r="E598" s="258" t="s">
        <v>36</v>
      </c>
      <c r="F598" s="259" t="s">
        <v>250</v>
      </c>
      <c r="G598" s="257"/>
      <c r="H598" s="260">
        <v>183.80000000000001</v>
      </c>
      <c r="I598" s="261"/>
      <c r="J598" s="257"/>
      <c r="K598" s="257"/>
      <c r="L598" s="262"/>
      <c r="M598" s="263"/>
      <c r="N598" s="264"/>
      <c r="O598" s="264"/>
      <c r="P598" s="264"/>
      <c r="Q598" s="264"/>
      <c r="R598" s="264"/>
      <c r="S598" s="264"/>
      <c r="T598" s="265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66" t="s">
        <v>167</v>
      </c>
      <c r="AU598" s="266" t="s">
        <v>94</v>
      </c>
      <c r="AV598" s="15" t="s">
        <v>163</v>
      </c>
      <c r="AW598" s="15" t="s">
        <v>43</v>
      </c>
      <c r="AX598" s="15" t="s">
        <v>91</v>
      </c>
      <c r="AY598" s="266" t="s">
        <v>156</v>
      </c>
    </row>
    <row r="599" s="2" customFormat="1" ht="24.15" customHeight="1">
      <c r="A599" s="42"/>
      <c r="B599" s="43"/>
      <c r="C599" s="216" t="s">
        <v>931</v>
      </c>
      <c r="D599" s="216" t="s">
        <v>158</v>
      </c>
      <c r="E599" s="217" t="s">
        <v>932</v>
      </c>
      <c r="F599" s="218" t="s">
        <v>933</v>
      </c>
      <c r="G599" s="219" t="s">
        <v>161</v>
      </c>
      <c r="H599" s="220">
        <v>115.2</v>
      </c>
      <c r="I599" s="221"/>
      <c r="J599" s="222">
        <f>ROUND(I599*H599,2)</f>
        <v>0</v>
      </c>
      <c r="K599" s="218" t="s">
        <v>162</v>
      </c>
      <c r="L599" s="48"/>
      <c r="M599" s="223" t="s">
        <v>36</v>
      </c>
      <c r="N599" s="224" t="s">
        <v>54</v>
      </c>
      <c r="O599" s="88"/>
      <c r="P599" s="225">
        <f>O599*H599</f>
        <v>0</v>
      </c>
      <c r="Q599" s="225">
        <v>0.021000000000000001</v>
      </c>
      <c r="R599" s="225">
        <f>Q599*H599</f>
        <v>2.4192</v>
      </c>
      <c r="S599" s="225">
        <v>0</v>
      </c>
      <c r="T599" s="226">
        <f>S599*H599</f>
        <v>0</v>
      </c>
      <c r="U599" s="42"/>
      <c r="V599" s="42"/>
      <c r="W599" s="42"/>
      <c r="X599" s="42"/>
      <c r="Y599" s="42"/>
      <c r="Z599" s="42"/>
      <c r="AA599" s="42"/>
      <c r="AB599" s="42"/>
      <c r="AC599" s="42"/>
      <c r="AD599" s="42"/>
      <c r="AE599" s="42"/>
      <c r="AR599" s="227" t="s">
        <v>163</v>
      </c>
      <c r="AT599" s="227" t="s">
        <v>158</v>
      </c>
      <c r="AU599" s="227" t="s">
        <v>94</v>
      </c>
      <c r="AY599" s="20" t="s">
        <v>156</v>
      </c>
      <c r="BE599" s="228">
        <f>IF(N599="základní",J599,0)</f>
        <v>0</v>
      </c>
      <c r="BF599" s="228">
        <f>IF(N599="snížená",J599,0)</f>
        <v>0</v>
      </c>
      <c r="BG599" s="228">
        <f>IF(N599="zákl. přenesená",J599,0)</f>
        <v>0</v>
      </c>
      <c r="BH599" s="228">
        <f>IF(N599="sníž. přenesená",J599,0)</f>
        <v>0</v>
      </c>
      <c r="BI599" s="228">
        <f>IF(N599="nulová",J599,0)</f>
        <v>0</v>
      </c>
      <c r="BJ599" s="20" t="s">
        <v>91</v>
      </c>
      <c r="BK599" s="228">
        <f>ROUND(I599*H599,2)</f>
        <v>0</v>
      </c>
      <c r="BL599" s="20" t="s">
        <v>163</v>
      </c>
      <c r="BM599" s="227" t="s">
        <v>934</v>
      </c>
    </row>
    <row r="600" s="2" customFormat="1">
      <c r="A600" s="42"/>
      <c r="B600" s="43"/>
      <c r="C600" s="44"/>
      <c r="D600" s="229" t="s">
        <v>165</v>
      </c>
      <c r="E600" s="44"/>
      <c r="F600" s="230" t="s">
        <v>935</v>
      </c>
      <c r="G600" s="44"/>
      <c r="H600" s="44"/>
      <c r="I600" s="231"/>
      <c r="J600" s="44"/>
      <c r="K600" s="44"/>
      <c r="L600" s="48"/>
      <c r="M600" s="232"/>
      <c r="N600" s="233"/>
      <c r="O600" s="88"/>
      <c r="P600" s="88"/>
      <c r="Q600" s="88"/>
      <c r="R600" s="88"/>
      <c r="S600" s="88"/>
      <c r="T600" s="89"/>
      <c r="U600" s="42"/>
      <c r="V600" s="42"/>
      <c r="W600" s="42"/>
      <c r="X600" s="42"/>
      <c r="Y600" s="42"/>
      <c r="Z600" s="42"/>
      <c r="AA600" s="42"/>
      <c r="AB600" s="42"/>
      <c r="AC600" s="42"/>
      <c r="AD600" s="42"/>
      <c r="AE600" s="42"/>
      <c r="AT600" s="20" t="s">
        <v>165</v>
      </c>
      <c r="AU600" s="20" t="s">
        <v>94</v>
      </c>
    </row>
    <row r="601" s="13" customFormat="1">
      <c r="A601" s="13"/>
      <c r="B601" s="234"/>
      <c r="C601" s="235"/>
      <c r="D601" s="236" t="s">
        <v>167</v>
      </c>
      <c r="E601" s="237" t="s">
        <v>36</v>
      </c>
      <c r="F601" s="238" t="s">
        <v>242</v>
      </c>
      <c r="G601" s="235"/>
      <c r="H601" s="237" t="s">
        <v>36</v>
      </c>
      <c r="I601" s="239"/>
      <c r="J601" s="235"/>
      <c r="K601" s="235"/>
      <c r="L601" s="240"/>
      <c r="M601" s="241"/>
      <c r="N601" s="242"/>
      <c r="O601" s="242"/>
      <c r="P601" s="242"/>
      <c r="Q601" s="242"/>
      <c r="R601" s="242"/>
      <c r="S601" s="242"/>
      <c r="T601" s="24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4" t="s">
        <v>167</v>
      </c>
      <c r="AU601" s="244" t="s">
        <v>94</v>
      </c>
      <c r="AV601" s="13" t="s">
        <v>91</v>
      </c>
      <c r="AW601" s="13" t="s">
        <v>43</v>
      </c>
      <c r="AX601" s="13" t="s">
        <v>83</v>
      </c>
      <c r="AY601" s="244" t="s">
        <v>156</v>
      </c>
    </row>
    <row r="602" s="13" customFormat="1">
      <c r="A602" s="13"/>
      <c r="B602" s="234"/>
      <c r="C602" s="235"/>
      <c r="D602" s="236" t="s">
        <v>167</v>
      </c>
      <c r="E602" s="237" t="s">
        <v>36</v>
      </c>
      <c r="F602" s="238" t="s">
        <v>243</v>
      </c>
      <c r="G602" s="235"/>
      <c r="H602" s="237" t="s">
        <v>36</v>
      </c>
      <c r="I602" s="239"/>
      <c r="J602" s="235"/>
      <c r="K602" s="235"/>
      <c r="L602" s="240"/>
      <c r="M602" s="241"/>
      <c r="N602" s="242"/>
      <c r="O602" s="242"/>
      <c r="P602" s="242"/>
      <c r="Q602" s="242"/>
      <c r="R602" s="242"/>
      <c r="S602" s="242"/>
      <c r="T602" s="24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4" t="s">
        <v>167</v>
      </c>
      <c r="AU602" s="244" t="s">
        <v>94</v>
      </c>
      <c r="AV602" s="13" t="s">
        <v>91</v>
      </c>
      <c r="AW602" s="13" t="s">
        <v>43</v>
      </c>
      <c r="AX602" s="13" t="s">
        <v>83</v>
      </c>
      <c r="AY602" s="244" t="s">
        <v>156</v>
      </c>
    </row>
    <row r="603" s="13" customFormat="1">
      <c r="A603" s="13"/>
      <c r="B603" s="234"/>
      <c r="C603" s="235"/>
      <c r="D603" s="236" t="s">
        <v>167</v>
      </c>
      <c r="E603" s="237" t="s">
        <v>36</v>
      </c>
      <c r="F603" s="238" t="s">
        <v>244</v>
      </c>
      <c r="G603" s="235"/>
      <c r="H603" s="237" t="s">
        <v>36</v>
      </c>
      <c r="I603" s="239"/>
      <c r="J603" s="235"/>
      <c r="K603" s="235"/>
      <c r="L603" s="240"/>
      <c r="M603" s="241"/>
      <c r="N603" s="242"/>
      <c r="O603" s="242"/>
      <c r="P603" s="242"/>
      <c r="Q603" s="242"/>
      <c r="R603" s="242"/>
      <c r="S603" s="242"/>
      <c r="T603" s="24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4" t="s">
        <v>167</v>
      </c>
      <c r="AU603" s="244" t="s">
        <v>94</v>
      </c>
      <c r="AV603" s="13" t="s">
        <v>91</v>
      </c>
      <c r="AW603" s="13" t="s">
        <v>43</v>
      </c>
      <c r="AX603" s="13" t="s">
        <v>83</v>
      </c>
      <c r="AY603" s="244" t="s">
        <v>156</v>
      </c>
    </row>
    <row r="604" s="13" customFormat="1">
      <c r="A604" s="13"/>
      <c r="B604" s="234"/>
      <c r="C604" s="235"/>
      <c r="D604" s="236" t="s">
        <v>167</v>
      </c>
      <c r="E604" s="237" t="s">
        <v>36</v>
      </c>
      <c r="F604" s="238" t="s">
        <v>245</v>
      </c>
      <c r="G604" s="235"/>
      <c r="H604" s="237" t="s">
        <v>36</v>
      </c>
      <c r="I604" s="239"/>
      <c r="J604" s="235"/>
      <c r="K604" s="235"/>
      <c r="L604" s="240"/>
      <c r="M604" s="241"/>
      <c r="N604" s="242"/>
      <c r="O604" s="242"/>
      <c r="P604" s="242"/>
      <c r="Q604" s="242"/>
      <c r="R604" s="242"/>
      <c r="S604" s="242"/>
      <c r="T604" s="24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4" t="s">
        <v>167</v>
      </c>
      <c r="AU604" s="244" t="s">
        <v>94</v>
      </c>
      <c r="AV604" s="13" t="s">
        <v>91</v>
      </c>
      <c r="AW604" s="13" t="s">
        <v>43</v>
      </c>
      <c r="AX604" s="13" t="s">
        <v>83</v>
      </c>
      <c r="AY604" s="244" t="s">
        <v>156</v>
      </c>
    </row>
    <row r="605" s="13" customFormat="1">
      <c r="A605" s="13"/>
      <c r="B605" s="234"/>
      <c r="C605" s="235"/>
      <c r="D605" s="236" t="s">
        <v>167</v>
      </c>
      <c r="E605" s="237" t="s">
        <v>36</v>
      </c>
      <c r="F605" s="238" t="s">
        <v>246</v>
      </c>
      <c r="G605" s="235"/>
      <c r="H605" s="237" t="s">
        <v>36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4" t="s">
        <v>167</v>
      </c>
      <c r="AU605" s="244" t="s">
        <v>94</v>
      </c>
      <c r="AV605" s="13" t="s">
        <v>91</v>
      </c>
      <c r="AW605" s="13" t="s">
        <v>43</v>
      </c>
      <c r="AX605" s="13" t="s">
        <v>83</v>
      </c>
      <c r="AY605" s="244" t="s">
        <v>156</v>
      </c>
    </row>
    <row r="606" s="14" customFormat="1">
      <c r="A606" s="14"/>
      <c r="B606" s="245"/>
      <c r="C606" s="246"/>
      <c r="D606" s="236" t="s">
        <v>167</v>
      </c>
      <c r="E606" s="247" t="s">
        <v>36</v>
      </c>
      <c r="F606" s="248" t="s">
        <v>247</v>
      </c>
      <c r="G606" s="246"/>
      <c r="H606" s="249">
        <v>60</v>
      </c>
      <c r="I606" s="250"/>
      <c r="J606" s="246"/>
      <c r="K606" s="246"/>
      <c r="L606" s="251"/>
      <c r="M606" s="252"/>
      <c r="N606" s="253"/>
      <c r="O606" s="253"/>
      <c r="P606" s="253"/>
      <c r="Q606" s="253"/>
      <c r="R606" s="253"/>
      <c r="S606" s="253"/>
      <c r="T606" s="25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5" t="s">
        <v>167</v>
      </c>
      <c r="AU606" s="255" t="s">
        <v>94</v>
      </c>
      <c r="AV606" s="14" t="s">
        <v>94</v>
      </c>
      <c r="AW606" s="14" t="s">
        <v>43</v>
      </c>
      <c r="AX606" s="14" t="s">
        <v>83</v>
      </c>
      <c r="AY606" s="255" t="s">
        <v>156</v>
      </c>
    </row>
    <row r="607" s="14" customFormat="1">
      <c r="A607" s="14"/>
      <c r="B607" s="245"/>
      <c r="C607" s="246"/>
      <c r="D607" s="236" t="s">
        <v>167</v>
      </c>
      <c r="E607" s="247" t="s">
        <v>36</v>
      </c>
      <c r="F607" s="248" t="s">
        <v>248</v>
      </c>
      <c r="G607" s="246"/>
      <c r="H607" s="249">
        <v>28</v>
      </c>
      <c r="I607" s="250"/>
      <c r="J607" s="246"/>
      <c r="K607" s="246"/>
      <c r="L607" s="251"/>
      <c r="M607" s="252"/>
      <c r="N607" s="253"/>
      <c r="O607" s="253"/>
      <c r="P607" s="253"/>
      <c r="Q607" s="253"/>
      <c r="R607" s="253"/>
      <c r="S607" s="253"/>
      <c r="T607" s="254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5" t="s">
        <v>167</v>
      </c>
      <c r="AU607" s="255" t="s">
        <v>94</v>
      </c>
      <c r="AV607" s="14" t="s">
        <v>94</v>
      </c>
      <c r="AW607" s="14" t="s">
        <v>43</v>
      </c>
      <c r="AX607" s="14" t="s">
        <v>83</v>
      </c>
      <c r="AY607" s="255" t="s">
        <v>156</v>
      </c>
    </row>
    <row r="608" s="14" customFormat="1">
      <c r="A608" s="14"/>
      <c r="B608" s="245"/>
      <c r="C608" s="246"/>
      <c r="D608" s="236" t="s">
        <v>167</v>
      </c>
      <c r="E608" s="247" t="s">
        <v>36</v>
      </c>
      <c r="F608" s="248" t="s">
        <v>249</v>
      </c>
      <c r="G608" s="246"/>
      <c r="H608" s="249">
        <v>27.199999999999999</v>
      </c>
      <c r="I608" s="250"/>
      <c r="J608" s="246"/>
      <c r="K608" s="246"/>
      <c r="L608" s="251"/>
      <c r="M608" s="252"/>
      <c r="N608" s="253"/>
      <c r="O608" s="253"/>
      <c r="P608" s="253"/>
      <c r="Q608" s="253"/>
      <c r="R608" s="253"/>
      <c r="S608" s="253"/>
      <c r="T608" s="25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5" t="s">
        <v>167</v>
      </c>
      <c r="AU608" s="255" t="s">
        <v>94</v>
      </c>
      <c r="AV608" s="14" t="s">
        <v>94</v>
      </c>
      <c r="AW608" s="14" t="s">
        <v>43</v>
      </c>
      <c r="AX608" s="14" t="s">
        <v>83</v>
      </c>
      <c r="AY608" s="255" t="s">
        <v>156</v>
      </c>
    </row>
    <row r="609" s="15" customFormat="1">
      <c r="A609" s="15"/>
      <c r="B609" s="256"/>
      <c r="C609" s="257"/>
      <c r="D609" s="236" t="s">
        <v>167</v>
      </c>
      <c r="E609" s="258" t="s">
        <v>36</v>
      </c>
      <c r="F609" s="259" t="s">
        <v>250</v>
      </c>
      <c r="G609" s="257"/>
      <c r="H609" s="260">
        <v>115.2</v>
      </c>
      <c r="I609" s="261"/>
      <c r="J609" s="257"/>
      <c r="K609" s="257"/>
      <c r="L609" s="262"/>
      <c r="M609" s="263"/>
      <c r="N609" s="264"/>
      <c r="O609" s="264"/>
      <c r="P609" s="264"/>
      <c r="Q609" s="264"/>
      <c r="R609" s="264"/>
      <c r="S609" s="264"/>
      <c r="T609" s="265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66" t="s">
        <v>167</v>
      </c>
      <c r="AU609" s="266" t="s">
        <v>94</v>
      </c>
      <c r="AV609" s="15" t="s">
        <v>163</v>
      </c>
      <c r="AW609" s="15" t="s">
        <v>43</v>
      </c>
      <c r="AX609" s="15" t="s">
        <v>91</v>
      </c>
      <c r="AY609" s="266" t="s">
        <v>156</v>
      </c>
    </row>
    <row r="610" s="2" customFormat="1" ht="16.5" customHeight="1">
      <c r="A610" s="42"/>
      <c r="B610" s="43"/>
      <c r="C610" s="216" t="s">
        <v>936</v>
      </c>
      <c r="D610" s="216" t="s">
        <v>158</v>
      </c>
      <c r="E610" s="217" t="s">
        <v>937</v>
      </c>
      <c r="F610" s="218" t="s">
        <v>938</v>
      </c>
      <c r="G610" s="219" t="s">
        <v>161</v>
      </c>
      <c r="H610" s="220">
        <v>325.01999999999998</v>
      </c>
      <c r="I610" s="221"/>
      <c r="J610" s="222">
        <f>ROUND(I610*H610,2)</f>
        <v>0</v>
      </c>
      <c r="K610" s="218" t="s">
        <v>162</v>
      </c>
      <c r="L610" s="48"/>
      <c r="M610" s="223" t="s">
        <v>36</v>
      </c>
      <c r="N610" s="224" t="s">
        <v>54</v>
      </c>
      <c r="O610" s="88"/>
      <c r="P610" s="225">
        <f>O610*H610</f>
        <v>0</v>
      </c>
      <c r="Q610" s="225">
        <v>0.000263</v>
      </c>
      <c r="R610" s="225">
        <f>Q610*H610</f>
        <v>0.085480259999999988</v>
      </c>
      <c r="S610" s="225">
        <v>0</v>
      </c>
      <c r="T610" s="226">
        <f>S610*H610</f>
        <v>0</v>
      </c>
      <c r="U610" s="42"/>
      <c r="V610" s="42"/>
      <c r="W610" s="42"/>
      <c r="X610" s="42"/>
      <c r="Y610" s="42"/>
      <c r="Z610" s="42"/>
      <c r="AA610" s="42"/>
      <c r="AB610" s="42"/>
      <c r="AC610" s="42"/>
      <c r="AD610" s="42"/>
      <c r="AE610" s="42"/>
      <c r="AR610" s="227" t="s">
        <v>163</v>
      </c>
      <c r="AT610" s="227" t="s">
        <v>158</v>
      </c>
      <c r="AU610" s="227" t="s">
        <v>94</v>
      </c>
      <c r="AY610" s="20" t="s">
        <v>156</v>
      </c>
      <c r="BE610" s="228">
        <f>IF(N610="základní",J610,0)</f>
        <v>0</v>
      </c>
      <c r="BF610" s="228">
        <f>IF(N610="snížená",J610,0)</f>
        <v>0</v>
      </c>
      <c r="BG610" s="228">
        <f>IF(N610="zákl. přenesená",J610,0)</f>
        <v>0</v>
      </c>
      <c r="BH610" s="228">
        <f>IF(N610="sníž. přenesená",J610,0)</f>
        <v>0</v>
      </c>
      <c r="BI610" s="228">
        <f>IF(N610="nulová",J610,0)</f>
        <v>0</v>
      </c>
      <c r="BJ610" s="20" t="s">
        <v>91</v>
      </c>
      <c r="BK610" s="228">
        <f>ROUND(I610*H610,2)</f>
        <v>0</v>
      </c>
      <c r="BL610" s="20" t="s">
        <v>163</v>
      </c>
      <c r="BM610" s="227" t="s">
        <v>939</v>
      </c>
    </row>
    <row r="611" s="2" customFormat="1">
      <c r="A611" s="42"/>
      <c r="B611" s="43"/>
      <c r="C611" s="44"/>
      <c r="D611" s="229" t="s">
        <v>165</v>
      </c>
      <c r="E611" s="44"/>
      <c r="F611" s="230" t="s">
        <v>940</v>
      </c>
      <c r="G611" s="44"/>
      <c r="H611" s="44"/>
      <c r="I611" s="231"/>
      <c r="J611" s="44"/>
      <c r="K611" s="44"/>
      <c r="L611" s="48"/>
      <c r="M611" s="232"/>
      <c r="N611" s="233"/>
      <c r="O611" s="88"/>
      <c r="P611" s="88"/>
      <c r="Q611" s="88"/>
      <c r="R611" s="88"/>
      <c r="S611" s="88"/>
      <c r="T611" s="89"/>
      <c r="U611" s="42"/>
      <c r="V611" s="42"/>
      <c r="W611" s="42"/>
      <c r="X611" s="42"/>
      <c r="Y611" s="42"/>
      <c r="Z611" s="42"/>
      <c r="AA611" s="42"/>
      <c r="AB611" s="42"/>
      <c r="AC611" s="42"/>
      <c r="AD611" s="42"/>
      <c r="AE611" s="42"/>
      <c r="AT611" s="20" t="s">
        <v>165</v>
      </c>
      <c r="AU611" s="20" t="s">
        <v>94</v>
      </c>
    </row>
    <row r="612" s="13" customFormat="1">
      <c r="A612" s="13"/>
      <c r="B612" s="234"/>
      <c r="C612" s="235"/>
      <c r="D612" s="236" t="s">
        <v>167</v>
      </c>
      <c r="E612" s="237" t="s">
        <v>36</v>
      </c>
      <c r="F612" s="238" t="s">
        <v>242</v>
      </c>
      <c r="G612" s="235"/>
      <c r="H612" s="237" t="s">
        <v>36</v>
      </c>
      <c r="I612" s="239"/>
      <c r="J612" s="235"/>
      <c r="K612" s="235"/>
      <c r="L612" s="240"/>
      <c r="M612" s="241"/>
      <c r="N612" s="242"/>
      <c r="O612" s="242"/>
      <c r="P612" s="242"/>
      <c r="Q612" s="242"/>
      <c r="R612" s="242"/>
      <c r="S612" s="242"/>
      <c r="T612" s="24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4" t="s">
        <v>167</v>
      </c>
      <c r="AU612" s="244" t="s">
        <v>94</v>
      </c>
      <c r="AV612" s="13" t="s">
        <v>91</v>
      </c>
      <c r="AW612" s="13" t="s">
        <v>43</v>
      </c>
      <c r="AX612" s="13" t="s">
        <v>83</v>
      </c>
      <c r="AY612" s="244" t="s">
        <v>156</v>
      </c>
    </row>
    <row r="613" s="13" customFormat="1">
      <c r="A613" s="13"/>
      <c r="B613" s="234"/>
      <c r="C613" s="235"/>
      <c r="D613" s="236" t="s">
        <v>167</v>
      </c>
      <c r="E613" s="237" t="s">
        <v>36</v>
      </c>
      <c r="F613" s="238" t="s">
        <v>243</v>
      </c>
      <c r="G613" s="235"/>
      <c r="H613" s="237" t="s">
        <v>36</v>
      </c>
      <c r="I613" s="239"/>
      <c r="J613" s="235"/>
      <c r="K613" s="235"/>
      <c r="L613" s="240"/>
      <c r="M613" s="241"/>
      <c r="N613" s="242"/>
      <c r="O613" s="242"/>
      <c r="P613" s="242"/>
      <c r="Q613" s="242"/>
      <c r="R613" s="242"/>
      <c r="S613" s="242"/>
      <c r="T613" s="24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4" t="s">
        <v>167</v>
      </c>
      <c r="AU613" s="244" t="s">
        <v>94</v>
      </c>
      <c r="AV613" s="13" t="s">
        <v>91</v>
      </c>
      <c r="AW613" s="13" t="s">
        <v>43</v>
      </c>
      <c r="AX613" s="13" t="s">
        <v>83</v>
      </c>
      <c r="AY613" s="244" t="s">
        <v>156</v>
      </c>
    </row>
    <row r="614" s="13" customFormat="1">
      <c r="A614" s="13"/>
      <c r="B614" s="234"/>
      <c r="C614" s="235"/>
      <c r="D614" s="236" t="s">
        <v>167</v>
      </c>
      <c r="E614" s="237" t="s">
        <v>36</v>
      </c>
      <c r="F614" s="238" t="s">
        <v>244</v>
      </c>
      <c r="G614" s="235"/>
      <c r="H614" s="237" t="s">
        <v>36</v>
      </c>
      <c r="I614" s="239"/>
      <c r="J614" s="235"/>
      <c r="K614" s="235"/>
      <c r="L614" s="240"/>
      <c r="M614" s="241"/>
      <c r="N614" s="242"/>
      <c r="O614" s="242"/>
      <c r="P614" s="242"/>
      <c r="Q614" s="242"/>
      <c r="R614" s="242"/>
      <c r="S614" s="242"/>
      <c r="T614" s="24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4" t="s">
        <v>167</v>
      </c>
      <c r="AU614" s="244" t="s">
        <v>94</v>
      </c>
      <c r="AV614" s="13" t="s">
        <v>91</v>
      </c>
      <c r="AW614" s="13" t="s">
        <v>43</v>
      </c>
      <c r="AX614" s="13" t="s">
        <v>83</v>
      </c>
      <c r="AY614" s="244" t="s">
        <v>156</v>
      </c>
    </row>
    <row r="615" s="13" customFormat="1">
      <c r="A615" s="13"/>
      <c r="B615" s="234"/>
      <c r="C615" s="235"/>
      <c r="D615" s="236" t="s">
        <v>167</v>
      </c>
      <c r="E615" s="237" t="s">
        <v>36</v>
      </c>
      <c r="F615" s="238" t="s">
        <v>245</v>
      </c>
      <c r="G615" s="235"/>
      <c r="H615" s="237" t="s">
        <v>36</v>
      </c>
      <c r="I615" s="239"/>
      <c r="J615" s="235"/>
      <c r="K615" s="235"/>
      <c r="L615" s="240"/>
      <c r="M615" s="241"/>
      <c r="N615" s="242"/>
      <c r="O615" s="242"/>
      <c r="P615" s="242"/>
      <c r="Q615" s="242"/>
      <c r="R615" s="242"/>
      <c r="S615" s="242"/>
      <c r="T615" s="24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4" t="s">
        <v>167</v>
      </c>
      <c r="AU615" s="244" t="s">
        <v>94</v>
      </c>
      <c r="AV615" s="13" t="s">
        <v>91</v>
      </c>
      <c r="AW615" s="13" t="s">
        <v>43</v>
      </c>
      <c r="AX615" s="13" t="s">
        <v>83</v>
      </c>
      <c r="AY615" s="244" t="s">
        <v>156</v>
      </c>
    </row>
    <row r="616" s="13" customFormat="1">
      <c r="A616" s="13"/>
      <c r="B616" s="234"/>
      <c r="C616" s="235"/>
      <c r="D616" s="236" t="s">
        <v>167</v>
      </c>
      <c r="E616" s="237" t="s">
        <v>36</v>
      </c>
      <c r="F616" s="238" t="s">
        <v>941</v>
      </c>
      <c r="G616" s="235"/>
      <c r="H616" s="237" t="s">
        <v>36</v>
      </c>
      <c r="I616" s="239"/>
      <c r="J616" s="235"/>
      <c r="K616" s="235"/>
      <c r="L616" s="240"/>
      <c r="M616" s="241"/>
      <c r="N616" s="242"/>
      <c r="O616" s="242"/>
      <c r="P616" s="242"/>
      <c r="Q616" s="242"/>
      <c r="R616" s="242"/>
      <c r="S616" s="242"/>
      <c r="T616" s="24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4" t="s">
        <v>167</v>
      </c>
      <c r="AU616" s="244" t="s">
        <v>94</v>
      </c>
      <c r="AV616" s="13" t="s">
        <v>91</v>
      </c>
      <c r="AW616" s="13" t="s">
        <v>43</v>
      </c>
      <c r="AX616" s="13" t="s">
        <v>83</v>
      </c>
      <c r="AY616" s="244" t="s">
        <v>156</v>
      </c>
    </row>
    <row r="617" s="13" customFormat="1">
      <c r="A617" s="13"/>
      <c r="B617" s="234"/>
      <c r="C617" s="235"/>
      <c r="D617" s="236" t="s">
        <v>167</v>
      </c>
      <c r="E617" s="237" t="s">
        <v>36</v>
      </c>
      <c r="F617" s="238" t="s">
        <v>942</v>
      </c>
      <c r="G617" s="235"/>
      <c r="H617" s="237" t="s">
        <v>36</v>
      </c>
      <c r="I617" s="239"/>
      <c r="J617" s="235"/>
      <c r="K617" s="235"/>
      <c r="L617" s="240"/>
      <c r="M617" s="241"/>
      <c r="N617" s="242"/>
      <c r="O617" s="242"/>
      <c r="P617" s="242"/>
      <c r="Q617" s="242"/>
      <c r="R617" s="242"/>
      <c r="S617" s="242"/>
      <c r="T617" s="24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4" t="s">
        <v>167</v>
      </c>
      <c r="AU617" s="244" t="s">
        <v>94</v>
      </c>
      <c r="AV617" s="13" t="s">
        <v>91</v>
      </c>
      <c r="AW617" s="13" t="s">
        <v>43</v>
      </c>
      <c r="AX617" s="13" t="s">
        <v>83</v>
      </c>
      <c r="AY617" s="244" t="s">
        <v>156</v>
      </c>
    </row>
    <row r="618" s="14" customFormat="1">
      <c r="A618" s="14"/>
      <c r="B618" s="245"/>
      <c r="C618" s="246"/>
      <c r="D618" s="236" t="s">
        <v>167</v>
      </c>
      <c r="E618" s="247" t="s">
        <v>36</v>
      </c>
      <c r="F618" s="248" t="s">
        <v>271</v>
      </c>
      <c r="G618" s="246"/>
      <c r="H618" s="249">
        <v>81.400000000000006</v>
      </c>
      <c r="I618" s="250"/>
      <c r="J618" s="246"/>
      <c r="K618" s="246"/>
      <c r="L618" s="251"/>
      <c r="M618" s="252"/>
      <c r="N618" s="253"/>
      <c r="O618" s="253"/>
      <c r="P618" s="253"/>
      <c r="Q618" s="253"/>
      <c r="R618" s="253"/>
      <c r="S618" s="253"/>
      <c r="T618" s="25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5" t="s">
        <v>167</v>
      </c>
      <c r="AU618" s="255" t="s">
        <v>94</v>
      </c>
      <c r="AV618" s="14" t="s">
        <v>94</v>
      </c>
      <c r="AW618" s="14" t="s">
        <v>43</v>
      </c>
      <c r="AX618" s="14" t="s">
        <v>83</v>
      </c>
      <c r="AY618" s="255" t="s">
        <v>156</v>
      </c>
    </row>
    <row r="619" s="14" customFormat="1">
      <c r="A619" s="14"/>
      <c r="B619" s="245"/>
      <c r="C619" s="246"/>
      <c r="D619" s="236" t="s">
        <v>167</v>
      </c>
      <c r="E619" s="247" t="s">
        <v>36</v>
      </c>
      <c r="F619" s="248" t="s">
        <v>259</v>
      </c>
      <c r="G619" s="246"/>
      <c r="H619" s="249">
        <v>-45.036000000000001</v>
      </c>
      <c r="I619" s="250"/>
      <c r="J619" s="246"/>
      <c r="K619" s="246"/>
      <c r="L619" s="251"/>
      <c r="M619" s="252"/>
      <c r="N619" s="253"/>
      <c r="O619" s="253"/>
      <c r="P619" s="253"/>
      <c r="Q619" s="253"/>
      <c r="R619" s="253"/>
      <c r="S619" s="253"/>
      <c r="T619" s="254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5" t="s">
        <v>167</v>
      </c>
      <c r="AU619" s="255" t="s">
        <v>94</v>
      </c>
      <c r="AV619" s="14" t="s">
        <v>94</v>
      </c>
      <c r="AW619" s="14" t="s">
        <v>43</v>
      </c>
      <c r="AX619" s="14" t="s">
        <v>83</v>
      </c>
      <c r="AY619" s="255" t="s">
        <v>156</v>
      </c>
    </row>
    <row r="620" s="13" customFormat="1">
      <c r="A620" s="13"/>
      <c r="B620" s="234"/>
      <c r="C620" s="235"/>
      <c r="D620" s="236" t="s">
        <v>167</v>
      </c>
      <c r="E620" s="237" t="s">
        <v>36</v>
      </c>
      <c r="F620" s="238" t="s">
        <v>260</v>
      </c>
      <c r="G620" s="235"/>
      <c r="H620" s="237" t="s">
        <v>36</v>
      </c>
      <c r="I620" s="239"/>
      <c r="J620" s="235"/>
      <c r="K620" s="235"/>
      <c r="L620" s="240"/>
      <c r="M620" s="241"/>
      <c r="N620" s="242"/>
      <c r="O620" s="242"/>
      <c r="P620" s="242"/>
      <c r="Q620" s="242"/>
      <c r="R620" s="242"/>
      <c r="S620" s="242"/>
      <c r="T620" s="24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4" t="s">
        <v>167</v>
      </c>
      <c r="AU620" s="244" t="s">
        <v>94</v>
      </c>
      <c r="AV620" s="13" t="s">
        <v>91</v>
      </c>
      <c r="AW620" s="13" t="s">
        <v>43</v>
      </c>
      <c r="AX620" s="13" t="s">
        <v>83</v>
      </c>
      <c r="AY620" s="244" t="s">
        <v>156</v>
      </c>
    </row>
    <row r="621" s="14" customFormat="1">
      <c r="A621" s="14"/>
      <c r="B621" s="245"/>
      <c r="C621" s="246"/>
      <c r="D621" s="236" t="s">
        <v>167</v>
      </c>
      <c r="E621" s="247" t="s">
        <v>36</v>
      </c>
      <c r="F621" s="248" t="s">
        <v>272</v>
      </c>
      <c r="G621" s="246"/>
      <c r="H621" s="249">
        <v>7.6559999999999997</v>
      </c>
      <c r="I621" s="250"/>
      <c r="J621" s="246"/>
      <c r="K621" s="246"/>
      <c r="L621" s="251"/>
      <c r="M621" s="252"/>
      <c r="N621" s="253"/>
      <c r="O621" s="253"/>
      <c r="P621" s="253"/>
      <c r="Q621" s="253"/>
      <c r="R621" s="253"/>
      <c r="S621" s="253"/>
      <c r="T621" s="25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5" t="s">
        <v>167</v>
      </c>
      <c r="AU621" s="255" t="s">
        <v>94</v>
      </c>
      <c r="AV621" s="14" t="s">
        <v>94</v>
      </c>
      <c r="AW621" s="14" t="s">
        <v>43</v>
      </c>
      <c r="AX621" s="14" t="s">
        <v>83</v>
      </c>
      <c r="AY621" s="255" t="s">
        <v>156</v>
      </c>
    </row>
    <row r="622" s="16" customFormat="1">
      <c r="A622" s="16"/>
      <c r="B622" s="267"/>
      <c r="C622" s="268"/>
      <c r="D622" s="236" t="s">
        <v>167</v>
      </c>
      <c r="E622" s="269" t="s">
        <v>36</v>
      </c>
      <c r="F622" s="270" t="s">
        <v>263</v>
      </c>
      <c r="G622" s="268"/>
      <c r="H622" s="271">
        <v>44.020000000000003</v>
      </c>
      <c r="I622" s="272"/>
      <c r="J622" s="268"/>
      <c r="K622" s="268"/>
      <c r="L622" s="273"/>
      <c r="M622" s="274"/>
      <c r="N622" s="275"/>
      <c r="O622" s="275"/>
      <c r="P622" s="275"/>
      <c r="Q622" s="275"/>
      <c r="R622" s="275"/>
      <c r="S622" s="275"/>
      <c r="T622" s="276"/>
      <c r="U622" s="16"/>
      <c r="V622" s="16"/>
      <c r="W622" s="16"/>
      <c r="X622" s="16"/>
      <c r="Y622" s="16"/>
      <c r="Z622" s="16"/>
      <c r="AA622" s="16"/>
      <c r="AB622" s="16"/>
      <c r="AC622" s="16"/>
      <c r="AD622" s="16"/>
      <c r="AE622" s="16"/>
      <c r="AT622" s="277" t="s">
        <v>167</v>
      </c>
      <c r="AU622" s="277" t="s">
        <v>94</v>
      </c>
      <c r="AV622" s="16" t="s">
        <v>181</v>
      </c>
      <c r="AW622" s="16" t="s">
        <v>43</v>
      </c>
      <c r="AX622" s="16" t="s">
        <v>83</v>
      </c>
      <c r="AY622" s="277" t="s">
        <v>156</v>
      </c>
    </row>
    <row r="623" s="13" customFormat="1">
      <c r="A623" s="13"/>
      <c r="B623" s="234"/>
      <c r="C623" s="235"/>
      <c r="D623" s="236" t="s">
        <v>167</v>
      </c>
      <c r="E623" s="237" t="s">
        <v>36</v>
      </c>
      <c r="F623" s="238" t="s">
        <v>242</v>
      </c>
      <c r="G623" s="235"/>
      <c r="H623" s="237" t="s">
        <v>36</v>
      </c>
      <c r="I623" s="239"/>
      <c r="J623" s="235"/>
      <c r="K623" s="235"/>
      <c r="L623" s="240"/>
      <c r="M623" s="241"/>
      <c r="N623" s="242"/>
      <c r="O623" s="242"/>
      <c r="P623" s="242"/>
      <c r="Q623" s="242"/>
      <c r="R623" s="242"/>
      <c r="S623" s="242"/>
      <c r="T623" s="24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4" t="s">
        <v>167</v>
      </c>
      <c r="AU623" s="244" t="s">
        <v>94</v>
      </c>
      <c r="AV623" s="13" t="s">
        <v>91</v>
      </c>
      <c r="AW623" s="13" t="s">
        <v>43</v>
      </c>
      <c r="AX623" s="13" t="s">
        <v>83</v>
      </c>
      <c r="AY623" s="244" t="s">
        <v>156</v>
      </c>
    </row>
    <row r="624" s="13" customFormat="1">
      <c r="A624" s="13"/>
      <c r="B624" s="234"/>
      <c r="C624" s="235"/>
      <c r="D624" s="236" t="s">
        <v>167</v>
      </c>
      <c r="E624" s="237" t="s">
        <v>36</v>
      </c>
      <c r="F624" s="238" t="s">
        <v>243</v>
      </c>
      <c r="G624" s="235"/>
      <c r="H624" s="237" t="s">
        <v>36</v>
      </c>
      <c r="I624" s="239"/>
      <c r="J624" s="235"/>
      <c r="K624" s="235"/>
      <c r="L624" s="240"/>
      <c r="M624" s="241"/>
      <c r="N624" s="242"/>
      <c r="O624" s="242"/>
      <c r="P624" s="242"/>
      <c r="Q624" s="242"/>
      <c r="R624" s="242"/>
      <c r="S624" s="242"/>
      <c r="T624" s="24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4" t="s">
        <v>167</v>
      </c>
      <c r="AU624" s="244" t="s">
        <v>94</v>
      </c>
      <c r="AV624" s="13" t="s">
        <v>91</v>
      </c>
      <c r="AW624" s="13" t="s">
        <v>43</v>
      </c>
      <c r="AX624" s="13" t="s">
        <v>83</v>
      </c>
      <c r="AY624" s="244" t="s">
        <v>156</v>
      </c>
    </row>
    <row r="625" s="13" customFormat="1">
      <c r="A625" s="13"/>
      <c r="B625" s="234"/>
      <c r="C625" s="235"/>
      <c r="D625" s="236" t="s">
        <v>167</v>
      </c>
      <c r="E625" s="237" t="s">
        <v>36</v>
      </c>
      <c r="F625" s="238" t="s">
        <v>244</v>
      </c>
      <c r="G625" s="235"/>
      <c r="H625" s="237" t="s">
        <v>36</v>
      </c>
      <c r="I625" s="239"/>
      <c r="J625" s="235"/>
      <c r="K625" s="235"/>
      <c r="L625" s="240"/>
      <c r="M625" s="241"/>
      <c r="N625" s="242"/>
      <c r="O625" s="242"/>
      <c r="P625" s="242"/>
      <c r="Q625" s="242"/>
      <c r="R625" s="242"/>
      <c r="S625" s="242"/>
      <c r="T625" s="24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4" t="s">
        <v>167</v>
      </c>
      <c r="AU625" s="244" t="s">
        <v>94</v>
      </c>
      <c r="AV625" s="13" t="s">
        <v>91</v>
      </c>
      <c r="AW625" s="13" t="s">
        <v>43</v>
      </c>
      <c r="AX625" s="13" t="s">
        <v>83</v>
      </c>
      <c r="AY625" s="244" t="s">
        <v>156</v>
      </c>
    </row>
    <row r="626" s="13" customFormat="1">
      <c r="A626" s="13"/>
      <c r="B626" s="234"/>
      <c r="C626" s="235"/>
      <c r="D626" s="236" t="s">
        <v>167</v>
      </c>
      <c r="E626" s="237" t="s">
        <v>36</v>
      </c>
      <c r="F626" s="238" t="s">
        <v>245</v>
      </c>
      <c r="G626" s="235"/>
      <c r="H626" s="237" t="s">
        <v>36</v>
      </c>
      <c r="I626" s="239"/>
      <c r="J626" s="235"/>
      <c r="K626" s="235"/>
      <c r="L626" s="240"/>
      <c r="M626" s="241"/>
      <c r="N626" s="242"/>
      <c r="O626" s="242"/>
      <c r="P626" s="242"/>
      <c r="Q626" s="242"/>
      <c r="R626" s="242"/>
      <c r="S626" s="242"/>
      <c r="T626" s="24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4" t="s">
        <v>167</v>
      </c>
      <c r="AU626" s="244" t="s">
        <v>94</v>
      </c>
      <c r="AV626" s="13" t="s">
        <v>91</v>
      </c>
      <c r="AW626" s="13" t="s">
        <v>43</v>
      </c>
      <c r="AX626" s="13" t="s">
        <v>83</v>
      </c>
      <c r="AY626" s="244" t="s">
        <v>156</v>
      </c>
    </row>
    <row r="627" s="14" customFormat="1">
      <c r="A627" s="14"/>
      <c r="B627" s="245"/>
      <c r="C627" s="246"/>
      <c r="D627" s="236" t="s">
        <v>167</v>
      </c>
      <c r="E627" s="247" t="s">
        <v>36</v>
      </c>
      <c r="F627" s="248" t="s">
        <v>255</v>
      </c>
      <c r="G627" s="246"/>
      <c r="H627" s="249">
        <v>93.290999999999997</v>
      </c>
      <c r="I627" s="250"/>
      <c r="J627" s="246"/>
      <c r="K627" s="246"/>
      <c r="L627" s="251"/>
      <c r="M627" s="252"/>
      <c r="N627" s="253"/>
      <c r="O627" s="253"/>
      <c r="P627" s="253"/>
      <c r="Q627" s="253"/>
      <c r="R627" s="253"/>
      <c r="S627" s="253"/>
      <c r="T627" s="254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5" t="s">
        <v>167</v>
      </c>
      <c r="AU627" s="255" t="s">
        <v>94</v>
      </c>
      <c r="AV627" s="14" t="s">
        <v>94</v>
      </c>
      <c r="AW627" s="14" t="s">
        <v>43</v>
      </c>
      <c r="AX627" s="14" t="s">
        <v>83</v>
      </c>
      <c r="AY627" s="255" t="s">
        <v>156</v>
      </c>
    </row>
    <row r="628" s="14" customFormat="1">
      <c r="A628" s="14"/>
      <c r="B628" s="245"/>
      <c r="C628" s="246"/>
      <c r="D628" s="236" t="s">
        <v>167</v>
      </c>
      <c r="E628" s="247" t="s">
        <v>36</v>
      </c>
      <c r="F628" s="248" t="s">
        <v>256</v>
      </c>
      <c r="G628" s="246"/>
      <c r="H628" s="249">
        <v>65.748999999999995</v>
      </c>
      <c r="I628" s="250"/>
      <c r="J628" s="246"/>
      <c r="K628" s="246"/>
      <c r="L628" s="251"/>
      <c r="M628" s="252"/>
      <c r="N628" s="253"/>
      <c r="O628" s="253"/>
      <c r="P628" s="253"/>
      <c r="Q628" s="253"/>
      <c r="R628" s="253"/>
      <c r="S628" s="253"/>
      <c r="T628" s="25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5" t="s">
        <v>167</v>
      </c>
      <c r="AU628" s="255" t="s">
        <v>94</v>
      </c>
      <c r="AV628" s="14" t="s">
        <v>94</v>
      </c>
      <c r="AW628" s="14" t="s">
        <v>43</v>
      </c>
      <c r="AX628" s="14" t="s">
        <v>83</v>
      </c>
      <c r="AY628" s="255" t="s">
        <v>156</v>
      </c>
    </row>
    <row r="629" s="14" customFormat="1">
      <c r="A629" s="14"/>
      <c r="B629" s="245"/>
      <c r="C629" s="246"/>
      <c r="D629" s="236" t="s">
        <v>167</v>
      </c>
      <c r="E629" s="247" t="s">
        <v>36</v>
      </c>
      <c r="F629" s="248" t="s">
        <v>257</v>
      </c>
      <c r="G629" s="246"/>
      <c r="H629" s="249">
        <v>62.232999999999997</v>
      </c>
      <c r="I629" s="250"/>
      <c r="J629" s="246"/>
      <c r="K629" s="246"/>
      <c r="L629" s="251"/>
      <c r="M629" s="252"/>
      <c r="N629" s="253"/>
      <c r="O629" s="253"/>
      <c r="P629" s="253"/>
      <c r="Q629" s="253"/>
      <c r="R629" s="253"/>
      <c r="S629" s="253"/>
      <c r="T629" s="25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5" t="s">
        <v>167</v>
      </c>
      <c r="AU629" s="255" t="s">
        <v>94</v>
      </c>
      <c r="AV629" s="14" t="s">
        <v>94</v>
      </c>
      <c r="AW629" s="14" t="s">
        <v>43</v>
      </c>
      <c r="AX629" s="14" t="s">
        <v>83</v>
      </c>
      <c r="AY629" s="255" t="s">
        <v>156</v>
      </c>
    </row>
    <row r="630" s="14" customFormat="1">
      <c r="A630" s="14"/>
      <c r="B630" s="245"/>
      <c r="C630" s="246"/>
      <c r="D630" s="236" t="s">
        <v>167</v>
      </c>
      <c r="E630" s="247" t="s">
        <v>36</v>
      </c>
      <c r="F630" s="248" t="s">
        <v>258</v>
      </c>
      <c r="G630" s="246"/>
      <c r="H630" s="249">
        <v>-8.7919999999999998</v>
      </c>
      <c r="I630" s="250"/>
      <c r="J630" s="246"/>
      <c r="K630" s="246"/>
      <c r="L630" s="251"/>
      <c r="M630" s="252"/>
      <c r="N630" s="253"/>
      <c r="O630" s="253"/>
      <c r="P630" s="253"/>
      <c r="Q630" s="253"/>
      <c r="R630" s="253"/>
      <c r="S630" s="253"/>
      <c r="T630" s="25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5" t="s">
        <v>167</v>
      </c>
      <c r="AU630" s="255" t="s">
        <v>94</v>
      </c>
      <c r="AV630" s="14" t="s">
        <v>94</v>
      </c>
      <c r="AW630" s="14" t="s">
        <v>43</v>
      </c>
      <c r="AX630" s="14" t="s">
        <v>83</v>
      </c>
      <c r="AY630" s="255" t="s">
        <v>156</v>
      </c>
    </row>
    <row r="631" s="14" customFormat="1">
      <c r="A631" s="14"/>
      <c r="B631" s="245"/>
      <c r="C631" s="246"/>
      <c r="D631" s="236" t="s">
        <v>167</v>
      </c>
      <c r="E631" s="247" t="s">
        <v>36</v>
      </c>
      <c r="F631" s="248" t="s">
        <v>259</v>
      </c>
      <c r="G631" s="246"/>
      <c r="H631" s="249">
        <v>-45.036000000000001</v>
      </c>
      <c r="I631" s="250"/>
      <c r="J631" s="246"/>
      <c r="K631" s="246"/>
      <c r="L631" s="251"/>
      <c r="M631" s="252"/>
      <c r="N631" s="253"/>
      <c r="O631" s="253"/>
      <c r="P631" s="253"/>
      <c r="Q631" s="253"/>
      <c r="R631" s="253"/>
      <c r="S631" s="253"/>
      <c r="T631" s="25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5" t="s">
        <v>167</v>
      </c>
      <c r="AU631" s="255" t="s">
        <v>94</v>
      </c>
      <c r="AV631" s="14" t="s">
        <v>94</v>
      </c>
      <c r="AW631" s="14" t="s">
        <v>43</v>
      </c>
      <c r="AX631" s="14" t="s">
        <v>83</v>
      </c>
      <c r="AY631" s="255" t="s">
        <v>156</v>
      </c>
    </row>
    <row r="632" s="13" customFormat="1">
      <c r="A632" s="13"/>
      <c r="B632" s="234"/>
      <c r="C632" s="235"/>
      <c r="D632" s="236" t="s">
        <v>167</v>
      </c>
      <c r="E632" s="237" t="s">
        <v>36</v>
      </c>
      <c r="F632" s="238" t="s">
        <v>260</v>
      </c>
      <c r="G632" s="235"/>
      <c r="H632" s="237" t="s">
        <v>36</v>
      </c>
      <c r="I632" s="239"/>
      <c r="J632" s="235"/>
      <c r="K632" s="235"/>
      <c r="L632" s="240"/>
      <c r="M632" s="241"/>
      <c r="N632" s="242"/>
      <c r="O632" s="242"/>
      <c r="P632" s="242"/>
      <c r="Q632" s="242"/>
      <c r="R632" s="242"/>
      <c r="S632" s="242"/>
      <c r="T632" s="24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4" t="s">
        <v>167</v>
      </c>
      <c r="AU632" s="244" t="s">
        <v>94</v>
      </c>
      <c r="AV632" s="13" t="s">
        <v>91</v>
      </c>
      <c r="AW632" s="13" t="s">
        <v>43</v>
      </c>
      <c r="AX632" s="13" t="s">
        <v>83</v>
      </c>
      <c r="AY632" s="244" t="s">
        <v>156</v>
      </c>
    </row>
    <row r="633" s="14" customFormat="1">
      <c r="A633" s="14"/>
      <c r="B633" s="245"/>
      <c r="C633" s="246"/>
      <c r="D633" s="236" t="s">
        <v>167</v>
      </c>
      <c r="E633" s="247" t="s">
        <v>36</v>
      </c>
      <c r="F633" s="248" t="s">
        <v>261</v>
      </c>
      <c r="G633" s="246"/>
      <c r="H633" s="249">
        <v>5.2480000000000002</v>
      </c>
      <c r="I633" s="250"/>
      <c r="J633" s="246"/>
      <c r="K633" s="246"/>
      <c r="L633" s="251"/>
      <c r="M633" s="252"/>
      <c r="N633" s="253"/>
      <c r="O633" s="253"/>
      <c r="P633" s="253"/>
      <c r="Q633" s="253"/>
      <c r="R633" s="253"/>
      <c r="S633" s="253"/>
      <c r="T633" s="25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5" t="s">
        <v>167</v>
      </c>
      <c r="AU633" s="255" t="s">
        <v>94</v>
      </c>
      <c r="AV633" s="14" t="s">
        <v>94</v>
      </c>
      <c r="AW633" s="14" t="s">
        <v>43</v>
      </c>
      <c r="AX633" s="14" t="s">
        <v>83</v>
      </c>
      <c r="AY633" s="255" t="s">
        <v>156</v>
      </c>
    </row>
    <row r="634" s="14" customFormat="1">
      <c r="A634" s="14"/>
      <c r="B634" s="245"/>
      <c r="C634" s="246"/>
      <c r="D634" s="236" t="s">
        <v>167</v>
      </c>
      <c r="E634" s="247" t="s">
        <v>36</v>
      </c>
      <c r="F634" s="248" t="s">
        <v>262</v>
      </c>
      <c r="G634" s="246"/>
      <c r="H634" s="249">
        <v>17.225999999999999</v>
      </c>
      <c r="I634" s="250"/>
      <c r="J634" s="246"/>
      <c r="K634" s="246"/>
      <c r="L634" s="251"/>
      <c r="M634" s="252"/>
      <c r="N634" s="253"/>
      <c r="O634" s="253"/>
      <c r="P634" s="253"/>
      <c r="Q634" s="253"/>
      <c r="R634" s="253"/>
      <c r="S634" s="253"/>
      <c r="T634" s="254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5" t="s">
        <v>167</v>
      </c>
      <c r="AU634" s="255" t="s">
        <v>94</v>
      </c>
      <c r="AV634" s="14" t="s">
        <v>94</v>
      </c>
      <c r="AW634" s="14" t="s">
        <v>43</v>
      </c>
      <c r="AX634" s="14" t="s">
        <v>83</v>
      </c>
      <c r="AY634" s="255" t="s">
        <v>156</v>
      </c>
    </row>
    <row r="635" s="14" customFormat="1">
      <c r="A635" s="14"/>
      <c r="B635" s="245"/>
      <c r="C635" s="246"/>
      <c r="D635" s="236" t="s">
        <v>167</v>
      </c>
      <c r="E635" s="247" t="s">
        <v>36</v>
      </c>
      <c r="F635" s="248" t="s">
        <v>264</v>
      </c>
      <c r="G635" s="246"/>
      <c r="H635" s="249">
        <v>0.081000000000000003</v>
      </c>
      <c r="I635" s="250"/>
      <c r="J635" s="246"/>
      <c r="K635" s="246"/>
      <c r="L635" s="251"/>
      <c r="M635" s="252"/>
      <c r="N635" s="253"/>
      <c r="O635" s="253"/>
      <c r="P635" s="253"/>
      <c r="Q635" s="253"/>
      <c r="R635" s="253"/>
      <c r="S635" s="253"/>
      <c r="T635" s="25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5" t="s">
        <v>167</v>
      </c>
      <c r="AU635" s="255" t="s">
        <v>94</v>
      </c>
      <c r="AV635" s="14" t="s">
        <v>94</v>
      </c>
      <c r="AW635" s="14" t="s">
        <v>43</v>
      </c>
      <c r="AX635" s="14" t="s">
        <v>83</v>
      </c>
      <c r="AY635" s="255" t="s">
        <v>156</v>
      </c>
    </row>
    <row r="636" s="16" customFormat="1">
      <c r="A636" s="16"/>
      <c r="B636" s="267"/>
      <c r="C636" s="268"/>
      <c r="D636" s="236" t="s">
        <v>167</v>
      </c>
      <c r="E636" s="269" t="s">
        <v>36</v>
      </c>
      <c r="F636" s="270" t="s">
        <v>263</v>
      </c>
      <c r="G636" s="268"/>
      <c r="H636" s="271">
        <v>189.99999999999997</v>
      </c>
      <c r="I636" s="272"/>
      <c r="J636" s="268"/>
      <c r="K636" s="268"/>
      <c r="L636" s="273"/>
      <c r="M636" s="274"/>
      <c r="N636" s="275"/>
      <c r="O636" s="275"/>
      <c r="P636" s="275"/>
      <c r="Q636" s="275"/>
      <c r="R636" s="275"/>
      <c r="S636" s="275"/>
      <c r="T636" s="276"/>
      <c r="U636" s="16"/>
      <c r="V636" s="16"/>
      <c r="W636" s="16"/>
      <c r="X636" s="16"/>
      <c r="Y636" s="16"/>
      <c r="Z636" s="16"/>
      <c r="AA636" s="16"/>
      <c r="AB636" s="16"/>
      <c r="AC636" s="16"/>
      <c r="AD636" s="16"/>
      <c r="AE636" s="16"/>
      <c r="AT636" s="277" t="s">
        <v>167</v>
      </c>
      <c r="AU636" s="277" t="s">
        <v>94</v>
      </c>
      <c r="AV636" s="16" t="s">
        <v>181</v>
      </c>
      <c r="AW636" s="16" t="s">
        <v>43</v>
      </c>
      <c r="AX636" s="16" t="s">
        <v>83</v>
      </c>
      <c r="AY636" s="277" t="s">
        <v>156</v>
      </c>
    </row>
    <row r="637" s="13" customFormat="1">
      <c r="A637" s="13"/>
      <c r="B637" s="234"/>
      <c r="C637" s="235"/>
      <c r="D637" s="236" t="s">
        <v>167</v>
      </c>
      <c r="E637" s="237" t="s">
        <v>36</v>
      </c>
      <c r="F637" s="238" t="s">
        <v>906</v>
      </c>
      <c r="G637" s="235"/>
      <c r="H637" s="237" t="s">
        <v>36</v>
      </c>
      <c r="I637" s="239"/>
      <c r="J637" s="235"/>
      <c r="K637" s="235"/>
      <c r="L637" s="240"/>
      <c r="M637" s="241"/>
      <c r="N637" s="242"/>
      <c r="O637" s="242"/>
      <c r="P637" s="242"/>
      <c r="Q637" s="242"/>
      <c r="R637" s="242"/>
      <c r="S637" s="242"/>
      <c r="T637" s="24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4" t="s">
        <v>167</v>
      </c>
      <c r="AU637" s="244" t="s">
        <v>94</v>
      </c>
      <c r="AV637" s="13" t="s">
        <v>91</v>
      </c>
      <c r="AW637" s="13" t="s">
        <v>43</v>
      </c>
      <c r="AX637" s="13" t="s">
        <v>83</v>
      </c>
      <c r="AY637" s="244" t="s">
        <v>156</v>
      </c>
    </row>
    <row r="638" s="13" customFormat="1">
      <c r="A638" s="13"/>
      <c r="B638" s="234"/>
      <c r="C638" s="235"/>
      <c r="D638" s="236" t="s">
        <v>167</v>
      </c>
      <c r="E638" s="237" t="s">
        <v>36</v>
      </c>
      <c r="F638" s="238" t="s">
        <v>377</v>
      </c>
      <c r="G638" s="235"/>
      <c r="H638" s="237" t="s">
        <v>36</v>
      </c>
      <c r="I638" s="239"/>
      <c r="J638" s="235"/>
      <c r="K638" s="235"/>
      <c r="L638" s="240"/>
      <c r="M638" s="241"/>
      <c r="N638" s="242"/>
      <c r="O638" s="242"/>
      <c r="P638" s="242"/>
      <c r="Q638" s="242"/>
      <c r="R638" s="242"/>
      <c r="S638" s="242"/>
      <c r="T638" s="24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4" t="s">
        <v>167</v>
      </c>
      <c r="AU638" s="244" t="s">
        <v>94</v>
      </c>
      <c r="AV638" s="13" t="s">
        <v>91</v>
      </c>
      <c r="AW638" s="13" t="s">
        <v>43</v>
      </c>
      <c r="AX638" s="13" t="s">
        <v>83</v>
      </c>
      <c r="AY638" s="244" t="s">
        <v>156</v>
      </c>
    </row>
    <row r="639" s="13" customFormat="1">
      <c r="A639" s="13"/>
      <c r="B639" s="234"/>
      <c r="C639" s="235"/>
      <c r="D639" s="236" t="s">
        <v>167</v>
      </c>
      <c r="E639" s="237" t="s">
        <v>36</v>
      </c>
      <c r="F639" s="238" t="s">
        <v>943</v>
      </c>
      <c r="G639" s="235"/>
      <c r="H639" s="237" t="s">
        <v>36</v>
      </c>
      <c r="I639" s="239"/>
      <c r="J639" s="235"/>
      <c r="K639" s="235"/>
      <c r="L639" s="240"/>
      <c r="M639" s="241"/>
      <c r="N639" s="242"/>
      <c r="O639" s="242"/>
      <c r="P639" s="242"/>
      <c r="Q639" s="242"/>
      <c r="R639" s="242"/>
      <c r="S639" s="242"/>
      <c r="T639" s="24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4" t="s">
        <v>167</v>
      </c>
      <c r="AU639" s="244" t="s">
        <v>94</v>
      </c>
      <c r="AV639" s="13" t="s">
        <v>91</v>
      </c>
      <c r="AW639" s="13" t="s">
        <v>43</v>
      </c>
      <c r="AX639" s="13" t="s">
        <v>83</v>
      </c>
      <c r="AY639" s="244" t="s">
        <v>156</v>
      </c>
    </row>
    <row r="640" s="13" customFormat="1">
      <c r="A640" s="13"/>
      <c r="B640" s="234"/>
      <c r="C640" s="235"/>
      <c r="D640" s="236" t="s">
        <v>167</v>
      </c>
      <c r="E640" s="237" t="s">
        <v>36</v>
      </c>
      <c r="F640" s="238" t="s">
        <v>908</v>
      </c>
      <c r="G640" s="235"/>
      <c r="H640" s="237" t="s">
        <v>36</v>
      </c>
      <c r="I640" s="239"/>
      <c r="J640" s="235"/>
      <c r="K640" s="235"/>
      <c r="L640" s="240"/>
      <c r="M640" s="241"/>
      <c r="N640" s="242"/>
      <c r="O640" s="242"/>
      <c r="P640" s="242"/>
      <c r="Q640" s="242"/>
      <c r="R640" s="242"/>
      <c r="S640" s="242"/>
      <c r="T640" s="24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4" t="s">
        <v>167</v>
      </c>
      <c r="AU640" s="244" t="s">
        <v>94</v>
      </c>
      <c r="AV640" s="13" t="s">
        <v>91</v>
      </c>
      <c r="AW640" s="13" t="s">
        <v>43</v>
      </c>
      <c r="AX640" s="13" t="s">
        <v>83</v>
      </c>
      <c r="AY640" s="244" t="s">
        <v>156</v>
      </c>
    </row>
    <row r="641" s="14" customFormat="1">
      <c r="A641" s="14"/>
      <c r="B641" s="245"/>
      <c r="C641" s="246"/>
      <c r="D641" s="236" t="s">
        <v>167</v>
      </c>
      <c r="E641" s="247" t="s">
        <v>36</v>
      </c>
      <c r="F641" s="248" t="s">
        <v>944</v>
      </c>
      <c r="G641" s="246"/>
      <c r="H641" s="249">
        <v>39.689999999999998</v>
      </c>
      <c r="I641" s="250"/>
      <c r="J641" s="246"/>
      <c r="K641" s="246"/>
      <c r="L641" s="251"/>
      <c r="M641" s="252"/>
      <c r="N641" s="253"/>
      <c r="O641" s="253"/>
      <c r="P641" s="253"/>
      <c r="Q641" s="253"/>
      <c r="R641" s="253"/>
      <c r="S641" s="253"/>
      <c r="T641" s="25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5" t="s">
        <v>167</v>
      </c>
      <c r="AU641" s="255" t="s">
        <v>94</v>
      </c>
      <c r="AV641" s="14" t="s">
        <v>94</v>
      </c>
      <c r="AW641" s="14" t="s">
        <v>43</v>
      </c>
      <c r="AX641" s="14" t="s">
        <v>83</v>
      </c>
      <c r="AY641" s="255" t="s">
        <v>156</v>
      </c>
    </row>
    <row r="642" s="13" customFormat="1">
      <c r="A642" s="13"/>
      <c r="B642" s="234"/>
      <c r="C642" s="235"/>
      <c r="D642" s="236" t="s">
        <v>167</v>
      </c>
      <c r="E642" s="237" t="s">
        <v>36</v>
      </c>
      <c r="F642" s="238" t="s">
        <v>910</v>
      </c>
      <c r="G642" s="235"/>
      <c r="H642" s="237" t="s">
        <v>36</v>
      </c>
      <c r="I642" s="239"/>
      <c r="J642" s="235"/>
      <c r="K642" s="235"/>
      <c r="L642" s="240"/>
      <c r="M642" s="241"/>
      <c r="N642" s="242"/>
      <c r="O642" s="242"/>
      <c r="P642" s="242"/>
      <c r="Q642" s="242"/>
      <c r="R642" s="242"/>
      <c r="S642" s="242"/>
      <c r="T642" s="24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4" t="s">
        <v>167</v>
      </c>
      <c r="AU642" s="244" t="s">
        <v>94</v>
      </c>
      <c r="AV642" s="13" t="s">
        <v>91</v>
      </c>
      <c r="AW642" s="13" t="s">
        <v>43</v>
      </c>
      <c r="AX642" s="13" t="s">
        <v>83</v>
      </c>
      <c r="AY642" s="244" t="s">
        <v>156</v>
      </c>
    </row>
    <row r="643" s="14" customFormat="1">
      <c r="A643" s="14"/>
      <c r="B643" s="245"/>
      <c r="C643" s="246"/>
      <c r="D643" s="236" t="s">
        <v>167</v>
      </c>
      <c r="E643" s="247" t="s">
        <v>36</v>
      </c>
      <c r="F643" s="248" t="s">
        <v>945</v>
      </c>
      <c r="G643" s="246"/>
      <c r="H643" s="249">
        <v>38.531999999999996</v>
      </c>
      <c r="I643" s="250"/>
      <c r="J643" s="246"/>
      <c r="K643" s="246"/>
      <c r="L643" s="251"/>
      <c r="M643" s="252"/>
      <c r="N643" s="253"/>
      <c r="O643" s="253"/>
      <c r="P643" s="253"/>
      <c r="Q643" s="253"/>
      <c r="R643" s="253"/>
      <c r="S643" s="253"/>
      <c r="T643" s="25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5" t="s">
        <v>167</v>
      </c>
      <c r="AU643" s="255" t="s">
        <v>94</v>
      </c>
      <c r="AV643" s="14" t="s">
        <v>94</v>
      </c>
      <c r="AW643" s="14" t="s">
        <v>43</v>
      </c>
      <c r="AX643" s="14" t="s">
        <v>83</v>
      </c>
      <c r="AY643" s="255" t="s">
        <v>156</v>
      </c>
    </row>
    <row r="644" s="13" customFormat="1">
      <c r="A644" s="13"/>
      <c r="B644" s="234"/>
      <c r="C644" s="235"/>
      <c r="D644" s="236" t="s">
        <v>167</v>
      </c>
      <c r="E644" s="237" t="s">
        <v>36</v>
      </c>
      <c r="F644" s="238" t="s">
        <v>912</v>
      </c>
      <c r="G644" s="235"/>
      <c r="H644" s="237" t="s">
        <v>36</v>
      </c>
      <c r="I644" s="239"/>
      <c r="J644" s="235"/>
      <c r="K644" s="235"/>
      <c r="L644" s="240"/>
      <c r="M644" s="241"/>
      <c r="N644" s="242"/>
      <c r="O644" s="242"/>
      <c r="P644" s="242"/>
      <c r="Q644" s="242"/>
      <c r="R644" s="242"/>
      <c r="S644" s="242"/>
      <c r="T644" s="24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4" t="s">
        <v>167</v>
      </c>
      <c r="AU644" s="244" t="s">
        <v>94</v>
      </c>
      <c r="AV644" s="13" t="s">
        <v>91</v>
      </c>
      <c r="AW644" s="13" t="s">
        <v>43</v>
      </c>
      <c r="AX644" s="13" t="s">
        <v>83</v>
      </c>
      <c r="AY644" s="244" t="s">
        <v>156</v>
      </c>
    </row>
    <row r="645" s="14" customFormat="1">
      <c r="A645" s="14"/>
      <c r="B645" s="245"/>
      <c r="C645" s="246"/>
      <c r="D645" s="236" t="s">
        <v>167</v>
      </c>
      <c r="E645" s="247" t="s">
        <v>36</v>
      </c>
      <c r="F645" s="248" t="s">
        <v>946</v>
      </c>
      <c r="G645" s="246"/>
      <c r="H645" s="249">
        <v>81.494</v>
      </c>
      <c r="I645" s="250"/>
      <c r="J645" s="246"/>
      <c r="K645" s="246"/>
      <c r="L645" s="251"/>
      <c r="M645" s="252"/>
      <c r="N645" s="253"/>
      <c r="O645" s="253"/>
      <c r="P645" s="253"/>
      <c r="Q645" s="253"/>
      <c r="R645" s="253"/>
      <c r="S645" s="253"/>
      <c r="T645" s="25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5" t="s">
        <v>167</v>
      </c>
      <c r="AU645" s="255" t="s">
        <v>94</v>
      </c>
      <c r="AV645" s="14" t="s">
        <v>94</v>
      </c>
      <c r="AW645" s="14" t="s">
        <v>43</v>
      </c>
      <c r="AX645" s="14" t="s">
        <v>83</v>
      </c>
      <c r="AY645" s="255" t="s">
        <v>156</v>
      </c>
    </row>
    <row r="646" s="14" customFormat="1">
      <c r="A646" s="14"/>
      <c r="B646" s="245"/>
      <c r="C646" s="246"/>
      <c r="D646" s="236" t="s">
        <v>167</v>
      </c>
      <c r="E646" s="247" t="s">
        <v>36</v>
      </c>
      <c r="F646" s="248" t="s">
        <v>947</v>
      </c>
      <c r="G646" s="246"/>
      <c r="H646" s="249">
        <v>-45.036000000000001</v>
      </c>
      <c r="I646" s="250"/>
      <c r="J646" s="246"/>
      <c r="K646" s="246"/>
      <c r="L646" s="251"/>
      <c r="M646" s="252"/>
      <c r="N646" s="253"/>
      <c r="O646" s="253"/>
      <c r="P646" s="253"/>
      <c r="Q646" s="253"/>
      <c r="R646" s="253"/>
      <c r="S646" s="253"/>
      <c r="T646" s="254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5" t="s">
        <v>167</v>
      </c>
      <c r="AU646" s="255" t="s">
        <v>94</v>
      </c>
      <c r="AV646" s="14" t="s">
        <v>94</v>
      </c>
      <c r="AW646" s="14" t="s">
        <v>43</v>
      </c>
      <c r="AX646" s="14" t="s">
        <v>83</v>
      </c>
      <c r="AY646" s="255" t="s">
        <v>156</v>
      </c>
    </row>
    <row r="647" s="14" customFormat="1">
      <c r="A647" s="14"/>
      <c r="B647" s="245"/>
      <c r="C647" s="246"/>
      <c r="D647" s="236" t="s">
        <v>167</v>
      </c>
      <c r="E647" s="247" t="s">
        <v>36</v>
      </c>
      <c r="F647" s="248" t="s">
        <v>948</v>
      </c>
      <c r="G647" s="246"/>
      <c r="H647" s="249">
        <v>-38.814999999999998</v>
      </c>
      <c r="I647" s="250"/>
      <c r="J647" s="246"/>
      <c r="K647" s="246"/>
      <c r="L647" s="251"/>
      <c r="M647" s="252"/>
      <c r="N647" s="253"/>
      <c r="O647" s="253"/>
      <c r="P647" s="253"/>
      <c r="Q647" s="253"/>
      <c r="R647" s="253"/>
      <c r="S647" s="253"/>
      <c r="T647" s="25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5" t="s">
        <v>167</v>
      </c>
      <c r="AU647" s="255" t="s">
        <v>94</v>
      </c>
      <c r="AV647" s="14" t="s">
        <v>94</v>
      </c>
      <c r="AW647" s="14" t="s">
        <v>43</v>
      </c>
      <c r="AX647" s="14" t="s">
        <v>83</v>
      </c>
      <c r="AY647" s="255" t="s">
        <v>156</v>
      </c>
    </row>
    <row r="648" s="13" customFormat="1">
      <c r="A648" s="13"/>
      <c r="B648" s="234"/>
      <c r="C648" s="235"/>
      <c r="D648" s="236" t="s">
        <v>167</v>
      </c>
      <c r="E648" s="237" t="s">
        <v>36</v>
      </c>
      <c r="F648" s="238" t="s">
        <v>260</v>
      </c>
      <c r="G648" s="235"/>
      <c r="H648" s="237" t="s">
        <v>36</v>
      </c>
      <c r="I648" s="239"/>
      <c r="J648" s="235"/>
      <c r="K648" s="235"/>
      <c r="L648" s="240"/>
      <c r="M648" s="241"/>
      <c r="N648" s="242"/>
      <c r="O648" s="242"/>
      <c r="P648" s="242"/>
      <c r="Q648" s="242"/>
      <c r="R648" s="242"/>
      <c r="S648" s="242"/>
      <c r="T648" s="24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4" t="s">
        <v>167</v>
      </c>
      <c r="AU648" s="244" t="s">
        <v>94</v>
      </c>
      <c r="AV648" s="13" t="s">
        <v>91</v>
      </c>
      <c r="AW648" s="13" t="s">
        <v>43</v>
      </c>
      <c r="AX648" s="13" t="s">
        <v>83</v>
      </c>
      <c r="AY648" s="244" t="s">
        <v>156</v>
      </c>
    </row>
    <row r="649" s="14" customFormat="1">
      <c r="A649" s="14"/>
      <c r="B649" s="245"/>
      <c r="C649" s="246"/>
      <c r="D649" s="236" t="s">
        <v>167</v>
      </c>
      <c r="E649" s="247" t="s">
        <v>36</v>
      </c>
      <c r="F649" s="248" t="s">
        <v>949</v>
      </c>
      <c r="G649" s="246"/>
      <c r="H649" s="249">
        <v>15.08</v>
      </c>
      <c r="I649" s="250"/>
      <c r="J649" s="246"/>
      <c r="K649" s="246"/>
      <c r="L649" s="251"/>
      <c r="M649" s="252"/>
      <c r="N649" s="253"/>
      <c r="O649" s="253"/>
      <c r="P649" s="253"/>
      <c r="Q649" s="253"/>
      <c r="R649" s="253"/>
      <c r="S649" s="253"/>
      <c r="T649" s="254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5" t="s">
        <v>167</v>
      </c>
      <c r="AU649" s="255" t="s">
        <v>94</v>
      </c>
      <c r="AV649" s="14" t="s">
        <v>94</v>
      </c>
      <c r="AW649" s="14" t="s">
        <v>43</v>
      </c>
      <c r="AX649" s="14" t="s">
        <v>83</v>
      </c>
      <c r="AY649" s="255" t="s">
        <v>156</v>
      </c>
    </row>
    <row r="650" s="14" customFormat="1">
      <c r="A650" s="14"/>
      <c r="B650" s="245"/>
      <c r="C650" s="246"/>
      <c r="D650" s="236" t="s">
        <v>167</v>
      </c>
      <c r="E650" s="247" t="s">
        <v>36</v>
      </c>
      <c r="F650" s="248" t="s">
        <v>950</v>
      </c>
      <c r="G650" s="246"/>
      <c r="H650" s="249">
        <v>0.055</v>
      </c>
      <c r="I650" s="250"/>
      <c r="J650" s="246"/>
      <c r="K650" s="246"/>
      <c r="L650" s="251"/>
      <c r="M650" s="252"/>
      <c r="N650" s="253"/>
      <c r="O650" s="253"/>
      <c r="P650" s="253"/>
      <c r="Q650" s="253"/>
      <c r="R650" s="253"/>
      <c r="S650" s="253"/>
      <c r="T650" s="25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5" t="s">
        <v>167</v>
      </c>
      <c r="AU650" s="255" t="s">
        <v>94</v>
      </c>
      <c r="AV650" s="14" t="s">
        <v>94</v>
      </c>
      <c r="AW650" s="14" t="s">
        <v>43</v>
      </c>
      <c r="AX650" s="14" t="s">
        <v>83</v>
      </c>
      <c r="AY650" s="255" t="s">
        <v>156</v>
      </c>
    </row>
    <row r="651" s="16" customFormat="1">
      <c r="A651" s="16"/>
      <c r="B651" s="267"/>
      <c r="C651" s="268"/>
      <c r="D651" s="236" t="s">
        <v>167</v>
      </c>
      <c r="E651" s="269" t="s">
        <v>36</v>
      </c>
      <c r="F651" s="270" t="s">
        <v>263</v>
      </c>
      <c r="G651" s="268"/>
      <c r="H651" s="271">
        <v>91.000000000000014</v>
      </c>
      <c r="I651" s="272"/>
      <c r="J651" s="268"/>
      <c r="K651" s="268"/>
      <c r="L651" s="273"/>
      <c r="M651" s="274"/>
      <c r="N651" s="275"/>
      <c r="O651" s="275"/>
      <c r="P651" s="275"/>
      <c r="Q651" s="275"/>
      <c r="R651" s="275"/>
      <c r="S651" s="275"/>
      <c r="T651" s="276"/>
      <c r="U651" s="16"/>
      <c r="V651" s="16"/>
      <c r="W651" s="16"/>
      <c r="X651" s="16"/>
      <c r="Y651" s="16"/>
      <c r="Z651" s="16"/>
      <c r="AA651" s="16"/>
      <c r="AB651" s="16"/>
      <c r="AC651" s="16"/>
      <c r="AD651" s="16"/>
      <c r="AE651" s="16"/>
      <c r="AT651" s="277" t="s">
        <v>167</v>
      </c>
      <c r="AU651" s="277" t="s">
        <v>94</v>
      </c>
      <c r="AV651" s="16" t="s">
        <v>181</v>
      </c>
      <c r="AW651" s="16" t="s">
        <v>43</v>
      </c>
      <c r="AX651" s="16" t="s">
        <v>83</v>
      </c>
      <c r="AY651" s="277" t="s">
        <v>156</v>
      </c>
    </row>
    <row r="652" s="15" customFormat="1">
      <c r="A652" s="15"/>
      <c r="B652" s="256"/>
      <c r="C652" s="257"/>
      <c r="D652" s="236" t="s">
        <v>167</v>
      </c>
      <c r="E652" s="258" t="s">
        <v>36</v>
      </c>
      <c r="F652" s="259" t="s">
        <v>250</v>
      </c>
      <c r="G652" s="257"/>
      <c r="H652" s="260">
        <v>325.01999999999998</v>
      </c>
      <c r="I652" s="261"/>
      <c r="J652" s="257"/>
      <c r="K652" s="257"/>
      <c r="L652" s="262"/>
      <c r="M652" s="263"/>
      <c r="N652" s="264"/>
      <c r="O652" s="264"/>
      <c r="P652" s="264"/>
      <c r="Q652" s="264"/>
      <c r="R652" s="264"/>
      <c r="S652" s="264"/>
      <c r="T652" s="265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66" t="s">
        <v>167</v>
      </c>
      <c r="AU652" s="266" t="s">
        <v>94</v>
      </c>
      <c r="AV652" s="15" t="s">
        <v>163</v>
      </c>
      <c r="AW652" s="15" t="s">
        <v>43</v>
      </c>
      <c r="AX652" s="15" t="s">
        <v>91</v>
      </c>
      <c r="AY652" s="266" t="s">
        <v>156</v>
      </c>
    </row>
    <row r="653" s="2" customFormat="1" ht="16.5" customHeight="1">
      <c r="A653" s="42"/>
      <c r="B653" s="43"/>
      <c r="C653" s="216" t="s">
        <v>951</v>
      </c>
      <c r="D653" s="216" t="s">
        <v>158</v>
      </c>
      <c r="E653" s="217" t="s">
        <v>952</v>
      </c>
      <c r="F653" s="218" t="s">
        <v>953</v>
      </c>
      <c r="G653" s="219" t="s">
        <v>161</v>
      </c>
      <c r="H653" s="220">
        <v>7.3499999999999996</v>
      </c>
      <c r="I653" s="221"/>
      <c r="J653" s="222">
        <f>ROUND(I653*H653,2)</f>
        <v>0</v>
      </c>
      <c r="K653" s="218" t="s">
        <v>162</v>
      </c>
      <c r="L653" s="48"/>
      <c r="M653" s="223" t="s">
        <v>36</v>
      </c>
      <c r="N653" s="224" t="s">
        <v>54</v>
      </c>
      <c r="O653" s="88"/>
      <c r="P653" s="225">
        <f>O653*H653</f>
        <v>0</v>
      </c>
      <c r="Q653" s="225">
        <v>0.056000000000000001</v>
      </c>
      <c r="R653" s="225">
        <f>Q653*H653</f>
        <v>0.41159999999999997</v>
      </c>
      <c r="S653" s="225">
        <v>0</v>
      </c>
      <c r="T653" s="226">
        <f>S653*H653</f>
        <v>0</v>
      </c>
      <c r="U653" s="42"/>
      <c r="V653" s="42"/>
      <c r="W653" s="42"/>
      <c r="X653" s="42"/>
      <c r="Y653" s="42"/>
      <c r="Z653" s="42"/>
      <c r="AA653" s="42"/>
      <c r="AB653" s="42"/>
      <c r="AC653" s="42"/>
      <c r="AD653" s="42"/>
      <c r="AE653" s="42"/>
      <c r="AR653" s="227" t="s">
        <v>163</v>
      </c>
      <c r="AT653" s="227" t="s">
        <v>158</v>
      </c>
      <c r="AU653" s="227" t="s">
        <v>94</v>
      </c>
      <c r="AY653" s="20" t="s">
        <v>156</v>
      </c>
      <c r="BE653" s="228">
        <f>IF(N653="základní",J653,0)</f>
        <v>0</v>
      </c>
      <c r="BF653" s="228">
        <f>IF(N653="snížená",J653,0)</f>
        <v>0</v>
      </c>
      <c r="BG653" s="228">
        <f>IF(N653="zákl. přenesená",J653,0)</f>
        <v>0</v>
      </c>
      <c r="BH653" s="228">
        <f>IF(N653="sníž. přenesená",J653,0)</f>
        <v>0</v>
      </c>
      <c r="BI653" s="228">
        <f>IF(N653="nulová",J653,0)</f>
        <v>0</v>
      </c>
      <c r="BJ653" s="20" t="s">
        <v>91</v>
      </c>
      <c r="BK653" s="228">
        <f>ROUND(I653*H653,2)</f>
        <v>0</v>
      </c>
      <c r="BL653" s="20" t="s">
        <v>163</v>
      </c>
      <c r="BM653" s="227" t="s">
        <v>954</v>
      </c>
    </row>
    <row r="654" s="2" customFormat="1">
      <c r="A654" s="42"/>
      <c r="B654" s="43"/>
      <c r="C654" s="44"/>
      <c r="D654" s="229" t="s">
        <v>165</v>
      </c>
      <c r="E654" s="44"/>
      <c r="F654" s="230" t="s">
        <v>955</v>
      </c>
      <c r="G654" s="44"/>
      <c r="H654" s="44"/>
      <c r="I654" s="231"/>
      <c r="J654" s="44"/>
      <c r="K654" s="44"/>
      <c r="L654" s="48"/>
      <c r="M654" s="232"/>
      <c r="N654" s="233"/>
      <c r="O654" s="88"/>
      <c r="P654" s="88"/>
      <c r="Q654" s="88"/>
      <c r="R654" s="88"/>
      <c r="S654" s="88"/>
      <c r="T654" s="89"/>
      <c r="U654" s="42"/>
      <c r="V654" s="42"/>
      <c r="W654" s="42"/>
      <c r="X654" s="42"/>
      <c r="Y654" s="42"/>
      <c r="Z654" s="42"/>
      <c r="AA654" s="42"/>
      <c r="AB654" s="42"/>
      <c r="AC654" s="42"/>
      <c r="AD654" s="42"/>
      <c r="AE654" s="42"/>
      <c r="AT654" s="20" t="s">
        <v>165</v>
      </c>
      <c r="AU654" s="20" t="s">
        <v>94</v>
      </c>
    </row>
    <row r="655" s="13" customFormat="1">
      <c r="A655" s="13"/>
      <c r="B655" s="234"/>
      <c r="C655" s="235"/>
      <c r="D655" s="236" t="s">
        <v>167</v>
      </c>
      <c r="E655" s="237" t="s">
        <v>36</v>
      </c>
      <c r="F655" s="238" t="s">
        <v>242</v>
      </c>
      <c r="G655" s="235"/>
      <c r="H655" s="237" t="s">
        <v>36</v>
      </c>
      <c r="I655" s="239"/>
      <c r="J655" s="235"/>
      <c r="K655" s="235"/>
      <c r="L655" s="240"/>
      <c r="M655" s="241"/>
      <c r="N655" s="242"/>
      <c r="O655" s="242"/>
      <c r="P655" s="242"/>
      <c r="Q655" s="242"/>
      <c r="R655" s="242"/>
      <c r="S655" s="242"/>
      <c r="T655" s="24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4" t="s">
        <v>167</v>
      </c>
      <c r="AU655" s="244" t="s">
        <v>94</v>
      </c>
      <c r="AV655" s="13" t="s">
        <v>91</v>
      </c>
      <c r="AW655" s="13" t="s">
        <v>43</v>
      </c>
      <c r="AX655" s="13" t="s">
        <v>83</v>
      </c>
      <c r="AY655" s="244" t="s">
        <v>156</v>
      </c>
    </row>
    <row r="656" s="13" customFormat="1">
      <c r="A656" s="13"/>
      <c r="B656" s="234"/>
      <c r="C656" s="235"/>
      <c r="D656" s="236" t="s">
        <v>167</v>
      </c>
      <c r="E656" s="237" t="s">
        <v>36</v>
      </c>
      <c r="F656" s="238" t="s">
        <v>243</v>
      </c>
      <c r="G656" s="235"/>
      <c r="H656" s="237" t="s">
        <v>36</v>
      </c>
      <c r="I656" s="239"/>
      <c r="J656" s="235"/>
      <c r="K656" s="235"/>
      <c r="L656" s="240"/>
      <c r="M656" s="241"/>
      <c r="N656" s="242"/>
      <c r="O656" s="242"/>
      <c r="P656" s="242"/>
      <c r="Q656" s="242"/>
      <c r="R656" s="242"/>
      <c r="S656" s="242"/>
      <c r="T656" s="24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4" t="s">
        <v>167</v>
      </c>
      <c r="AU656" s="244" t="s">
        <v>94</v>
      </c>
      <c r="AV656" s="13" t="s">
        <v>91</v>
      </c>
      <c r="AW656" s="13" t="s">
        <v>43</v>
      </c>
      <c r="AX656" s="13" t="s">
        <v>83</v>
      </c>
      <c r="AY656" s="244" t="s">
        <v>156</v>
      </c>
    </row>
    <row r="657" s="13" customFormat="1">
      <c r="A657" s="13"/>
      <c r="B657" s="234"/>
      <c r="C657" s="235"/>
      <c r="D657" s="236" t="s">
        <v>167</v>
      </c>
      <c r="E657" s="237" t="s">
        <v>36</v>
      </c>
      <c r="F657" s="238" t="s">
        <v>244</v>
      </c>
      <c r="G657" s="235"/>
      <c r="H657" s="237" t="s">
        <v>36</v>
      </c>
      <c r="I657" s="239"/>
      <c r="J657" s="235"/>
      <c r="K657" s="235"/>
      <c r="L657" s="240"/>
      <c r="M657" s="241"/>
      <c r="N657" s="242"/>
      <c r="O657" s="242"/>
      <c r="P657" s="242"/>
      <c r="Q657" s="242"/>
      <c r="R657" s="242"/>
      <c r="S657" s="242"/>
      <c r="T657" s="24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4" t="s">
        <v>167</v>
      </c>
      <c r="AU657" s="244" t="s">
        <v>94</v>
      </c>
      <c r="AV657" s="13" t="s">
        <v>91</v>
      </c>
      <c r="AW657" s="13" t="s">
        <v>43</v>
      </c>
      <c r="AX657" s="13" t="s">
        <v>83</v>
      </c>
      <c r="AY657" s="244" t="s">
        <v>156</v>
      </c>
    </row>
    <row r="658" s="13" customFormat="1">
      <c r="A658" s="13"/>
      <c r="B658" s="234"/>
      <c r="C658" s="235"/>
      <c r="D658" s="236" t="s">
        <v>167</v>
      </c>
      <c r="E658" s="237" t="s">
        <v>36</v>
      </c>
      <c r="F658" s="238" t="s">
        <v>245</v>
      </c>
      <c r="G658" s="235"/>
      <c r="H658" s="237" t="s">
        <v>36</v>
      </c>
      <c r="I658" s="239"/>
      <c r="J658" s="235"/>
      <c r="K658" s="235"/>
      <c r="L658" s="240"/>
      <c r="M658" s="241"/>
      <c r="N658" s="242"/>
      <c r="O658" s="242"/>
      <c r="P658" s="242"/>
      <c r="Q658" s="242"/>
      <c r="R658" s="242"/>
      <c r="S658" s="242"/>
      <c r="T658" s="24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4" t="s">
        <v>167</v>
      </c>
      <c r="AU658" s="244" t="s">
        <v>94</v>
      </c>
      <c r="AV658" s="13" t="s">
        <v>91</v>
      </c>
      <c r="AW658" s="13" t="s">
        <v>43</v>
      </c>
      <c r="AX658" s="13" t="s">
        <v>83</v>
      </c>
      <c r="AY658" s="244" t="s">
        <v>156</v>
      </c>
    </row>
    <row r="659" s="13" customFormat="1">
      <c r="A659" s="13"/>
      <c r="B659" s="234"/>
      <c r="C659" s="235"/>
      <c r="D659" s="236" t="s">
        <v>167</v>
      </c>
      <c r="E659" s="237" t="s">
        <v>36</v>
      </c>
      <c r="F659" s="238" t="s">
        <v>377</v>
      </c>
      <c r="G659" s="235"/>
      <c r="H659" s="237" t="s">
        <v>36</v>
      </c>
      <c r="I659" s="239"/>
      <c r="J659" s="235"/>
      <c r="K659" s="235"/>
      <c r="L659" s="240"/>
      <c r="M659" s="241"/>
      <c r="N659" s="242"/>
      <c r="O659" s="242"/>
      <c r="P659" s="242"/>
      <c r="Q659" s="242"/>
      <c r="R659" s="242"/>
      <c r="S659" s="242"/>
      <c r="T659" s="24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4" t="s">
        <v>167</v>
      </c>
      <c r="AU659" s="244" t="s">
        <v>94</v>
      </c>
      <c r="AV659" s="13" t="s">
        <v>91</v>
      </c>
      <c r="AW659" s="13" t="s">
        <v>43</v>
      </c>
      <c r="AX659" s="13" t="s">
        <v>83</v>
      </c>
      <c r="AY659" s="244" t="s">
        <v>156</v>
      </c>
    </row>
    <row r="660" s="14" customFormat="1">
      <c r="A660" s="14"/>
      <c r="B660" s="245"/>
      <c r="C660" s="246"/>
      <c r="D660" s="236" t="s">
        <v>167</v>
      </c>
      <c r="E660" s="247" t="s">
        <v>36</v>
      </c>
      <c r="F660" s="248" t="s">
        <v>956</v>
      </c>
      <c r="G660" s="246"/>
      <c r="H660" s="249">
        <v>7.3499999999999996</v>
      </c>
      <c r="I660" s="250"/>
      <c r="J660" s="246"/>
      <c r="K660" s="246"/>
      <c r="L660" s="251"/>
      <c r="M660" s="252"/>
      <c r="N660" s="253"/>
      <c r="O660" s="253"/>
      <c r="P660" s="253"/>
      <c r="Q660" s="253"/>
      <c r="R660" s="253"/>
      <c r="S660" s="253"/>
      <c r="T660" s="25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5" t="s">
        <v>167</v>
      </c>
      <c r="AU660" s="255" t="s">
        <v>94</v>
      </c>
      <c r="AV660" s="14" t="s">
        <v>94</v>
      </c>
      <c r="AW660" s="14" t="s">
        <v>43</v>
      </c>
      <c r="AX660" s="14" t="s">
        <v>83</v>
      </c>
      <c r="AY660" s="255" t="s">
        <v>156</v>
      </c>
    </row>
    <row r="661" s="15" customFormat="1">
      <c r="A661" s="15"/>
      <c r="B661" s="256"/>
      <c r="C661" s="257"/>
      <c r="D661" s="236" t="s">
        <v>167</v>
      </c>
      <c r="E661" s="258" t="s">
        <v>36</v>
      </c>
      <c r="F661" s="259" t="s">
        <v>250</v>
      </c>
      <c r="G661" s="257"/>
      <c r="H661" s="260">
        <v>7.3499999999999996</v>
      </c>
      <c r="I661" s="261"/>
      <c r="J661" s="257"/>
      <c r="K661" s="257"/>
      <c r="L661" s="262"/>
      <c r="M661" s="263"/>
      <c r="N661" s="264"/>
      <c r="O661" s="264"/>
      <c r="P661" s="264"/>
      <c r="Q661" s="264"/>
      <c r="R661" s="264"/>
      <c r="S661" s="264"/>
      <c r="T661" s="265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66" t="s">
        <v>167</v>
      </c>
      <c r="AU661" s="266" t="s">
        <v>94</v>
      </c>
      <c r="AV661" s="15" t="s">
        <v>163</v>
      </c>
      <c r="AW661" s="15" t="s">
        <v>43</v>
      </c>
      <c r="AX661" s="15" t="s">
        <v>91</v>
      </c>
      <c r="AY661" s="266" t="s">
        <v>156</v>
      </c>
    </row>
    <row r="662" s="2" customFormat="1" ht="24.15" customHeight="1">
      <c r="A662" s="42"/>
      <c r="B662" s="43"/>
      <c r="C662" s="216" t="s">
        <v>957</v>
      </c>
      <c r="D662" s="216" t="s">
        <v>158</v>
      </c>
      <c r="E662" s="217" t="s">
        <v>958</v>
      </c>
      <c r="F662" s="218" t="s">
        <v>959</v>
      </c>
      <c r="G662" s="219" t="s">
        <v>161</v>
      </c>
      <c r="H662" s="220">
        <v>97.506</v>
      </c>
      <c r="I662" s="221"/>
      <c r="J662" s="222">
        <f>ROUND(I662*H662,2)</f>
        <v>0</v>
      </c>
      <c r="K662" s="218" t="s">
        <v>162</v>
      </c>
      <c r="L662" s="48"/>
      <c r="M662" s="223" t="s">
        <v>36</v>
      </c>
      <c r="N662" s="224" t="s">
        <v>54</v>
      </c>
      <c r="O662" s="88"/>
      <c r="P662" s="225">
        <f>O662*H662</f>
        <v>0</v>
      </c>
      <c r="Q662" s="225">
        <v>0.0043839999999999999</v>
      </c>
      <c r="R662" s="225">
        <f>Q662*H662</f>
        <v>0.42746630399999996</v>
      </c>
      <c r="S662" s="225">
        <v>0</v>
      </c>
      <c r="T662" s="226">
        <f>S662*H662</f>
        <v>0</v>
      </c>
      <c r="U662" s="42"/>
      <c r="V662" s="42"/>
      <c r="W662" s="42"/>
      <c r="X662" s="42"/>
      <c r="Y662" s="42"/>
      <c r="Z662" s="42"/>
      <c r="AA662" s="42"/>
      <c r="AB662" s="42"/>
      <c r="AC662" s="42"/>
      <c r="AD662" s="42"/>
      <c r="AE662" s="42"/>
      <c r="AR662" s="227" t="s">
        <v>163</v>
      </c>
      <c r="AT662" s="227" t="s">
        <v>158</v>
      </c>
      <c r="AU662" s="227" t="s">
        <v>94</v>
      </c>
      <c r="AY662" s="20" t="s">
        <v>156</v>
      </c>
      <c r="BE662" s="228">
        <f>IF(N662="základní",J662,0)</f>
        <v>0</v>
      </c>
      <c r="BF662" s="228">
        <f>IF(N662="snížená",J662,0)</f>
        <v>0</v>
      </c>
      <c r="BG662" s="228">
        <f>IF(N662="zákl. přenesená",J662,0)</f>
        <v>0</v>
      </c>
      <c r="BH662" s="228">
        <f>IF(N662="sníž. přenesená",J662,0)</f>
        <v>0</v>
      </c>
      <c r="BI662" s="228">
        <f>IF(N662="nulová",J662,0)</f>
        <v>0</v>
      </c>
      <c r="BJ662" s="20" t="s">
        <v>91</v>
      </c>
      <c r="BK662" s="228">
        <f>ROUND(I662*H662,2)</f>
        <v>0</v>
      </c>
      <c r="BL662" s="20" t="s">
        <v>163</v>
      </c>
      <c r="BM662" s="227" t="s">
        <v>960</v>
      </c>
    </row>
    <row r="663" s="2" customFormat="1">
      <c r="A663" s="42"/>
      <c r="B663" s="43"/>
      <c r="C663" s="44"/>
      <c r="D663" s="229" t="s">
        <v>165</v>
      </c>
      <c r="E663" s="44"/>
      <c r="F663" s="230" t="s">
        <v>961</v>
      </c>
      <c r="G663" s="44"/>
      <c r="H663" s="44"/>
      <c r="I663" s="231"/>
      <c r="J663" s="44"/>
      <c r="K663" s="44"/>
      <c r="L663" s="48"/>
      <c r="M663" s="232"/>
      <c r="N663" s="233"/>
      <c r="O663" s="88"/>
      <c r="P663" s="88"/>
      <c r="Q663" s="88"/>
      <c r="R663" s="88"/>
      <c r="S663" s="88"/>
      <c r="T663" s="89"/>
      <c r="U663" s="42"/>
      <c r="V663" s="42"/>
      <c r="W663" s="42"/>
      <c r="X663" s="42"/>
      <c r="Y663" s="42"/>
      <c r="Z663" s="42"/>
      <c r="AA663" s="42"/>
      <c r="AB663" s="42"/>
      <c r="AC663" s="42"/>
      <c r="AD663" s="42"/>
      <c r="AE663" s="42"/>
      <c r="AT663" s="20" t="s">
        <v>165</v>
      </c>
      <c r="AU663" s="20" t="s">
        <v>94</v>
      </c>
    </row>
    <row r="664" s="14" customFormat="1">
      <c r="A664" s="14"/>
      <c r="B664" s="245"/>
      <c r="C664" s="246"/>
      <c r="D664" s="236" t="s">
        <v>167</v>
      </c>
      <c r="E664" s="247" t="s">
        <v>36</v>
      </c>
      <c r="F664" s="248" t="s">
        <v>962</v>
      </c>
      <c r="G664" s="246"/>
      <c r="H664" s="249">
        <v>97.506</v>
      </c>
      <c r="I664" s="250"/>
      <c r="J664" s="246"/>
      <c r="K664" s="246"/>
      <c r="L664" s="251"/>
      <c r="M664" s="252"/>
      <c r="N664" s="253"/>
      <c r="O664" s="253"/>
      <c r="P664" s="253"/>
      <c r="Q664" s="253"/>
      <c r="R664" s="253"/>
      <c r="S664" s="253"/>
      <c r="T664" s="25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5" t="s">
        <v>167</v>
      </c>
      <c r="AU664" s="255" t="s">
        <v>94</v>
      </c>
      <c r="AV664" s="14" t="s">
        <v>94</v>
      </c>
      <c r="AW664" s="14" t="s">
        <v>43</v>
      </c>
      <c r="AX664" s="14" t="s">
        <v>91</v>
      </c>
      <c r="AY664" s="255" t="s">
        <v>156</v>
      </c>
    </row>
    <row r="665" s="2" customFormat="1" ht="24.15" customHeight="1">
      <c r="A665" s="42"/>
      <c r="B665" s="43"/>
      <c r="C665" s="216" t="s">
        <v>963</v>
      </c>
      <c r="D665" s="216" t="s">
        <v>158</v>
      </c>
      <c r="E665" s="217" t="s">
        <v>964</v>
      </c>
      <c r="F665" s="218" t="s">
        <v>965</v>
      </c>
      <c r="G665" s="219" t="s">
        <v>161</v>
      </c>
      <c r="H665" s="220">
        <v>44.020000000000003</v>
      </c>
      <c r="I665" s="221"/>
      <c r="J665" s="222">
        <f>ROUND(I665*H665,2)</f>
        <v>0</v>
      </c>
      <c r="K665" s="218" t="s">
        <v>162</v>
      </c>
      <c r="L665" s="48"/>
      <c r="M665" s="223" t="s">
        <v>36</v>
      </c>
      <c r="N665" s="224" t="s">
        <v>54</v>
      </c>
      <c r="O665" s="88"/>
      <c r="P665" s="225">
        <f>O665*H665</f>
        <v>0</v>
      </c>
      <c r="Q665" s="225">
        <v>0.015400000000000001</v>
      </c>
      <c r="R665" s="225">
        <f>Q665*H665</f>
        <v>0.67790800000000007</v>
      </c>
      <c r="S665" s="225">
        <v>0</v>
      </c>
      <c r="T665" s="226">
        <f>S665*H665</f>
        <v>0</v>
      </c>
      <c r="U665" s="42"/>
      <c r="V665" s="42"/>
      <c r="W665" s="42"/>
      <c r="X665" s="42"/>
      <c r="Y665" s="42"/>
      <c r="Z665" s="42"/>
      <c r="AA665" s="42"/>
      <c r="AB665" s="42"/>
      <c r="AC665" s="42"/>
      <c r="AD665" s="42"/>
      <c r="AE665" s="42"/>
      <c r="AR665" s="227" t="s">
        <v>163</v>
      </c>
      <c r="AT665" s="227" t="s">
        <v>158</v>
      </c>
      <c r="AU665" s="227" t="s">
        <v>94</v>
      </c>
      <c r="AY665" s="20" t="s">
        <v>156</v>
      </c>
      <c r="BE665" s="228">
        <f>IF(N665="základní",J665,0)</f>
        <v>0</v>
      </c>
      <c r="BF665" s="228">
        <f>IF(N665="snížená",J665,0)</f>
        <v>0</v>
      </c>
      <c r="BG665" s="228">
        <f>IF(N665="zákl. přenesená",J665,0)</f>
        <v>0</v>
      </c>
      <c r="BH665" s="228">
        <f>IF(N665="sníž. přenesená",J665,0)</f>
        <v>0</v>
      </c>
      <c r="BI665" s="228">
        <f>IF(N665="nulová",J665,0)</f>
        <v>0</v>
      </c>
      <c r="BJ665" s="20" t="s">
        <v>91</v>
      </c>
      <c r="BK665" s="228">
        <f>ROUND(I665*H665,2)</f>
        <v>0</v>
      </c>
      <c r="BL665" s="20" t="s">
        <v>163</v>
      </c>
      <c r="BM665" s="227" t="s">
        <v>966</v>
      </c>
    </row>
    <row r="666" s="2" customFormat="1">
      <c r="A666" s="42"/>
      <c r="B666" s="43"/>
      <c r="C666" s="44"/>
      <c r="D666" s="229" t="s">
        <v>165</v>
      </c>
      <c r="E666" s="44"/>
      <c r="F666" s="230" t="s">
        <v>967</v>
      </c>
      <c r="G666" s="44"/>
      <c r="H666" s="44"/>
      <c r="I666" s="231"/>
      <c r="J666" s="44"/>
      <c r="K666" s="44"/>
      <c r="L666" s="48"/>
      <c r="M666" s="232"/>
      <c r="N666" s="233"/>
      <c r="O666" s="88"/>
      <c r="P666" s="88"/>
      <c r="Q666" s="88"/>
      <c r="R666" s="88"/>
      <c r="S666" s="88"/>
      <c r="T666" s="89"/>
      <c r="U666" s="42"/>
      <c r="V666" s="42"/>
      <c r="W666" s="42"/>
      <c r="X666" s="42"/>
      <c r="Y666" s="42"/>
      <c r="Z666" s="42"/>
      <c r="AA666" s="42"/>
      <c r="AB666" s="42"/>
      <c r="AC666" s="42"/>
      <c r="AD666" s="42"/>
      <c r="AE666" s="42"/>
      <c r="AT666" s="20" t="s">
        <v>165</v>
      </c>
      <c r="AU666" s="20" t="s">
        <v>94</v>
      </c>
    </row>
    <row r="667" s="13" customFormat="1">
      <c r="A667" s="13"/>
      <c r="B667" s="234"/>
      <c r="C667" s="235"/>
      <c r="D667" s="236" t="s">
        <v>167</v>
      </c>
      <c r="E667" s="237" t="s">
        <v>36</v>
      </c>
      <c r="F667" s="238" t="s">
        <v>242</v>
      </c>
      <c r="G667" s="235"/>
      <c r="H667" s="237" t="s">
        <v>36</v>
      </c>
      <c r="I667" s="239"/>
      <c r="J667" s="235"/>
      <c r="K667" s="235"/>
      <c r="L667" s="240"/>
      <c r="M667" s="241"/>
      <c r="N667" s="242"/>
      <c r="O667" s="242"/>
      <c r="P667" s="242"/>
      <c r="Q667" s="242"/>
      <c r="R667" s="242"/>
      <c r="S667" s="242"/>
      <c r="T667" s="24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4" t="s">
        <v>167</v>
      </c>
      <c r="AU667" s="244" t="s">
        <v>94</v>
      </c>
      <c r="AV667" s="13" t="s">
        <v>91</v>
      </c>
      <c r="AW667" s="13" t="s">
        <v>43</v>
      </c>
      <c r="AX667" s="13" t="s">
        <v>83</v>
      </c>
      <c r="AY667" s="244" t="s">
        <v>156</v>
      </c>
    </row>
    <row r="668" s="13" customFormat="1">
      <c r="A668" s="13"/>
      <c r="B668" s="234"/>
      <c r="C668" s="235"/>
      <c r="D668" s="236" t="s">
        <v>167</v>
      </c>
      <c r="E668" s="237" t="s">
        <v>36</v>
      </c>
      <c r="F668" s="238" t="s">
        <v>243</v>
      </c>
      <c r="G668" s="235"/>
      <c r="H668" s="237" t="s">
        <v>36</v>
      </c>
      <c r="I668" s="239"/>
      <c r="J668" s="235"/>
      <c r="K668" s="235"/>
      <c r="L668" s="240"/>
      <c r="M668" s="241"/>
      <c r="N668" s="242"/>
      <c r="O668" s="242"/>
      <c r="P668" s="242"/>
      <c r="Q668" s="242"/>
      <c r="R668" s="242"/>
      <c r="S668" s="242"/>
      <c r="T668" s="24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4" t="s">
        <v>167</v>
      </c>
      <c r="AU668" s="244" t="s">
        <v>94</v>
      </c>
      <c r="AV668" s="13" t="s">
        <v>91</v>
      </c>
      <c r="AW668" s="13" t="s">
        <v>43</v>
      </c>
      <c r="AX668" s="13" t="s">
        <v>83</v>
      </c>
      <c r="AY668" s="244" t="s">
        <v>156</v>
      </c>
    </row>
    <row r="669" s="13" customFormat="1">
      <c r="A669" s="13"/>
      <c r="B669" s="234"/>
      <c r="C669" s="235"/>
      <c r="D669" s="236" t="s">
        <v>167</v>
      </c>
      <c r="E669" s="237" t="s">
        <v>36</v>
      </c>
      <c r="F669" s="238" t="s">
        <v>244</v>
      </c>
      <c r="G669" s="235"/>
      <c r="H669" s="237" t="s">
        <v>36</v>
      </c>
      <c r="I669" s="239"/>
      <c r="J669" s="235"/>
      <c r="K669" s="235"/>
      <c r="L669" s="240"/>
      <c r="M669" s="241"/>
      <c r="N669" s="242"/>
      <c r="O669" s="242"/>
      <c r="P669" s="242"/>
      <c r="Q669" s="242"/>
      <c r="R669" s="242"/>
      <c r="S669" s="242"/>
      <c r="T669" s="24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4" t="s">
        <v>167</v>
      </c>
      <c r="AU669" s="244" t="s">
        <v>94</v>
      </c>
      <c r="AV669" s="13" t="s">
        <v>91</v>
      </c>
      <c r="AW669" s="13" t="s">
        <v>43</v>
      </c>
      <c r="AX669" s="13" t="s">
        <v>83</v>
      </c>
      <c r="AY669" s="244" t="s">
        <v>156</v>
      </c>
    </row>
    <row r="670" s="13" customFormat="1">
      <c r="A670" s="13"/>
      <c r="B670" s="234"/>
      <c r="C670" s="235"/>
      <c r="D670" s="236" t="s">
        <v>167</v>
      </c>
      <c r="E670" s="237" t="s">
        <v>36</v>
      </c>
      <c r="F670" s="238" t="s">
        <v>245</v>
      </c>
      <c r="G670" s="235"/>
      <c r="H670" s="237" t="s">
        <v>36</v>
      </c>
      <c r="I670" s="239"/>
      <c r="J670" s="235"/>
      <c r="K670" s="235"/>
      <c r="L670" s="240"/>
      <c r="M670" s="241"/>
      <c r="N670" s="242"/>
      <c r="O670" s="242"/>
      <c r="P670" s="242"/>
      <c r="Q670" s="242"/>
      <c r="R670" s="242"/>
      <c r="S670" s="242"/>
      <c r="T670" s="24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4" t="s">
        <v>167</v>
      </c>
      <c r="AU670" s="244" t="s">
        <v>94</v>
      </c>
      <c r="AV670" s="13" t="s">
        <v>91</v>
      </c>
      <c r="AW670" s="13" t="s">
        <v>43</v>
      </c>
      <c r="AX670" s="13" t="s">
        <v>83</v>
      </c>
      <c r="AY670" s="244" t="s">
        <v>156</v>
      </c>
    </row>
    <row r="671" s="13" customFormat="1">
      <c r="A671" s="13"/>
      <c r="B671" s="234"/>
      <c r="C671" s="235"/>
      <c r="D671" s="236" t="s">
        <v>167</v>
      </c>
      <c r="E671" s="237" t="s">
        <v>36</v>
      </c>
      <c r="F671" s="238" t="s">
        <v>941</v>
      </c>
      <c r="G671" s="235"/>
      <c r="H671" s="237" t="s">
        <v>36</v>
      </c>
      <c r="I671" s="239"/>
      <c r="J671" s="235"/>
      <c r="K671" s="235"/>
      <c r="L671" s="240"/>
      <c r="M671" s="241"/>
      <c r="N671" s="242"/>
      <c r="O671" s="242"/>
      <c r="P671" s="242"/>
      <c r="Q671" s="242"/>
      <c r="R671" s="242"/>
      <c r="S671" s="242"/>
      <c r="T671" s="24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4" t="s">
        <v>167</v>
      </c>
      <c r="AU671" s="244" t="s">
        <v>94</v>
      </c>
      <c r="AV671" s="13" t="s">
        <v>91</v>
      </c>
      <c r="AW671" s="13" t="s">
        <v>43</v>
      </c>
      <c r="AX671" s="13" t="s">
        <v>83</v>
      </c>
      <c r="AY671" s="244" t="s">
        <v>156</v>
      </c>
    </row>
    <row r="672" s="13" customFormat="1">
      <c r="A672" s="13"/>
      <c r="B672" s="234"/>
      <c r="C672" s="235"/>
      <c r="D672" s="236" t="s">
        <v>167</v>
      </c>
      <c r="E672" s="237" t="s">
        <v>36</v>
      </c>
      <c r="F672" s="238" t="s">
        <v>942</v>
      </c>
      <c r="G672" s="235"/>
      <c r="H672" s="237" t="s">
        <v>36</v>
      </c>
      <c r="I672" s="239"/>
      <c r="J672" s="235"/>
      <c r="K672" s="235"/>
      <c r="L672" s="240"/>
      <c r="M672" s="241"/>
      <c r="N672" s="242"/>
      <c r="O672" s="242"/>
      <c r="P672" s="242"/>
      <c r="Q672" s="242"/>
      <c r="R672" s="242"/>
      <c r="S672" s="242"/>
      <c r="T672" s="24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4" t="s">
        <v>167</v>
      </c>
      <c r="AU672" s="244" t="s">
        <v>94</v>
      </c>
      <c r="AV672" s="13" t="s">
        <v>91</v>
      </c>
      <c r="AW672" s="13" t="s">
        <v>43</v>
      </c>
      <c r="AX672" s="13" t="s">
        <v>83</v>
      </c>
      <c r="AY672" s="244" t="s">
        <v>156</v>
      </c>
    </row>
    <row r="673" s="14" customFormat="1">
      <c r="A673" s="14"/>
      <c r="B673" s="245"/>
      <c r="C673" s="246"/>
      <c r="D673" s="236" t="s">
        <v>167</v>
      </c>
      <c r="E673" s="247" t="s">
        <v>36</v>
      </c>
      <c r="F673" s="248" t="s">
        <v>271</v>
      </c>
      <c r="G673" s="246"/>
      <c r="H673" s="249">
        <v>81.400000000000006</v>
      </c>
      <c r="I673" s="250"/>
      <c r="J673" s="246"/>
      <c r="K673" s="246"/>
      <c r="L673" s="251"/>
      <c r="M673" s="252"/>
      <c r="N673" s="253"/>
      <c r="O673" s="253"/>
      <c r="P673" s="253"/>
      <c r="Q673" s="253"/>
      <c r="R673" s="253"/>
      <c r="S673" s="253"/>
      <c r="T673" s="254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5" t="s">
        <v>167</v>
      </c>
      <c r="AU673" s="255" t="s">
        <v>94</v>
      </c>
      <c r="AV673" s="14" t="s">
        <v>94</v>
      </c>
      <c r="AW673" s="14" t="s">
        <v>43</v>
      </c>
      <c r="AX673" s="14" t="s">
        <v>83</v>
      </c>
      <c r="AY673" s="255" t="s">
        <v>156</v>
      </c>
    </row>
    <row r="674" s="14" customFormat="1">
      <c r="A674" s="14"/>
      <c r="B674" s="245"/>
      <c r="C674" s="246"/>
      <c r="D674" s="236" t="s">
        <v>167</v>
      </c>
      <c r="E674" s="247" t="s">
        <v>36</v>
      </c>
      <c r="F674" s="248" t="s">
        <v>259</v>
      </c>
      <c r="G674" s="246"/>
      <c r="H674" s="249">
        <v>-45.036000000000001</v>
      </c>
      <c r="I674" s="250"/>
      <c r="J674" s="246"/>
      <c r="K674" s="246"/>
      <c r="L674" s="251"/>
      <c r="M674" s="252"/>
      <c r="N674" s="253"/>
      <c r="O674" s="253"/>
      <c r="P674" s="253"/>
      <c r="Q674" s="253"/>
      <c r="R674" s="253"/>
      <c r="S674" s="253"/>
      <c r="T674" s="25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5" t="s">
        <v>167</v>
      </c>
      <c r="AU674" s="255" t="s">
        <v>94</v>
      </c>
      <c r="AV674" s="14" t="s">
        <v>94</v>
      </c>
      <c r="AW674" s="14" t="s">
        <v>43</v>
      </c>
      <c r="AX674" s="14" t="s">
        <v>83</v>
      </c>
      <c r="AY674" s="255" t="s">
        <v>156</v>
      </c>
    </row>
    <row r="675" s="13" customFormat="1">
      <c r="A675" s="13"/>
      <c r="B675" s="234"/>
      <c r="C675" s="235"/>
      <c r="D675" s="236" t="s">
        <v>167</v>
      </c>
      <c r="E675" s="237" t="s">
        <v>36</v>
      </c>
      <c r="F675" s="238" t="s">
        <v>260</v>
      </c>
      <c r="G675" s="235"/>
      <c r="H675" s="237" t="s">
        <v>36</v>
      </c>
      <c r="I675" s="239"/>
      <c r="J675" s="235"/>
      <c r="K675" s="235"/>
      <c r="L675" s="240"/>
      <c r="M675" s="241"/>
      <c r="N675" s="242"/>
      <c r="O675" s="242"/>
      <c r="P675" s="242"/>
      <c r="Q675" s="242"/>
      <c r="R675" s="242"/>
      <c r="S675" s="242"/>
      <c r="T675" s="24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4" t="s">
        <v>167</v>
      </c>
      <c r="AU675" s="244" t="s">
        <v>94</v>
      </c>
      <c r="AV675" s="13" t="s">
        <v>91</v>
      </c>
      <c r="AW675" s="13" t="s">
        <v>43</v>
      </c>
      <c r="AX675" s="13" t="s">
        <v>83</v>
      </c>
      <c r="AY675" s="244" t="s">
        <v>156</v>
      </c>
    </row>
    <row r="676" s="14" customFormat="1">
      <c r="A676" s="14"/>
      <c r="B676" s="245"/>
      <c r="C676" s="246"/>
      <c r="D676" s="236" t="s">
        <v>167</v>
      </c>
      <c r="E676" s="247" t="s">
        <v>36</v>
      </c>
      <c r="F676" s="248" t="s">
        <v>272</v>
      </c>
      <c r="G676" s="246"/>
      <c r="H676" s="249">
        <v>7.6559999999999997</v>
      </c>
      <c r="I676" s="250"/>
      <c r="J676" s="246"/>
      <c r="K676" s="246"/>
      <c r="L676" s="251"/>
      <c r="M676" s="252"/>
      <c r="N676" s="253"/>
      <c r="O676" s="253"/>
      <c r="P676" s="253"/>
      <c r="Q676" s="253"/>
      <c r="R676" s="253"/>
      <c r="S676" s="253"/>
      <c r="T676" s="254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5" t="s">
        <v>167</v>
      </c>
      <c r="AU676" s="255" t="s">
        <v>94</v>
      </c>
      <c r="AV676" s="14" t="s">
        <v>94</v>
      </c>
      <c r="AW676" s="14" t="s">
        <v>43</v>
      </c>
      <c r="AX676" s="14" t="s">
        <v>83</v>
      </c>
      <c r="AY676" s="255" t="s">
        <v>156</v>
      </c>
    </row>
    <row r="677" s="15" customFormat="1">
      <c r="A677" s="15"/>
      <c r="B677" s="256"/>
      <c r="C677" s="257"/>
      <c r="D677" s="236" t="s">
        <v>167</v>
      </c>
      <c r="E677" s="258" t="s">
        <v>36</v>
      </c>
      <c r="F677" s="259" t="s">
        <v>250</v>
      </c>
      <c r="G677" s="257"/>
      <c r="H677" s="260">
        <v>44.020000000000003</v>
      </c>
      <c r="I677" s="261"/>
      <c r="J677" s="257"/>
      <c r="K677" s="257"/>
      <c r="L677" s="262"/>
      <c r="M677" s="263"/>
      <c r="N677" s="264"/>
      <c r="O677" s="264"/>
      <c r="P677" s="264"/>
      <c r="Q677" s="264"/>
      <c r="R677" s="264"/>
      <c r="S677" s="264"/>
      <c r="T677" s="265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66" t="s">
        <v>167</v>
      </c>
      <c r="AU677" s="266" t="s">
        <v>94</v>
      </c>
      <c r="AV677" s="15" t="s">
        <v>163</v>
      </c>
      <c r="AW677" s="15" t="s">
        <v>43</v>
      </c>
      <c r="AX677" s="15" t="s">
        <v>91</v>
      </c>
      <c r="AY677" s="266" t="s">
        <v>156</v>
      </c>
    </row>
    <row r="678" s="2" customFormat="1" ht="24.15" customHeight="1">
      <c r="A678" s="42"/>
      <c r="B678" s="43"/>
      <c r="C678" s="216" t="s">
        <v>968</v>
      </c>
      <c r="D678" s="216" t="s">
        <v>158</v>
      </c>
      <c r="E678" s="217" t="s">
        <v>969</v>
      </c>
      <c r="F678" s="218" t="s">
        <v>970</v>
      </c>
      <c r="G678" s="219" t="s">
        <v>161</v>
      </c>
      <c r="H678" s="220">
        <v>91</v>
      </c>
      <c r="I678" s="221"/>
      <c r="J678" s="222">
        <f>ROUND(I678*H678,2)</f>
        <v>0</v>
      </c>
      <c r="K678" s="218" t="s">
        <v>162</v>
      </c>
      <c r="L678" s="48"/>
      <c r="M678" s="223" t="s">
        <v>36</v>
      </c>
      <c r="N678" s="224" t="s">
        <v>54</v>
      </c>
      <c r="O678" s="88"/>
      <c r="P678" s="225">
        <f>O678*H678</f>
        <v>0</v>
      </c>
      <c r="Q678" s="225">
        <v>0.018380000000000001</v>
      </c>
      <c r="R678" s="225">
        <f>Q678*H678</f>
        <v>1.67258</v>
      </c>
      <c r="S678" s="225">
        <v>0</v>
      </c>
      <c r="T678" s="226">
        <f>S678*H678</f>
        <v>0</v>
      </c>
      <c r="U678" s="42"/>
      <c r="V678" s="42"/>
      <c r="W678" s="42"/>
      <c r="X678" s="42"/>
      <c r="Y678" s="42"/>
      <c r="Z678" s="42"/>
      <c r="AA678" s="42"/>
      <c r="AB678" s="42"/>
      <c r="AC678" s="42"/>
      <c r="AD678" s="42"/>
      <c r="AE678" s="42"/>
      <c r="AR678" s="227" t="s">
        <v>163</v>
      </c>
      <c r="AT678" s="227" t="s">
        <v>158</v>
      </c>
      <c r="AU678" s="227" t="s">
        <v>94</v>
      </c>
      <c r="AY678" s="20" t="s">
        <v>156</v>
      </c>
      <c r="BE678" s="228">
        <f>IF(N678="základní",J678,0)</f>
        <v>0</v>
      </c>
      <c r="BF678" s="228">
        <f>IF(N678="snížená",J678,0)</f>
        <v>0</v>
      </c>
      <c r="BG678" s="228">
        <f>IF(N678="zákl. přenesená",J678,0)</f>
        <v>0</v>
      </c>
      <c r="BH678" s="228">
        <f>IF(N678="sníž. přenesená",J678,0)</f>
        <v>0</v>
      </c>
      <c r="BI678" s="228">
        <f>IF(N678="nulová",J678,0)</f>
        <v>0</v>
      </c>
      <c r="BJ678" s="20" t="s">
        <v>91</v>
      </c>
      <c r="BK678" s="228">
        <f>ROUND(I678*H678,2)</f>
        <v>0</v>
      </c>
      <c r="BL678" s="20" t="s">
        <v>163</v>
      </c>
      <c r="BM678" s="227" t="s">
        <v>971</v>
      </c>
    </row>
    <row r="679" s="2" customFormat="1">
      <c r="A679" s="42"/>
      <c r="B679" s="43"/>
      <c r="C679" s="44"/>
      <c r="D679" s="229" t="s">
        <v>165</v>
      </c>
      <c r="E679" s="44"/>
      <c r="F679" s="230" t="s">
        <v>972</v>
      </c>
      <c r="G679" s="44"/>
      <c r="H679" s="44"/>
      <c r="I679" s="231"/>
      <c r="J679" s="44"/>
      <c r="K679" s="44"/>
      <c r="L679" s="48"/>
      <c r="M679" s="232"/>
      <c r="N679" s="233"/>
      <c r="O679" s="88"/>
      <c r="P679" s="88"/>
      <c r="Q679" s="88"/>
      <c r="R679" s="88"/>
      <c r="S679" s="88"/>
      <c r="T679" s="89"/>
      <c r="U679" s="42"/>
      <c r="V679" s="42"/>
      <c r="W679" s="42"/>
      <c r="X679" s="42"/>
      <c r="Y679" s="42"/>
      <c r="Z679" s="42"/>
      <c r="AA679" s="42"/>
      <c r="AB679" s="42"/>
      <c r="AC679" s="42"/>
      <c r="AD679" s="42"/>
      <c r="AE679" s="42"/>
      <c r="AT679" s="20" t="s">
        <v>165</v>
      </c>
      <c r="AU679" s="20" t="s">
        <v>94</v>
      </c>
    </row>
    <row r="680" s="13" customFormat="1">
      <c r="A680" s="13"/>
      <c r="B680" s="234"/>
      <c r="C680" s="235"/>
      <c r="D680" s="236" t="s">
        <v>167</v>
      </c>
      <c r="E680" s="237" t="s">
        <v>36</v>
      </c>
      <c r="F680" s="238" t="s">
        <v>906</v>
      </c>
      <c r="G680" s="235"/>
      <c r="H680" s="237" t="s">
        <v>36</v>
      </c>
      <c r="I680" s="239"/>
      <c r="J680" s="235"/>
      <c r="K680" s="235"/>
      <c r="L680" s="240"/>
      <c r="M680" s="241"/>
      <c r="N680" s="242"/>
      <c r="O680" s="242"/>
      <c r="P680" s="242"/>
      <c r="Q680" s="242"/>
      <c r="R680" s="242"/>
      <c r="S680" s="242"/>
      <c r="T680" s="24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4" t="s">
        <v>167</v>
      </c>
      <c r="AU680" s="244" t="s">
        <v>94</v>
      </c>
      <c r="AV680" s="13" t="s">
        <v>91</v>
      </c>
      <c r="AW680" s="13" t="s">
        <v>43</v>
      </c>
      <c r="AX680" s="13" t="s">
        <v>83</v>
      </c>
      <c r="AY680" s="244" t="s">
        <v>156</v>
      </c>
    </row>
    <row r="681" s="13" customFormat="1">
      <c r="A681" s="13"/>
      <c r="B681" s="234"/>
      <c r="C681" s="235"/>
      <c r="D681" s="236" t="s">
        <v>167</v>
      </c>
      <c r="E681" s="237" t="s">
        <v>36</v>
      </c>
      <c r="F681" s="238" t="s">
        <v>377</v>
      </c>
      <c r="G681" s="235"/>
      <c r="H681" s="237" t="s">
        <v>36</v>
      </c>
      <c r="I681" s="239"/>
      <c r="J681" s="235"/>
      <c r="K681" s="235"/>
      <c r="L681" s="240"/>
      <c r="M681" s="241"/>
      <c r="N681" s="242"/>
      <c r="O681" s="242"/>
      <c r="P681" s="242"/>
      <c r="Q681" s="242"/>
      <c r="R681" s="242"/>
      <c r="S681" s="242"/>
      <c r="T681" s="24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4" t="s">
        <v>167</v>
      </c>
      <c r="AU681" s="244" t="s">
        <v>94</v>
      </c>
      <c r="AV681" s="13" t="s">
        <v>91</v>
      </c>
      <c r="AW681" s="13" t="s">
        <v>43</v>
      </c>
      <c r="AX681" s="13" t="s">
        <v>83</v>
      </c>
      <c r="AY681" s="244" t="s">
        <v>156</v>
      </c>
    </row>
    <row r="682" s="13" customFormat="1">
      <c r="A682" s="13"/>
      <c r="B682" s="234"/>
      <c r="C682" s="235"/>
      <c r="D682" s="236" t="s">
        <v>167</v>
      </c>
      <c r="E682" s="237" t="s">
        <v>36</v>
      </c>
      <c r="F682" s="238" t="s">
        <v>943</v>
      </c>
      <c r="G682" s="235"/>
      <c r="H682" s="237" t="s">
        <v>36</v>
      </c>
      <c r="I682" s="239"/>
      <c r="J682" s="235"/>
      <c r="K682" s="235"/>
      <c r="L682" s="240"/>
      <c r="M682" s="241"/>
      <c r="N682" s="242"/>
      <c r="O682" s="242"/>
      <c r="P682" s="242"/>
      <c r="Q682" s="242"/>
      <c r="R682" s="242"/>
      <c r="S682" s="242"/>
      <c r="T682" s="24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4" t="s">
        <v>167</v>
      </c>
      <c r="AU682" s="244" t="s">
        <v>94</v>
      </c>
      <c r="AV682" s="13" t="s">
        <v>91</v>
      </c>
      <c r="AW682" s="13" t="s">
        <v>43</v>
      </c>
      <c r="AX682" s="13" t="s">
        <v>83</v>
      </c>
      <c r="AY682" s="244" t="s">
        <v>156</v>
      </c>
    </row>
    <row r="683" s="13" customFormat="1">
      <c r="A683" s="13"/>
      <c r="B683" s="234"/>
      <c r="C683" s="235"/>
      <c r="D683" s="236" t="s">
        <v>167</v>
      </c>
      <c r="E683" s="237" t="s">
        <v>36</v>
      </c>
      <c r="F683" s="238" t="s">
        <v>908</v>
      </c>
      <c r="G683" s="235"/>
      <c r="H683" s="237" t="s">
        <v>36</v>
      </c>
      <c r="I683" s="239"/>
      <c r="J683" s="235"/>
      <c r="K683" s="235"/>
      <c r="L683" s="240"/>
      <c r="M683" s="241"/>
      <c r="N683" s="242"/>
      <c r="O683" s="242"/>
      <c r="P683" s="242"/>
      <c r="Q683" s="242"/>
      <c r="R683" s="242"/>
      <c r="S683" s="242"/>
      <c r="T683" s="24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4" t="s">
        <v>167</v>
      </c>
      <c r="AU683" s="244" t="s">
        <v>94</v>
      </c>
      <c r="AV683" s="13" t="s">
        <v>91</v>
      </c>
      <c r="AW683" s="13" t="s">
        <v>43</v>
      </c>
      <c r="AX683" s="13" t="s">
        <v>83</v>
      </c>
      <c r="AY683" s="244" t="s">
        <v>156</v>
      </c>
    </row>
    <row r="684" s="14" customFormat="1">
      <c r="A684" s="14"/>
      <c r="B684" s="245"/>
      <c r="C684" s="246"/>
      <c r="D684" s="236" t="s">
        <v>167</v>
      </c>
      <c r="E684" s="247" t="s">
        <v>36</v>
      </c>
      <c r="F684" s="248" t="s">
        <v>944</v>
      </c>
      <c r="G684" s="246"/>
      <c r="H684" s="249">
        <v>39.689999999999998</v>
      </c>
      <c r="I684" s="250"/>
      <c r="J684" s="246"/>
      <c r="K684" s="246"/>
      <c r="L684" s="251"/>
      <c r="M684" s="252"/>
      <c r="N684" s="253"/>
      <c r="O684" s="253"/>
      <c r="P684" s="253"/>
      <c r="Q684" s="253"/>
      <c r="R684" s="253"/>
      <c r="S684" s="253"/>
      <c r="T684" s="254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5" t="s">
        <v>167</v>
      </c>
      <c r="AU684" s="255" t="s">
        <v>94</v>
      </c>
      <c r="AV684" s="14" t="s">
        <v>94</v>
      </c>
      <c r="AW684" s="14" t="s">
        <v>43</v>
      </c>
      <c r="AX684" s="14" t="s">
        <v>83</v>
      </c>
      <c r="AY684" s="255" t="s">
        <v>156</v>
      </c>
    </row>
    <row r="685" s="13" customFormat="1">
      <c r="A685" s="13"/>
      <c r="B685" s="234"/>
      <c r="C685" s="235"/>
      <c r="D685" s="236" t="s">
        <v>167</v>
      </c>
      <c r="E685" s="237" t="s">
        <v>36</v>
      </c>
      <c r="F685" s="238" t="s">
        <v>910</v>
      </c>
      <c r="G685" s="235"/>
      <c r="H685" s="237" t="s">
        <v>36</v>
      </c>
      <c r="I685" s="239"/>
      <c r="J685" s="235"/>
      <c r="K685" s="235"/>
      <c r="L685" s="240"/>
      <c r="M685" s="241"/>
      <c r="N685" s="242"/>
      <c r="O685" s="242"/>
      <c r="P685" s="242"/>
      <c r="Q685" s="242"/>
      <c r="R685" s="242"/>
      <c r="S685" s="242"/>
      <c r="T685" s="24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4" t="s">
        <v>167</v>
      </c>
      <c r="AU685" s="244" t="s">
        <v>94</v>
      </c>
      <c r="AV685" s="13" t="s">
        <v>91</v>
      </c>
      <c r="AW685" s="13" t="s">
        <v>43</v>
      </c>
      <c r="AX685" s="13" t="s">
        <v>83</v>
      </c>
      <c r="AY685" s="244" t="s">
        <v>156</v>
      </c>
    </row>
    <row r="686" s="14" customFormat="1">
      <c r="A686" s="14"/>
      <c r="B686" s="245"/>
      <c r="C686" s="246"/>
      <c r="D686" s="236" t="s">
        <v>167</v>
      </c>
      <c r="E686" s="247" t="s">
        <v>36</v>
      </c>
      <c r="F686" s="248" t="s">
        <v>945</v>
      </c>
      <c r="G686" s="246"/>
      <c r="H686" s="249">
        <v>38.531999999999996</v>
      </c>
      <c r="I686" s="250"/>
      <c r="J686" s="246"/>
      <c r="K686" s="246"/>
      <c r="L686" s="251"/>
      <c r="M686" s="252"/>
      <c r="N686" s="253"/>
      <c r="O686" s="253"/>
      <c r="P686" s="253"/>
      <c r="Q686" s="253"/>
      <c r="R686" s="253"/>
      <c r="S686" s="253"/>
      <c r="T686" s="254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5" t="s">
        <v>167</v>
      </c>
      <c r="AU686" s="255" t="s">
        <v>94</v>
      </c>
      <c r="AV686" s="14" t="s">
        <v>94</v>
      </c>
      <c r="AW686" s="14" t="s">
        <v>43</v>
      </c>
      <c r="AX686" s="14" t="s">
        <v>83</v>
      </c>
      <c r="AY686" s="255" t="s">
        <v>156</v>
      </c>
    </row>
    <row r="687" s="13" customFormat="1">
      <c r="A687" s="13"/>
      <c r="B687" s="234"/>
      <c r="C687" s="235"/>
      <c r="D687" s="236" t="s">
        <v>167</v>
      </c>
      <c r="E687" s="237" t="s">
        <v>36</v>
      </c>
      <c r="F687" s="238" t="s">
        <v>912</v>
      </c>
      <c r="G687" s="235"/>
      <c r="H687" s="237" t="s">
        <v>36</v>
      </c>
      <c r="I687" s="239"/>
      <c r="J687" s="235"/>
      <c r="K687" s="235"/>
      <c r="L687" s="240"/>
      <c r="M687" s="241"/>
      <c r="N687" s="242"/>
      <c r="O687" s="242"/>
      <c r="P687" s="242"/>
      <c r="Q687" s="242"/>
      <c r="R687" s="242"/>
      <c r="S687" s="242"/>
      <c r="T687" s="24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4" t="s">
        <v>167</v>
      </c>
      <c r="AU687" s="244" t="s">
        <v>94</v>
      </c>
      <c r="AV687" s="13" t="s">
        <v>91</v>
      </c>
      <c r="AW687" s="13" t="s">
        <v>43</v>
      </c>
      <c r="AX687" s="13" t="s">
        <v>83</v>
      </c>
      <c r="AY687" s="244" t="s">
        <v>156</v>
      </c>
    </row>
    <row r="688" s="14" customFormat="1">
      <c r="A688" s="14"/>
      <c r="B688" s="245"/>
      <c r="C688" s="246"/>
      <c r="D688" s="236" t="s">
        <v>167</v>
      </c>
      <c r="E688" s="247" t="s">
        <v>36</v>
      </c>
      <c r="F688" s="248" t="s">
        <v>946</v>
      </c>
      <c r="G688" s="246"/>
      <c r="H688" s="249">
        <v>81.494</v>
      </c>
      <c r="I688" s="250"/>
      <c r="J688" s="246"/>
      <c r="K688" s="246"/>
      <c r="L688" s="251"/>
      <c r="M688" s="252"/>
      <c r="N688" s="253"/>
      <c r="O688" s="253"/>
      <c r="P688" s="253"/>
      <c r="Q688" s="253"/>
      <c r="R688" s="253"/>
      <c r="S688" s="253"/>
      <c r="T688" s="254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5" t="s">
        <v>167</v>
      </c>
      <c r="AU688" s="255" t="s">
        <v>94</v>
      </c>
      <c r="AV688" s="14" t="s">
        <v>94</v>
      </c>
      <c r="AW688" s="14" t="s">
        <v>43</v>
      </c>
      <c r="AX688" s="14" t="s">
        <v>83</v>
      </c>
      <c r="AY688" s="255" t="s">
        <v>156</v>
      </c>
    </row>
    <row r="689" s="14" customFormat="1">
      <c r="A689" s="14"/>
      <c r="B689" s="245"/>
      <c r="C689" s="246"/>
      <c r="D689" s="236" t="s">
        <v>167</v>
      </c>
      <c r="E689" s="247" t="s">
        <v>36</v>
      </c>
      <c r="F689" s="248" t="s">
        <v>947</v>
      </c>
      <c r="G689" s="246"/>
      <c r="H689" s="249">
        <v>-45.036000000000001</v>
      </c>
      <c r="I689" s="250"/>
      <c r="J689" s="246"/>
      <c r="K689" s="246"/>
      <c r="L689" s="251"/>
      <c r="M689" s="252"/>
      <c r="N689" s="253"/>
      <c r="O689" s="253"/>
      <c r="P689" s="253"/>
      <c r="Q689" s="253"/>
      <c r="R689" s="253"/>
      <c r="S689" s="253"/>
      <c r="T689" s="254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5" t="s">
        <v>167</v>
      </c>
      <c r="AU689" s="255" t="s">
        <v>94</v>
      </c>
      <c r="AV689" s="14" t="s">
        <v>94</v>
      </c>
      <c r="AW689" s="14" t="s">
        <v>43</v>
      </c>
      <c r="AX689" s="14" t="s">
        <v>83</v>
      </c>
      <c r="AY689" s="255" t="s">
        <v>156</v>
      </c>
    </row>
    <row r="690" s="14" customFormat="1">
      <c r="A690" s="14"/>
      <c r="B690" s="245"/>
      <c r="C690" s="246"/>
      <c r="D690" s="236" t="s">
        <v>167</v>
      </c>
      <c r="E690" s="247" t="s">
        <v>36</v>
      </c>
      <c r="F690" s="248" t="s">
        <v>948</v>
      </c>
      <c r="G690" s="246"/>
      <c r="H690" s="249">
        <v>-38.814999999999998</v>
      </c>
      <c r="I690" s="250"/>
      <c r="J690" s="246"/>
      <c r="K690" s="246"/>
      <c r="L690" s="251"/>
      <c r="M690" s="252"/>
      <c r="N690" s="253"/>
      <c r="O690" s="253"/>
      <c r="P690" s="253"/>
      <c r="Q690" s="253"/>
      <c r="R690" s="253"/>
      <c r="S690" s="253"/>
      <c r="T690" s="25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5" t="s">
        <v>167</v>
      </c>
      <c r="AU690" s="255" t="s">
        <v>94</v>
      </c>
      <c r="AV690" s="14" t="s">
        <v>94</v>
      </c>
      <c r="AW690" s="14" t="s">
        <v>43</v>
      </c>
      <c r="AX690" s="14" t="s">
        <v>83</v>
      </c>
      <c r="AY690" s="255" t="s">
        <v>156</v>
      </c>
    </row>
    <row r="691" s="13" customFormat="1">
      <c r="A691" s="13"/>
      <c r="B691" s="234"/>
      <c r="C691" s="235"/>
      <c r="D691" s="236" t="s">
        <v>167</v>
      </c>
      <c r="E691" s="237" t="s">
        <v>36</v>
      </c>
      <c r="F691" s="238" t="s">
        <v>260</v>
      </c>
      <c r="G691" s="235"/>
      <c r="H691" s="237" t="s">
        <v>36</v>
      </c>
      <c r="I691" s="239"/>
      <c r="J691" s="235"/>
      <c r="K691" s="235"/>
      <c r="L691" s="240"/>
      <c r="M691" s="241"/>
      <c r="N691" s="242"/>
      <c r="O691" s="242"/>
      <c r="P691" s="242"/>
      <c r="Q691" s="242"/>
      <c r="R691" s="242"/>
      <c r="S691" s="242"/>
      <c r="T691" s="24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4" t="s">
        <v>167</v>
      </c>
      <c r="AU691" s="244" t="s">
        <v>94</v>
      </c>
      <c r="AV691" s="13" t="s">
        <v>91</v>
      </c>
      <c r="AW691" s="13" t="s">
        <v>43</v>
      </c>
      <c r="AX691" s="13" t="s">
        <v>83</v>
      </c>
      <c r="AY691" s="244" t="s">
        <v>156</v>
      </c>
    </row>
    <row r="692" s="14" customFormat="1">
      <c r="A692" s="14"/>
      <c r="B692" s="245"/>
      <c r="C692" s="246"/>
      <c r="D692" s="236" t="s">
        <v>167</v>
      </c>
      <c r="E692" s="247" t="s">
        <v>36</v>
      </c>
      <c r="F692" s="248" t="s">
        <v>949</v>
      </c>
      <c r="G692" s="246"/>
      <c r="H692" s="249">
        <v>15.08</v>
      </c>
      <c r="I692" s="250"/>
      <c r="J692" s="246"/>
      <c r="K692" s="246"/>
      <c r="L692" s="251"/>
      <c r="M692" s="252"/>
      <c r="N692" s="253"/>
      <c r="O692" s="253"/>
      <c r="P692" s="253"/>
      <c r="Q692" s="253"/>
      <c r="R692" s="253"/>
      <c r="S692" s="253"/>
      <c r="T692" s="25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5" t="s">
        <v>167</v>
      </c>
      <c r="AU692" s="255" t="s">
        <v>94</v>
      </c>
      <c r="AV692" s="14" t="s">
        <v>94</v>
      </c>
      <c r="AW692" s="14" t="s">
        <v>43</v>
      </c>
      <c r="AX692" s="14" t="s">
        <v>83</v>
      </c>
      <c r="AY692" s="255" t="s">
        <v>156</v>
      </c>
    </row>
    <row r="693" s="14" customFormat="1">
      <c r="A693" s="14"/>
      <c r="B693" s="245"/>
      <c r="C693" s="246"/>
      <c r="D693" s="236" t="s">
        <v>167</v>
      </c>
      <c r="E693" s="247" t="s">
        <v>36</v>
      </c>
      <c r="F693" s="248" t="s">
        <v>950</v>
      </c>
      <c r="G693" s="246"/>
      <c r="H693" s="249">
        <v>0.055</v>
      </c>
      <c r="I693" s="250"/>
      <c r="J693" s="246"/>
      <c r="K693" s="246"/>
      <c r="L693" s="251"/>
      <c r="M693" s="252"/>
      <c r="N693" s="253"/>
      <c r="O693" s="253"/>
      <c r="P693" s="253"/>
      <c r="Q693" s="253"/>
      <c r="R693" s="253"/>
      <c r="S693" s="253"/>
      <c r="T693" s="254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5" t="s">
        <v>167</v>
      </c>
      <c r="AU693" s="255" t="s">
        <v>94</v>
      </c>
      <c r="AV693" s="14" t="s">
        <v>94</v>
      </c>
      <c r="AW693" s="14" t="s">
        <v>43</v>
      </c>
      <c r="AX693" s="14" t="s">
        <v>83</v>
      </c>
      <c r="AY693" s="255" t="s">
        <v>156</v>
      </c>
    </row>
    <row r="694" s="15" customFormat="1">
      <c r="A694" s="15"/>
      <c r="B694" s="256"/>
      <c r="C694" s="257"/>
      <c r="D694" s="236" t="s">
        <v>167</v>
      </c>
      <c r="E694" s="258" t="s">
        <v>36</v>
      </c>
      <c r="F694" s="259" t="s">
        <v>250</v>
      </c>
      <c r="G694" s="257"/>
      <c r="H694" s="260">
        <v>91.000000000000014</v>
      </c>
      <c r="I694" s="261"/>
      <c r="J694" s="257"/>
      <c r="K694" s="257"/>
      <c r="L694" s="262"/>
      <c r="M694" s="263"/>
      <c r="N694" s="264"/>
      <c r="O694" s="264"/>
      <c r="P694" s="264"/>
      <c r="Q694" s="264"/>
      <c r="R694" s="264"/>
      <c r="S694" s="264"/>
      <c r="T694" s="265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66" t="s">
        <v>167</v>
      </c>
      <c r="AU694" s="266" t="s">
        <v>94</v>
      </c>
      <c r="AV694" s="15" t="s">
        <v>163</v>
      </c>
      <c r="AW694" s="15" t="s">
        <v>43</v>
      </c>
      <c r="AX694" s="15" t="s">
        <v>91</v>
      </c>
      <c r="AY694" s="266" t="s">
        <v>156</v>
      </c>
    </row>
    <row r="695" s="2" customFormat="1" ht="24.15" customHeight="1">
      <c r="A695" s="42"/>
      <c r="B695" s="43"/>
      <c r="C695" s="216" t="s">
        <v>973</v>
      </c>
      <c r="D695" s="216" t="s">
        <v>158</v>
      </c>
      <c r="E695" s="217" t="s">
        <v>974</v>
      </c>
      <c r="F695" s="218" t="s">
        <v>975</v>
      </c>
      <c r="G695" s="219" t="s">
        <v>161</v>
      </c>
      <c r="H695" s="220">
        <v>44.020000000000003</v>
      </c>
      <c r="I695" s="221"/>
      <c r="J695" s="222">
        <f>ROUND(I695*H695,2)</f>
        <v>0</v>
      </c>
      <c r="K695" s="218" t="s">
        <v>162</v>
      </c>
      <c r="L695" s="48"/>
      <c r="M695" s="223" t="s">
        <v>36</v>
      </c>
      <c r="N695" s="224" t="s">
        <v>54</v>
      </c>
      <c r="O695" s="88"/>
      <c r="P695" s="225">
        <f>O695*H695</f>
        <v>0</v>
      </c>
      <c r="Q695" s="225">
        <v>0.0079000000000000008</v>
      </c>
      <c r="R695" s="225">
        <f>Q695*H695</f>
        <v>0.34775800000000007</v>
      </c>
      <c r="S695" s="225">
        <v>0</v>
      </c>
      <c r="T695" s="226">
        <f>S695*H695</f>
        <v>0</v>
      </c>
      <c r="U695" s="42"/>
      <c r="V695" s="42"/>
      <c r="W695" s="42"/>
      <c r="X695" s="42"/>
      <c r="Y695" s="42"/>
      <c r="Z695" s="42"/>
      <c r="AA695" s="42"/>
      <c r="AB695" s="42"/>
      <c r="AC695" s="42"/>
      <c r="AD695" s="42"/>
      <c r="AE695" s="42"/>
      <c r="AR695" s="227" t="s">
        <v>163</v>
      </c>
      <c r="AT695" s="227" t="s">
        <v>158</v>
      </c>
      <c r="AU695" s="227" t="s">
        <v>94</v>
      </c>
      <c r="AY695" s="20" t="s">
        <v>156</v>
      </c>
      <c r="BE695" s="228">
        <f>IF(N695="základní",J695,0)</f>
        <v>0</v>
      </c>
      <c r="BF695" s="228">
        <f>IF(N695="snížená",J695,0)</f>
        <v>0</v>
      </c>
      <c r="BG695" s="228">
        <f>IF(N695="zákl. přenesená",J695,0)</f>
        <v>0</v>
      </c>
      <c r="BH695" s="228">
        <f>IF(N695="sníž. přenesená",J695,0)</f>
        <v>0</v>
      </c>
      <c r="BI695" s="228">
        <f>IF(N695="nulová",J695,0)</f>
        <v>0</v>
      </c>
      <c r="BJ695" s="20" t="s">
        <v>91</v>
      </c>
      <c r="BK695" s="228">
        <f>ROUND(I695*H695,2)</f>
        <v>0</v>
      </c>
      <c r="BL695" s="20" t="s">
        <v>163</v>
      </c>
      <c r="BM695" s="227" t="s">
        <v>976</v>
      </c>
    </row>
    <row r="696" s="2" customFormat="1">
      <c r="A696" s="42"/>
      <c r="B696" s="43"/>
      <c r="C696" s="44"/>
      <c r="D696" s="229" t="s">
        <v>165</v>
      </c>
      <c r="E696" s="44"/>
      <c r="F696" s="230" t="s">
        <v>977</v>
      </c>
      <c r="G696" s="44"/>
      <c r="H696" s="44"/>
      <c r="I696" s="231"/>
      <c r="J696" s="44"/>
      <c r="K696" s="44"/>
      <c r="L696" s="48"/>
      <c r="M696" s="232"/>
      <c r="N696" s="233"/>
      <c r="O696" s="88"/>
      <c r="P696" s="88"/>
      <c r="Q696" s="88"/>
      <c r="R696" s="88"/>
      <c r="S696" s="88"/>
      <c r="T696" s="89"/>
      <c r="U696" s="42"/>
      <c r="V696" s="42"/>
      <c r="W696" s="42"/>
      <c r="X696" s="42"/>
      <c r="Y696" s="42"/>
      <c r="Z696" s="42"/>
      <c r="AA696" s="42"/>
      <c r="AB696" s="42"/>
      <c r="AC696" s="42"/>
      <c r="AD696" s="42"/>
      <c r="AE696" s="42"/>
      <c r="AT696" s="20" t="s">
        <v>165</v>
      </c>
      <c r="AU696" s="20" t="s">
        <v>94</v>
      </c>
    </row>
    <row r="697" s="2" customFormat="1" ht="24.15" customHeight="1">
      <c r="A697" s="42"/>
      <c r="B697" s="43"/>
      <c r="C697" s="216" t="s">
        <v>978</v>
      </c>
      <c r="D697" s="216" t="s">
        <v>158</v>
      </c>
      <c r="E697" s="217" t="s">
        <v>979</v>
      </c>
      <c r="F697" s="218" t="s">
        <v>980</v>
      </c>
      <c r="G697" s="219" t="s">
        <v>161</v>
      </c>
      <c r="H697" s="220">
        <v>190</v>
      </c>
      <c r="I697" s="221"/>
      <c r="J697" s="222">
        <f>ROUND(I697*H697,2)</f>
        <v>0</v>
      </c>
      <c r="K697" s="218" t="s">
        <v>162</v>
      </c>
      <c r="L697" s="48"/>
      <c r="M697" s="223" t="s">
        <v>36</v>
      </c>
      <c r="N697" s="224" t="s">
        <v>54</v>
      </c>
      <c r="O697" s="88"/>
      <c r="P697" s="225">
        <f>O697*H697</f>
        <v>0</v>
      </c>
      <c r="Q697" s="225">
        <v>0.019699999999999999</v>
      </c>
      <c r="R697" s="225">
        <f>Q697*H697</f>
        <v>3.7429999999999999</v>
      </c>
      <c r="S697" s="225">
        <v>0</v>
      </c>
      <c r="T697" s="226">
        <f>S697*H697</f>
        <v>0</v>
      </c>
      <c r="U697" s="42"/>
      <c r="V697" s="42"/>
      <c r="W697" s="42"/>
      <c r="X697" s="42"/>
      <c r="Y697" s="42"/>
      <c r="Z697" s="42"/>
      <c r="AA697" s="42"/>
      <c r="AB697" s="42"/>
      <c r="AC697" s="42"/>
      <c r="AD697" s="42"/>
      <c r="AE697" s="42"/>
      <c r="AR697" s="227" t="s">
        <v>163</v>
      </c>
      <c r="AT697" s="227" t="s">
        <v>158</v>
      </c>
      <c r="AU697" s="227" t="s">
        <v>94</v>
      </c>
      <c r="AY697" s="20" t="s">
        <v>156</v>
      </c>
      <c r="BE697" s="228">
        <f>IF(N697="základní",J697,0)</f>
        <v>0</v>
      </c>
      <c r="BF697" s="228">
        <f>IF(N697="snížená",J697,0)</f>
        <v>0</v>
      </c>
      <c r="BG697" s="228">
        <f>IF(N697="zákl. přenesená",J697,0)</f>
        <v>0</v>
      </c>
      <c r="BH697" s="228">
        <f>IF(N697="sníž. přenesená",J697,0)</f>
        <v>0</v>
      </c>
      <c r="BI697" s="228">
        <f>IF(N697="nulová",J697,0)</f>
        <v>0</v>
      </c>
      <c r="BJ697" s="20" t="s">
        <v>91</v>
      </c>
      <c r="BK697" s="228">
        <f>ROUND(I697*H697,2)</f>
        <v>0</v>
      </c>
      <c r="BL697" s="20" t="s">
        <v>163</v>
      </c>
      <c r="BM697" s="227" t="s">
        <v>981</v>
      </c>
    </row>
    <row r="698" s="2" customFormat="1">
      <c r="A698" s="42"/>
      <c r="B698" s="43"/>
      <c r="C698" s="44"/>
      <c r="D698" s="229" t="s">
        <v>165</v>
      </c>
      <c r="E698" s="44"/>
      <c r="F698" s="230" t="s">
        <v>982</v>
      </c>
      <c r="G698" s="44"/>
      <c r="H698" s="44"/>
      <c r="I698" s="231"/>
      <c r="J698" s="44"/>
      <c r="K698" s="44"/>
      <c r="L698" s="48"/>
      <c r="M698" s="232"/>
      <c r="N698" s="233"/>
      <c r="O698" s="88"/>
      <c r="P698" s="88"/>
      <c r="Q698" s="88"/>
      <c r="R698" s="88"/>
      <c r="S698" s="88"/>
      <c r="T698" s="89"/>
      <c r="U698" s="42"/>
      <c r="V698" s="42"/>
      <c r="W698" s="42"/>
      <c r="X698" s="42"/>
      <c r="Y698" s="42"/>
      <c r="Z698" s="42"/>
      <c r="AA698" s="42"/>
      <c r="AB698" s="42"/>
      <c r="AC698" s="42"/>
      <c r="AD698" s="42"/>
      <c r="AE698" s="42"/>
      <c r="AT698" s="20" t="s">
        <v>165</v>
      </c>
      <c r="AU698" s="20" t="s">
        <v>94</v>
      </c>
    </row>
    <row r="699" s="13" customFormat="1">
      <c r="A699" s="13"/>
      <c r="B699" s="234"/>
      <c r="C699" s="235"/>
      <c r="D699" s="236" t="s">
        <v>167</v>
      </c>
      <c r="E699" s="237" t="s">
        <v>36</v>
      </c>
      <c r="F699" s="238" t="s">
        <v>242</v>
      </c>
      <c r="G699" s="235"/>
      <c r="H699" s="237" t="s">
        <v>36</v>
      </c>
      <c r="I699" s="239"/>
      <c r="J699" s="235"/>
      <c r="K699" s="235"/>
      <c r="L699" s="240"/>
      <c r="M699" s="241"/>
      <c r="N699" s="242"/>
      <c r="O699" s="242"/>
      <c r="P699" s="242"/>
      <c r="Q699" s="242"/>
      <c r="R699" s="242"/>
      <c r="S699" s="242"/>
      <c r="T699" s="24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4" t="s">
        <v>167</v>
      </c>
      <c r="AU699" s="244" t="s">
        <v>94</v>
      </c>
      <c r="AV699" s="13" t="s">
        <v>91</v>
      </c>
      <c r="AW699" s="13" t="s">
        <v>43</v>
      </c>
      <c r="AX699" s="13" t="s">
        <v>83</v>
      </c>
      <c r="AY699" s="244" t="s">
        <v>156</v>
      </c>
    </row>
    <row r="700" s="13" customFormat="1">
      <c r="A700" s="13"/>
      <c r="B700" s="234"/>
      <c r="C700" s="235"/>
      <c r="D700" s="236" t="s">
        <v>167</v>
      </c>
      <c r="E700" s="237" t="s">
        <v>36</v>
      </c>
      <c r="F700" s="238" t="s">
        <v>243</v>
      </c>
      <c r="G700" s="235"/>
      <c r="H700" s="237" t="s">
        <v>36</v>
      </c>
      <c r="I700" s="239"/>
      <c r="J700" s="235"/>
      <c r="K700" s="235"/>
      <c r="L700" s="240"/>
      <c r="M700" s="241"/>
      <c r="N700" s="242"/>
      <c r="O700" s="242"/>
      <c r="P700" s="242"/>
      <c r="Q700" s="242"/>
      <c r="R700" s="242"/>
      <c r="S700" s="242"/>
      <c r="T700" s="24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4" t="s">
        <v>167</v>
      </c>
      <c r="AU700" s="244" t="s">
        <v>94</v>
      </c>
      <c r="AV700" s="13" t="s">
        <v>91</v>
      </c>
      <c r="AW700" s="13" t="s">
        <v>43</v>
      </c>
      <c r="AX700" s="13" t="s">
        <v>83</v>
      </c>
      <c r="AY700" s="244" t="s">
        <v>156</v>
      </c>
    </row>
    <row r="701" s="13" customFormat="1">
      <c r="A701" s="13"/>
      <c r="B701" s="234"/>
      <c r="C701" s="235"/>
      <c r="D701" s="236" t="s">
        <v>167</v>
      </c>
      <c r="E701" s="237" t="s">
        <v>36</v>
      </c>
      <c r="F701" s="238" t="s">
        <v>244</v>
      </c>
      <c r="G701" s="235"/>
      <c r="H701" s="237" t="s">
        <v>36</v>
      </c>
      <c r="I701" s="239"/>
      <c r="J701" s="235"/>
      <c r="K701" s="235"/>
      <c r="L701" s="240"/>
      <c r="M701" s="241"/>
      <c r="N701" s="242"/>
      <c r="O701" s="242"/>
      <c r="P701" s="242"/>
      <c r="Q701" s="242"/>
      <c r="R701" s="242"/>
      <c r="S701" s="242"/>
      <c r="T701" s="24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4" t="s">
        <v>167</v>
      </c>
      <c r="AU701" s="244" t="s">
        <v>94</v>
      </c>
      <c r="AV701" s="13" t="s">
        <v>91</v>
      </c>
      <c r="AW701" s="13" t="s">
        <v>43</v>
      </c>
      <c r="AX701" s="13" t="s">
        <v>83</v>
      </c>
      <c r="AY701" s="244" t="s">
        <v>156</v>
      </c>
    </row>
    <row r="702" s="13" customFormat="1">
      <c r="A702" s="13"/>
      <c r="B702" s="234"/>
      <c r="C702" s="235"/>
      <c r="D702" s="236" t="s">
        <v>167</v>
      </c>
      <c r="E702" s="237" t="s">
        <v>36</v>
      </c>
      <c r="F702" s="238" t="s">
        <v>245</v>
      </c>
      <c r="G702" s="235"/>
      <c r="H702" s="237" t="s">
        <v>36</v>
      </c>
      <c r="I702" s="239"/>
      <c r="J702" s="235"/>
      <c r="K702" s="235"/>
      <c r="L702" s="240"/>
      <c r="M702" s="241"/>
      <c r="N702" s="242"/>
      <c r="O702" s="242"/>
      <c r="P702" s="242"/>
      <c r="Q702" s="242"/>
      <c r="R702" s="242"/>
      <c r="S702" s="242"/>
      <c r="T702" s="24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4" t="s">
        <v>167</v>
      </c>
      <c r="AU702" s="244" t="s">
        <v>94</v>
      </c>
      <c r="AV702" s="13" t="s">
        <v>91</v>
      </c>
      <c r="AW702" s="13" t="s">
        <v>43</v>
      </c>
      <c r="AX702" s="13" t="s">
        <v>83</v>
      </c>
      <c r="AY702" s="244" t="s">
        <v>156</v>
      </c>
    </row>
    <row r="703" s="14" customFormat="1">
      <c r="A703" s="14"/>
      <c r="B703" s="245"/>
      <c r="C703" s="246"/>
      <c r="D703" s="236" t="s">
        <v>167</v>
      </c>
      <c r="E703" s="247" t="s">
        <v>36</v>
      </c>
      <c r="F703" s="248" t="s">
        <v>255</v>
      </c>
      <c r="G703" s="246"/>
      <c r="H703" s="249">
        <v>93.290999999999997</v>
      </c>
      <c r="I703" s="250"/>
      <c r="J703" s="246"/>
      <c r="K703" s="246"/>
      <c r="L703" s="251"/>
      <c r="M703" s="252"/>
      <c r="N703" s="253"/>
      <c r="O703" s="253"/>
      <c r="P703" s="253"/>
      <c r="Q703" s="253"/>
      <c r="R703" s="253"/>
      <c r="S703" s="253"/>
      <c r="T703" s="254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5" t="s">
        <v>167</v>
      </c>
      <c r="AU703" s="255" t="s">
        <v>94</v>
      </c>
      <c r="AV703" s="14" t="s">
        <v>94</v>
      </c>
      <c r="AW703" s="14" t="s">
        <v>43</v>
      </c>
      <c r="AX703" s="14" t="s">
        <v>83</v>
      </c>
      <c r="AY703" s="255" t="s">
        <v>156</v>
      </c>
    </row>
    <row r="704" s="14" customFormat="1">
      <c r="A704" s="14"/>
      <c r="B704" s="245"/>
      <c r="C704" s="246"/>
      <c r="D704" s="236" t="s">
        <v>167</v>
      </c>
      <c r="E704" s="247" t="s">
        <v>36</v>
      </c>
      <c r="F704" s="248" t="s">
        <v>256</v>
      </c>
      <c r="G704" s="246"/>
      <c r="H704" s="249">
        <v>65.748999999999995</v>
      </c>
      <c r="I704" s="250"/>
      <c r="J704" s="246"/>
      <c r="K704" s="246"/>
      <c r="L704" s="251"/>
      <c r="M704" s="252"/>
      <c r="N704" s="253"/>
      <c r="O704" s="253"/>
      <c r="P704" s="253"/>
      <c r="Q704" s="253"/>
      <c r="R704" s="253"/>
      <c r="S704" s="253"/>
      <c r="T704" s="254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5" t="s">
        <v>167</v>
      </c>
      <c r="AU704" s="255" t="s">
        <v>94</v>
      </c>
      <c r="AV704" s="14" t="s">
        <v>94</v>
      </c>
      <c r="AW704" s="14" t="s">
        <v>43</v>
      </c>
      <c r="AX704" s="14" t="s">
        <v>83</v>
      </c>
      <c r="AY704" s="255" t="s">
        <v>156</v>
      </c>
    </row>
    <row r="705" s="14" customFormat="1">
      <c r="A705" s="14"/>
      <c r="B705" s="245"/>
      <c r="C705" s="246"/>
      <c r="D705" s="236" t="s">
        <v>167</v>
      </c>
      <c r="E705" s="247" t="s">
        <v>36</v>
      </c>
      <c r="F705" s="248" t="s">
        <v>257</v>
      </c>
      <c r="G705" s="246"/>
      <c r="H705" s="249">
        <v>62.232999999999997</v>
      </c>
      <c r="I705" s="250"/>
      <c r="J705" s="246"/>
      <c r="K705" s="246"/>
      <c r="L705" s="251"/>
      <c r="M705" s="252"/>
      <c r="N705" s="253"/>
      <c r="O705" s="253"/>
      <c r="P705" s="253"/>
      <c r="Q705" s="253"/>
      <c r="R705" s="253"/>
      <c r="S705" s="253"/>
      <c r="T705" s="25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5" t="s">
        <v>167</v>
      </c>
      <c r="AU705" s="255" t="s">
        <v>94</v>
      </c>
      <c r="AV705" s="14" t="s">
        <v>94</v>
      </c>
      <c r="AW705" s="14" t="s">
        <v>43</v>
      </c>
      <c r="AX705" s="14" t="s">
        <v>83</v>
      </c>
      <c r="AY705" s="255" t="s">
        <v>156</v>
      </c>
    </row>
    <row r="706" s="14" customFormat="1">
      <c r="A706" s="14"/>
      <c r="B706" s="245"/>
      <c r="C706" s="246"/>
      <c r="D706" s="236" t="s">
        <v>167</v>
      </c>
      <c r="E706" s="247" t="s">
        <v>36</v>
      </c>
      <c r="F706" s="248" t="s">
        <v>258</v>
      </c>
      <c r="G706" s="246"/>
      <c r="H706" s="249">
        <v>-8.7919999999999998</v>
      </c>
      <c r="I706" s="250"/>
      <c r="J706" s="246"/>
      <c r="K706" s="246"/>
      <c r="L706" s="251"/>
      <c r="M706" s="252"/>
      <c r="N706" s="253"/>
      <c r="O706" s="253"/>
      <c r="P706" s="253"/>
      <c r="Q706" s="253"/>
      <c r="R706" s="253"/>
      <c r="S706" s="253"/>
      <c r="T706" s="254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5" t="s">
        <v>167</v>
      </c>
      <c r="AU706" s="255" t="s">
        <v>94</v>
      </c>
      <c r="AV706" s="14" t="s">
        <v>94</v>
      </c>
      <c r="AW706" s="14" t="s">
        <v>43</v>
      </c>
      <c r="AX706" s="14" t="s">
        <v>83</v>
      </c>
      <c r="AY706" s="255" t="s">
        <v>156</v>
      </c>
    </row>
    <row r="707" s="14" customFormat="1">
      <c r="A707" s="14"/>
      <c r="B707" s="245"/>
      <c r="C707" s="246"/>
      <c r="D707" s="236" t="s">
        <v>167</v>
      </c>
      <c r="E707" s="247" t="s">
        <v>36</v>
      </c>
      <c r="F707" s="248" t="s">
        <v>259</v>
      </c>
      <c r="G707" s="246"/>
      <c r="H707" s="249">
        <v>-45.036000000000001</v>
      </c>
      <c r="I707" s="250"/>
      <c r="J707" s="246"/>
      <c r="K707" s="246"/>
      <c r="L707" s="251"/>
      <c r="M707" s="252"/>
      <c r="N707" s="253"/>
      <c r="O707" s="253"/>
      <c r="P707" s="253"/>
      <c r="Q707" s="253"/>
      <c r="R707" s="253"/>
      <c r="S707" s="253"/>
      <c r="T707" s="254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5" t="s">
        <v>167</v>
      </c>
      <c r="AU707" s="255" t="s">
        <v>94</v>
      </c>
      <c r="AV707" s="14" t="s">
        <v>94</v>
      </c>
      <c r="AW707" s="14" t="s">
        <v>43</v>
      </c>
      <c r="AX707" s="14" t="s">
        <v>83</v>
      </c>
      <c r="AY707" s="255" t="s">
        <v>156</v>
      </c>
    </row>
    <row r="708" s="13" customFormat="1">
      <c r="A708" s="13"/>
      <c r="B708" s="234"/>
      <c r="C708" s="235"/>
      <c r="D708" s="236" t="s">
        <v>167</v>
      </c>
      <c r="E708" s="237" t="s">
        <v>36</v>
      </c>
      <c r="F708" s="238" t="s">
        <v>260</v>
      </c>
      <c r="G708" s="235"/>
      <c r="H708" s="237" t="s">
        <v>36</v>
      </c>
      <c r="I708" s="239"/>
      <c r="J708" s="235"/>
      <c r="K708" s="235"/>
      <c r="L708" s="240"/>
      <c r="M708" s="241"/>
      <c r="N708" s="242"/>
      <c r="O708" s="242"/>
      <c r="P708" s="242"/>
      <c r="Q708" s="242"/>
      <c r="R708" s="242"/>
      <c r="S708" s="242"/>
      <c r="T708" s="24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4" t="s">
        <v>167</v>
      </c>
      <c r="AU708" s="244" t="s">
        <v>94</v>
      </c>
      <c r="AV708" s="13" t="s">
        <v>91</v>
      </c>
      <c r="AW708" s="13" t="s">
        <v>43</v>
      </c>
      <c r="AX708" s="13" t="s">
        <v>83</v>
      </c>
      <c r="AY708" s="244" t="s">
        <v>156</v>
      </c>
    </row>
    <row r="709" s="14" customFormat="1">
      <c r="A709" s="14"/>
      <c r="B709" s="245"/>
      <c r="C709" s="246"/>
      <c r="D709" s="236" t="s">
        <v>167</v>
      </c>
      <c r="E709" s="247" t="s">
        <v>36</v>
      </c>
      <c r="F709" s="248" t="s">
        <v>261</v>
      </c>
      <c r="G709" s="246"/>
      <c r="H709" s="249">
        <v>5.2480000000000002</v>
      </c>
      <c r="I709" s="250"/>
      <c r="J709" s="246"/>
      <c r="K709" s="246"/>
      <c r="L709" s="251"/>
      <c r="M709" s="252"/>
      <c r="N709" s="253"/>
      <c r="O709" s="253"/>
      <c r="P709" s="253"/>
      <c r="Q709" s="253"/>
      <c r="R709" s="253"/>
      <c r="S709" s="253"/>
      <c r="T709" s="25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5" t="s">
        <v>167</v>
      </c>
      <c r="AU709" s="255" t="s">
        <v>94</v>
      </c>
      <c r="AV709" s="14" t="s">
        <v>94</v>
      </c>
      <c r="AW709" s="14" t="s">
        <v>43</v>
      </c>
      <c r="AX709" s="14" t="s">
        <v>83</v>
      </c>
      <c r="AY709" s="255" t="s">
        <v>156</v>
      </c>
    </row>
    <row r="710" s="14" customFormat="1">
      <c r="A710" s="14"/>
      <c r="B710" s="245"/>
      <c r="C710" s="246"/>
      <c r="D710" s="236" t="s">
        <v>167</v>
      </c>
      <c r="E710" s="247" t="s">
        <v>36</v>
      </c>
      <c r="F710" s="248" t="s">
        <v>262</v>
      </c>
      <c r="G710" s="246"/>
      <c r="H710" s="249">
        <v>17.225999999999999</v>
      </c>
      <c r="I710" s="250"/>
      <c r="J710" s="246"/>
      <c r="K710" s="246"/>
      <c r="L710" s="251"/>
      <c r="M710" s="252"/>
      <c r="N710" s="253"/>
      <c r="O710" s="253"/>
      <c r="P710" s="253"/>
      <c r="Q710" s="253"/>
      <c r="R710" s="253"/>
      <c r="S710" s="253"/>
      <c r="T710" s="254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5" t="s">
        <v>167</v>
      </c>
      <c r="AU710" s="255" t="s">
        <v>94</v>
      </c>
      <c r="AV710" s="14" t="s">
        <v>94</v>
      </c>
      <c r="AW710" s="14" t="s">
        <v>43</v>
      </c>
      <c r="AX710" s="14" t="s">
        <v>83</v>
      </c>
      <c r="AY710" s="255" t="s">
        <v>156</v>
      </c>
    </row>
    <row r="711" s="16" customFormat="1">
      <c r="A711" s="16"/>
      <c r="B711" s="267"/>
      <c r="C711" s="268"/>
      <c r="D711" s="236" t="s">
        <v>167</v>
      </c>
      <c r="E711" s="269" t="s">
        <v>36</v>
      </c>
      <c r="F711" s="270" t="s">
        <v>263</v>
      </c>
      <c r="G711" s="268"/>
      <c r="H711" s="271">
        <v>189.91899999999998</v>
      </c>
      <c r="I711" s="272"/>
      <c r="J711" s="268"/>
      <c r="K711" s="268"/>
      <c r="L711" s="273"/>
      <c r="M711" s="274"/>
      <c r="N711" s="275"/>
      <c r="O711" s="275"/>
      <c r="P711" s="275"/>
      <c r="Q711" s="275"/>
      <c r="R711" s="275"/>
      <c r="S711" s="275"/>
      <c r="T711" s="276"/>
      <c r="U711" s="16"/>
      <c r="V711" s="16"/>
      <c r="W711" s="16"/>
      <c r="X711" s="16"/>
      <c r="Y711" s="16"/>
      <c r="Z711" s="16"/>
      <c r="AA711" s="16"/>
      <c r="AB711" s="16"/>
      <c r="AC711" s="16"/>
      <c r="AD711" s="16"/>
      <c r="AE711" s="16"/>
      <c r="AT711" s="277" t="s">
        <v>167</v>
      </c>
      <c r="AU711" s="277" t="s">
        <v>94</v>
      </c>
      <c r="AV711" s="16" t="s">
        <v>181</v>
      </c>
      <c r="AW711" s="16" t="s">
        <v>43</v>
      </c>
      <c r="AX711" s="16" t="s">
        <v>83</v>
      </c>
      <c r="AY711" s="277" t="s">
        <v>156</v>
      </c>
    </row>
    <row r="712" s="14" customFormat="1">
      <c r="A712" s="14"/>
      <c r="B712" s="245"/>
      <c r="C712" s="246"/>
      <c r="D712" s="236" t="s">
        <v>167</v>
      </c>
      <c r="E712" s="247" t="s">
        <v>36</v>
      </c>
      <c r="F712" s="248" t="s">
        <v>264</v>
      </c>
      <c r="G712" s="246"/>
      <c r="H712" s="249">
        <v>0.081000000000000003</v>
      </c>
      <c r="I712" s="250"/>
      <c r="J712" s="246"/>
      <c r="K712" s="246"/>
      <c r="L712" s="251"/>
      <c r="M712" s="252"/>
      <c r="N712" s="253"/>
      <c r="O712" s="253"/>
      <c r="P712" s="253"/>
      <c r="Q712" s="253"/>
      <c r="R712" s="253"/>
      <c r="S712" s="253"/>
      <c r="T712" s="254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5" t="s">
        <v>167</v>
      </c>
      <c r="AU712" s="255" t="s">
        <v>94</v>
      </c>
      <c r="AV712" s="14" t="s">
        <v>94</v>
      </c>
      <c r="AW712" s="14" t="s">
        <v>43</v>
      </c>
      <c r="AX712" s="14" t="s">
        <v>83</v>
      </c>
      <c r="AY712" s="255" t="s">
        <v>156</v>
      </c>
    </row>
    <row r="713" s="15" customFormat="1">
      <c r="A713" s="15"/>
      <c r="B713" s="256"/>
      <c r="C713" s="257"/>
      <c r="D713" s="236" t="s">
        <v>167</v>
      </c>
      <c r="E713" s="258" t="s">
        <v>36</v>
      </c>
      <c r="F713" s="259" t="s">
        <v>250</v>
      </c>
      <c r="G713" s="257"/>
      <c r="H713" s="260">
        <v>189.99999999999997</v>
      </c>
      <c r="I713" s="261"/>
      <c r="J713" s="257"/>
      <c r="K713" s="257"/>
      <c r="L713" s="262"/>
      <c r="M713" s="263"/>
      <c r="N713" s="264"/>
      <c r="O713" s="264"/>
      <c r="P713" s="264"/>
      <c r="Q713" s="264"/>
      <c r="R713" s="264"/>
      <c r="S713" s="264"/>
      <c r="T713" s="265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T713" s="266" t="s">
        <v>167</v>
      </c>
      <c r="AU713" s="266" t="s">
        <v>94</v>
      </c>
      <c r="AV713" s="15" t="s">
        <v>163</v>
      </c>
      <c r="AW713" s="15" t="s">
        <v>43</v>
      </c>
      <c r="AX713" s="15" t="s">
        <v>91</v>
      </c>
      <c r="AY713" s="266" t="s">
        <v>156</v>
      </c>
    </row>
    <row r="714" s="2" customFormat="1" ht="16.5" customHeight="1">
      <c r="A714" s="42"/>
      <c r="B714" s="43"/>
      <c r="C714" s="216" t="s">
        <v>504</v>
      </c>
      <c r="D714" s="216" t="s">
        <v>158</v>
      </c>
      <c r="E714" s="217" t="s">
        <v>983</v>
      </c>
      <c r="F714" s="218" t="s">
        <v>984</v>
      </c>
      <c r="G714" s="219" t="s">
        <v>161</v>
      </c>
      <c r="H714" s="220">
        <v>299</v>
      </c>
      <c r="I714" s="221"/>
      <c r="J714" s="222">
        <f>ROUND(I714*H714,2)</f>
        <v>0</v>
      </c>
      <c r="K714" s="218" t="s">
        <v>162</v>
      </c>
      <c r="L714" s="48"/>
      <c r="M714" s="223" t="s">
        <v>36</v>
      </c>
      <c r="N714" s="224" t="s">
        <v>54</v>
      </c>
      <c r="O714" s="88"/>
      <c r="P714" s="225">
        <f>O714*H714</f>
        <v>0</v>
      </c>
      <c r="Q714" s="225">
        <v>5.5000000000000002E-05</v>
      </c>
      <c r="R714" s="225">
        <f>Q714*H714</f>
        <v>0.016445000000000001</v>
      </c>
      <c r="S714" s="225">
        <v>6.0000000000000002E-05</v>
      </c>
      <c r="T714" s="226">
        <f>S714*H714</f>
        <v>0.017940000000000001</v>
      </c>
      <c r="U714" s="42"/>
      <c r="V714" s="42"/>
      <c r="W714" s="42"/>
      <c r="X714" s="42"/>
      <c r="Y714" s="42"/>
      <c r="Z714" s="42"/>
      <c r="AA714" s="42"/>
      <c r="AB714" s="42"/>
      <c r="AC714" s="42"/>
      <c r="AD714" s="42"/>
      <c r="AE714" s="42"/>
      <c r="AR714" s="227" t="s">
        <v>163</v>
      </c>
      <c r="AT714" s="227" t="s">
        <v>158</v>
      </c>
      <c r="AU714" s="227" t="s">
        <v>94</v>
      </c>
      <c r="AY714" s="20" t="s">
        <v>156</v>
      </c>
      <c r="BE714" s="228">
        <f>IF(N714="základní",J714,0)</f>
        <v>0</v>
      </c>
      <c r="BF714" s="228">
        <f>IF(N714="snížená",J714,0)</f>
        <v>0</v>
      </c>
      <c r="BG714" s="228">
        <f>IF(N714="zákl. přenesená",J714,0)</f>
        <v>0</v>
      </c>
      <c r="BH714" s="228">
        <f>IF(N714="sníž. přenesená",J714,0)</f>
        <v>0</v>
      </c>
      <c r="BI714" s="228">
        <f>IF(N714="nulová",J714,0)</f>
        <v>0</v>
      </c>
      <c r="BJ714" s="20" t="s">
        <v>91</v>
      </c>
      <c r="BK714" s="228">
        <f>ROUND(I714*H714,2)</f>
        <v>0</v>
      </c>
      <c r="BL714" s="20" t="s">
        <v>163</v>
      </c>
      <c r="BM714" s="227" t="s">
        <v>985</v>
      </c>
    </row>
    <row r="715" s="2" customFormat="1">
      <c r="A715" s="42"/>
      <c r="B715" s="43"/>
      <c r="C715" s="44"/>
      <c r="D715" s="229" t="s">
        <v>165</v>
      </c>
      <c r="E715" s="44"/>
      <c r="F715" s="230" t="s">
        <v>986</v>
      </c>
      <c r="G715" s="44"/>
      <c r="H715" s="44"/>
      <c r="I715" s="231"/>
      <c r="J715" s="44"/>
      <c r="K715" s="44"/>
      <c r="L715" s="48"/>
      <c r="M715" s="232"/>
      <c r="N715" s="233"/>
      <c r="O715" s="88"/>
      <c r="P715" s="88"/>
      <c r="Q715" s="88"/>
      <c r="R715" s="88"/>
      <c r="S715" s="88"/>
      <c r="T715" s="89"/>
      <c r="U715" s="42"/>
      <c r="V715" s="42"/>
      <c r="W715" s="42"/>
      <c r="X715" s="42"/>
      <c r="Y715" s="42"/>
      <c r="Z715" s="42"/>
      <c r="AA715" s="42"/>
      <c r="AB715" s="42"/>
      <c r="AC715" s="42"/>
      <c r="AD715" s="42"/>
      <c r="AE715" s="42"/>
      <c r="AT715" s="20" t="s">
        <v>165</v>
      </c>
      <c r="AU715" s="20" t="s">
        <v>94</v>
      </c>
    </row>
    <row r="716" s="2" customFormat="1" ht="21.75" customHeight="1">
      <c r="A716" s="42"/>
      <c r="B716" s="43"/>
      <c r="C716" s="216" t="s">
        <v>987</v>
      </c>
      <c r="D716" s="216" t="s">
        <v>158</v>
      </c>
      <c r="E716" s="217" t="s">
        <v>988</v>
      </c>
      <c r="F716" s="218" t="s">
        <v>989</v>
      </c>
      <c r="G716" s="219" t="s">
        <v>161</v>
      </c>
      <c r="H716" s="220">
        <v>38.814999999999998</v>
      </c>
      <c r="I716" s="221"/>
      <c r="J716" s="222">
        <f>ROUND(I716*H716,2)</f>
        <v>0</v>
      </c>
      <c r="K716" s="218" t="s">
        <v>162</v>
      </c>
      <c r="L716" s="48"/>
      <c r="M716" s="223" t="s">
        <v>36</v>
      </c>
      <c r="N716" s="224" t="s">
        <v>54</v>
      </c>
      <c r="O716" s="88"/>
      <c r="P716" s="225">
        <f>O716*H716</f>
        <v>0</v>
      </c>
      <c r="Q716" s="225">
        <v>0.00011</v>
      </c>
      <c r="R716" s="225">
        <f>Q716*H716</f>
        <v>0.0042696499999999998</v>
      </c>
      <c r="S716" s="225">
        <v>6.0000000000000002E-05</v>
      </c>
      <c r="T716" s="226">
        <f>S716*H716</f>
        <v>0.0023289000000000001</v>
      </c>
      <c r="U716" s="42"/>
      <c r="V716" s="42"/>
      <c r="W716" s="42"/>
      <c r="X716" s="42"/>
      <c r="Y716" s="42"/>
      <c r="Z716" s="42"/>
      <c r="AA716" s="42"/>
      <c r="AB716" s="42"/>
      <c r="AC716" s="42"/>
      <c r="AD716" s="42"/>
      <c r="AE716" s="42"/>
      <c r="AR716" s="227" t="s">
        <v>163</v>
      </c>
      <c r="AT716" s="227" t="s">
        <v>158</v>
      </c>
      <c r="AU716" s="227" t="s">
        <v>94</v>
      </c>
      <c r="AY716" s="20" t="s">
        <v>156</v>
      </c>
      <c r="BE716" s="228">
        <f>IF(N716="základní",J716,0)</f>
        <v>0</v>
      </c>
      <c r="BF716" s="228">
        <f>IF(N716="snížená",J716,0)</f>
        <v>0</v>
      </c>
      <c r="BG716" s="228">
        <f>IF(N716="zákl. přenesená",J716,0)</f>
        <v>0</v>
      </c>
      <c r="BH716" s="228">
        <f>IF(N716="sníž. přenesená",J716,0)</f>
        <v>0</v>
      </c>
      <c r="BI716" s="228">
        <f>IF(N716="nulová",J716,0)</f>
        <v>0</v>
      </c>
      <c r="BJ716" s="20" t="s">
        <v>91</v>
      </c>
      <c r="BK716" s="228">
        <f>ROUND(I716*H716,2)</f>
        <v>0</v>
      </c>
      <c r="BL716" s="20" t="s">
        <v>163</v>
      </c>
      <c r="BM716" s="227" t="s">
        <v>990</v>
      </c>
    </row>
    <row r="717" s="2" customFormat="1">
      <c r="A717" s="42"/>
      <c r="B717" s="43"/>
      <c r="C717" s="44"/>
      <c r="D717" s="229" t="s">
        <v>165</v>
      </c>
      <c r="E717" s="44"/>
      <c r="F717" s="230" t="s">
        <v>991</v>
      </c>
      <c r="G717" s="44"/>
      <c r="H717" s="44"/>
      <c r="I717" s="231"/>
      <c r="J717" s="44"/>
      <c r="K717" s="44"/>
      <c r="L717" s="48"/>
      <c r="M717" s="232"/>
      <c r="N717" s="233"/>
      <c r="O717" s="88"/>
      <c r="P717" s="88"/>
      <c r="Q717" s="88"/>
      <c r="R717" s="88"/>
      <c r="S717" s="88"/>
      <c r="T717" s="89"/>
      <c r="U717" s="42"/>
      <c r="V717" s="42"/>
      <c r="W717" s="42"/>
      <c r="X717" s="42"/>
      <c r="Y717" s="42"/>
      <c r="Z717" s="42"/>
      <c r="AA717" s="42"/>
      <c r="AB717" s="42"/>
      <c r="AC717" s="42"/>
      <c r="AD717" s="42"/>
      <c r="AE717" s="42"/>
      <c r="AT717" s="20" t="s">
        <v>165</v>
      </c>
      <c r="AU717" s="20" t="s">
        <v>94</v>
      </c>
    </row>
    <row r="718" s="13" customFormat="1">
      <c r="A718" s="13"/>
      <c r="B718" s="234"/>
      <c r="C718" s="235"/>
      <c r="D718" s="236" t="s">
        <v>167</v>
      </c>
      <c r="E718" s="237" t="s">
        <v>36</v>
      </c>
      <c r="F718" s="238" t="s">
        <v>992</v>
      </c>
      <c r="G718" s="235"/>
      <c r="H718" s="237" t="s">
        <v>36</v>
      </c>
      <c r="I718" s="239"/>
      <c r="J718" s="235"/>
      <c r="K718" s="235"/>
      <c r="L718" s="240"/>
      <c r="M718" s="241"/>
      <c r="N718" s="242"/>
      <c r="O718" s="242"/>
      <c r="P718" s="242"/>
      <c r="Q718" s="242"/>
      <c r="R718" s="242"/>
      <c r="S718" s="242"/>
      <c r="T718" s="24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4" t="s">
        <v>167</v>
      </c>
      <c r="AU718" s="244" t="s">
        <v>94</v>
      </c>
      <c r="AV718" s="13" t="s">
        <v>91</v>
      </c>
      <c r="AW718" s="13" t="s">
        <v>43</v>
      </c>
      <c r="AX718" s="13" t="s">
        <v>83</v>
      </c>
      <c r="AY718" s="244" t="s">
        <v>156</v>
      </c>
    </row>
    <row r="719" s="14" customFormat="1">
      <c r="A719" s="14"/>
      <c r="B719" s="245"/>
      <c r="C719" s="246"/>
      <c r="D719" s="236" t="s">
        <v>167</v>
      </c>
      <c r="E719" s="247" t="s">
        <v>36</v>
      </c>
      <c r="F719" s="248" t="s">
        <v>993</v>
      </c>
      <c r="G719" s="246"/>
      <c r="H719" s="249">
        <v>38.814999999999998</v>
      </c>
      <c r="I719" s="250"/>
      <c r="J719" s="246"/>
      <c r="K719" s="246"/>
      <c r="L719" s="251"/>
      <c r="M719" s="252"/>
      <c r="N719" s="253"/>
      <c r="O719" s="253"/>
      <c r="P719" s="253"/>
      <c r="Q719" s="253"/>
      <c r="R719" s="253"/>
      <c r="S719" s="253"/>
      <c r="T719" s="254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5" t="s">
        <v>167</v>
      </c>
      <c r="AU719" s="255" t="s">
        <v>94</v>
      </c>
      <c r="AV719" s="14" t="s">
        <v>94</v>
      </c>
      <c r="AW719" s="14" t="s">
        <v>43</v>
      </c>
      <c r="AX719" s="14" t="s">
        <v>91</v>
      </c>
      <c r="AY719" s="255" t="s">
        <v>156</v>
      </c>
    </row>
    <row r="720" s="2" customFormat="1" ht="16.5" customHeight="1">
      <c r="A720" s="42"/>
      <c r="B720" s="43"/>
      <c r="C720" s="216" t="s">
        <v>994</v>
      </c>
      <c r="D720" s="216" t="s">
        <v>158</v>
      </c>
      <c r="E720" s="217" t="s">
        <v>995</v>
      </c>
      <c r="F720" s="218" t="s">
        <v>996</v>
      </c>
      <c r="G720" s="219" t="s">
        <v>161</v>
      </c>
      <c r="H720" s="220">
        <v>47.600000000000001</v>
      </c>
      <c r="I720" s="221"/>
      <c r="J720" s="222">
        <f>ROUND(I720*H720,2)</f>
        <v>0</v>
      </c>
      <c r="K720" s="218" t="s">
        <v>162</v>
      </c>
      <c r="L720" s="48"/>
      <c r="M720" s="223" t="s">
        <v>36</v>
      </c>
      <c r="N720" s="224" t="s">
        <v>54</v>
      </c>
      <c r="O720" s="88"/>
      <c r="P720" s="225">
        <f>O720*H720</f>
        <v>0</v>
      </c>
      <c r="Q720" s="225">
        <v>0.000263</v>
      </c>
      <c r="R720" s="225">
        <f>Q720*H720</f>
        <v>0.0125188</v>
      </c>
      <c r="S720" s="225">
        <v>0</v>
      </c>
      <c r="T720" s="226">
        <f>S720*H720</f>
        <v>0</v>
      </c>
      <c r="U720" s="42"/>
      <c r="V720" s="42"/>
      <c r="W720" s="42"/>
      <c r="X720" s="42"/>
      <c r="Y720" s="42"/>
      <c r="Z720" s="42"/>
      <c r="AA720" s="42"/>
      <c r="AB720" s="42"/>
      <c r="AC720" s="42"/>
      <c r="AD720" s="42"/>
      <c r="AE720" s="42"/>
      <c r="AR720" s="227" t="s">
        <v>163</v>
      </c>
      <c r="AT720" s="227" t="s">
        <v>158</v>
      </c>
      <c r="AU720" s="227" t="s">
        <v>94</v>
      </c>
      <c r="AY720" s="20" t="s">
        <v>156</v>
      </c>
      <c r="BE720" s="228">
        <f>IF(N720="základní",J720,0)</f>
        <v>0</v>
      </c>
      <c r="BF720" s="228">
        <f>IF(N720="snížená",J720,0)</f>
        <v>0</v>
      </c>
      <c r="BG720" s="228">
        <f>IF(N720="zákl. přenesená",J720,0)</f>
        <v>0</v>
      </c>
      <c r="BH720" s="228">
        <f>IF(N720="sníž. přenesená",J720,0)</f>
        <v>0</v>
      </c>
      <c r="BI720" s="228">
        <f>IF(N720="nulová",J720,0)</f>
        <v>0</v>
      </c>
      <c r="BJ720" s="20" t="s">
        <v>91</v>
      </c>
      <c r="BK720" s="228">
        <f>ROUND(I720*H720,2)</f>
        <v>0</v>
      </c>
      <c r="BL720" s="20" t="s">
        <v>163</v>
      </c>
      <c r="BM720" s="227" t="s">
        <v>997</v>
      </c>
    </row>
    <row r="721" s="2" customFormat="1">
      <c r="A721" s="42"/>
      <c r="B721" s="43"/>
      <c r="C721" s="44"/>
      <c r="D721" s="229" t="s">
        <v>165</v>
      </c>
      <c r="E721" s="44"/>
      <c r="F721" s="230" t="s">
        <v>998</v>
      </c>
      <c r="G721" s="44"/>
      <c r="H721" s="44"/>
      <c r="I721" s="231"/>
      <c r="J721" s="44"/>
      <c r="K721" s="44"/>
      <c r="L721" s="48"/>
      <c r="M721" s="232"/>
      <c r="N721" s="233"/>
      <c r="O721" s="88"/>
      <c r="P721" s="88"/>
      <c r="Q721" s="88"/>
      <c r="R721" s="88"/>
      <c r="S721" s="88"/>
      <c r="T721" s="89"/>
      <c r="U721" s="42"/>
      <c r="V721" s="42"/>
      <c r="W721" s="42"/>
      <c r="X721" s="42"/>
      <c r="Y721" s="42"/>
      <c r="Z721" s="42"/>
      <c r="AA721" s="42"/>
      <c r="AB721" s="42"/>
      <c r="AC721" s="42"/>
      <c r="AD721" s="42"/>
      <c r="AE721" s="42"/>
      <c r="AT721" s="20" t="s">
        <v>165</v>
      </c>
      <c r="AU721" s="20" t="s">
        <v>94</v>
      </c>
    </row>
    <row r="722" s="13" customFormat="1">
      <c r="A722" s="13"/>
      <c r="B722" s="234"/>
      <c r="C722" s="235"/>
      <c r="D722" s="236" t="s">
        <v>167</v>
      </c>
      <c r="E722" s="237" t="s">
        <v>36</v>
      </c>
      <c r="F722" s="238" t="s">
        <v>999</v>
      </c>
      <c r="G722" s="235"/>
      <c r="H722" s="237" t="s">
        <v>36</v>
      </c>
      <c r="I722" s="239"/>
      <c r="J722" s="235"/>
      <c r="K722" s="235"/>
      <c r="L722" s="240"/>
      <c r="M722" s="241"/>
      <c r="N722" s="242"/>
      <c r="O722" s="242"/>
      <c r="P722" s="242"/>
      <c r="Q722" s="242"/>
      <c r="R722" s="242"/>
      <c r="S722" s="242"/>
      <c r="T722" s="24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4" t="s">
        <v>167</v>
      </c>
      <c r="AU722" s="244" t="s">
        <v>94</v>
      </c>
      <c r="AV722" s="13" t="s">
        <v>91</v>
      </c>
      <c r="AW722" s="13" t="s">
        <v>43</v>
      </c>
      <c r="AX722" s="13" t="s">
        <v>83</v>
      </c>
      <c r="AY722" s="244" t="s">
        <v>156</v>
      </c>
    </row>
    <row r="723" s="13" customFormat="1">
      <c r="A723" s="13"/>
      <c r="B723" s="234"/>
      <c r="C723" s="235"/>
      <c r="D723" s="236" t="s">
        <v>167</v>
      </c>
      <c r="E723" s="237" t="s">
        <v>36</v>
      </c>
      <c r="F723" s="238" t="s">
        <v>273</v>
      </c>
      <c r="G723" s="235"/>
      <c r="H723" s="237" t="s">
        <v>36</v>
      </c>
      <c r="I723" s="239"/>
      <c r="J723" s="235"/>
      <c r="K723" s="235"/>
      <c r="L723" s="240"/>
      <c r="M723" s="241"/>
      <c r="N723" s="242"/>
      <c r="O723" s="242"/>
      <c r="P723" s="242"/>
      <c r="Q723" s="242"/>
      <c r="R723" s="242"/>
      <c r="S723" s="242"/>
      <c r="T723" s="24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4" t="s">
        <v>167</v>
      </c>
      <c r="AU723" s="244" t="s">
        <v>94</v>
      </c>
      <c r="AV723" s="13" t="s">
        <v>91</v>
      </c>
      <c r="AW723" s="13" t="s">
        <v>43</v>
      </c>
      <c r="AX723" s="13" t="s">
        <v>83</v>
      </c>
      <c r="AY723" s="244" t="s">
        <v>156</v>
      </c>
    </row>
    <row r="724" s="14" customFormat="1">
      <c r="A724" s="14"/>
      <c r="B724" s="245"/>
      <c r="C724" s="246"/>
      <c r="D724" s="236" t="s">
        <v>167</v>
      </c>
      <c r="E724" s="247" t="s">
        <v>36</v>
      </c>
      <c r="F724" s="248" t="s">
        <v>274</v>
      </c>
      <c r="G724" s="246"/>
      <c r="H724" s="249">
        <v>4</v>
      </c>
      <c r="I724" s="250"/>
      <c r="J724" s="246"/>
      <c r="K724" s="246"/>
      <c r="L724" s="251"/>
      <c r="M724" s="252"/>
      <c r="N724" s="253"/>
      <c r="O724" s="253"/>
      <c r="P724" s="253"/>
      <c r="Q724" s="253"/>
      <c r="R724" s="253"/>
      <c r="S724" s="253"/>
      <c r="T724" s="254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5" t="s">
        <v>167</v>
      </c>
      <c r="AU724" s="255" t="s">
        <v>94</v>
      </c>
      <c r="AV724" s="14" t="s">
        <v>94</v>
      </c>
      <c r="AW724" s="14" t="s">
        <v>43</v>
      </c>
      <c r="AX724" s="14" t="s">
        <v>83</v>
      </c>
      <c r="AY724" s="255" t="s">
        <v>156</v>
      </c>
    </row>
    <row r="725" s="14" customFormat="1">
      <c r="A725" s="14"/>
      <c r="B725" s="245"/>
      <c r="C725" s="246"/>
      <c r="D725" s="236" t="s">
        <v>167</v>
      </c>
      <c r="E725" s="247" t="s">
        <v>36</v>
      </c>
      <c r="F725" s="248" t="s">
        <v>275</v>
      </c>
      <c r="G725" s="246"/>
      <c r="H725" s="249">
        <v>43.520000000000003</v>
      </c>
      <c r="I725" s="250"/>
      <c r="J725" s="246"/>
      <c r="K725" s="246"/>
      <c r="L725" s="251"/>
      <c r="M725" s="252"/>
      <c r="N725" s="253"/>
      <c r="O725" s="253"/>
      <c r="P725" s="253"/>
      <c r="Q725" s="253"/>
      <c r="R725" s="253"/>
      <c r="S725" s="253"/>
      <c r="T725" s="254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5" t="s">
        <v>167</v>
      </c>
      <c r="AU725" s="255" t="s">
        <v>94</v>
      </c>
      <c r="AV725" s="14" t="s">
        <v>94</v>
      </c>
      <c r="AW725" s="14" t="s">
        <v>43</v>
      </c>
      <c r="AX725" s="14" t="s">
        <v>83</v>
      </c>
      <c r="AY725" s="255" t="s">
        <v>156</v>
      </c>
    </row>
    <row r="726" s="13" customFormat="1">
      <c r="A726" s="13"/>
      <c r="B726" s="234"/>
      <c r="C726" s="235"/>
      <c r="D726" s="236" t="s">
        <v>167</v>
      </c>
      <c r="E726" s="237" t="s">
        <v>36</v>
      </c>
      <c r="F726" s="238" t="s">
        <v>276</v>
      </c>
      <c r="G726" s="235"/>
      <c r="H726" s="237" t="s">
        <v>36</v>
      </c>
      <c r="I726" s="239"/>
      <c r="J726" s="235"/>
      <c r="K726" s="235"/>
      <c r="L726" s="240"/>
      <c r="M726" s="241"/>
      <c r="N726" s="242"/>
      <c r="O726" s="242"/>
      <c r="P726" s="242"/>
      <c r="Q726" s="242"/>
      <c r="R726" s="242"/>
      <c r="S726" s="242"/>
      <c r="T726" s="24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4" t="s">
        <v>167</v>
      </c>
      <c r="AU726" s="244" t="s">
        <v>94</v>
      </c>
      <c r="AV726" s="13" t="s">
        <v>91</v>
      </c>
      <c r="AW726" s="13" t="s">
        <v>43</v>
      </c>
      <c r="AX726" s="13" t="s">
        <v>83</v>
      </c>
      <c r="AY726" s="244" t="s">
        <v>156</v>
      </c>
    </row>
    <row r="727" s="14" customFormat="1">
      <c r="A727" s="14"/>
      <c r="B727" s="245"/>
      <c r="C727" s="246"/>
      <c r="D727" s="236" t="s">
        <v>167</v>
      </c>
      <c r="E727" s="247" t="s">
        <v>36</v>
      </c>
      <c r="F727" s="248" t="s">
        <v>1000</v>
      </c>
      <c r="G727" s="246"/>
      <c r="H727" s="249">
        <v>0.080000000000000002</v>
      </c>
      <c r="I727" s="250"/>
      <c r="J727" s="246"/>
      <c r="K727" s="246"/>
      <c r="L727" s="251"/>
      <c r="M727" s="252"/>
      <c r="N727" s="253"/>
      <c r="O727" s="253"/>
      <c r="P727" s="253"/>
      <c r="Q727" s="253"/>
      <c r="R727" s="253"/>
      <c r="S727" s="253"/>
      <c r="T727" s="25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5" t="s">
        <v>167</v>
      </c>
      <c r="AU727" s="255" t="s">
        <v>94</v>
      </c>
      <c r="AV727" s="14" t="s">
        <v>94</v>
      </c>
      <c r="AW727" s="14" t="s">
        <v>43</v>
      </c>
      <c r="AX727" s="14" t="s">
        <v>83</v>
      </c>
      <c r="AY727" s="255" t="s">
        <v>156</v>
      </c>
    </row>
    <row r="728" s="15" customFormat="1">
      <c r="A728" s="15"/>
      <c r="B728" s="256"/>
      <c r="C728" s="257"/>
      <c r="D728" s="236" t="s">
        <v>167</v>
      </c>
      <c r="E728" s="258" t="s">
        <v>36</v>
      </c>
      <c r="F728" s="259" t="s">
        <v>250</v>
      </c>
      <c r="G728" s="257"/>
      <c r="H728" s="260">
        <v>47.600000000000001</v>
      </c>
      <c r="I728" s="261"/>
      <c r="J728" s="257"/>
      <c r="K728" s="257"/>
      <c r="L728" s="262"/>
      <c r="M728" s="263"/>
      <c r="N728" s="264"/>
      <c r="O728" s="264"/>
      <c r="P728" s="264"/>
      <c r="Q728" s="264"/>
      <c r="R728" s="264"/>
      <c r="S728" s="264"/>
      <c r="T728" s="265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66" t="s">
        <v>167</v>
      </c>
      <c r="AU728" s="266" t="s">
        <v>94</v>
      </c>
      <c r="AV728" s="15" t="s">
        <v>163</v>
      </c>
      <c r="AW728" s="15" t="s">
        <v>43</v>
      </c>
      <c r="AX728" s="15" t="s">
        <v>91</v>
      </c>
      <c r="AY728" s="266" t="s">
        <v>156</v>
      </c>
    </row>
    <row r="729" s="2" customFormat="1" ht="16.5" customHeight="1">
      <c r="A729" s="42"/>
      <c r="B729" s="43"/>
      <c r="C729" s="216" t="s">
        <v>1001</v>
      </c>
      <c r="D729" s="216" t="s">
        <v>158</v>
      </c>
      <c r="E729" s="217" t="s">
        <v>995</v>
      </c>
      <c r="F729" s="218" t="s">
        <v>996</v>
      </c>
      <c r="G729" s="219" t="s">
        <v>161</v>
      </c>
      <c r="H729" s="220">
        <v>81.5</v>
      </c>
      <c r="I729" s="221"/>
      <c r="J729" s="222">
        <f>ROUND(I729*H729,2)</f>
        <v>0</v>
      </c>
      <c r="K729" s="218" t="s">
        <v>162</v>
      </c>
      <c r="L729" s="48"/>
      <c r="M729" s="223" t="s">
        <v>36</v>
      </c>
      <c r="N729" s="224" t="s">
        <v>54</v>
      </c>
      <c r="O729" s="88"/>
      <c r="P729" s="225">
        <f>O729*H729</f>
        <v>0</v>
      </c>
      <c r="Q729" s="225">
        <v>0.000263</v>
      </c>
      <c r="R729" s="225">
        <f>Q729*H729</f>
        <v>0.021434499999999999</v>
      </c>
      <c r="S729" s="225">
        <v>0</v>
      </c>
      <c r="T729" s="226">
        <f>S729*H729</f>
        <v>0</v>
      </c>
      <c r="U729" s="42"/>
      <c r="V729" s="42"/>
      <c r="W729" s="42"/>
      <c r="X729" s="42"/>
      <c r="Y729" s="42"/>
      <c r="Z729" s="42"/>
      <c r="AA729" s="42"/>
      <c r="AB729" s="42"/>
      <c r="AC729" s="42"/>
      <c r="AD729" s="42"/>
      <c r="AE729" s="42"/>
      <c r="AR729" s="227" t="s">
        <v>163</v>
      </c>
      <c r="AT729" s="227" t="s">
        <v>158</v>
      </c>
      <c r="AU729" s="227" t="s">
        <v>94</v>
      </c>
      <c r="AY729" s="20" t="s">
        <v>156</v>
      </c>
      <c r="BE729" s="228">
        <f>IF(N729="základní",J729,0)</f>
        <v>0</v>
      </c>
      <c r="BF729" s="228">
        <f>IF(N729="snížená",J729,0)</f>
        <v>0</v>
      </c>
      <c r="BG729" s="228">
        <f>IF(N729="zákl. přenesená",J729,0)</f>
        <v>0</v>
      </c>
      <c r="BH729" s="228">
        <f>IF(N729="sníž. přenesená",J729,0)</f>
        <v>0</v>
      </c>
      <c r="BI729" s="228">
        <f>IF(N729="nulová",J729,0)</f>
        <v>0</v>
      </c>
      <c r="BJ729" s="20" t="s">
        <v>91</v>
      </c>
      <c r="BK729" s="228">
        <f>ROUND(I729*H729,2)</f>
        <v>0</v>
      </c>
      <c r="BL729" s="20" t="s">
        <v>163</v>
      </c>
      <c r="BM729" s="227" t="s">
        <v>1002</v>
      </c>
    </row>
    <row r="730" s="2" customFormat="1">
      <c r="A730" s="42"/>
      <c r="B730" s="43"/>
      <c r="C730" s="44"/>
      <c r="D730" s="229" t="s">
        <v>165</v>
      </c>
      <c r="E730" s="44"/>
      <c r="F730" s="230" t="s">
        <v>998</v>
      </c>
      <c r="G730" s="44"/>
      <c r="H730" s="44"/>
      <c r="I730" s="231"/>
      <c r="J730" s="44"/>
      <c r="K730" s="44"/>
      <c r="L730" s="48"/>
      <c r="M730" s="232"/>
      <c r="N730" s="233"/>
      <c r="O730" s="88"/>
      <c r="P730" s="88"/>
      <c r="Q730" s="88"/>
      <c r="R730" s="88"/>
      <c r="S730" s="88"/>
      <c r="T730" s="89"/>
      <c r="U730" s="42"/>
      <c r="V730" s="42"/>
      <c r="W730" s="42"/>
      <c r="X730" s="42"/>
      <c r="Y730" s="42"/>
      <c r="Z730" s="42"/>
      <c r="AA730" s="42"/>
      <c r="AB730" s="42"/>
      <c r="AC730" s="42"/>
      <c r="AD730" s="42"/>
      <c r="AE730" s="42"/>
      <c r="AT730" s="20" t="s">
        <v>165</v>
      </c>
      <c r="AU730" s="20" t="s">
        <v>94</v>
      </c>
    </row>
    <row r="731" s="13" customFormat="1">
      <c r="A731" s="13"/>
      <c r="B731" s="234"/>
      <c r="C731" s="235"/>
      <c r="D731" s="236" t="s">
        <v>167</v>
      </c>
      <c r="E731" s="237" t="s">
        <v>36</v>
      </c>
      <c r="F731" s="238" t="s">
        <v>1003</v>
      </c>
      <c r="G731" s="235"/>
      <c r="H731" s="237" t="s">
        <v>36</v>
      </c>
      <c r="I731" s="239"/>
      <c r="J731" s="235"/>
      <c r="K731" s="235"/>
      <c r="L731" s="240"/>
      <c r="M731" s="241"/>
      <c r="N731" s="242"/>
      <c r="O731" s="242"/>
      <c r="P731" s="242"/>
      <c r="Q731" s="242"/>
      <c r="R731" s="242"/>
      <c r="S731" s="242"/>
      <c r="T731" s="24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4" t="s">
        <v>167</v>
      </c>
      <c r="AU731" s="244" t="s">
        <v>94</v>
      </c>
      <c r="AV731" s="13" t="s">
        <v>91</v>
      </c>
      <c r="AW731" s="13" t="s">
        <v>43</v>
      </c>
      <c r="AX731" s="13" t="s">
        <v>83</v>
      </c>
      <c r="AY731" s="244" t="s">
        <v>156</v>
      </c>
    </row>
    <row r="732" s="13" customFormat="1">
      <c r="A732" s="13"/>
      <c r="B732" s="234"/>
      <c r="C732" s="235"/>
      <c r="D732" s="236" t="s">
        <v>167</v>
      </c>
      <c r="E732" s="237" t="s">
        <v>36</v>
      </c>
      <c r="F732" s="238" t="s">
        <v>1004</v>
      </c>
      <c r="G732" s="235"/>
      <c r="H732" s="237" t="s">
        <v>36</v>
      </c>
      <c r="I732" s="239"/>
      <c r="J732" s="235"/>
      <c r="K732" s="235"/>
      <c r="L732" s="240"/>
      <c r="M732" s="241"/>
      <c r="N732" s="242"/>
      <c r="O732" s="242"/>
      <c r="P732" s="242"/>
      <c r="Q732" s="242"/>
      <c r="R732" s="242"/>
      <c r="S732" s="242"/>
      <c r="T732" s="24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4" t="s">
        <v>167</v>
      </c>
      <c r="AU732" s="244" t="s">
        <v>94</v>
      </c>
      <c r="AV732" s="13" t="s">
        <v>91</v>
      </c>
      <c r="AW732" s="13" t="s">
        <v>43</v>
      </c>
      <c r="AX732" s="13" t="s">
        <v>83</v>
      </c>
      <c r="AY732" s="244" t="s">
        <v>156</v>
      </c>
    </row>
    <row r="733" s="13" customFormat="1">
      <c r="A733" s="13"/>
      <c r="B733" s="234"/>
      <c r="C733" s="235"/>
      <c r="D733" s="236" t="s">
        <v>167</v>
      </c>
      <c r="E733" s="237" t="s">
        <v>36</v>
      </c>
      <c r="F733" s="238" t="s">
        <v>1005</v>
      </c>
      <c r="G733" s="235"/>
      <c r="H733" s="237" t="s">
        <v>36</v>
      </c>
      <c r="I733" s="239"/>
      <c r="J733" s="235"/>
      <c r="K733" s="235"/>
      <c r="L733" s="240"/>
      <c r="M733" s="241"/>
      <c r="N733" s="242"/>
      <c r="O733" s="242"/>
      <c r="P733" s="242"/>
      <c r="Q733" s="242"/>
      <c r="R733" s="242"/>
      <c r="S733" s="242"/>
      <c r="T733" s="24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4" t="s">
        <v>167</v>
      </c>
      <c r="AU733" s="244" t="s">
        <v>94</v>
      </c>
      <c r="AV733" s="13" t="s">
        <v>91</v>
      </c>
      <c r="AW733" s="13" t="s">
        <v>43</v>
      </c>
      <c r="AX733" s="13" t="s">
        <v>83</v>
      </c>
      <c r="AY733" s="244" t="s">
        <v>156</v>
      </c>
    </row>
    <row r="734" s="14" customFormat="1">
      <c r="A734" s="14"/>
      <c r="B734" s="245"/>
      <c r="C734" s="246"/>
      <c r="D734" s="236" t="s">
        <v>167</v>
      </c>
      <c r="E734" s="247" t="s">
        <v>36</v>
      </c>
      <c r="F734" s="248" t="s">
        <v>274</v>
      </c>
      <c r="G734" s="246"/>
      <c r="H734" s="249">
        <v>4</v>
      </c>
      <c r="I734" s="250"/>
      <c r="J734" s="246"/>
      <c r="K734" s="246"/>
      <c r="L734" s="251"/>
      <c r="M734" s="252"/>
      <c r="N734" s="253"/>
      <c r="O734" s="253"/>
      <c r="P734" s="253"/>
      <c r="Q734" s="253"/>
      <c r="R734" s="253"/>
      <c r="S734" s="253"/>
      <c r="T734" s="254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5" t="s">
        <v>167</v>
      </c>
      <c r="AU734" s="255" t="s">
        <v>94</v>
      </c>
      <c r="AV734" s="14" t="s">
        <v>94</v>
      </c>
      <c r="AW734" s="14" t="s">
        <v>43</v>
      </c>
      <c r="AX734" s="14" t="s">
        <v>83</v>
      </c>
      <c r="AY734" s="255" t="s">
        <v>156</v>
      </c>
    </row>
    <row r="735" s="14" customFormat="1">
      <c r="A735" s="14"/>
      <c r="B735" s="245"/>
      <c r="C735" s="246"/>
      <c r="D735" s="236" t="s">
        <v>167</v>
      </c>
      <c r="E735" s="247" t="s">
        <v>36</v>
      </c>
      <c r="F735" s="248" t="s">
        <v>275</v>
      </c>
      <c r="G735" s="246"/>
      <c r="H735" s="249">
        <v>43.520000000000003</v>
      </c>
      <c r="I735" s="250"/>
      <c r="J735" s="246"/>
      <c r="K735" s="246"/>
      <c r="L735" s="251"/>
      <c r="M735" s="252"/>
      <c r="N735" s="253"/>
      <c r="O735" s="253"/>
      <c r="P735" s="253"/>
      <c r="Q735" s="253"/>
      <c r="R735" s="253"/>
      <c r="S735" s="253"/>
      <c r="T735" s="254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5" t="s">
        <v>167</v>
      </c>
      <c r="AU735" s="255" t="s">
        <v>94</v>
      </c>
      <c r="AV735" s="14" t="s">
        <v>94</v>
      </c>
      <c r="AW735" s="14" t="s">
        <v>43</v>
      </c>
      <c r="AX735" s="14" t="s">
        <v>83</v>
      </c>
      <c r="AY735" s="255" t="s">
        <v>156</v>
      </c>
    </row>
    <row r="736" s="14" customFormat="1">
      <c r="A736" s="14"/>
      <c r="B736" s="245"/>
      <c r="C736" s="246"/>
      <c r="D736" s="236" t="s">
        <v>167</v>
      </c>
      <c r="E736" s="247" t="s">
        <v>36</v>
      </c>
      <c r="F736" s="248" t="s">
        <v>1006</v>
      </c>
      <c r="G736" s="246"/>
      <c r="H736" s="249">
        <v>9.5</v>
      </c>
      <c r="I736" s="250"/>
      <c r="J736" s="246"/>
      <c r="K736" s="246"/>
      <c r="L736" s="251"/>
      <c r="M736" s="252"/>
      <c r="N736" s="253"/>
      <c r="O736" s="253"/>
      <c r="P736" s="253"/>
      <c r="Q736" s="253"/>
      <c r="R736" s="253"/>
      <c r="S736" s="253"/>
      <c r="T736" s="254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5" t="s">
        <v>167</v>
      </c>
      <c r="AU736" s="255" t="s">
        <v>94</v>
      </c>
      <c r="AV736" s="14" t="s">
        <v>94</v>
      </c>
      <c r="AW736" s="14" t="s">
        <v>43</v>
      </c>
      <c r="AX736" s="14" t="s">
        <v>83</v>
      </c>
      <c r="AY736" s="255" t="s">
        <v>156</v>
      </c>
    </row>
    <row r="737" s="14" customFormat="1">
      <c r="A737" s="14"/>
      <c r="B737" s="245"/>
      <c r="C737" s="246"/>
      <c r="D737" s="236" t="s">
        <v>167</v>
      </c>
      <c r="E737" s="247" t="s">
        <v>36</v>
      </c>
      <c r="F737" s="248" t="s">
        <v>1007</v>
      </c>
      <c r="G737" s="246"/>
      <c r="H737" s="249">
        <v>38.189999999999998</v>
      </c>
      <c r="I737" s="250"/>
      <c r="J737" s="246"/>
      <c r="K737" s="246"/>
      <c r="L737" s="251"/>
      <c r="M737" s="252"/>
      <c r="N737" s="253"/>
      <c r="O737" s="253"/>
      <c r="P737" s="253"/>
      <c r="Q737" s="253"/>
      <c r="R737" s="253"/>
      <c r="S737" s="253"/>
      <c r="T737" s="25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5" t="s">
        <v>167</v>
      </c>
      <c r="AU737" s="255" t="s">
        <v>94</v>
      </c>
      <c r="AV737" s="14" t="s">
        <v>94</v>
      </c>
      <c r="AW737" s="14" t="s">
        <v>43</v>
      </c>
      <c r="AX737" s="14" t="s">
        <v>83</v>
      </c>
      <c r="AY737" s="255" t="s">
        <v>156</v>
      </c>
    </row>
    <row r="738" s="14" customFormat="1">
      <c r="A738" s="14"/>
      <c r="B738" s="245"/>
      <c r="C738" s="246"/>
      <c r="D738" s="236" t="s">
        <v>167</v>
      </c>
      <c r="E738" s="247" t="s">
        <v>36</v>
      </c>
      <c r="F738" s="248" t="s">
        <v>1008</v>
      </c>
      <c r="G738" s="246"/>
      <c r="H738" s="249">
        <v>-13.760999999999999</v>
      </c>
      <c r="I738" s="250"/>
      <c r="J738" s="246"/>
      <c r="K738" s="246"/>
      <c r="L738" s="251"/>
      <c r="M738" s="252"/>
      <c r="N738" s="253"/>
      <c r="O738" s="253"/>
      <c r="P738" s="253"/>
      <c r="Q738" s="253"/>
      <c r="R738" s="253"/>
      <c r="S738" s="253"/>
      <c r="T738" s="254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5" t="s">
        <v>167</v>
      </c>
      <c r="AU738" s="255" t="s">
        <v>94</v>
      </c>
      <c r="AV738" s="14" t="s">
        <v>94</v>
      </c>
      <c r="AW738" s="14" t="s">
        <v>43</v>
      </c>
      <c r="AX738" s="14" t="s">
        <v>83</v>
      </c>
      <c r="AY738" s="255" t="s">
        <v>156</v>
      </c>
    </row>
    <row r="739" s="14" customFormat="1">
      <c r="A739" s="14"/>
      <c r="B739" s="245"/>
      <c r="C739" s="246"/>
      <c r="D739" s="236" t="s">
        <v>167</v>
      </c>
      <c r="E739" s="247" t="s">
        <v>36</v>
      </c>
      <c r="F739" s="248" t="s">
        <v>1009</v>
      </c>
      <c r="G739" s="246"/>
      <c r="H739" s="249">
        <v>0.050999999999999997</v>
      </c>
      <c r="I739" s="250"/>
      <c r="J739" s="246"/>
      <c r="K739" s="246"/>
      <c r="L739" s="251"/>
      <c r="M739" s="252"/>
      <c r="N739" s="253"/>
      <c r="O739" s="253"/>
      <c r="P739" s="253"/>
      <c r="Q739" s="253"/>
      <c r="R739" s="253"/>
      <c r="S739" s="253"/>
      <c r="T739" s="254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5" t="s">
        <v>167</v>
      </c>
      <c r="AU739" s="255" t="s">
        <v>94</v>
      </c>
      <c r="AV739" s="14" t="s">
        <v>94</v>
      </c>
      <c r="AW739" s="14" t="s">
        <v>43</v>
      </c>
      <c r="AX739" s="14" t="s">
        <v>83</v>
      </c>
      <c r="AY739" s="255" t="s">
        <v>156</v>
      </c>
    </row>
    <row r="740" s="15" customFormat="1">
      <c r="A740" s="15"/>
      <c r="B740" s="256"/>
      <c r="C740" s="257"/>
      <c r="D740" s="236" t="s">
        <v>167</v>
      </c>
      <c r="E740" s="258" t="s">
        <v>36</v>
      </c>
      <c r="F740" s="259" t="s">
        <v>250</v>
      </c>
      <c r="G740" s="257"/>
      <c r="H740" s="260">
        <v>81.500000000000014</v>
      </c>
      <c r="I740" s="261"/>
      <c r="J740" s="257"/>
      <c r="K740" s="257"/>
      <c r="L740" s="262"/>
      <c r="M740" s="263"/>
      <c r="N740" s="264"/>
      <c r="O740" s="264"/>
      <c r="P740" s="264"/>
      <c r="Q740" s="264"/>
      <c r="R740" s="264"/>
      <c r="S740" s="264"/>
      <c r="T740" s="265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66" t="s">
        <v>167</v>
      </c>
      <c r="AU740" s="266" t="s">
        <v>94</v>
      </c>
      <c r="AV740" s="15" t="s">
        <v>163</v>
      </c>
      <c r="AW740" s="15" t="s">
        <v>43</v>
      </c>
      <c r="AX740" s="15" t="s">
        <v>91</v>
      </c>
      <c r="AY740" s="266" t="s">
        <v>156</v>
      </c>
    </row>
    <row r="741" s="2" customFormat="1" ht="16.5" customHeight="1">
      <c r="A741" s="42"/>
      <c r="B741" s="43"/>
      <c r="C741" s="216" t="s">
        <v>1010</v>
      </c>
      <c r="D741" s="216" t="s">
        <v>158</v>
      </c>
      <c r="E741" s="217" t="s">
        <v>1011</v>
      </c>
      <c r="F741" s="218" t="s">
        <v>1012</v>
      </c>
      <c r="G741" s="219" t="s">
        <v>161</v>
      </c>
      <c r="H741" s="220">
        <v>7.4000000000000004</v>
      </c>
      <c r="I741" s="221"/>
      <c r="J741" s="222">
        <f>ROUND(I741*H741,2)</f>
        <v>0</v>
      </c>
      <c r="K741" s="218" t="s">
        <v>162</v>
      </c>
      <c r="L741" s="48"/>
      <c r="M741" s="223" t="s">
        <v>36</v>
      </c>
      <c r="N741" s="224" t="s">
        <v>54</v>
      </c>
      <c r="O741" s="88"/>
      <c r="P741" s="225">
        <f>O741*H741</f>
        <v>0</v>
      </c>
      <c r="Q741" s="225">
        <v>0.00018000000000000001</v>
      </c>
      <c r="R741" s="225">
        <f>Q741*H741</f>
        <v>0.0013320000000000001</v>
      </c>
      <c r="S741" s="225">
        <v>0</v>
      </c>
      <c r="T741" s="226">
        <f>S741*H741</f>
        <v>0</v>
      </c>
      <c r="U741" s="42"/>
      <c r="V741" s="42"/>
      <c r="W741" s="42"/>
      <c r="X741" s="42"/>
      <c r="Y741" s="42"/>
      <c r="Z741" s="42"/>
      <c r="AA741" s="42"/>
      <c r="AB741" s="42"/>
      <c r="AC741" s="42"/>
      <c r="AD741" s="42"/>
      <c r="AE741" s="42"/>
      <c r="AR741" s="227" t="s">
        <v>163</v>
      </c>
      <c r="AT741" s="227" t="s">
        <v>158</v>
      </c>
      <c r="AU741" s="227" t="s">
        <v>94</v>
      </c>
      <c r="AY741" s="20" t="s">
        <v>156</v>
      </c>
      <c r="BE741" s="228">
        <f>IF(N741="základní",J741,0)</f>
        <v>0</v>
      </c>
      <c r="BF741" s="228">
        <f>IF(N741="snížená",J741,0)</f>
        <v>0</v>
      </c>
      <c r="BG741" s="228">
        <f>IF(N741="zákl. přenesená",J741,0)</f>
        <v>0</v>
      </c>
      <c r="BH741" s="228">
        <f>IF(N741="sníž. přenesená",J741,0)</f>
        <v>0</v>
      </c>
      <c r="BI741" s="228">
        <f>IF(N741="nulová",J741,0)</f>
        <v>0</v>
      </c>
      <c r="BJ741" s="20" t="s">
        <v>91</v>
      </c>
      <c r="BK741" s="228">
        <f>ROUND(I741*H741,2)</f>
        <v>0</v>
      </c>
      <c r="BL741" s="20" t="s">
        <v>163</v>
      </c>
      <c r="BM741" s="227" t="s">
        <v>1013</v>
      </c>
    </row>
    <row r="742" s="2" customFormat="1">
      <c r="A742" s="42"/>
      <c r="B742" s="43"/>
      <c r="C742" s="44"/>
      <c r="D742" s="229" t="s">
        <v>165</v>
      </c>
      <c r="E742" s="44"/>
      <c r="F742" s="230" t="s">
        <v>1014</v>
      </c>
      <c r="G742" s="44"/>
      <c r="H742" s="44"/>
      <c r="I742" s="231"/>
      <c r="J742" s="44"/>
      <c r="K742" s="44"/>
      <c r="L742" s="48"/>
      <c r="M742" s="232"/>
      <c r="N742" s="233"/>
      <c r="O742" s="88"/>
      <c r="P742" s="88"/>
      <c r="Q742" s="88"/>
      <c r="R742" s="88"/>
      <c r="S742" s="88"/>
      <c r="T742" s="89"/>
      <c r="U742" s="42"/>
      <c r="V742" s="42"/>
      <c r="W742" s="42"/>
      <c r="X742" s="42"/>
      <c r="Y742" s="42"/>
      <c r="Z742" s="42"/>
      <c r="AA742" s="42"/>
      <c r="AB742" s="42"/>
      <c r="AC742" s="42"/>
      <c r="AD742" s="42"/>
      <c r="AE742" s="42"/>
      <c r="AT742" s="20" t="s">
        <v>165</v>
      </c>
      <c r="AU742" s="20" t="s">
        <v>94</v>
      </c>
    </row>
    <row r="743" s="13" customFormat="1">
      <c r="A743" s="13"/>
      <c r="B743" s="234"/>
      <c r="C743" s="235"/>
      <c r="D743" s="236" t="s">
        <v>167</v>
      </c>
      <c r="E743" s="237" t="s">
        <v>36</v>
      </c>
      <c r="F743" s="238" t="s">
        <v>1015</v>
      </c>
      <c r="G743" s="235"/>
      <c r="H743" s="237" t="s">
        <v>36</v>
      </c>
      <c r="I743" s="239"/>
      <c r="J743" s="235"/>
      <c r="K743" s="235"/>
      <c r="L743" s="240"/>
      <c r="M743" s="241"/>
      <c r="N743" s="242"/>
      <c r="O743" s="242"/>
      <c r="P743" s="242"/>
      <c r="Q743" s="242"/>
      <c r="R743" s="242"/>
      <c r="S743" s="242"/>
      <c r="T743" s="24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4" t="s">
        <v>167</v>
      </c>
      <c r="AU743" s="244" t="s">
        <v>94</v>
      </c>
      <c r="AV743" s="13" t="s">
        <v>91</v>
      </c>
      <c r="AW743" s="13" t="s">
        <v>43</v>
      </c>
      <c r="AX743" s="13" t="s">
        <v>83</v>
      </c>
      <c r="AY743" s="244" t="s">
        <v>156</v>
      </c>
    </row>
    <row r="744" s="13" customFormat="1">
      <c r="A744" s="13"/>
      <c r="B744" s="234"/>
      <c r="C744" s="235"/>
      <c r="D744" s="236" t="s">
        <v>167</v>
      </c>
      <c r="E744" s="237" t="s">
        <v>36</v>
      </c>
      <c r="F744" s="238" t="s">
        <v>1016</v>
      </c>
      <c r="G744" s="235"/>
      <c r="H744" s="237" t="s">
        <v>36</v>
      </c>
      <c r="I744" s="239"/>
      <c r="J744" s="235"/>
      <c r="K744" s="235"/>
      <c r="L744" s="240"/>
      <c r="M744" s="241"/>
      <c r="N744" s="242"/>
      <c r="O744" s="242"/>
      <c r="P744" s="242"/>
      <c r="Q744" s="242"/>
      <c r="R744" s="242"/>
      <c r="S744" s="242"/>
      <c r="T744" s="24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4" t="s">
        <v>167</v>
      </c>
      <c r="AU744" s="244" t="s">
        <v>94</v>
      </c>
      <c r="AV744" s="13" t="s">
        <v>91</v>
      </c>
      <c r="AW744" s="13" t="s">
        <v>43</v>
      </c>
      <c r="AX744" s="13" t="s">
        <v>83</v>
      </c>
      <c r="AY744" s="244" t="s">
        <v>156</v>
      </c>
    </row>
    <row r="745" s="13" customFormat="1">
      <c r="A745" s="13"/>
      <c r="B745" s="234"/>
      <c r="C745" s="235"/>
      <c r="D745" s="236" t="s">
        <v>167</v>
      </c>
      <c r="E745" s="237" t="s">
        <v>36</v>
      </c>
      <c r="F745" s="238" t="s">
        <v>1017</v>
      </c>
      <c r="G745" s="235"/>
      <c r="H745" s="237" t="s">
        <v>36</v>
      </c>
      <c r="I745" s="239"/>
      <c r="J745" s="235"/>
      <c r="K745" s="235"/>
      <c r="L745" s="240"/>
      <c r="M745" s="241"/>
      <c r="N745" s="242"/>
      <c r="O745" s="242"/>
      <c r="P745" s="242"/>
      <c r="Q745" s="242"/>
      <c r="R745" s="242"/>
      <c r="S745" s="242"/>
      <c r="T745" s="24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4" t="s">
        <v>167</v>
      </c>
      <c r="AU745" s="244" t="s">
        <v>94</v>
      </c>
      <c r="AV745" s="13" t="s">
        <v>91</v>
      </c>
      <c r="AW745" s="13" t="s">
        <v>43</v>
      </c>
      <c r="AX745" s="13" t="s">
        <v>83</v>
      </c>
      <c r="AY745" s="244" t="s">
        <v>156</v>
      </c>
    </row>
    <row r="746" s="13" customFormat="1">
      <c r="A746" s="13"/>
      <c r="B746" s="234"/>
      <c r="C746" s="235"/>
      <c r="D746" s="236" t="s">
        <v>167</v>
      </c>
      <c r="E746" s="237" t="s">
        <v>36</v>
      </c>
      <c r="F746" s="238" t="s">
        <v>1018</v>
      </c>
      <c r="G746" s="235"/>
      <c r="H746" s="237" t="s">
        <v>36</v>
      </c>
      <c r="I746" s="239"/>
      <c r="J746" s="235"/>
      <c r="K746" s="235"/>
      <c r="L746" s="240"/>
      <c r="M746" s="241"/>
      <c r="N746" s="242"/>
      <c r="O746" s="242"/>
      <c r="P746" s="242"/>
      <c r="Q746" s="242"/>
      <c r="R746" s="242"/>
      <c r="S746" s="242"/>
      <c r="T746" s="24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4" t="s">
        <v>167</v>
      </c>
      <c r="AU746" s="244" t="s">
        <v>94</v>
      </c>
      <c r="AV746" s="13" t="s">
        <v>91</v>
      </c>
      <c r="AW746" s="13" t="s">
        <v>43</v>
      </c>
      <c r="AX746" s="13" t="s">
        <v>83</v>
      </c>
      <c r="AY746" s="244" t="s">
        <v>156</v>
      </c>
    </row>
    <row r="747" s="13" customFormat="1">
      <c r="A747" s="13"/>
      <c r="B747" s="234"/>
      <c r="C747" s="235"/>
      <c r="D747" s="236" t="s">
        <v>167</v>
      </c>
      <c r="E747" s="237" t="s">
        <v>36</v>
      </c>
      <c r="F747" s="238" t="s">
        <v>1019</v>
      </c>
      <c r="G747" s="235"/>
      <c r="H747" s="237" t="s">
        <v>36</v>
      </c>
      <c r="I747" s="239"/>
      <c r="J747" s="235"/>
      <c r="K747" s="235"/>
      <c r="L747" s="240"/>
      <c r="M747" s="241"/>
      <c r="N747" s="242"/>
      <c r="O747" s="242"/>
      <c r="P747" s="242"/>
      <c r="Q747" s="242"/>
      <c r="R747" s="242"/>
      <c r="S747" s="242"/>
      <c r="T747" s="24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4" t="s">
        <v>167</v>
      </c>
      <c r="AU747" s="244" t="s">
        <v>94</v>
      </c>
      <c r="AV747" s="13" t="s">
        <v>91</v>
      </c>
      <c r="AW747" s="13" t="s">
        <v>43</v>
      </c>
      <c r="AX747" s="13" t="s">
        <v>83</v>
      </c>
      <c r="AY747" s="244" t="s">
        <v>156</v>
      </c>
    </row>
    <row r="748" s="14" customFormat="1">
      <c r="A748" s="14"/>
      <c r="B748" s="245"/>
      <c r="C748" s="246"/>
      <c r="D748" s="236" t="s">
        <v>167</v>
      </c>
      <c r="E748" s="247" t="s">
        <v>36</v>
      </c>
      <c r="F748" s="248" t="s">
        <v>1020</v>
      </c>
      <c r="G748" s="246"/>
      <c r="H748" s="249">
        <v>5.8700000000000001</v>
      </c>
      <c r="I748" s="250"/>
      <c r="J748" s="246"/>
      <c r="K748" s="246"/>
      <c r="L748" s="251"/>
      <c r="M748" s="252"/>
      <c r="N748" s="253"/>
      <c r="O748" s="253"/>
      <c r="P748" s="253"/>
      <c r="Q748" s="253"/>
      <c r="R748" s="253"/>
      <c r="S748" s="253"/>
      <c r="T748" s="254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5" t="s">
        <v>167</v>
      </c>
      <c r="AU748" s="255" t="s">
        <v>94</v>
      </c>
      <c r="AV748" s="14" t="s">
        <v>94</v>
      </c>
      <c r="AW748" s="14" t="s">
        <v>43</v>
      </c>
      <c r="AX748" s="14" t="s">
        <v>83</v>
      </c>
      <c r="AY748" s="255" t="s">
        <v>156</v>
      </c>
    </row>
    <row r="749" s="14" customFormat="1">
      <c r="A749" s="14"/>
      <c r="B749" s="245"/>
      <c r="C749" s="246"/>
      <c r="D749" s="236" t="s">
        <v>167</v>
      </c>
      <c r="E749" s="247" t="s">
        <v>36</v>
      </c>
      <c r="F749" s="248" t="s">
        <v>1021</v>
      </c>
      <c r="G749" s="246"/>
      <c r="H749" s="249">
        <v>1.46</v>
      </c>
      <c r="I749" s="250"/>
      <c r="J749" s="246"/>
      <c r="K749" s="246"/>
      <c r="L749" s="251"/>
      <c r="M749" s="252"/>
      <c r="N749" s="253"/>
      <c r="O749" s="253"/>
      <c r="P749" s="253"/>
      <c r="Q749" s="253"/>
      <c r="R749" s="253"/>
      <c r="S749" s="253"/>
      <c r="T749" s="25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5" t="s">
        <v>167</v>
      </c>
      <c r="AU749" s="255" t="s">
        <v>94</v>
      </c>
      <c r="AV749" s="14" t="s">
        <v>94</v>
      </c>
      <c r="AW749" s="14" t="s">
        <v>43</v>
      </c>
      <c r="AX749" s="14" t="s">
        <v>83</v>
      </c>
      <c r="AY749" s="255" t="s">
        <v>156</v>
      </c>
    </row>
    <row r="750" s="14" customFormat="1">
      <c r="A750" s="14"/>
      <c r="B750" s="245"/>
      <c r="C750" s="246"/>
      <c r="D750" s="236" t="s">
        <v>167</v>
      </c>
      <c r="E750" s="247" t="s">
        <v>36</v>
      </c>
      <c r="F750" s="248" t="s">
        <v>1022</v>
      </c>
      <c r="G750" s="246"/>
      <c r="H750" s="249">
        <v>0.070000000000000007</v>
      </c>
      <c r="I750" s="250"/>
      <c r="J750" s="246"/>
      <c r="K750" s="246"/>
      <c r="L750" s="251"/>
      <c r="M750" s="252"/>
      <c r="N750" s="253"/>
      <c r="O750" s="253"/>
      <c r="P750" s="253"/>
      <c r="Q750" s="253"/>
      <c r="R750" s="253"/>
      <c r="S750" s="253"/>
      <c r="T750" s="25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5" t="s">
        <v>167</v>
      </c>
      <c r="AU750" s="255" t="s">
        <v>94</v>
      </c>
      <c r="AV750" s="14" t="s">
        <v>94</v>
      </c>
      <c r="AW750" s="14" t="s">
        <v>43</v>
      </c>
      <c r="AX750" s="14" t="s">
        <v>83</v>
      </c>
      <c r="AY750" s="255" t="s">
        <v>156</v>
      </c>
    </row>
    <row r="751" s="15" customFormat="1">
      <c r="A751" s="15"/>
      <c r="B751" s="256"/>
      <c r="C751" s="257"/>
      <c r="D751" s="236" t="s">
        <v>167</v>
      </c>
      <c r="E751" s="258" t="s">
        <v>36</v>
      </c>
      <c r="F751" s="259" t="s">
        <v>250</v>
      </c>
      <c r="G751" s="257"/>
      <c r="H751" s="260">
        <v>7.4000000000000004</v>
      </c>
      <c r="I751" s="261"/>
      <c r="J751" s="257"/>
      <c r="K751" s="257"/>
      <c r="L751" s="262"/>
      <c r="M751" s="263"/>
      <c r="N751" s="264"/>
      <c r="O751" s="264"/>
      <c r="P751" s="264"/>
      <c r="Q751" s="264"/>
      <c r="R751" s="264"/>
      <c r="S751" s="264"/>
      <c r="T751" s="265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66" t="s">
        <v>167</v>
      </c>
      <c r="AU751" s="266" t="s">
        <v>94</v>
      </c>
      <c r="AV751" s="15" t="s">
        <v>163</v>
      </c>
      <c r="AW751" s="15" t="s">
        <v>43</v>
      </c>
      <c r="AX751" s="15" t="s">
        <v>91</v>
      </c>
      <c r="AY751" s="266" t="s">
        <v>156</v>
      </c>
    </row>
    <row r="752" s="2" customFormat="1" ht="16.5" customHeight="1">
      <c r="A752" s="42"/>
      <c r="B752" s="43"/>
      <c r="C752" s="216" t="s">
        <v>1023</v>
      </c>
      <c r="D752" s="216" t="s">
        <v>158</v>
      </c>
      <c r="E752" s="217" t="s">
        <v>1024</v>
      </c>
      <c r="F752" s="218" t="s">
        <v>1025</v>
      </c>
      <c r="G752" s="219" t="s">
        <v>161</v>
      </c>
      <c r="H752" s="220">
        <v>84.5</v>
      </c>
      <c r="I752" s="221"/>
      <c r="J752" s="222">
        <f>ROUND(I752*H752,2)</f>
        <v>0</v>
      </c>
      <c r="K752" s="218" t="s">
        <v>162</v>
      </c>
      <c r="L752" s="48"/>
      <c r="M752" s="223" t="s">
        <v>36</v>
      </c>
      <c r="N752" s="224" t="s">
        <v>54</v>
      </c>
      <c r="O752" s="88"/>
      <c r="P752" s="225">
        <f>O752*H752</f>
        <v>0</v>
      </c>
      <c r="Q752" s="225">
        <v>0.00013999999999999999</v>
      </c>
      <c r="R752" s="225">
        <f>Q752*H752</f>
        <v>0.011829999999999999</v>
      </c>
      <c r="S752" s="225">
        <v>0</v>
      </c>
      <c r="T752" s="226">
        <f>S752*H752</f>
        <v>0</v>
      </c>
      <c r="U752" s="42"/>
      <c r="V752" s="42"/>
      <c r="W752" s="42"/>
      <c r="X752" s="42"/>
      <c r="Y752" s="42"/>
      <c r="Z752" s="42"/>
      <c r="AA752" s="42"/>
      <c r="AB752" s="42"/>
      <c r="AC752" s="42"/>
      <c r="AD752" s="42"/>
      <c r="AE752" s="42"/>
      <c r="AR752" s="227" t="s">
        <v>163</v>
      </c>
      <c r="AT752" s="227" t="s">
        <v>158</v>
      </c>
      <c r="AU752" s="227" t="s">
        <v>94</v>
      </c>
      <c r="AY752" s="20" t="s">
        <v>156</v>
      </c>
      <c r="BE752" s="228">
        <f>IF(N752="základní",J752,0)</f>
        <v>0</v>
      </c>
      <c r="BF752" s="228">
        <f>IF(N752="snížená",J752,0)</f>
        <v>0</v>
      </c>
      <c r="BG752" s="228">
        <f>IF(N752="zákl. přenesená",J752,0)</f>
        <v>0</v>
      </c>
      <c r="BH752" s="228">
        <f>IF(N752="sníž. přenesená",J752,0)</f>
        <v>0</v>
      </c>
      <c r="BI752" s="228">
        <f>IF(N752="nulová",J752,0)</f>
        <v>0</v>
      </c>
      <c r="BJ752" s="20" t="s">
        <v>91</v>
      </c>
      <c r="BK752" s="228">
        <f>ROUND(I752*H752,2)</f>
        <v>0</v>
      </c>
      <c r="BL752" s="20" t="s">
        <v>163</v>
      </c>
      <c r="BM752" s="227" t="s">
        <v>1026</v>
      </c>
    </row>
    <row r="753" s="2" customFormat="1">
      <c r="A753" s="42"/>
      <c r="B753" s="43"/>
      <c r="C753" s="44"/>
      <c r="D753" s="229" t="s">
        <v>165</v>
      </c>
      <c r="E753" s="44"/>
      <c r="F753" s="230" t="s">
        <v>1027</v>
      </c>
      <c r="G753" s="44"/>
      <c r="H753" s="44"/>
      <c r="I753" s="231"/>
      <c r="J753" s="44"/>
      <c r="K753" s="44"/>
      <c r="L753" s="48"/>
      <c r="M753" s="232"/>
      <c r="N753" s="233"/>
      <c r="O753" s="88"/>
      <c r="P753" s="88"/>
      <c r="Q753" s="88"/>
      <c r="R753" s="88"/>
      <c r="S753" s="88"/>
      <c r="T753" s="89"/>
      <c r="U753" s="42"/>
      <c r="V753" s="42"/>
      <c r="W753" s="42"/>
      <c r="X753" s="42"/>
      <c r="Y753" s="42"/>
      <c r="Z753" s="42"/>
      <c r="AA753" s="42"/>
      <c r="AB753" s="42"/>
      <c r="AC753" s="42"/>
      <c r="AD753" s="42"/>
      <c r="AE753" s="42"/>
      <c r="AT753" s="20" t="s">
        <v>165</v>
      </c>
      <c r="AU753" s="20" t="s">
        <v>94</v>
      </c>
    </row>
    <row r="754" s="13" customFormat="1">
      <c r="A754" s="13"/>
      <c r="B754" s="234"/>
      <c r="C754" s="235"/>
      <c r="D754" s="236" t="s">
        <v>167</v>
      </c>
      <c r="E754" s="237" t="s">
        <v>36</v>
      </c>
      <c r="F754" s="238" t="s">
        <v>1003</v>
      </c>
      <c r="G754" s="235"/>
      <c r="H754" s="237" t="s">
        <v>36</v>
      </c>
      <c r="I754" s="239"/>
      <c r="J754" s="235"/>
      <c r="K754" s="235"/>
      <c r="L754" s="240"/>
      <c r="M754" s="241"/>
      <c r="N754" s="242"/>
      <c r="O754" s="242"/>
      <c r="P754" s="242"/>
      <c r="Q754" s="242"/>
      <c r="R754" s="242"/>
      <c r="S754" s="242"/>
      <c r="T754" s="24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4" t="s">
        <v>167</v>
      </c>
      <c r="AU754" s="244" t="s">
        <v>94</v>
      </c>
      <c r="AV754" s="13" t="s">
        <v>91</v>
      </c>
      <c r="AW754" s="13" t="s">
        <v>43</v>
      </c>
      <c r="AX754" s="13" t="s">
        <v>83</v>
      </c>
      <c r="AY754" s="244" t="s">
        <v>156</v>
      </c>
    </row>
    <row r="755" s="13" customFormat="1">
      <c r="A755" s="13"/>
      <c r="B755" s="234"/>
      <c r="C755" s="235"/>
      <c r="D755" s="236" t="s">
        <v>167</v>
      </c>
      <c r="E755" s="237" t="s">
        <v>36</v>
      </c>
      <c r="F755" s="238" t="s">
        <v>1004</v>
      </c>
      <c r="G755" s="235"/>
      <c r="H755" s="237" t="s">
        <v>36</v>
      </c>
      <c r="I755" s="239"/>
      <c r="J755" s="235"/>
      <c r="K755" s="235"/>
      <c r="L755" s="240"/>
      <c r="M755" s="241"/>
      <c r="N755" s="242"/>
      <c r="O755" s="242"/>
      <c r="P755" s="242"/>
      <c r="Q755" s="242"/>
      <c r="R755" s="242"/>
      <c r="S755" s="242"/>
      <c r="T755" s="24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4" t="s">
        <v>167</v>
      </c>
      <c r="AU755" s="244" t="s">
        <v>94</v>
      </c>
      <c r="AV755" s="13" t="s">
        <v>91</v>
      </c>
      <c r="AW755" s="13" t="s">
        <v>43</v>
      </c>
      <c r="AX755" s="13" t="s">
        <v>83</v>
      </c>
      <c r="AY755" s="244" t="s">
        <v>156</v>
      </c>
    </row>
    <row r="756" s="13" customFormat="1">
      <c r="A756" s="13"/>
      <c r="B756" s="234"/>
      <c r="C756" s="235"/>
      <c r="D756" s="236" t="s">
        <v>167</v>
      </c>
      <c r="E756" s="237" t="s">
        <v>36</v>
      </c>
      <c r="F756" s="238" t="s">
        <v>1005</v>
      </c>
      <c r="G756" s="235"/>
      <c r="H756" s="237" t="s">
        <v>36</v>
      </c>
      <c r="I756" s="239"/>
      <c r="J756" s="235"/>
      <c r="K756" s="235"/>
      <c r="L756" s="240"/>
      <c r="M756" s="241"/>
      <c r="N756" s="242"/>
      <c r="O756" s="242"/>
      <c r="P756" s="242"/>
      <c r="Q756" s="242"/>
      <c r="R756" s="242"/>
      <c r="S756" s="242"/>
      <c r="T756" s="24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4" t="s">
        <v>167</v>
      </c>
      <c r="AU756" s="244" t="s">
        <v>94</v>
      </c>
      <c r="AV756" s="13" t="s">
        <v>91</v>
      </c>
      <c r="AW756" s="13" t="s">
        <v>43</v>
      </c>
      <c r="AX756" s="13" t="s">
        <v>83</v>
      </c>
      <c r="AY756" s="244" t="s">
        <v>156</v>
      </c>
    </row>
    <row r="757" s="14" customFormat="1">
      <c r="A757" s="14"/>
      <c r="B757" s="245"/>
      <c r="C757" s="246"/>
      <c r="D757" s="236" t="s">
        <v>167</v>
      </c>
      <c r="E757" s="247" t="s">
        <v>36</v>
      </c>
      <c r="F757" s="248" t="s">
        <v>274</v>
      </c>
      <c r="G757" s="246"/>
      <c r="H757" s="249">
        <v>4</v>
      </c>
      <c r="I757" s="250"/>
      <c r="J757" s="246"/>
      <c r="K757" s="246"/>
      <c r="L757" s="251"/>
      <c r="M757" s="252"/>
      <c r="N757" s="253"/>
      <c r="O757" s="253"/>
      <c r="P757" s="253"/>
      <c r="Q757" s="253"/>
      <c r="R757" s="253"/>
      <c r="S757" s="253"/>
      <c r="T757" s="254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5" t="s">
        <v>167</v>
      </c>
      <c r="AU757" s="255" t="s">
        <v>94</v>
      </c>
      <c r="AV757" s="14" t="s">
        <v>94</v>
      </c>
      <c r="AW757" s="14" t="s">
        <v>43</v>
      </c>
      <c r="AX757" s="14" t="s">
        <v>83</v>
      </c>
      <c r="AY757" s="255" t="s">
        <v>156</v>
      </c>
    </row>
    <row r="758" s="14" customFormat="1">
      <c r="A758" s="14"/>
      <c r="B758" s="245"/>
      <c r="C758" s="246"/>
      <c r="D758" s="236" t="s">
        <v>167</v>
      </c>
      <c r="E758" s="247" t="s">
        <v>36</v>
      </c>
      <c r="F758" s="248" t="s">
        <v>275</v>
      </c>
      <c r="G758" s="246"/>
      <c r="H758" s="249">
        <v>43.520000000000003</v>
      </c>
      <c r="I758" s="250"/>
      <c r="J758" s="246"/>
      <c r="K758" s="246"/>
      <c r="L758" s="251"/>
      <c r="M758" s="252"/>
      <c r="N758" s="253"/>
      <c r="O758" s="253"/>
      <c r="P758" s="253"/>
      <c r="Q758" s="253"/>
      <c r="R758" s="253"/>
      <c r="S758" s="253"/>
      <c r="T758" s="25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5" t="s">
        <v>167</v>
      </c>
      <c r="AU758" s="255" t="s">
        <v>94</v>
      </c>
      <c r="AV758" s="14" t="s">
        <v>94</v>
      </c>
      <c r="AW758" s="14" t="s">
        <v>43</v>
      </c>
      <c r="AX758" s="14" t="s">
        <v>83</v>
      </c>
      <c r="AY758" s="255" t="s">
        <v>156</v>
      </c>
    </row>
    <row r="759" s="14" customFormat="1">
      <c r="A759" s="14"/>
      <c r="B759" s="245"/>
      <c r="C759" s="246"/>
      <c r="D759" s="236" t="s">
        <v>167</v>
      </c>
      <c r="E759" s="247" t="s">
        <v>36</v>
      </c>
      <c r="F759" s="248" t="s">
        <v>1006</v>
      </c>
      <c r="G759" s="246"/>
      <c r="H759" s="249">
        <v>9.5</v>
      </c>
      <c r="I759" s="250"/>
      <c r="J759" s="246"/>
      <c r="K759" s="246"/>
      <c r="L759" s="251"/>
      <c r="M759" s="252"/>
      <c r="N759" s="253"/>
      <c r="O759" s="253"/>
      <c r="P759" s="253"/>
      <c r="Q759" s="253"/>
      <c r="R759" s="253"/>
      <c r="S759" s="253"/>
      <c r="T759" s="254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5" t="s">
        <v>167</v>
      </c>
      <c r="AU759" s="255" t="s">
        <v>94</v>
      </c>
      <c r="AV759" s="14" t="s">
        <v>94</v>
      </c>
      <c r="AW759" s="14" t="s">
        <v>43</v>
      </c>
      <c r="AX759" s="14" t="s">
        <v>83</v>
      </c>
      <c r="AY759" s="255" t="s">
        <v>156</v>
      </c>
    </row>
    <row r="760" s="14" customFormat="1">
      <c r="A760" s="14"/>
      <c r="B760" s="245"/>
      <c r="C760" s="246"/>
      <c r="D760" s="236" t="s">
        <v>167</v>
      </c>
      <c r="E760" s="247" t="s">
        <v>36</v>
      </c>
      <c r="F760" s="248" t="s">
        <v>1007</v>
      </c>
      <c r="G760" s="246"/>
      <c r="H760" s="249">
        <v>38.189999999999998</v>
      </c>
      <c r="I760" s="250"/>
      <c r="J760" s="246"/>
      <c r="K760" s="246"/>
      <c r="L760" s="251"/>
      <c r="M760" s="252"/>
      <c r="N760" s="253"/>
      <c r="O760" s="253"/>
      <c r="P760" s="253"/>
      <c r="Q760" s="253"/>
      <c r="R760" s="253"/>
      <c r="S760" s="253"/>
      <c r="T760" s="254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5" t="s">
        <v>167</v>
      </c>
      <c r="AU760" s="255" t="s">
        <v>94</v>
      </c>
      <c r="AV760" s="14" t="s">
        <v>94</v>
      </c>
      <c r="AW760" s="14" t="s">
        <v>43</v>
      </c>
      <c r="AX760" s="14" t="s">
        <v>83</v>
      </c>
      <c r="AY760" s="255" t="s">
        <v>156</v>
      </c>
    </row>
    <row r="761" s="14" customFormat="1">
      <c r="A761" s="14"/>
      <c r="B761" s="245"/>
      <c r="C761" s="246"/>
      <c r="D761" s="236" t="s">
        <v>167</v>
      </c>
      <c r="E761" s="247" t="s">
        <v>36</v>
      </c>
      <c r="F761" s="248" t="s">
        <v>1008</v>
      </c>
      <c r="G761" s="246"/>
      <c r="H761" s="249">
        <v>-13.760999999999999</v>
      </c>
      <c r="I761" s="250"/>
      <c r="J761" s="246"/>
      <c r="K761" s="246"/>
      <c r="L761" s="251"/>
      <c r="M761" s="252"/>
      <c r="N761" s="253"/>
      <c r="O761" s="253"/>
      <c r="P761" s="253"/>
      <c r="Q761" s="253"/>
      <c r="R761" s="253"/>
      <c r="S761" s="253"/>
      <c r="T761" s="254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5" t="s">
        <v>167</v>
      </c>
      <c r="AU761" s="255" t="s">
        <v>94</v>
      </c>
      <c r="AV761" s="14" t="s">
        <v>94</v>
      </c>
      <c r="AW761" s="14" t="s">
        <v>43</v>
      </c>
      <c r="AX761" s="14" t="s">
        <v>83</v>
      </c>
      <c r="AY761" s="255" t="s">
        <v>156</v>
      </c>
    </row>
    <row r="762" s="13" customFormat="1">
      <c r="A762" s="13"/>
      <c r="B762" s="234"/>
      <c r="C762" s="235"/>
      <c r="D762" s="236" t="s">
        <v>167</v>
      </c>
      <c r="E762" s="237" t="s">
        <v>36</v>
      </c>
      <c r="F762" s="238" t="s">
        <v>260</v>
      </c>
      <c r="G762" s="235"/>
      <c r="H762" s="237" t="s">
        <v>36</v>
      </c>
      <c r="I762" s="239"/>
      <c r="J762" s="235"/>
      <c r="K762" s="235"/>
      <c r="L762" s="240"/>
      <c r="M762" s="241"/>
      <c r="N762" s="242"/>
      <c r="O762" s="242"/>
      <c r="P762" s="242"/>
      <c r="Q762" s="242"/>
      <c r="R762" s="242"/>
      <c r="S762" s="242"/>
      <c r="T762" s="24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4" t="s">
        <v>167</v>
      </c>
      <c r="AU762" s="244" t="s">
        <v>94</v>
      </c>
      <c r="AV762" s="13" t="s">
        <v>91</v>
      </c>
      <c r="AW762" s="13" t="s">
        <v>43</v>
      </c>
      <c r="AX762" s="13" t="s">
        <v>83</v>
      </c>
      <c r="AY762" s="244" t="s">
        <v>156</v>
      </c>
    </row>
    <row r="763" s="14" customFormat="1">
      <c r="A763" s="14"/>
      <c r="B763" s="245"/>
      <c r="C763" s="246"/>
      <c r="D763" s="236" t="s">
        <v>167</v>
      </c>
      <c r="E763" s="247" t="s">
        <v>36</v>
      </c>
      <c r="F763" s="248" t="s">
        <v>1028</v>
      </c>
      <c r="G763" s="246"/>
      <c r="H763" s="249">
        <v>2.988</v>
      </c>
      <c r="I763" s="250"/>
      <c r="J763" s="246"/>
      <c r="K763" s="246"/>
      <c r="L763" s="251"/>
      <c r="M763" s="252"/>
      <c r="N763" s="253"/>
      <c r="O763" s="253"/>
      <c r="P763" s="253"/>
      <c r="Q763" s="253"/>
      <c r="R763" s="253"/>
      <c r="S763" s="253"/>
      <c r="T763" s="254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5" t="s">
        <v>167</v>
      </c>
      <c r="AU763" s="255" t="s">
        <v>94</v>
      </c>
      <c r="AV763" s="14" t="s">
        <v>94</v>
      </c>
      <c r="AW763" s="14" t="s">
        <v>43</v>
      </c>
      <c r="AX763" s="14" t="s">
        <v>83</v>
      </c>
      <c r="AY763" s="255" t="s">
        <v>156</v>
      </c>
    </row>
    <row r="764" s="14" customFormat="1">
      <c r="A764" s="14"/>
      <c r="B764" s="245"/>
      <c r="C764" s="246"/>
      <c r="D764" s="236" t="s">
        <v>167</v>
      </c>
      <c r="E764" s="247" t="s">
        <v>36</v>
      </c>
      <c r="F764" s="248" t="s">
        <v>1029</v>
      </c>
      <c r="G764" s="246"/>
      <c r="H764" s="249">
        <v>0.063</v>
      </c>
      <c r="I764" s="250"/>
      <c r="J764" s="246"/>
      <c r="K764" s="246"/>
      <c r="L764" s="251"/>
      <c r="M764" s="252"/>
      <c r="N764" s="253"/>
      <c r="O764" s="253"/>
      <c r="P764" s="253"/>
      <c r="Q764" s="253"/>
      <c r="R764" s="253"/>
      <c r="S764" s="253"/>
      <c r="T764" s="254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5" t="s">
        <v>167</v>
      </c>
      <c r="AU764" s="255" t="s">
        <v>94</v>
      </c>
      <c r="AV764" s="14" t="s">
        <v>94</v>
      </c>
      <c r="AW764" s="14" t="s">
        <v>43</v>
      </c>
      <c r="AX764" s="14" t="s">
        <v>83</v>
      </c>
      <c r="AY764" s="255" t="s">
        <v>156</v>
      </c>
    </row>
    <row r="765" s="15" customFormat="1">
      <c r="A765" s="15"/>
      <c r="B765" s="256"/>
      <c r="C765" s="257"/>
      <c r="D765" s="236" t="s">
        <v>167</v>
      </c>
      <c r="E765" s="258" t="s">
        <v>36</v>
      </c>
      <c r="F765" s="259" t="s">
        <v>250</v>
      </c>
      <c r="G765" s="257"/>
      <c r="H765" s="260">
        <v>84.500000000000014</v>
      </c>
      <c r="I765" s="261"/>
      <c r="J765" s="257"/>
      <c r="K765" s="257"/>
      <c r="L765" s="262"/>
      <c r="M765" s="263"/>
      <c r="N765" s="264"/>
      <c r="O765" s="264"/>
      <c r="P765" s="264"/>
      <c r="Q765" s="264"/>
      <c r="R765" s="264"/>
      <c r="S765" s="264"/>
      <c r="T765" s="265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66" t="s">
        <v>167</v>
      </c>
      <c r="AU765" s="266" t="s">
        <v>94</v>
      </c>
      <c r="AV765" s="15" t="s">
        <v>163</v>
      </c>
      <c r="AW765" s="15" t="s">
        <v>43</v>
      </c>
      <c r="AX765" s="15" t="s">
        <v>91</v>
      </c>
      <c r="AY765" s="266" t="s">
        <v>156</v>
      </c>
    </row>
    <row r="766" s="2" customFormat="1" ht="37.8" customHeight="1">
      <c r="A766" s="42"/>
      <c r="B766" s="43"/>
      <c r="C766" s="216" t="s">
        <v>1030</v>
      </c>
      <c r="D766" s="216" t="s">
        <v>158</v>
      </c>
      <c r="E766" s="217" t="s">
        <v>1031</v>
      </c>
      <c r="F766" s="218" t="s">
        <v>1032</v>
      </c>
      <c r="G766" s="219" t="s">
        <v>161</v>
      </c>
      <c r="H766" s="220">
        <v>22</v>
      </c>
      <c r="I766" s="221"/>
      <c r="J766" s="222">
        <f>ROUND(I766*H766,2)</f>
        <v>0</v>
      </c>
      <c r="K766" s="218" t="s">
        <v>162</v>
      </c>
      <c r="L766" s="48"/>
      <c r="M766" s="223" t="s">
        <v>36</v>
      </c>
      <c r="N766" s="224" t="s">
        <v>54</v>
      </c>
      <c r="O766" s="88"/>
      <c r="P766" s="225">
        <f>O766*H766</f>
        <v>0</v>
      </c>
      <c r="Q766" s="225">
        <v>0.0085961600000000003</v>
      </c>
      <c r="R766" s="225">
        <f>Q766*H766</f>
        <v>0.18911552000000001</v>
      </c>
      <c r="S766" s="225">
        <v>0</v>
      </c>
      <c r="T766" s="226">
        <f>S766*H766</f>
        <v>0</v>
      </c>
      <c r="U766" s="42"/>
      <c r="V766" s="42"/>
      <c r="W766" s="42"/>
      <c r="X766" s="42"/>
      <c r="Y766" s="42"/>
      <c r="Z766" s="42"/>
      <c r="AA766" s="42"/>
      <c r="AB766" s="42"/>
      <c r="AC766" s="42"/>
      <c r="AD766" s="42"/>
      <c r="AE766" s="42"/>
      <c r="AR766" s="227" t="s">
        <v>163</v>
      </c>
      <c r="AT766" s="227" t="s">
        <v>158</v>
      </c>
      <c r="AU766" s="227" t="s">
        <v>94</v>
      </c>
      <c r="AY766" s="20" t="s">
        <v>156</v>
      </c>
      <c r="BE766" s="228">
        <f>IF(N766="základní",J766,0)</f>
        <v>0</v>
      </c>
      <c r="BF766" s="228">
        <f>IF(N766="snížená",J766,0)</f>
        <v>0</v>
      </c>
      <c r="BG766" s="228">
        <f>IF(N766="zákl. přenesená",J766,0)</f>
        <v>0</v>
      </c>
      <c r="BH766" s="228">
        <f>IF(N766="sníž. přenesená",J766,0)</f>
        <v>0</v>
      </c>
      <c r="BI766" s="228">
        <f>IF(N766="nulová",J766,0)</f>
        <v>0</v>
      </c>
      <c r="BJ766" s="20" t="s">
        <v>91</v>
      </c>
      <c r="BK766" s="228">
        <f>ROUND(I766*H766,2)</f>
        <v>0</v>
      </c>
      <c r="BL766" s="20" t="s">
        <v>163</v>
      </c>
      <c r="BM766" s="227" t="s">
        <v>1033</v>
      </c>
    </row>
    <row r="767" s="2" customFormat="1">
      <c r="A767" s="42"/>
      <c r="B767" s="43"/>
      <c r="C767" s="44"/>
      <c r="D767" s="229" t="s">
        <v>165</v>
      </c>
      <c r="E767" s="44"/>
      <c r="F767" s="230" t="s">
        <v>1034</v>
      </c>
      <c r="G767" s="44"/>
      <c r="H767" s="44"/>
      <c r="I767" s="231"/>
      <c r="J767" s="44"/>
      <c r="K767" s="44"/>
      <c r="L767" s="48"/>
      <c r="M767" s="232"/>
      <c r="N767" s="233"/>
      <c r="O767" s="88"/>
      <c r="P767" s="88"/>
      <c r="Q767" s="88"/>
      <c r="R767" s="88"/>
      <c r="S767" s="88"/>
      <c r="T767" s="89"/>
      <c r="U767" s="42"/>
      <c r="V767" s="42"/>
      <c r="W767" s="42"/>
      <c r="X767" s="42"/>
      <c r="Y767" s="42"/>
      <c r="Z767" s="42"/>
      <c r="AA767" s="42"/>
      <c r="AB767" s="42"/>
      <c r="AC767" s="42"/>
      <c r="AD767" s="42"/>
      <c r="AE767" s="42"/>
      <c r="AT767" s="20" t="s">
        <v>165</v>
      </c>
      <c r="AU767" s="20" t="s">
        <v>94</v>
      </c>
    </row>
    <row r="768" s="13" customFormat="1">
      <c r="A768" s="13"/>
      <c r="B768" s="234"/>
      <c r="C768" s="235"/>
      <c r="D768" s="236" t="s">
        <v>167</v>
      </c>
      <c r="E768" s="237" t="s">
        <v>36</v>
      </c>
      <c r="F768" s="238" t="s">
        <v>1015</v>
      </c>
      <c r="G768" s="235"/>
      <c r="H768" s="237" t="s">
        <v>36</v>
      </c>
      <c r="I768" s="239"/>
      <c r="J768" s="235"/>
      <c r="K768" s="235"/>
      <c r="L768" s="240"/>
      <c r="M768" s="241"/>
      <c r="N768" s="242"/>
      <c r="O768" s="242"/>
      <c r="P768" s="242"/>
      <c r="Q768" s="242"/>
      <c r="R768" s="242"/>
      <c r="S768" s="242"/>
      <c r="T768" s="24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4" t="s">
        <v>167</v>
      </c>
      <c r="AU768" s="244" t="s">
        <v>94</v>
      </c>
      <c r="AV768" s="13" t="s">
        <v>91</v>
      </c>
      <c r="AW768" s="13" t="s">
        <v>43</v>
      </c>
      <c r="AX768" s="13" t="s">
        <v>83</v>
      </c>
      <c r="AY768" s="244" t="s">
        <v>156</v>
      </c>
    </row>
    <row r="769" s="13" customFormat="1">
      <c r="A769" s="13"/>
      <c r="B769" s="234"/>
      <c r="C769" s="235"/>
      <c r="D769" s="236" t="s">
        <v>167</v>
      </c>
      <c r="E769" s="237" t="s">
        <v>36</v>
      </c>
      <c r="F769" s="238" t="s">
        <v>1016</v>
      </c>
      <c r="G769" s="235"/>
      <c r="H769" s="237" t="s">
        <v>36</v>
      </c>
      <c r="I769" s="239"/>
      <c r="J769" s="235"/>
      <c r="K769" s="235"/>
      <c r="L769" s="240"/>
      <c r="M769" s="241"/>
      <c r="N769" s="242"/>
      <c r="O769" s="242"/>
      <c r="P769" s="242"/>
      <c r="Q769" s="242"/>
      <c r="R769" s="242"/>
      <c r="S769" s="242"/>
      <c r="T769" s="24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4" t="s">
        <v>167</v>
      </c>
      <c r="AU769" s="244" t="s">
        <v>94</v>
      </c>
      <c r="AV769" s="13" t="s">
        <v>91</v>
      </c>
      <c r="AW769" s="13" t="s">
        <v>43</v>
      </c>
      <c r="AX769" s="13" t="s">
        <v>83</v>
      </c>
      <c r="AY769" s="244" t="s">
        <v>156</v>
      </c>
    </row>
    <row r="770" s="13" customFormat="1">
      <c r="A770" s="13"/>
      <c r="B770" s="234"/>
      <c r="C770" s="235"/>
      <c r="D770" s="236" t="s">
        <v>167</v>
      </c>
      <c r="E770" s="237" t="s">
        <v>36</v>
      </c>
      <c r="F770" s="238" t="s">
        <v>1017</v>
      </c>
      <c r="G770" s="235"/>
      <c r="H770" s="237" t="s">
        <v>36</v>
      </c>
      <c r="I770" s="239"/>
      <c r="J770" s="235"/>
      <c r="K770" s="235"/>
      <c r="L770" s="240"/>
      <c r="M770" s="241"/>
      <c r="N770" s="242"/>
      <c r="O770" s="242"/>
      <c r="P770" s="242"/>
      <c r="Q770" s="242"/>
      <c r="R770" s="242"/>
      <c r="S770" s="242"/>
      <c r="T770" s="24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4" t="s">
        <v>167</v>
      </c>
      <c r="AU770" s="244" t="s">
        <v>94</v>
      </c>
      <c r="AV770" s="13" t="s">
        <v>91</v>
      </c>
      <c r="AW770" s="13" t="s">
        <v>43</v>
      </c>
      <c r="AX770" s="13" t="s">
        <v>83</v>
      </c>
      <c r="AY770" s="244" t="s">
        <v>156</v>
      </c>
    </row>
    <row r="771" s="13" customFormat="1">
      <c r="A771" s="13"/>
      <c r="B771" s="234"/>
      <c r="C771" s="235"/>
      <c r="D771" s="236" t="s">
        <v>167</v>
      </c>
      <c r="E771" s="237" t="s">
        <v>36</v>
      </c>
      <c r="F771" s="238" t="s">
        <v>1018</v>
      </c>
      <c r="G771" s="235"/>
      <c r="H771" s="237" t="s">
        <v>36</v>
      </c>
      <c r="I771" s="239"/>
      <c r="J771" s="235"/>
      <c r="K771" s="235"/>
      <c r="L771" s="240"/>
      <c r="M771" s="241"/>
      <c r="N771" s="242"/>
      <c r="O771" s="242"/>
      <c r="P771" s="242"/>
      <c r="Q771" s="242"/>
      <c r="R771" s="242"/>
      <c r="S771" s="242"/>
      <c r="T771" s="24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4" t="s">
        <v>167</v>
      </c>
      <c r="AU771" s="244" t="s">
        <v>94</v>
      </c>
      <c r="AV771" s="13" t="s">
        <v>91</v>
      </c>
      <c r="AW771" s="13" t="s">
        <v>43</v>
      </c>
      <c r="AX771" s="13" t="s">
        <v>83</v>
      </c>
      <c r="AY771" s="244" t="s">
        <v>156</v>
      </c>
    </row>
    <row r="772" s="13" customFormat="1">
      <c r="A772" s="13"/>
      <c r="B772" s="234"/>
      <c r="C772" s="235"/>
      <c r="D772" s="236" t="s">
        <v>167</v>
      </c>
      <c r="E772" s="237" t="s">
        <v>36</v>
      </c>
      <c r="F772" s="238" t="s">
        <v>1019</v>
      </c>
      <c r="G772" s="235"/>
      <c r="H772" s="237" t="s">
        <v>36</v>
      </c>
      <c r="I772" s="239"/>
      <c r="J772" s="235"/>
      <c r="K772" s="235"/>
      <c r="L772" s="240"/>
      <c r="M772" s="241"/>
      <c r="N772" s="242"/>
      <c r="O772" s="242"/>
      <c r="P772" s="242"/>
      <c r="Q772" s="242"/>
      <c r="R772" s="242"/>
      <c r="S772" s="242"/>
      <c r="T772" s="24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4" t="s">
        <v>167</v>
      </c>
      <c r="AU772" s="244" t="s">
        <v>94</v>
      </c>
      <c r="AV772" s="13" t="s">
        <v>91</v>
      </c>
      <c r="AW772" s="13" t="s">
        <v>43</v>
      </c>
      <c r="AX772" s="13" t="s">
        <v>83</v>
      </c>
      <c r="AY772" s="244" t="s">
        <v>156</v>
      </c>
    </row>
    <row r="773" s="14" customFormat="1">
      <c r="A773" s="14"/>
      <c r="B773" s="245"/>
      <c r="C773" s="246"/>
      <c r="D773" s="236" t="s">
        <v>167</v>
      </c>
      <c r="E773" s="247" t="s">
        <v>36</v>
      </c>
      <c r="F773" s="248" t="s">
        <v>1035</v>
      </c>
      <c r="G773" s="246"/>
      <c r="H773" s="249">
        <v>17.609999999999999</v>
      </c>
      <c r="I773" s="250"/>
      <c r="J773" s="246"/>
      <c r="K773" s="246"/>
      <c r="L773" s="251"/>
      <c r="M773" s="252"/>
      <c r="N773" s="253"/>
      <c r="O773" s="253"/>
      <c r="P773" s="253"/>
      <c r="Q773" s="253"/>
      <c r="R773" s="253"/>
      <c r="S773" s="253"/>
      <c r="T773" s="254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5" t="s">
        <v>167</v>
      </c>
      <c r="AU773" s="255" t="s">
        <v>94</v>
      </c>
      <c r="AV773" s="14" t="s">
        <v>94</v>
      </c>
      <c r="AW773" s="14" t="s">
        <v>43</v>
      </c>
      <c r="AX773" s="14" t="s">
        <v>83</v>
      </c>
      <c r="AY773" s="255" t="s">
        <v>156</v>
      </c>
    </row>
    <row r="774" s="14" customFormat="1">
      <c r="A774" s="14"/>
      <c r="B774" s="245"/>
      <c r="C774" s="246"/>
      <c r="D774" s="236" t="s">
        <v>167</v>
      </c>
      <c r="E774" s="247" t="s">
        <v>36</v>
      </c>
      <c r="F774" s="248" t="s">
        <v>1036</v>
      </c>
      <c r="G774" s="246"/>
      <c r="H774" s="249">
        <v>4.3799999999999999</v>
      </c>
      <c r="I774" s="250"/>
      <c r="J774" s="246"/>
      <c r="K774" s="246"/>
      <c r="L774" s="251"/>
      <c r="M774" s="252"/>
      <c r="N774" s="253"/>
      <c r="O774" s="253"/>
      <c r="P774" s="253"/>
      <c r="Q774" s="253"/>
      <c r="R774" s="253"/>
      <c r="S774" s="253"/>
      <c r="T774" s="254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5" t="s">
        <v>167</v>
      </c>
      <c r="AU774" s="255" t="s">
        <v>94</v>
      </c>
      <c r="AV774" s="14" t="s">
        <v>94</v>
      </c>
      <c r="AW774" s="14" t="s">
        <v>43</v>
      </c>
      <c r="AX774" s="14" t="s">
        <v>83</v>
      </c>
      <c r="AY774" s="255" t="s">
        <v>156</v>
      </c>
    </row>
    <row r="775" s="14" customFormat="1">
      <c r="A775" s="14"/>
      <c r="B775" s="245"/>
      <c r="C775" s="246"/>
      <c r="D775" s="236" t="s">
        <v>167</v>
      </c>
      <c r="E775" s="247" t="s">
        <v>36</v>
      </c>
      <c r="F775" s="248" t="s">
        <v>1037</v>
      </c>
      <c r="G775" s="246"/>
      <c r="H775" s="249">
        <v>0.01</v>
      </c>
      <c r="I775" s="250"/>
      <c r="J775" s="246"/>
      <c r="K775" s="246"/>
      <c r="L775" s="251"/>
      <c r="M775" s="252"/>
      <c r="N775" s="253"/>
      <c r="O775" s="253"/>
      <c r="P775" s="253"/>
      <c r="Q775" s="253"/>
      <c r="R775" s="253"/>
      <c r="S775" s="253"/>
      <c r="T775" s="254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5" t="s">
        <v>167</v>
      </c>
      <c r="AU775" s="255" t="s">
        <v>94</v>
      </c>
      <c r="AV775" s="14" t="s">
        <v>94</v>
      </c>
      <c r="AW775" s="14" t="s">
        <v>43</v>
      </c>
      <c r="AX775" s="14" t="s">
        <v>83</v>
      </c>
      <c r="AY775" s="255" t="s">
        <v>156</v>
      </c>
    </row>
    <row r="776" s="15" customFormat="1">
      <c r="A776" s="15"/>
      <c r="B776" s="256"/>
      <c r="C776" s="257"/>
      <c r="D776" s="236" t="s">
        <v>167</v>
      </c>
      <c r="E776" s="258" t="s">
        <v>36</v>
      </c>
      <c r="F776" s="259" t="s">
        <v>250</v>
      </c>
      <c r="G776" s="257"/>
      <c r="H776" s="260">
        <v>22</v>
      </c>
      <c r="I776" s="261"/>
      <c r="J776" s="257"/>
      <c r="K776" s="257"/>
      <c r="L776" s="262"/>
      <c r="M776" s="263"/>
      <c r="N776" s="264"/>
      <c r="O776" s="264"/>
      <c r="P776" s="264"/>
      <c r="Q776" s="264"/>
      <c r="R776" s="264"/>
      <c r="S776" s="264"/>
      <c r="T776" s="265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66" t="s">
        <v>167</v>
      </c>
      <c r="AU776" s="266" t="s">
        <v>94</v>
      </c>
      <c r="AV776" s="15" t="s">
        <v>163</v>
      </c>
      <c r="AW776" s="15" t="s">
        <v>43</v>
      </c>
      <c r="AX776" s="15" t="s">
        <v>91</v>
      </c>
      <c r="AY776" s="266" t="s">
        <v>156</v>
      </c>
    </row>
    <row r="777" s="2" customFormat="1" ht="16.5" customHeight="1">
      <c r="A777" s="42"/>
      <c r="B777" s="43"/>
      <c r="C777" s="282" t="s">
        <v>1038</v>
      </c>
      <c r="D777" s="282" t="s">
        <v>849</v>
      </c>
      <c r="E777" s="283" t="s">
        <v>1039</v>
      </c>
      <c r="F777" s="284" t="s">
        <v>1040</v>
      </c>
      <c r="G777" s="285" t="s">
        <v>161</v>
      </c>
      <c r="H777" s="286">
        <v>23.100000000000001</v>
      </c>
      <c r="I777" s="287"/>
      <c r="J777" s="288">
        <f>ROUND(I777*H777,2)</f>
        <v>0</v>
      </c>
      <c r="K777" s="284" t="s">
        <v>162</v>
      </c>
      <c r="L777" s="289"/>
      <c r="M777" s="290" t="s">
        <v>36</v>
      </c>
      <c r="N777" s="291" t="s">
        <v>54</v>
      </c>
      <c r="O777" s="88"/>
      <c r="P777" s="225">
        <f>O777*H777</f>
        <v>0</v>
      </c>
      <c r="Q777" s="225">
        <v>0.0047999999999999996</v>
      </c>
      <c r="R777" s="225">
        <f>Q777*H777</f>
        <v>0.11087999999999999</v>
      </c>
      <c r="S777" s="225">
        <v>0</v>
      </c>
      <c r="T777" s="226">
        <f>S777*H777</f>
        <v>0</v>
      </c>
      <c r="U777" s="42"/>
      <c r="V777" s="42"/>
      <c r="W777" s="42"/>
      <c r="X777" s="42"/>
      <c r="Y777" s="42"/>
      <c r="Z777" s="42"/>
      <c r="AA777" s="42"/>
      <c r="AB777" s="42"/>
      <c r="AC777" s="42"/>
      <c r="AD777" s="42"/>
      <c r="AE777" s="42"/>
      <c r="AR777" s="227" t="s">
        <v>217</v>
      </c>
      <c r="AT777" s="227" t="s">
        <v>849</v>
      </c>
      <c r="AU777" s="227" t="s">
        <v>94</v>
      </c>
      <c r="AY777" s="20" t="s">
        <v>156</v>
      </c>
      <c r="BE777" s="228">
        <f>IF(N777="základní",J777,0)</f>
        <v>0</v>
      </c>
      <c r="BF777" s="228">
        <f>IF(N777="snížená",J777,0)</f>
        <v>0</v>
      </c>
      <c r="BG777" s="228">
        <f>IF(N777="zákl. přenesená",J777,0)</f>
        <v>0</v>
      </c>
      <c r="BH777" s="228">
        <f>IF(N777="sníž. přenesená",J777,0)</f>
        <v>0</v>
      </c>
      <c r="BI777" s="228">
        <f>IF(N777="nulová",J777,0)</f>
        <v>0</v>
      </c>
      <c r="BJ777" s="20" t="s">
        <v>91</v>
      </c>
      <c r="BK777" s="228">
        <f>ROUND(I777*H777,2)</f>
        <v>0</v>
      </c>
      <c r="BL777" s="20" t="s">
        <v>163</v>
      </c>
      <c r="BM777" s="227" t="s">
        <v>1041</v>
      </c>
    </row>
    <row r="778" s="14" customFormat="1">
      <c r="A778" s="14"/>
      <c r="B778" s="245"/>
      <c r="C778" s="246"/>
      <c r="D778" s="236" t="s">
        <v>167</v>
      </c>
      <c r="E778" s="246"/>
      <c r="F778" s="248" t="s">
        <v>1042</v>
      </c>
      <c r="G778" s="246"/>
      <c r="H778" s="249">
        <v>23.100000000000001</v>
      </c>
      <c r="I778" s="250"/>
      <c r="J778" s="246"/>
      <c r="K778" s="246"/>
      <c r="L778" s="251"/>
      <c r="M778" s="252"/>
      <c r="N778" s="253"/>
      <c r="O778" s="253"/>
      <c r="P778" s="253"/>
      <c r="Q778" s="253"/>
      <c r="R778" s="253"/>
      <c r="S778" s="253"/>
      <c r="T778" s="254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5" t="s">
        <v>167</v>
      </c>
      <c r="AU778" s="255" t="s">
        <v>94</v>
      </c>
      <c r="AV778" s="14" t="s">
        <v>94</v>
      </c>
      <c r="AW778" s="14" t="s">
        <v>4</v>
      </c>
      <c r="AX778" s="14" t="s">
        <v>91</v>
      </c>
      <c r="AY778" s="255" t="s">
        <v>156</v>
      </c>
    </row>
    <row r="779" s="2" customFormat="1" ht="37.8" customHeight="1">
      <c r="A779" s="42"/>
      <c r="B779" s="43"/>
      <c r="C779" s="216" t="s">
        <v>1043</v>
      </c>
      <c r="D779" s="216" t="s">
        <v>158</v>
      </c>
      <c r="E779" s="217" t="s">
        <v>1031</v>
      </c>
      <c r="F779" s="218" t="s">
        <v>1032</v>
      </c>
      <c r="G779" s="219" t="s">
        <v>161</v>
      </c>
      <c r="H779" s="220">
        <v>41.5</v>
      </c>
      <c r="I779" s="221"/>
      <c r="J779" s="222">
        <f>ROUND(I779*H779,2)</f>
        <v>0</v>
      </c>
      <c r="K779" s="218" t="s">
        <v>162</v>
      </c>
      <c r="L779" s="48"/>
      <c r="M779" s="223" t="s">
        <v>36</v>
      </c>
      <c r="N779" s="224" t="s">
        <v>54</v>
      </c>
      <c r="O779" s="88"/>
      <c r="P779" s="225">
        <f>O779*H779</f>
        <v>0</v>
      </c>
      <c r="Q779" s="225">
        <v>0.0086</v>
      </c>
      <c r="R779" s="225">
        <f>Q779*H779</f>
        <v>0.3569</v>
      </c>
      <c r="S779" s="225">
        <v>0</v>
      </c>
      <c r="T779" s="226">
        <f>S779*H779</f>
        <v>0</v>
      </c>
      <c r="U779" s="42"/>
      <c r="V779" s="42"/>
      <c r="W779" s="42"/>
      <c r="X779" s="42"/>
      <c r="Y779" s="42"/>
      <c r="Z779" s="42"/>
      <c r="AA779" s="42"/>
      <c r="AB779" s="42"/>
      <c r="AC779" s="42"/>
      <c r="AD779" s="42"/>
      <c r="AE779" s="42"/>
      <c r="AR779" s="227" t="s">
        <v>163</v>
      </c>
      <c r="AT779" s="227" t="s">
        <v>158</v>
      </c>
      <c r="AU779" s="227" t="s">
        <v>94</v>
      </c>
      <c r="AY779" s="20" t="s">
        <v>156</v>
      </c>
      <c r="BE779" s="228">
        <f>IF(N779="základní",J779,0)</f>
        <v>0</v>
      </c>
      <c r="BF779" s="228">
        <f>IF(N779="snížená",J779,0)</f>
        <v>0</v>
      </c>
      <c r="BG779" s="228">
        <f>IF(N779="zákl. přenesená",J779,0)</f>
        <v>0</v>
      </c>
      <c r="BH779" s="228">
        <f>IF(N779="sníž. přenesená",J779,0)</f>
        <v>0</v>
      </c>
      <c r="BI779" s="228">
        <f>IF(N779="nulová",J779,0)</f>
        <v>0</v>
      </c>
      <c r="BJ779" s="20" t="s">
        <v>91</v>
      </c>
      <c r="BK779" s="228">
        <f>ROUND(I779*H779,2)</f>
        <v>0</v>
      </c>
      <c r="BL779" s="20" t="s">
        <v>163</v>
      </c>
      <c r="BM779" s="227" t="s">
        <v>1044</v>
      </c>
    </row>
    <row r="780" s="2" customFormat="1">
      <c r="A780" s="42"/>
      <c r="B780" s="43"/>
      <c r="C780" s="44"/>
      <c r="D780" s="229" t="s">
        <v>165</v>
      </c>
      <c r="E780" s="44"/>
      <c r="F780" s="230" t="s">
        <v>1034</v>
      </c>
      <c r="G780" s="44"/>
      <c r="H780" s="44"/>
      <c r="I780" s="231"/>
      <c r="J780" s="44"/>
      <c r="K780" s="44"/>
      <c r="L780" s="48"/>
      <c r="M780" s="232"/>
      <c r="N780" s="233"/>
      <c r="O780" s="88"/>
      <c r="P780" s="88"/>
      <c r="Q780" s="88"/>
      <c r="R780" s="88"/>
      <c r="S780" s="88"/>
      <c r="T780" s="89"/>
      <c r="U780" s="42"/>
      <c r="V780" s="42"/>
      <c r="W780" s="42"/>
      <c r="X780" s="42"/>
      <c r="Y780" s="42"/>
      <c r="Z780" s="42"/>
      <c r="AA780" s="42"/>
      <c r="AB780" s="42"/>
      <c r="AC780" s="42"/>
      <c r="AD780" s="42"/>
      <c r="AE780" s="42"/>
      <c r="AT780" s="20" t="s">
        <v>165</v>
      </c>
      <c r="AU780" s="20" t="s">
        <v>94</v>
      </c>
    </row>
    <row r="781" s="13" customFormat="1">
      <c r="A781" s="13"/>
      <c r="B781" s="234"/>
      <c r="C781" s="235"/>
      <c r="D781" s="236" t="s">
        <v>167</v>
      </c>
      <c r="E781" s="237" t="s">
        <v>36</v>
      </c>
      <c r="F781" s="238" t="s">
        <v>1045</v>
      </c>
      <c r="G781" s="235"/>
      <c r="H781" s="237" t="s">
        <v>36</v>
      </c>
      <c r="I781" s="239"/>
      <c r="J781" s="235"/>
      <c r="K781" s="235"/>
      <c r="L781" s="240"/>
      <c r="M781" s="241"/>
      <c r="N781" s="242"/>
      <c r="O781" s="242"/>
      <c r="P781" s="242"/>
      <c r="Q781" s="242"/>
      <c r="R781" s="242"/>
      <c r="S781" s="242"/>
      <c r="T781" s="24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4" t="s">
        <v>167</v>
      </c>
      <c r="AU781" s="244" t="s">
        <v>94</v>
      </c>
      <c r="AV781" s="13" t="s">
        <v>91</v>
      </c>
      <c r="AW781" s="13" t="s">
        <v>43</v>
      </c>
      <c r="AX781" s="13" t="s">
        <v>83</v>
      </c>
      <c r="AY781" s="244" t="s">
        <v>156</v>
      </c>
    </row>
    <row r="782" s="13" customFormat="1">
      <c r="A782" s="13"/>
      <c r="B782" s="234"/>
      <c r="C782" s="235"/>
      <c r="D782" s="236" t="s">
        <v>167</v>
      </c>
      <c r="E782" s="237" t="s">
        <v>36</v>
      </c>
      <c r="F782" s="238" t="s">
        <v>1046</v>
      </c>
      <c r="G782" s="235"/>
      <c r="H782" s="237" t="s">
        <v>36</v>
      </c>
      <c r="I782" s="239"/>
      <c r="J782" s="235"/>
      <c r="K782" s="235"/>
      <c r="L782" s="240"/>
      <c r="M782" s="241"/>
      <c r="N782" s="242"/>
      <c r="O782" s="242"/>
      <c r="P782" s="242"/>
      <c r="Q782" s="242"/>
      <c r="R782" s="242"/>
      <c r="S782" s="242"/>
      <c r="T782" s="243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4" t="s">
        <v>167</v>
      </c>
      <c r="AU782" s="244" t="s">
        <v>94</v>
      </c>
      <c r="AV782" s="13" t="s">
        <v>91</v>
      </c>
      <c r="AW782" s="13" t="s">
        <v>43</v>
      </c>
      <c r="AX782" s="13" t="s">
        <v>83</v>
      </c>
      <c r="AY782" s="244" t="s">
        <v>156</v>
      </c>
    </row>
    <row r="783" s="13" customFormat="1">
      <c r="A783" s="13"/>
      <c r="B783" s="234"/>
      <c r="C783" s="235"/>
      <c r="D783" s="236" t="s">
        <v>167</v>
      </c>
      <c r="E783" s="237" t="s">
        <v>36</v>
      </c>
      <c r="F783" s="238" t="s">
        <v>1047</v>
      </c>
      <c r="G783" s="235"/>
      <c r="H783" s="237" t="s">
        <v>36</v>
      </c>
      <c r="I783" s="239"/>
      <c r="J783" s="235"/>
      <c r="K783" s="235"/>
      <c r="L783" s="240"/>
      <c r="M783" s="241"/>
      <c r="N783" s="242"/>
      <c r="O783" s="242"/>
      <c r="P783" s="242"/>
      <c r="Q783" s="242"/>
      <c r="R783" s="242"/>
      <c r="S783" s="242"/>
      <c r="T783" s="24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4" t="s">
        <v>167</v>
      </c>
      <c r="AU783" s="244" t="s">
        <v>94</v>
      </c>
      <c r="AV783" s="13" t="s">
        <v>91</v>
      </c>
      <c r="AW783" s="13" t="s">
        <v>43</v>
      </c>
      <c r="AX783" s="13" t="s">
        <v>83</v>
      </c>
      <c r="AY783" s="244" t="s">
        <v>156</v>
      </c>
    </row>
    <row r="784" s="14" customFormat="1">
      <c r="A784" s="14"/>
      <c r="B784" s="245"/>
      <c r="C784" s="246"/>
      <c r="D784" s="236" t="s">
        <v>167</v>
      </c>
      <c r="E784" s="247" t="s">
        <v>36</v>
      </c>
      <c r="F784" s="248" t="s">
        <v>1048</v>
      </c>
      <c r="G784" s="246"/>
      <c r="H784" s="249">
        <v>17.498999999999999</v>
      </c>
      <c r="I784" s="250"/>
      <c r="J784" s="246"/>
      <c r="K784" s="246"/>
      <c r="L784" s="251"/>
      <c r="M784" s="252"/>
      <c r="N784" s="253"/>
      <c r="O784" s="253"/>
      <c r="P784" s="253"/>
      <c r="Q784" s="253"/>
      <c r="R784" s="253"/>
      <c r="S784" s="253"/>
      <c r="T784" s="254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5" t="s">
        <v>167</v>
      </c>
      <c r="AU784" s="255" t="s">
        <v>94</v>
      </c>
      <c r="AV784" s="14" t="s">
        <v>94</v>
      </c>
      <c r="AW784" s="14" t="s">
        <v>43</v>
      </c>
      <c r="AX784" s="14" t="s">
        <v>83</v>
      </c>
      <c r="AY784" s="255" t="s">
        <v>156</v>
      </c>
    </row>
    <row r="785" s="14" customFormat="1">
      <c r="A785" s="14"/>
      <c r="B785" s="245"/>
      <c r="C785" s="246"/>
      <c r="D785" s="236" t="s">
        <v>167</v>
      </c>
      <c r="E785" s="247" t="s">
        <v>36</v>
      </c>
      <c r="F785" s="248" t="s">
        <v>1049</v>
      </c>
      <c r="G785" s="246"/>
      <c r="H785" s="249">
        <v>8.3599999999999994</v>
      </c>
      <c r="I785" s="250"/>
      <c r="J785" s="246"/>
      <c r="K785" s="246"/>
      <c r="L785" s="251"/>
      <c r="M785" s="252"/>
      <c r="N785" s="253"/>
      <c r="O785" s="253"/>
      <c r="P785" s="253"/>
      <c r="Q785" s="253"/>
      <c r="R785" s="253"/>
      <c r="S785" s="253"/>
      <c r="T785" s="254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5" t="s">
        <v>167</v>
      </c>
      <c r="AU785" s="255" t="s">
        <v>94</v>
      </c>
      <c r="AV785" s="14" t="s">
        <v>94</v>
      </c>
      <c r="AW785" s="14" t="s">
        <v>43</v>
      </c>
      <c r="AX785" s="14" t="s">
        <v>83</v>
      </c>
      <c r="AY785" s="255" t="s">
        <v>156</v>
      </c>
    </row>
    <row r="786" s="14" customFormat="1">
      <c r="A786" s="14"/>
      <c r="B786" s="245"/>
      <c r="C786" s="246"/>
      <c r="D786" s="236" t="s">
        <v>167</v>
      </c>
      <c r="E786" s="247" t="s">
        <v>36</v>
      </c>
      <c r="F786" s="248" t="s">
        <v>1050</v>
      </c>
      <c r="G786" s="246"/>
      <c r="H786" s="249">
        <v>40.659999999999997</v>
      </c>
      <c r="I786" s="250"/>
      <c r="J786" s="246"/>
      <c r="K786" s="246"/>
      <c r="L786" s="251"/>
      <c r="M786" s="252"/>
      <c r="N786" s="253"/>
      <c r="O786" s="253"/>
      <c r="P786" s="253"/>
      <c r="Q786" s="253"/>
      <c r="R786" s="253"/>
      <c r="S786" s="253"/>
      <c r="T786" s="254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5" t="s">
        <v>167</v>
      </c>
      <c r="AU786" s="255" t="s">
        <v>94</v>
      </c>
      <c r="AV786" s="14" t="s">
        <v>94</v>
      </c>
      <c r="AW786" s="14" t="s">
        <v>43</v>
      </c>
      <c r="AX786" s="14" t="s">
        <v>83</v>
      </c>
      <c r="AY786" s="255" t="s">
        <v>156</v>
      </c>
    </row>
    <row r="787" s="14" customFormat="1">
      <c r="A787" s="14"/>
      <c r="B787" s="245"/>
      <c r="C787" s="246"/>
      <c r="D787" s="236" t="s">
        <v>167</v>
      </c>
      <c r="E787" s="247" t="s">
        <v>36</v>
      </c>
      <c r="F787" s="248" t="s">
        <v>1051</v>
      </c>
      <c r="G787" s="246"/>
      <c r="H787" s="249">
        <v>-25.053999999999998</v>
      </c>
      <c r="I787" s="250"/>
      <c r="J787" s="246"/>
      <c r="K787" s="246"/>
      <c r="L787" s="251"/>
      <c r="M787" s="252"/>
      <c r="N787" s="253"/>
      <c r="O787" s="253"/>
      <c r="P787" s="253"/>
      <c r="Q787" s="253"/>
      <c r="R787" s="253"/>
      <c r="S787" s="253"/>
      <c r="T787" s="254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5" t="s">
        <v>167</v>
      </c>
      <c r="AU787" s="255" t="s">
        <v>94</v>
      </c>
      <c r="AV787" s="14" t="s">
        <v>94</v>
      </c>
      <c r="AW787" s="14" t="s">
        <v>43</v>
      </c>
      <c r="AX787" s="14" t="s">
        <v>83</v>
      </c>
      <c r="AY787" s="255" t="s">
        <v>156</v>
      </c>
    </row>
    <row r="788" s="14" customFormat="1">
      <c r="A788" s="14"/>
      <c r="B788" s="245"/>
      <c r="C788" s="246"/>
      <c r="D788" s="236" t="s">
        <v>167</v>
      </c>
      <c r="E788" s="247" t="s">
        <v>36</v>
      </c>
      <c r="F788" s="248" t="s">
        <v>1052</v>
      </c>
      <c r="G788" s="246"/>
      <c r="H788" s="249">
        <v>0.035000000000000003</v>
      </c>
      <c r="I788" s="250"/>
      <c r="J788" s="246"/>
      <c r="K788" s="246"/>
      <c r="L788" s="251"/>
      <c r="M788" s="252"/>
      <c r="N788" s="253"/>
      <c r="O788" s="253"/>
      <c r="P788" s="253"/>
      <c r="Q788" s="253"/>
      <c r="R788" s="253"/>
      <c r="S788" s="253"/>
      <c r="T788" s="254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5" t="s">
        <v>167</v>
      </c>
      <c r="AU788" s="255" t="s">
        <v>94</v>
      </c>
      <c r="AV788" s="14" t="s">
        <v>94</v>
      </c>
      <c r="AW788" s="14" t="s">
        <v>43</v>
      </c>
      <c r="AX788" s="14" t="s">
        <v>83</v>
      </c>
      <c r="AY788" s="255" t="s">
        <v>156</v>
      </c>
    </row>
    <row r="789" s="15" customFormat="1">
      <c r="A789" s="15"/>
      <c r="B789" s="256"/>
      <c r="C789" s="257"/>
      <c r="D789" s="236" t="s">
        <v>167</v>
      </c>
      <c r="E789" s="258" t="s">
        <v>36</v>
      </c>
      <c r="F789" s="259" t="s">
        <v>250</v>
      </c>
      <c r="G789" s="257"/>
      <c r="H789" s="260">
        <v>41.499999999999986</v>
      </c>
      <c r="I789" s="261"/>
      <c r="J789" s="257"/>
      <c r="K789" s="257"/>
      <c r="L789" s="262"/>
      <c r="M789" s="263"/>
      <c r="N789" s="264"/>
      <c r="O789" s="264"/>
      <c r="P789" s="264"/>
      <c r="Q789" s="264"/>
      <c r="R789" s="264"/>
      <c r="S789" s="264"/>
      <c r="T789" s="265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66" t="s">
        <v>167</v>
      </c>
      <c r="AU789" s="266" t="s">
        <v>94</v>
      </c>
      <c r="AV789" s="15" t="s">
        <v>163</v>
      </c>
      <c r="AW789" s="15" t="s">
        <v>43</v>
      </c>
      <c r="AX789" s="15" t="s">
        <v>91</v>
      </c>
      <c r="AY789" s="266" t="s">
        <v>156</v>
      </c>
    </row>
    <row r="790" s="2" customFormat="1" ht="16.5" customHeight="1">
      <c r="A790" s="42"/>
      <c r="B790" s="43"/>
      <c r="C790" s="282" t="s">
        <v>1053</v>
      </c>
      <c r="D790" s="282" t="s">
        <v>849</v>
      </c>
      <c r="E790" s="283" t="s">
        <v>1054</v>
      </c>
      <c r="F790" s="284" t="s">
        <v>1055</v>
      </c>
      <c r="G790" s="285" t="s">
        <v>161</v>
      </c>
      <c r="H790" s="286">
        <v>43.575000000000003</v>
      </c>
      <c r="I790" s="287"/>
      <c r="J790" s="288">
        <f>ROUND(I790*H790,2)</f>
        <v>0</v>
      </c>
      <c r="K790" s="284" t="s">
        <v>162</v>
      </c>
      <c r="L790" s="289"/>
      <c r="M790" s="290" t="s">
        <v>36</v>
      </c>
      <c r="N790" s="291" t="s">
        <v>54</v>
      </c>
      <c r="O790" s="88"/>
      <c r="P790" s="225">
        <f>O790*H790</f>
        <v>0</v>
      </c>
      <c r="Q790" s="225">
        <v>0.0036800000000000001</v>
      </c>
      <c r="R790" s="225">
        <f>Q790*H790</f>
        <v>0.16035600000000003</v>
      </c>
      <c r="S790" s="225">
        <v>0</v>
      </c>
      <c r="T790" s="226">
        <f>S790*H790</f>
        <v>0</v>
      </c>
      <c r="U790" s="42"/>
      <c r="V790" s="42"/>
      <c r="W790" s="42"/>
      <c r="X790" s="42"/>
      <c r="Y790" s="42"/>
      <c r="Z790" s="42"/>
      <c r="AA790" s="42"/>
      <c r="AB790" s="42"/>
      <c r="AC790" s="42"/>
      <c r="AD790" s="42"/>
      <c r="AE790" s="42"/>
      <c r="AR790" s="227" t="s">
        <v>217</v>
      </c>
      <c r="AT790" s="227" t="s">
        <v>849</v>
      </c>
      <c r="AU790" s="227" t="s">
        <v>94</v>
      </c>
      <c r="AY790" s="20" t="s">
        <v>156</v>
      </c>
      <c r="BE790" s="228">
        <f>IF(N790="základní",J790,0)</f>
        <v>0</v>
      </c>
      <c r="BF790" s="228">
        <f>IF(N790="snížená",J790,0)</f>
        <v>0</v>
      </c>
      <c r="BG790" s="228">
        <f>IF(N790="zákl. přenesená",J790,0)</f>
        <v>0</v>
      </c>
      <c r="BH790" s="228">
        <f>IF(N790="sníž. přenesená",J790,0)</f>
        <v>0</v>
      </c>
      <c r="BI790" s="228">
        <f>IF(N790="nulová",J790,0)</f>
        <v>0</v>
      </c>
      <c r="BJ790" s="20" t="s">
        <v>91</v>
      </c>
      <c r="BK790" s="228">
        <f>ROUND(I790*H790,2)</f>
        <v>0</v>
      </c>
      <c r="BL790" s="20" t="s">
        <v>163</v>
      </c>
      <c r="BM790" s="227" t="s">
        <v>1056</v>
      </c>
    </row>
    <row r="791" s="14" customFormat="1">
      <c r="A791" s="14"/>
      <c r="B791" s="245"/>
      <c r="C791" s="246"/>
      <c r="D791" s="236" t="s">
        <v>167</v>
      </c>
      <c r="E791" s="246"/>
      <c r="F791" s="248" t="s">
        <v>1057</v>
      </c>
      <c r="G791" s="246"/>
      <c r="H791" s="249">
        <v>43.575000000000003</v>
      </c>
      <c r="I791" s="250"/>
      <c r="J791" s="246"/>
      <c r="K791" s="246"/>
      <c r="L791" s="251"/>
      <c r="M791" s="252"/>
      <c r="N791" s="253"/>
      <c r="O791" s="253"/>
      <c r="P791" s="253"/>
      <c r="Q791" s="253"/>
      <c r="R791" s="253"/>
      <c r="S791" s="253"/>
      <c r="T791" s="254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5" t="s">
        <v>167</v>
      </c>
      <c r="AU791" s="255" t="s">
        <v>94</v>
      </c>
      <c r="AV791" s="14" t="s">
        <v>94</v>
      </c>
      <c r="AW791" s="14" t="s">
        <v>4</v>
      </c>
      <c r="AX791" s="14" t="s">
        <v>91</v>
      </c>
      <c r="AY791" s="255" t="s">
        <v>156</v>
      </c>
    </row>
    <row r="792" s="2" customFormat="1" ht="37.8" customHeight="1">
      <c r="A792" s="42"/>
      <c r="B792" s="43"/>
      <c r="C792" s="216" t="s">
        <v>1058</v>
      </c>
      <c r="D792" s="216" t="s">
        <v>158</v>
      </c>
      <c r="E792" s="217" t="s">
        <v>1059</v>
      </c>
      <c r="F792" s="218" t="s">
        <v>1060</v>
      </c>
      <c r="G792" s="219" t="s">
        <v>161</v>
      </c>
      <c r="H792" s="220">
        <v>81.5</v>
      </c>
      <c r="I792" s="221"/>
      <c r="J792" s="222">
        <f>ROUND(I792*H792,2)</f>
        <v>0</v>
      </c>
      <c r="K792" s="218" t="s">
        <v>162</v>
      </c>
      <c r="L792" s="48"/>
      <c r="M792" s="223" t="s">
        <v>36</v>
      </c>
      <c r="N792" s="224" t="s">
        <v>54</v>
      </c>
      <c r="O792" s="88"/>
      <c r="P792" s="225">
        <f>O792*H792</f>
        <v>0</v>
      </c>
      <c r="Q792" s="225">
        <v>0.0086761600000000005</v>
      </c>
      <c r="R792" s="225">
        <f>Q792*H792</f>
        <v>0.70710704000000002</v>
      </c>
      <c r="S792" s="225">
        <v>0</v>
      </c>
      <c r="T792" s="226">
        <f>S792*H792</f>
        <v>0</v>
      </c>
      <c r="U792" s="42"/>
      <c r="V792" s="42"/>
      <c r="W792" s="42"/>
      <c r="X792" s="42"/>
      <c r="Y792" s="42"/>
      <c r="Z792" s="42"/>
      <c r="AA792" s="42"/>
      <c r="AB792" s="42"/>
      <c r="AC792" s="42"/>
      <c r="AD792" s="42"/>
      <c r="AE792" s="42"/>
      <c r="AR792" s="227" t="s">
        <v>163</v>
      </c>
      <c r="AT792" s="227" t="s">
        <v>158</v>
      </c>
      <c r="AU792" s="227" t="s">
        <v>94</v>
      </c>
      <c r="AY792" s="20" t="s">
        <v>156</v>
      </c>
      <c r="BE792" s="228">
        <f>IF(N792="základní",J792,0)</f>
        <v>0</v>
      </c>
      <c r="BF792" s="228">
        <f>IF(N792="snížená",J792,0)</f>
        <v>0</v>
      </c>
      <c r="BG792" s="228">
        <f>IF(N792="zákl. přenesená",J792,0)</f>
        <v>0</v>
      </c>
      <c r="BH792" s="228">
        <f>IF(N792="sníž. přenesená",J792,0)</f>
        <v>0</v>
      </c>
      <c r="BI792" s="228">
        <f>IF(N792="nulová",J792,0)</f>
        <v>0</v>
      </c>
      <c r="BJ792" s="20" t="s">
        <v>91</v>
      </c>
      <c r="BK792" s="228">
        <f>ROUND(I792*H792,2)</f>
        <v>0</v>
      </c>
      <c r="BL792" s="20" t="s">
        <v>163</v>
      </c>
      <c r="BM792" s="227" t="s">
        <v>1061</v>
      </c>
    </row>
    <row r="793" s="2" customFormat="1">
      <c r="A793" s="42"/>
      <c r="B793" s="43"/>
      <c r="C793" s="44"/>
      <c r="D793" s="229" t="s">
        <v>165</v>
      </c>
      <c r="E793" s="44"/>
      <c r="F793" s="230" t="s">
        <v>1062</v>
      </c>
      <c r="G793" s="44"/>
      <c r="H793" s="44"/>
      <c r="I793" s="231"/>
      <c r="J793" s="44"/>
      <c r="K793" s="44"/>
      <c r="L793" s="48"/>
      <c r="M793" s="232"/>
      <c r="N793" s="233"/>
      <c r="O793" s="88"/>
      <c r="P793" s="88"/>
      <c r="Q793" s="88"/>
      <c r="R793" s="88"/>
      <c r="S793" s="88"/>
      <c r="T793" s="89"/>
      <c r="U793" s="42"/>
      <c r="V793" s="42"/>
      <c r="W793" s="42"/>
      <c r="X793" s="42"/>
      <c r="Y793" s="42"/>
      <c r="Z793" s="42"/>
      <c r="AA793" s="42"/>
      <c r="AB793" s="42"/>
      <c r="AC793" s="42"/>
      <c r="AD793" s="42"/>
      <c r="AE793" s="42"/>
      <c r="AT793" s="20" t="s">
        <v>165</v>
      </c>
      <c r="AU793" s="20" t="s">
        <v>94</v>
      </c>
    </row>
    <row r="794" s="13" customFormat="1">
      <c r="A794" s="13"/>
      <c r="B794" s="234"/>
      <c r="C794" s="235"/>
      <c r="D794" s="236" t="s">
        <v>167</v>
      </c>
      <c r="E794" s="237" t="s">
        <v>36</v>
      </c>
      <c r="F794" s="238" t="s">
        <v>1003</v>
      </c>
      <c r="G794" s="235"/>
      <c r="H794" s="237" t="s">
        <v>36</v>
      </c>
      <c r="I794" s="239"/>
      <c r="J794" s="235"/>
      <c r="K794" s="235"/>
      <c r="L794" s="240"/>
      <c r="M794" s="241"/>
      <c r="N794" s="242"/>
      <c r="O794" s="242"/>
      <c r="P794" s="242"/>
      <c r="Q794" s="242"/>
      <c r="R794" s="242"/>
      <c r="S794" s="242"/>
      <c r="T794" s="24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4" t="s">
        <v>167</v>
      </c>
      <c r="AU794" s="244" t="s">
        <v>94</v>
      </c>
      <c r="AV794" s="13" t="s">
        <v>91</v>
      </c>
      <c r="AW794" s="13" t="s">
        <v>43</v>
      </c>
      <c r="AX794" s="13" t="s">
        <v>83</v>
      </c>
      <c r="AY794" s="244" t="s">
        <v>156</v>
      </c>
    </row>
    <row r="795" s="13" customFormat="1">
      <c r="A795" s="13"/>
      <c r="B795" s="234"/>
      <c r="C795" s="235"/>
      <c r="D795" s="236" t="s">
        <v>167</v>
      </c>
      <c r="E795" s="237" t="s">
        <v>36</v>
      </c>
      <c r="F795" s="238" t="s">
        <v>1004</v>
      </c>
      <c r="G795" s="235"/>
      <c r="H795" s="237" t="s">
        <v>36</v>
      </c>
      <c r="I795" s="239"/>
      <c r="J795" s="235"/>
      <c r="K795" s="235"/>
      <c r="L795" s="240"/>
      <c r="M795" s="241"/>
      <c r="N795" s="242"/>
      <c r="O795" s="242"/>
      <c r="P795" s="242"/>
      <c r="Q795" s="242"/>
      <c r="R795" s="242"/>
      <c r="S795" s="242"/>
      <c r="T795" s="24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4" t="s">
        <v>167</v>
      </c>
      <c r="AU795" s="244" t="s">
        <v>94</v>
      </c>
      <c r="AV795" s="13" t="s">
        <v>91</v>
      </c>
      <c r="AW795" s="13" t="s">
        <v>43</v>
      </c>
      <c r="AX795" s="13" t="s">
        <v>83</v>
      </c>
      <c r="AY795" s="244" t="s">
        <v>156</v>
      </c>
    </row>
    <row r="796" s="13" customFormat="1">
      <c r="A796" s="13"/>
      <c r="B796" s="234"/>
      <c r="C796" s="235"/>
      <c r="D796" s="236" t="s">
        <v>167</v>
      </c>
      <c r="E796" s="237" t="s">
        <v>36</v>
      </c>
      <c r="F796" s="238" t="s">
        <v>1005</v>
      </c>
      <c r="G796" s="235"/>
      <c r="H796" s="237" t="s">
        <v>36</v>
      </c>
      <c r="I796" s="239"/>
      <c r="J796" s="235"/>
      <c r="K796" s="235"/>
      <c r="L796" s="240"/>
      <c r="M796" s="241"/>
      <c r="N796" s="242"/>
      <c r="O796" s="242"/>
      <c r="P796" s="242"/>
      <c r="Q796" s="242"/>
      <c r="R796" s="242"/>
      <c r="S796" s="242"/>
      <c r="T796" s="243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4" t="s">
        <v>167</v>
      </c>
      <c r="AU796" s="244" t="s">
        <v>94</v>
      </c>
      <c r="AV796" s="13" t="s">
        <v>91</v>
      </c>
      <c r="AW796" s="13" t="s">
        <v>43</v>
      </c>
      <c r="AX796" s="13" t="s">
        <v>83</v>
      </c>
      <c r="AY796" s="244" t="s">
        <v>156</v>
      </c>
    </row>
    <row r="797" s="14" customFormat="1">
      <c r="A797" s="14"/>
      <c r="B797" s="245"/>
      <c r="C797" s="246"/>
      <c r="D797" s="236" t="s">
        <v>167</v>
      </c>
      <c r="E797" s="247" t="s">
        <v>36</v>
      </c>
      <c r="F797" s="248" t="s">
        <v>274</v>
      </c>
      <c r="G797" s="246"/>
      <c r="H797" s="249">
        <v>4</v>
      </c>
      <c r="I797" s="250"/>
      <c r="J797" s="246"/>
      <c r="K797" s="246"/>
      <c r="L797" s="251"/>
      <c r="M797" s="252"/>
      <c r="N797" s="253"/>
      <c r="O797" s="253"/>
      <c r="P797" s="253"/>
      <c r="Q797" s="253"/>
      <c r="R797" s="253"/>
      <c r="S797" s="253"/>
      <c r="T797" s="254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5" t="s">
        <v>167</v>
      </c>
      <c r="AU797" s="255" t="s">
        <v>94</v>
      </c>
      <c r="AV797" s="14" t="s">
        <v>94</v>
      </c>
      <c r="AW797" s="14" t="s">
        <v>43</v>
      </c>
      <c r="AX797" s="14" t="s">
        <v>83</v>
      </c>
      <c r="AY797" s="255" t="s">
        <v>156</v>
      </c>
    </row>
    <row r="798" s="14" customFormat="1">
      <c r="A798" s="14"/>
      <c r="B798" s="245"/>
      <c r="C798" s="246"/>
      <c r="D798" s="236" t="s">
        <v>167</v>
      </c>
      <c r="E798" s="247" t="s">
        <v>36</v>
      </c>
      <c r="F798" s="248" t="s">
        <v>275</v>
      </c>
      <c r="G798" s="246"/>
      <c r="H798" s="249">
        <v>43.520000000000003</v>
      </c>
      <c r="I798" s="250"/>
      <c r="J798" s="246"/>
      <c r="K798" s="246"/>
      <c r="L798" s="251"/>
      <c r="M798" s="252"/>
      <c r="N798" s="253"/>
      <c r="O798" s="253"/>
      <c r="P798" s="253"/>
      <c r="Q798" s="253"/>
      <c r="R798" s="253"/>
      <c r="S798" s="253"/>
      <c r="T798" s="254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5" t="s">
        <v>167</v>
      </c>
      <c r="AU798" s="255" t="s">
        <v>94</v>
      </c>
      <c r="AV798" s="14" t="s">
        <v>94</v>
      </c>
      <c r="AW798" s="14" t="s">
        <v>43</v>
      </c>
      <c r="AX798" s="14" t="s">
        <v>83</v>
      </c>
      <c r="AY798" s="255" t="s">
        <v>156</v>
      </c>
    </row>
    <row r="799" s="14" customFormat="1">
      <c r="A799" s="14"/>
      <c r="B799" s="245"/>
      <c r="C799" s="246"/>
      <c r="D799" s="236" t="s">
        <v>167</v>
      </c>
      <c r="E799" s="247" t="s">
        <v>36</v>
      </c>
      <c r="F799" s="248" t="s">
        <v>1006</v>
      </c>
      <c r="G799" s="246"/>
      <c r="H799" s="249">
        <v>9.5</v>
      </c>
      <c r="I799" s="250"/>
      <c r="J799" s="246"/>
      <c r="K799" s="246"/>
      <c r="L799" s="251"/>
      <c r="M799" s="252"/>
      <c r="N799" s="253"/>
      <c r="O799" s="253"/>
      <c r="P799" s="253"/>
      <c r="Q799" s="253"/>
      <c r="R799" s="253"/>
      <c r="S799" s="253"/>
      <c r="T799" s="254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5" t="s">
        <v>167</v>
      </c>
      <c r="AU799" s="255" t="s">
        <v>94</v>
      </c>
      <c r="AV799" s="14" t="s">
        <v>94</v>
      </c>
      <c r="AW799" s="14" t="s">
        <v>43</v>
      </c>
      <c r="AX799" s="14" t="s">
        <v>83</v>
      </c>
      <c r="AY799" s="255" t="s">
        <v>156</v>
      </c>
    </row>
    <row r="800" s="14" customFormat="1">
      <c r="A800" s="14"/>
      <c r="B800" s="245"/>
      <c r="C800" s="246"/>
      <c r="D800" s="236" t="s">
        <v>167</v>
      </c>
      <c r="E800" s="247" t="s">
        <v>36</v>
      </c>
      <c r="F800" s="248" t="s">
        <v>1007</v>
      </c>
      <c r="G800" s="246"/>
      <c r="H800" s="249">
        <v>38.189999999999998</v>
      </c>
      <c r="I800" s="250"/>
      <c r="J800" s="246"/>
      <c r="K800" s="246"/>
      <c r="L800" s="251"/>
      <c r="M800" s="252"/>
      <c r="N800" s="253"/>
      <c r="O800" s="253"/>
      <c r="P800" s="253"/>
      <c r="Q800" s="253"/>
      <c r="R800" s="253"/>
      <c r="S800" s="253"/>
      <c r="T800" s="254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5" t="s">
        <v>167</v>
      </c>
      <c r="AU800" s="255" t="s">
        <v>94</v>
      </c>
      <c r="AV800" s="14" t="s">
        <v>94</v>
      </c>
      <c r="AW800" s="14" t="s">
        <v>43</v>
      </c>
      <c r="AX800" s="14" t="s">
        <v>83</v>
      </c>
      <c r="AY800" s="255" t="s">
        <v>156</v>
      </c>
    </row>
    <row r="801" s="14" customFormat="1">
      <c r="A801" s="14"/>
      <c r="B801" s="245"/>
      <c r="C801" s="246"/>
      <c r="D801" s="236" t="s">
        <v>167</v>
      </c>
      <c r="E801" s="247" t="s">
        <v>36</v>
      </c>
      <c r="F801" s="248" t="s">
        <v>1008</v>
      </c>
      <c r="G801" s="246"/>
      <c r="H801" s="249">
        <v>-13.760999999999999</v>
      </c>
      <c r="I801" s="250"/>
      <c r="J801" s="246"/>
      <c r="K801" s="246"/>
      <c r="L801" s="251"/>
      <c r="M801" s="252"/>
      <c r="N801" s="253"/>
      <c r="O801" s="253"/>
      <c r="P801" s="253"/>
      <c r="Q801" s="253"/>
      <c r="R801" s="253"/>
      <c r="S801" s="253"/>
      <c r="T801" s="254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5" t="s">
        <v>167</v>
      </c>
      <c r="AU801" s="255" t="s">
        <v>94</v>
      </c>
      <c r="AV801" s="14" t="s">
        <v>94</v>
      </c>
      <c r="AW801" s="14" t="s">
        <v>43</v>
      </c>
      <c r="AX801" s="14" t="s">
        <v>83</v>
      </c>
      <c r="AY801" s="255" t="s">
        <v>156</v>
      </c>
    </row>
    <row r="802" s="14" customFormat="1">
      <c r="A802" s="14"/>
      <c r="B802" s="245"/>
      <c r="C802" s="246"/>
      <c r="D802" s="236" t="s">
        <v>167</v>
      </c>
      <c r="E802" s="247" t="s">
        <v>36</v>
      </c>
      <c r="F802" s="248" t="s">
        <v>1009</v>
      </c>
      <c r="G802" s="246"/>
      <c r="H802" s="249">
        <v>0.050999999999999997</v>
      </c>
      <c r="I802" s="250"/>
      <c r="J802" s="246"/>
      <c r="K802" s="246"/>
      <c r="L802" s="251"/>
      <c r="M802" s="252"/>
      <c r="N802" s="253"/>
      <c r="O802" s="253"/>
      <c r="P802" s="253"/>
      <c r="Q802" s="253"/>
      <c r="R802" s="253"/>
      <c r="S802" s="253"/>
      <c r="T802" s="254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5" t="s">
        <v>167</v>
      </c>
      <c r="AU802" s="255" t="s">
        <v>94</v>
      </c>
      <c r="AV802" s="14" t="s">
        <v>94</v>
      </c>
      <c r="AW802" s="14" t="s">
        <v>43</v>
      </c>
      <c r="AX802" s="14" t="s">
        <v>83</v>
      </c>
      <c r="AY802" s="255" t="s">
        <v>156</v>
      </c>
    </row>
    <row r="803" s="15" customFormat="1">
      <c r="A803" s="15"/>
      <c r="B803" s="256"/>
      <c r="C803" s="257"/>
      <c r="D803" s="236" t="s">
        <v>167</v>
      </c>
      <c r="E803" s="258" t="s">
        <v>36</v>
      </c>
      <c r="F803" s="259" t="s">
        <v>250</v>
      </c>
      <c r="G803" s="257"/>
      <c r="H803" s="260">
        <v>81.500000000000014</v>
      </c>
      <c r="I803" s="261"/>
      <c r="J803" s="257"/>
      <c r="K803" s="257"/>
      <c r="L803" s="262"/>
      <c r="M803" s="263"/>
      <c r="N803" s="264"/>
      <c r="O803" s="264"/>
      <c r="P803" s="264"/>
      <c r="Q803" s="264"/>
      <c r="R803" s="264"/>
      <c r="S803" s="264"/>
      <c r="T803" s="265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66" t="s">
        <v>167</v>
      </c>
      <c r="AU803" s="266" t="s">
        <v>94</v>
      </c>
      <c r="AV803" s="15" t="s">
        <v>163</v>
      </c>
      <c r="AW803" s="15" t="s">
        <v>43</v>
      </c>
      <c r="AX803" s="15" t="s">
        <v>91</v>
      </c>
      <c r="AY803" s="266" t="s">
        <v>156</v>
      </c>
    </row>
    <row r="804" s="2" customFormat="1" ht="16.5" customHeight="1">
      <c r="A804" s="42"/>
      <c r="B804" s="43"/>
      <c r="C804" s="282" t="s">
        <v>1063</v>
      </c>
      <c r="D804" s="282" t="s">
        <v>849</v>
      </c>
      <c r="E804" s="283" t="s">
        <v>1064</v>
      </c>
      <c r="F804" s="284" t="s">
        <v>1065</v>
      </c>
      <c r="G804" s="285" t="s">
        <v>161</v>
      </c>
      <c r="H804" s="286">
        <v>85.575000000000003</v>
      </c>
      <c r="I804" s="287"/>
      <c r="J804" s="288">
        <f>ROUND(I804*H804,2)</f>
        <v>0</v>
      </c>
      <c r="K804" s="284" t="s">
        <v>162</v>
      </c>
      <c r="L804" s="289"/>
      <c r="M804" s="290" t="s">
        <v>36</v>
      </c>
      <c r="N804" s="291" t="s">
        <v>54</v>
      </c>
      <c r="O804" s="88"/>
      <c r="P804" s="225">
        <f>O804*H804</f>
        <v>0</v>
      </c>
      <c r="Q804" s="225">
        <v>0.0041399999999999996</v>
      </c>
      <c r="R804" s="225">
        <f>Q804*H804</f>
        <v>0.3542805</v>
      </c>
      <c r="S804" s="225">
        <v>0</v>
      </c>
      <c r="T804" s="226">
        <f>S804*H804</f>
        <v>0</v>
      </c>
      <c r="U804" s="42"/>
      <c r="V804" s="42"/>
      <c r="W804" s="42"/>
      <c r="X804" s="42"/>
      <c r="Y804" s="42"/>
      <c r="Z804" s="42"/>
      <c r="AA804" s="42"/>
      <c r="AB804" s="42"/>
      <c r="AC804" s="42"/>
      <c r="AD804" s="42"/>
      <c r="AE804" s="42"/>
      <c r="AR804" s="227" t="s">
        <v>217</v>
      </c>
      <c r="AT804" s="227" t="s">
        <v>849</v>
      </c>
      <c r="AU804" s="227" t="s">
        <v>94</v>
      </c>
      <c r="AY804" s="20" t="s">
        <v>156</v>
      </c>
      <c r="BE804" s="228">
        <f>IF(N804="základní",J804,0)</f>
        <v>0</v>
      </c>
      <c r="BF804" s="228">
        <f>IF(N804="snížená",J804,0)</f>
        <v>0</v>
      </c>
      <c r="BG804" s="228">
        <f>IF(N804="zákl. přenesená",J804,0)</f>
        <v>0</v>
      </c>
      <c r="BH804" s="228">
        <f>IF(N804="sníž. přenesená",J804,0)</f>
        <v>0</v>
      </c>
      <c r="BI804" s="228">
        <f>IF(N804="nulová",J804,0)</f>
        <v>0</v>
      </c>
      <c r="BJ804" s="20" t="s">
        <v>91</v>
      </c>
      <c r="BK804" s="228">
        <f>ROUND(I804*H804,2)</f>
        <v>0</v>
      </c>
      <c r="BL804" s="20" t="s">
        <v>163</v>
      </c>
      <c r="BM804" s="227" t="s">
        <v>1066</v>
      </c>
    </row>
    <row r="805" s="14" customFormat="1">
      <c r="A805" s="14"/>
      <c r="B805" s="245"/>
      <c r="C805" s="246"/>
      <c r="D805" s="236" t="s">
        <v>167</v>
      </c>
      <c r="E805" s="246"/>
      <c r="F805" s="248" t="s">
        <v>1067</v>
      </c>
      <c r="G805" s="246"/>
      <c r="H805" s="249">
        <v>85.575000000000003</v>
      </c>
      <c r="I805" s="250"/>
      <c r="J805" s="246"/>
      <c r="K805" s="246"/>
      <c r="L805" s="251"/>
      <c r="M805" s="252"/>
      <c r="N805" s="253"/>
      <c r="O805" s="253"/>
      <c r="P805" s="253"/>
      <c r="Q805" s="253"/>
      <c r="R805" s="253"/>
      <c r="S805" s="253"/>
      <c r="T805" s="254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5" t="s">
        <v>167</v>
      </c>
      <c r="AU805" s="255" t="s">
        <v>94</v>
      </c>
      <c r="AV805" s="14" t="s">
        <v>94</v>
      </c>
      <c r="AW805" s="14" t="s">
        <v>4</v>
      </c>
      <c r="AX805" s="14" t="s">
        <v>91</v>
      </c>
      <c r="AY805" s="255" t="s">
        <v>156</v>
      </c>
    </row>
    <row r="806" s="2" customFormat="1" ht="16.5" customHeight="1">
      <c r="A806" s="42"/>
      <c r="B806" s="43"/>
      <c r="C806" s="216" t="s">
        <v>1068</v>
      </c>
      <c r="D806" s="216" t="s">
        <v>158</v>
      </c>
      <c r="E806" s="217" t="s">
        <v>1069</v>
      </c>
      <c r="F806" s="218" t="s">
        <v>1070</v>
      </c>
      <c r="G806" s="219" t="s">
        <v>212</v>
      </c>
      <c r="H806" s="220">
        <v>37.454999999999998</v>
      </c>
      <c r="I806" s="221"/>
      <c r="J806" s="222">
        <f>ROUND(I806*H806,2)</f>
        <v>0</v>
      </c>
      <c r="K806" s="218" t="s">
        <v>162</v>
      </c>
      <c r="L806" s="48"/>
      <c r="M806" s="223" t="s">
        <v>36</v>
      </c>
      <c r="N806" s="224" t="s">
        <v>54</v>
      </c>
      <c r="O806" s="88"/>
      <c r="P806" s="225">
        <f>O806*H806</f>
        <v>0</v>
      </c>
      <c r="Q806" s="225">
        <v>3.0000000000000001E-05</v>
      </c>
      <c r="R806" s="225">
        <f>Q806*H806</f>
        <v>0.0011236499999999999</v>
      </c>
      <c r="S806" s="225">
        <v>0</v>
      </c>
      <c r="T806" s="226">
        <f>S806*H806</f>
        <v>0</v>
      </c>
      <c r="U806" s="42"/>
      <c r="V806" s="42"/>
      <c r="W806" s="42"/>
      <c r="X806" s="42"/>
      <c r="Y806" s="42"/>
      <c r="Z806" s="42"/>
      <c r="AA806" s="42"/>
      <c r="AB806" s="42"/>
      <c r="AC806" s="42"/>
      <c r="AD806" s="42"/>
      <c r="AE806" s="42"/>
      <c r="AR806" s="227" t="s">
        <v>163</v>
      </c>
      <c r="AT806" s="227" t="s">
        <v>158</v>
      </c>
      <c r="AU806" s="227" t="s">
        <v>94</v>
      </c>
      <c r="AY806" s="20" t="s">
        <v>156</v>
      </c>
      <c r="BE806" s="228">
        <f>IF(N806="základní",J806,0)</f>
        <v>0</v>
      </c>
      <c r="BF806" s="228">
        <f>IF(N806="snížená",J806,0)</f>
        <v>0</v>
      </c>
      <c r="BG806" s="228">
        <f>IF(N806="zákl. přenesená",J806,0)</f>
        <v>0</v>
      </c>
      <c r="BH806" s="228">
        <f>IF(N806="sníž. přenesená",J806,0)</f>
        <v>0</v>
      </c>
      <c r="BI806" s="228">
        <f>IF(N806="nulová",J806,0)</f>
        <v>0</v>
      </c>
      <c r="BJ806" s="20" t="s">
        <v>91</v>
      </c>
      <c r="BK806" s="228">
        <f>ROUND(I806*H806,2)</f>
        <v>0</v>
      </c>
      <c r="BL806" s="20" t="s">
        <v>163</v>
      </c>
      <c r="BM806" s="227" t="s">
        <v>1071</v>
      </c>
    </row>
    <row r="807" s="2" customFormat="1">
      <c r="A807" s="42"/>
      <c r="B807" s="43"/>
      <c r="C807" s="44"/>
      <c r="D807" s="229" t="s">
        <v>165</v>
      </c>
      <c r="E807" s="44"/>
      <c r="F807" s="230" t="s">
        <v>1072</v>
      </c>
      <c r="G807" s="44"/>
      <c r="H807" s="44"/>
      <c r="I807" s="231"/>
      <c r="J807" s="44"/>
      <c r="K807" s="44"/>
      <c r="L807" s="48"/>
      <c r="M807" s="232"/>
      <c r="N807" s="233"/>
      <c r="O807" s="88"/>
      <c r="P807" s="88"/>
      <c r="Q807" s="88"/>
      <c r="R807" s="88"/>
      <c r="S807" s="88"/>
      <c r="T807" s="89"/>
      <c r="U807" s="42"/>
      <c r="V807" s="42"/>
      <c r="W807" s="42"/>
      <c r="X807" s="42"/>
      <c r="Y807" s="42"/>
      <c r="Z807" s="42"/>
      <c r="AA807" s="42"/>
      <c r="AB807" s="42"/>
      <c r="AC807" s="42"/>
      <c r="AD807" s="42"/>
      <c r="AE807" s="42"/>
      <c r="AT807" s="20" t="s">
        <v>165</v>
      </c>
      <c r="AU807" s="20" t="s">
        <v>94</v>
      </c>
    </row>
    <row r="808" s="13" customFormat="1">
      <c r="A808" s="13"/>
      <c r="B808" s="234"/>
      <c r="C808" s="235"/>
      <c r="D808" s="236" t="s">
        <v>167</v>
      </c>
      <c r="E808" s="237" t="s">
        <v>36</v>
      </c>
      <c r="F808" s="238" t="s">
        <v>1045</v>
      </c>
      <c r="G808" s="235"/>
      <c r="H808" s="237" t="s">
        <v>36</v>
      </c>
      <c r="I808" s="239"/>
      <c r="J808" s="235"/>
      <c r="K808" s="235"/>
      <c r="L808" s="240"/>
      <c r="M808" s="241"/>
      <c r="N808" s="242"/>
      <c r="O808" s="242"/>
      <c r="P808" s="242"/>
      <c r="Q808" s="242"/>
      <c r="R808" s="242"/>
      <c r="S808" s="242"/>
      <c r="T808" s="24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4" t="s">
        <v>167</v>
      </c>
      <c r="AU808" s="244" t="s">
        <v>94</v>
      </c>
      <c r="AV808" s="13" t="s">
        <v>91</v>
      </c>
      <c r="AW808" s="13" t="s">
        <v>43</v>
      </c>
      <c r="AX808" s="13" t="s">
        <v>83</v>
      </c>
      <c r="AY808" s="244" t="s">
        <v>156</v>
      </c>
    </row>
    <row r="809" s="13" customFormat="1">
      <c r="A809" s="13"/>
      <c r="B809" s="234"/>
      <c r="C809" s="235"/>
      <c r="D809" s="236" t="s">
        <v>167</v>
      </c>
      <c r="E809" s="237" t="s">
        <v>36</v>
      </c>
      <c r="F809" s="238" t="s">
        <v>1046</v>
      </c>
      <c r="G809" s="235"/>
      <c r="H809" s="237" t="s">
        <v>36</v>
      </c>
      <c r="I809" s="239"/>
      <c r="J809" s="235"/>
      <c r="K809" s="235"/>
      <c r="L809" s="240"/>
      <c r="M809" s="241"/>
      <c r="N809" s="242"/>
      <c r="O809" s="242"/>
      <c r="P809" s="242"/>
      <c r="Q809" s="242"/>
      <c r="R809" s="242"/>
      <c r="S809" s="242"/>
      <c r="T809" s="24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4" t="s">
        <v>167</v>
      </c>
      <c r="AU809" s="244" t="s">
        <v>94</v>
      </c>
      <c r="AV809" s="13" t="s">
        <v>91</v>
      </c>
      <c r="AW809" s="13" t="s">
        <v>43</v>
      </c>
      <c r="AX809" s="13" t="s">
        <v>83</v>
      </c>
      <c r="AY809" s="244" t="s">
        <v>156</v>
      </c>
    </row>
    <row r="810" s="13" customFormat="1">
      <c r="A810" s="13"/>
      <c r="B810" s="234"/>
      <c r="C810" s="235"/>
      <c r="D810" s="236" t="s">
        <v>167</v>
      </c>
      <c r="E810" s="237" t="s">
        <v>36</v>
      </c>
      <c r="F810" s="238" t="s">
        <v>1047</v>
      </c>
      <c r="G810" s="235"/>
      <c r="H810" s="237" t="s">
        <v>36</v>
      </c>
      <c r="I810" s="239"/>
      <c r="J810" s="235"/>
      <c r="K810" s="235"/>
      <c r="L810" s="240"/>
      <c r="M810" s="241"/>
      <c r="N810" s="242"/>
      <c r="O810" s="242"/>
      <c r="P810" s="242"/>
      <c r="Q810" s="242"/>
      <c r="R810" s="242"/>
      <c r="S810" s="242"/>
      <c r="T810" s="24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4" t="s">
        <v>167</v>
      </c>
      <c r="AU810" s="244" t="s">
        <v>94</v>
      </c>
      <c r="AV810" s="13" t="s">
        <v>91</v>
      </c>
      <c r="AW810" s="13" t="s">
        <v>43</v>
      </c>
      <c r="AX810" s="13" t="s">
        <v>83</v>
      </c>
      <c r="AY810" s="244" t="s">
        <v>156</v>
      </c>
    </row>
    <row r="811" s="13" customFormat="1">
      <c r="A811" s="13"/>
      <c r="B811" s="234"/>
      <c r="C811" s="235"/>
      <c r="D811" s="236" t="s">
        <v>167</v>
      </c>
      <c r="E811" s="237" t="s">
        <v>36</v>
      </c>
      <c r="F811" s="238" t="s">
        <v>1073</v>
      </c>
      <c r="G811" s="235"/>
      <c r="H811" s="237" t="s">
        <v>36</v>
      </c>
      <c r="I811" s="239"/>
      <c r="J811" s="235"/>
      <c r="K811" s="235"/>
      <c r="L811" s="240"/>
      <c r="M811" s="241"/>
      <c r="N811" s="242"/>
      <c r="O811" s="242"/>
      <c r="P811" s="242"/>
      <c r="Q811" s="242"/>
      <c r="R811" s="242"/>
      <c r="S811" s="242"/>
      <c r="T811" s="24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4" t="s">
        <v>167</v>
      </c>
      <c r="AU811" s="244" t="s">
        <v>94</v>
      </c>
      <c r="AV811" s="13" t="s">
        <v>91</v>
      </c>
      <c r="AW811" s="13" t="s">
        <v>43</v>
      </c>
      <c r="AX811" s="13" t="s">
        <v>83</v>
      </c>
      <c r="AY811" s="244" t="s">
        <v>156</v>
      </c>
    </row>
    <row r="812" s="14" customFormat="1">
      <c r="A812" s="14"/>
      <c r="B812" s="245"/>
      <c r="C812" s="246"/>
      <c r="D812" s="236" t="s">
        <v>167</v>
      </c>
      <c r="E812" s="247" t="s">
        <v>36</v>
      </c>
      <c r="F812" s="248" t="s">
        <v>1074</v>
      </c>
      <c r="G812" s="246"/>
      <c r="H812" s="249">
        <v>4.6050000000000004</v>
      </c>
      <c r="I812" s="250"/>
      <c r="J812" s="246"/>
      <c r="K812" s="246"/>
      <c r="L812" s="251"/>
      <c r="M812" s="252"/>
      <c r="N812" s="253"/>
      <c r="O812" s="253"/>
      <c r="P812" s="253"/>
      <c r="Q812" s="253"/>
      <c r="R812" s="253"/>
      <c r="S812" s="253"/>
      <c r="T812" s="254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5" t="s">
        <v>167</v>
      </c>
      <c r="AU812" s="255" t="s">
        <v>94</v>
      </c>
      <c r="AV812" s="14" t="s">
        <v>94</v>
      </c>
      <c r="AW812" s="14" t="s">
        <v>43</v>
      </c>
      <c r="AX812" s="14" t="s">
        <v>83</v>
      </c>
      <c r="AY812" s="255" t="s">
        <v>156</v>
      </c>
    </row>
    <row r="813" s="14" customFormat="1">
      <c r="A813" s="14"/>
      <c r="B813" s="245"/>
      <c r="C813" s="246"/>
      <c r="D813" s="236" t="s">
        <v>167</v>
      </c>
      <c r="E813" s="247" t="s">
        <v>36</v>
      </c>
      <c r="F813" s="248" t="s">
        <v>1075</v>
      </c>
      <c r="G813" s="246"/>
      <c r="H813" s="249">
        <v>2.2000000000000002</v>
      </c>
      <c r="I813" s="250"/>
      <c r="J813" s="246"/>
      <c r="K813" s="246"/>
      <c r="L813" s="251"/>
      <c r="M813" s="252"/>
      <c r="N813" s="253"/>
      <c r="O813" s="253"/>
      <c r="P813" s="253"/>
      <c r="Q813" s="253"/>
      <c r="R813" s="253"/>
      <c r="S813" s="253"/>
      <c r="T813" s="254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5" t="s">
        <v>167</v>
      </c>
      <c r="AU813" s="255" t="s">
        <v>94</v>
      </c>
      <c r="AV813" s="14" t="s">
        <v>94</v>
      </c>
      <c r="AW813" s="14" t="s">
        <v>43</v>
      </c>
      <c r="AX813" s="14" t="s">
        <v>83</v>
      </c>
      <c r="AY813" s="255" t="s">
        <v>156</v>
      </c>
    </row>
    <row r="814" s="14" customFormat="1">
      <c r="A814" s="14"/>
      <c r="B814" s="245"/>
      <c r="C814" s="246"/>
      <c r="D814" s="236" t="s">
        <v>167</v>
      </c>
      <c r="E814" s="247" t="s">
        <v>36</v>
      </c>
      <c r="F814" s="248" t="s">
        <v>1076</v>
      </c>
      <c r="G814" s="246"/>
      <c r="H814" s="249">
        <v>10.699999999999999</v>
      </c>
      <c r="I814" s="250"/>
      <c r="J814" s="246"/>
      <c r="K814" s="246"/>
      <c r="L814" s="251"/>
      <c r="M814" s="252"/>
      <c r="N814" s="253"/>
      <c r="O814" s="253"/>
      <c r="P814" s="253"/>
      <c r="Q814" s="253"/>
      <c r="R814" s="253"/>
      <c r="S814" s="253"/>
      <c r="T814" s="25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5" t="s">
        <v>167</v>
      </c>
      <c r="AU814" s="255" t="s">
        <v>94</v>
      </c>
      <c r="AV814" s="14" t="s">
        <v>94</v>
      </c>
      <c r="AW814" s="14" t="s">
        <v>43</v>
      </c>
      <c r="AX814" s="14" t="s">
        <v>83</v>
      </c>
      <c r="AY814" s="255" t="s">
        <v>156</v>
      </c>
    </row>
    <row r="815" s="16" customFormat="1">
      <c r="A815" s="16"/>
      <c r="B815" s="267"/>
      <c r="C815" s="268"/>
      <c r="D815" s="236" t="s">
        <v>167</v>
      </c>
      <c r="E815" s="269" t="s">
        <v>36</v>
      </c>
      <c r="F815" s="270" t="s">
        <v>263</v>
      </c>
      <c r="G815" s="268"/>
      <c r="H815" s="271">
        <v>17.504999999999999</v>
      </c>
      <c r="I815" s="272"/>
      <c r="J815" s="268"/>
      <c r="K815" s="268"/>
      <c r="L815" s="273"/>
      <c r="M815" s="274"/>
      <c r="N815" s="275"/>
      <c r="O815" s="275"/>
      <c r="P815" s="275"/>
      <c r="Q815" s="275"/>
      <c r="R815" s="275"/>
      <c r="S815" s="275"/>
      <c r="T815" s="276"/>
      <c r="U815" s="16"/>
      <c r="V815" s="16"/>
      <c r="W815" s="16"/>
      <c r="X815" s="16"/>
      <c r="Y815" s="16"/>
      <c r="Z815" s="16"/>
      <c r="AA815" s="16"/>
      <c r="AB815" s="16"/>
      <c r="AC815" s="16"/>
      <c r="AD815" s="16"/>
      <c r="AE815" s="16"/>
      <c r="AT815" s="277" t="s">
        <v>167</v>
      </c>
      <c r="AU815" s="277" t="s">
        <v>94</v>
      </c>
      <c r="AV815" s="16" t="s">
        <v>181</v>
      </c>
      <c r="AW815" s="16" t="s">
        <v>43</v>
      </c>
      <c r="AX815" s="16" t="s">
        <v>83</v>
      </c>
      <c r="AY815" s="277" t="s">
        <v>156</v>
      </c>
    </row>
    <row r="816" s="13" customFormat="1">
      <c r="A816" s="13"/>
      <c r="B816" s="234"/>
      <c r="C816" s="235"/>
      <c r="D816" s="236" t="s">
        <v>167</v>
      </c>
      <c r="E816" s="237" t="s">
        <v>36</v>
      </c>
      <c r="F816" s="238" t="s">
        <v>1003</v>
      </c>
      <c r="G816" s="235"/>
      <c r="H816" s="237" t="s">
        <v>36</v>
      </c>
      <c r="I816" s="239"/>
      <c r="J816" s="235"/>
      <c r="K816" s="235"/>
      <c r="L816" s="240"/>
      <c r="M816" s="241"/>
      <c r="N816" s="242"/>
      <c r="O816" s="242"/>
      <c r="P816" s="242"/>
      <c r="Q816" s="242"/>
      <c r="R816" s="242"/>
      <c r="S816" s="242"/>
      <c r="T816" s="243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4" t="s">
        <v>167</v>
      </c>
      <c r="AU816" s="244" t="s">
        <v>94</v>
      </c>
      <c r="AV816" s="13" t="s">
        <v>91</v>
      </c>
      <c r="AW816" s="13" t="s">
        <v>43</v>
      </c>
      <c r="AX816" s="13" t="s">
        <v>83</v>
      </c>
      <c r="AY816" s="244" t="s">
        <v>156</v>
      </c>
    </row>
    <row r="817" s="13" customFormat="1">
      <c r="A817" s="13"/>
      <c r="B817" s="234"/>
      <c r="C817" s="235"/>
      <c r="D817" s="236" t="s">
        <v>167</v>
      </c>
      <c r="E817" s="237" t="s">
        <v>36</v>
      </c>
      <c r="F817" s="238" t="s">
        <v>1004</v>
      </c>
      <c r="G817" s="235"/>
      <c r="H817" s="237" t="s">
        <v>36</v>
      </c>
      <c r="I817" s="239"/>
      <c r="J817" s="235"/>
      <c r="K817" s="235"/>
      <c r="L817" s="240"/>
      <c r="M817" s="241"/>
      <c r="N817" s="242"/>
      <c r="O817" s="242"/>
      <c r="P817" s="242"/>
      <c r="Q817" s="242"/>
      <c r="R817" s="242"/>
      <c r="S817" s="242"/>
      <c r="T817" s="24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4" t="s">
        <v>167</v>
      </c>
      <c r="AU817" s="244" t="s">
        <v>94</v>
      </c>
      <c r="AV817" s="13" t="s">
        <v>91</v>
      </c>
      <c r="AW817" s="13" t="s">
        <v>43</v>
      </c>
      <c r="AX817" s="13" t="s">
        <v>83</v>
      </c>
      <c r="AY817" s="244" t="s">
        <v>156</v>
      </c>
    </row>
    <row r="818" s="13" customFormat="1">
      <c r="A818" s="13"/>
      <c r="B818" s="234"/>
      <c r="C818" s="235"/>
      <c r="D818" s="236" t="s">
        <v>167</v>
      </c>
      <c r="E818" s="237" t="s">
        <v>36</v>
      </c>
      <c r="F818" s="238" t="s">
        <v>1005</v>
      </c>
      <c r="G818" s="235"/>
      <c r="H818" s="237" t="s">
        <v>36</v>
      </c>
      <c r="I818" s="239"/>
      <c r="J818" s="235"/>
      <c r="K818" s="235"/>
      <c r="L818" s="240"/>
      <c r="M818" s="241"/>
      <c r="N818" s="242"/>
      <c r="O818" s="242"/>
      <c r="P818" s="242"/>
      <c r="Q818" s="242"/>
      <c r="R818" s="242"/>
      <c r="S818" s="242"/>
      <c r="T818" s="24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4" t="s">
        <v>167</v>
      </c>
      <c r="AU818" s="244" t="s">
        <v>94</v>
      </c>
      <c r="AV818" s="13" t="s">
        <v>91</v>
      </c>
      <c r="AW818" s="13" t="s">
        <v>43</v>
      </c>
      <c r="AX818" s="13" t="s">
        <v>83</v>
      </c>
      <c r="AY818" s="244" t="s">
        <v>156</v>
      </c>
    </row>
    <row r="819" s="13" customFormat="1">
      <c r="A819" s="13"/>
      <c r="B819" s="234"/>
      <c r="C819" s="235"/>
      <c r="D819" s="236" t="s">
        <v>167</v>
      </c>
      <c r="E819" s="237" t="s">
        <v>36</v>
      </c>
      <c r="F819" s="238" t="s">
        <v>1073</v>
      </c>
      <c r="G819" s="235"/>
      <c r="H819" s="237" t="s">
        <v>36</v>
      </c>
      <c r="I819" s="239"/>
      <c r="J819" s="235"/>
      <c r="K819" s="235"/>
      <c r="L819" s="240"/>
      <c r="M819" s="241"/>
      <c r="N819" s="242"/>
      <c r="O819" s="242"/>
      <c r="P819" s="242"/>
      <c r="Q819" s="242"/>
      <c r="R819" s="242"/>
      <c r="S819" s="242"/>
      <c r="T819" s="24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4" t="s">
        <v>167</v>
      </c>
      <c r="AU819" s="244" t="s">
        <v>94</v>
      </c>
      <c r="AV819" s="13" t="s">
        <v>91</v>
      </c>
      <c r="AW819" s="13" t="s">
        <v>43</v>
      </c>
      <c r="AX819" s="13" t="s">
        <v>83</v>
      </c>
      <c r="AY819" s="244" t="s">
        <v>156</v>
      </c>
    </row>
    <row r="820" s="14" customFormat="1">
      <c r="A820" s="14"/>
      <c r="B820" s="245"/>
      <c r="C820" s="246"/>
      <c r="D820" s="236" t="s">
        <v>167</v>
      </c>
      <c r="E820" s="247" t="s">
        <v>36</v>
      </c>
      <c r="F820" s="248" t="s">
        <v>1077</v>
      </c>
      <c r="G820" s="246"/>
      <c r="H820" s="249">
        <v>1</v>
      </c>
      <c r="I820" s="250"/>
      <c r="J820" s="246"/>
      <c r="K820" s="246"/>
      <c r="L820" s="251"/>
      <c r="M820" s="252"/>
      <c r="N820" s="253"/>
      <c r="O820" s="253"/>
      <c r="P820" s="253"/>
      <c r="Q820" s="253"/>
      <c r="R820" s="253"/>
      <c r="S820" s="253"/>
      <c r="T820" s="254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5" t="s">
        <v>167</v>
      </c>
      <c r="AU820" s="255" t="s">
        <v>94</v>
      </c>
      <c r="AV820" s="14" t="s">
        <v>94</v>
      </c>
      <c r="AW820" s="14" t="s">
        <v>43</v>
      </c>
      <c r="AX820" s="14" t="s">
        <v>83</v>
      </c>
      <c r="AY820" s="255" t="s">
        <v>156</v>
      </c>
    </row>
    <row r="821" s="14" customFormat="1">
      <c r="A821" s="14"/>
      <c r="B821" s="245"/>
      <c r="C821" s="246"/>
      <c r="D821" s="236" t="s">
        <v>167</v>
      </c>
      <c r="E821" s="247" t="s">
        <v>36</v>
      </c>
      <c r="F821" s="248" t="s">
        <v>1078</v>
      </c>
      <c r="G821" s="246"/>
      <c r="H821" s="249">
        <v>6.4000000000000004</v>
      </c>
      <c r="I821" s="250"/>
      <c r="J821" s="246"/>
      <c r="K821" s="246"/>
      <c r="L821" s="251"/>
      <c r="M821" s="252"/>
      <c r="N821" s="253"/>
      <c r="O821" s="253"/>
      <c r="P821" s="253"/>
      <c r="Q821" s="253"/>
      <c r="R821" s="253"/>
      <c r="S821" s="253"/>
      <c r="T821" s="254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5" t="s">
        <v>167</v>
      </c>
      <c r="AU821" s="255" t="s">
        <v>94</v>
      </c>
      <c r="AV821" s="14" t="s">
        <v>94</v>
      </c>
      <c r="AW821" s="14" t="s">
        <v>43</v>
      </c>
      <c r="AX821" s="14" t="s">
        <v>83</v>
      </c>
      <c r="AY821" s="255" t="s">
        <v>156</v>
      </c>
    </row>
    <row r="822" s="14" customFormat="1">
      <c r="A822" s="14"/>
      <c r="B822" s="245"/>
      <c r="C822" s="246"/>
      <c r="D822" s="236" t="s">
        <v>167</v>
      </c>
      <c r="E822" s="247" t="s">
        <v>36</v>
      </c>
      <c r="F822" s="248" t="s">
        <v>1079</v>
      </c>
      <c r="G822" s="246"/>
      <c r="H822" s="249">
        <v>2.5</v>
      </c>
      <c r="I822" s="250"/>
      <c r="J822" s="246"/>
      <c r="K822" s="246"/>
      <c r="L822" s="251"/>
      <c r="M822" s="252"/>
      <c r="N822" s="253"/>
      <c r="O822" s="253"/>
      <c r="P822" s="253"/>
      <c r="Q822" s="253"/>
      <c r="R822" s="253"/>
      <c r="S822" s="253"/>
      <c r="T822" s="254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5" t="s">
        <v>167</v>
      </c>
      <c r="AU822" s="255" t="s">
        <v>94</v>
      </c>
      <c r="AV822" s="14" t="s">
        <v>94</v>
      </c>
      <c r="AW822" s="14" t="s">
        <v>43</v>
      </c>
      <c r="AX822" s="14" t="s">
        <v>83</v>
      </c>
      <c r="AY822" s="255" t="s">
        <v>156</v>
      </c>
    </row>
    <row r="823" s="14" customFormat="1">
      <c r="A823" s="14"/>
      <c r="B823" s="245"/>
      <c r="C823" s="246"/>
      <c r="D823" s="236" t="s">
        <v>167</v>
      </c>
      <c r="E823" s="247" t="s">
        <v>36</v>
      </c>
      <c r="F823" s="248" t="s">
        <v>1080</v>
      </c>
      <c r="G823" s="246"/>
      <c r="H823" s="249">
        <v>10.050000000000001</v>
      </c>
      <c r="I823" s="250"/>
      <c r="J823" s="246"/>
      <c r="K823" s="246"/>
      <c r="L823" s="251"/>
      <c r="M823" s="252"/>
      <c r="N823" s="253"/>
      <c r="O823" s="253"/>
      <c r="P823" s="253"/>
      <c r="Q823" s="253"/>
      <c r="R823" s="253"/>
      <c r="S823" s="253"/>
      <c r="T823" s="254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5" t="s">
        <v>167</v>
      </c>
      <c r="AU823" s="255" t="s">
        <v>94</v>
      </c>
      <c r="AV823" s="14" t="s">
        <v>94</v>
      </c>
      <c r="AW823" s="14" t="s">
        <v>43</v>
      </c>
      <c r="AX823" s="14" t="s">
        <v>83</v>
      </c>
      <c r="AY823" s="255" t="s">
        <v>156</v>
      </c>
    </row>
    <row r="824" s="16" customFormat="1">
      <c r="A824" s="16"/>
      <c r="B824" s="267"/>
      <c r="C824" s="268"/>
      <c r="D824" s="236" t="s">
        <v>167</v>
      </c>
      <c r="E824" s="269" t="s">
        <v>36</v>
      </c>
      <c r="F824" s="270" t="s">
        <v>263</v>
      </c>
      <c r="G824" s="268"/>
      <c r="H824" s="271">
        <v>19.950000000000003</v>
      </c>
      <c r="I824" s="272"/>
      <c r="J824" s="268"/>
      <c r="K824" s="268"/>
      <c r="L824" s="273"/>
      <c r="M824" s="274"/>
      <c r="N824" s="275"/>
      <c r="O824" s="275"/>
      <c r="P824" s="275"/>
      <c r="Q824" s="275"/>
      <c r="R824" s="275"/>
      <c r="S824" s="275"/>
      <c r="T824" s="276"/>
      <c r="U824" s="16"/>
      <c r="V824" s="16"/>
      <c r="W824" s="16"/>
      <c r="X824" s="16"/>
      <c r="Y824" s="16"/>
      <c r="Z824" s="16"/>
      <c r="AA824" s="16"/>
      <c r="AB824" s="16"/>
      <c r="AC824" s="16"/>
      <c r="AD824" s="16"/>
      <c r="AE824" s="16"/>
      <c r="AT824" s="277" t="s">
        <v>167</v>
      </c>
      <c r="AU824" s="277" t="s">
        <v>94</v>
      </c>
      <c r="AV824" s="16" t="s">
        <v>181</v>
      </c>
      <c r="AW824" s="16" t="s">
        <v>43</v>
      </c>
      <c r="AX824" s="16" t="s">
        <v>83</v>
      </c>
      <c r="AY824" s="277" t="s">
        <v>156</v>
      </c>
    </row>
    <row r="825" s="15" customFormat="1">
      <c r="A825" s="15"/>
      <c r="B825" s="256"/>
      <c r="C825" s="257"/>
      <c r="D825" s="236" t="s">
        <v>167</v>
      </c>
      <c r="E825" s="258" t="s">
        <v>36</v>
      </c>
      <c r="F825" s="259" t="s">
        <v>250</v>
      </c>
      <c r="G825" s="257"/>
      <c r="H825" s="260">
        <v>37.454999999999998</v>
      </c>
      <c r="I825" s="261"/>
      <c r="J825" s="257"/>
      <c r="K825" s="257"/>
      <c r="L825" s="262"/>
      <c r="M825" s="263"/>
      <c r="N825" s="264"/>
      <c r="O825" s="264"/>
      <c r="P825" s="264"/>
      <c r="Q825" s="264"/>
      <c r="R825" s="264"/>
      <c r="S825" s="264"/>
      <c r="T825" s="265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66" t="s">
        <v>167</v>
      </c>
      <c r="AU825" s="266" t="s">
        <v>94</v>
      </c>
      <c r="AV825" s="15" t="s">
        <v>163</v>
      </c>
      <c r="AW825" s="15" t="s">
        <v>43</v>
      </c>
      <c r="AX825" s="15" t="s">
        <v>91</v>
      </c>
      <c r="AY825" s="266" t="s">
        <v>156</v>
      </c>
    </row>
    <row r="826" s="2" customFormat="1" ht="16.5" customHeight="1">
      <c r="A826" s="42"/>
      <c r="B826" s="43"/>
      <c r="C826" s="282" t="s">
        <v>1081</v>
      </c>
      <c r="D826" s="282" t="s">
        <v>849</v>
      </c>
      <c r="E826" s="283" t="s">
        <v>1082</v>
      </c>
      <c r="F826" s="284" t="s">
        <v>1083</v>
      </c>
      <c r="G826" s="285" t="s">
        <v>212</v>
      </c>
      <c r="H826" s="286">
        <v>18.379999999999999</v>
      </c>
      <c r="I826" s="287"/>
      <c r="J826" s="288">
        <f>ROUND(I826*H826,2)</f>
        <v>0</v>
      </c>
      <c r="K826" s="284" t="s">
        <v>162</v>
      </c>
      <c r="L826" s="289"/>
      <c r="M826" s="290" t="s">
        <v>36</v>
      </c>
      <c r="N826" s="291" t="s">
        <v>54</v>
      </c>
      <c r="O826" s="88"/>
      <c r="P826" s="225">
        <f>O826*H826</f>
        <v>0</v>
      </c>
      <c r="Q826" s="225">
        <v>0.00059999999999999995</v>
      </c>
      <c r="R826" s="225">
        <f>Q826*H826</f>
        <v>0.011027999999999998</v>
      </c>
      <c r="S826" s="225">
        <v>0</v>
      </c>
      <c r="T826" s="226">
        <f>S826*H826</f>
        <v>0</v>
      </c>
      <c r="U826" s="42"/>
      <c r="V826" s="42"/>
      <c r="W826" s="42"/>
      <c r="X826" s="42"/>
      <c r="Y826" s="42"/>
      <c r="Z826" s="42"/>
      <c r="AA826" s="42"/>
      <c r="AB826" s="42"/>
      <c r="AC826" s="42"/>
      <c r="AD826" s="42"/>
      <c r="AE826" s="42"/>
      <c r="AR826" s="227" t="s">
        <v>217</v>
      </c>
      <c r="AT826" s="227" t="s">
        <v>849</v>
      </c>
      <c r="AU826" s="227" t="s">
        <v>94</v>
      </c>
      <c r="AY826" s="20" t="s">
        <v>156</v>
      </c>
      <c r="BE826" s="228">
        <f>IF(N826="základní",J826,0)</f>
        <v>0</v>
      </c>
      <c r="BF826" s="228">
        <f>IF(N826="snížená",J826,0)</f>
        <v>0</v>
      </c>
      <c r="BG826" s="228">
        <f>IF(N826="zákl. přenesená",J826,0)</f>
        <v>0</v>
      </c>
      <c r="BH826" s="228">
        <f>IF(N826="sníž. přenesená",J826,0)</f>
        <v>0</v>
      </c>
      <c r="BI826" s="228">
        <f>IF(N826="nulová",J826,0)</f>
        <v>0</v>
      </c>
      <c r="BJ826" s="20" t="s">
        <v>91</v>
      </c>
      <c r="BK826" s="228">
        <f>ROUND(I826*H826,2)</f>
        <v>0</v>
      </c>
      <c r="BL826" s="20" t="s">
        <v>163</v>
      </c>
      <c r="BM826" s="227" t="s">
        <v>1084</v>
      </c>
    </row>
    <row r="827" s="13" customFormat="1">
      <c r="A827" s="13"/>
      <c r="B827" s="234"/>
      <c r="C827" s="235"/>
      <c r="D827" s="236" t="s">
        <v>167</v>
      </c>
      <c r="E827" s="237" t="s">
        <v>36</v>
      </c>
      <c r="F827" s="238" t="s">
        <v>1045</v>
      </c>
      <c r="G827" s="235"/>
      <c r="H827" s="237" t="s">
        <v>36</v>
      </c>
      <c r="I827" s="239"/>
      <c r="J827" s="235"/>
      <c r="K827" s="235"/>
      <c r="L827" s="240"/>
      <c r="M827" s="241"/>
      <c r="N827" s="242"/>
      <c r="O827" s="242"/>
      <c r="P827" s="242"/>
      <c r="Q827" s="242"/>
      <c r="R827" s="242"/>
      <c r="S827" s="242"/>
      <c r="T827" s="24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4" t="s">
        <v>167</v>
      </c>
      <c r="AU827" s="244" t="s">
        <v>94</v>
      </c>
      <c r="AV827" s="13" t="s">
        <v>91</v>
      </c>
      <c r="AW827" s="13" t="s">
        <v>43</v>
      </c>
      <c r="AX827" s="13" t="s">
        <v>83</v>
      </c>
      <c r="AY827" s="244" t="s">
        <v>156</v>
      </c>
    </row>
    <row r="828" s="13" customFormat="1">
      <c r="A828" s="13"/>
      <c r="B828" s="234"/>
      <c r="C828" s="235"/>
      <c r="D828" s="236" t="s">
        <v>167</v>
      </c>
      <c r="E828" s="237" t="s">
        <v>36</v>
      </c>
      <c r="F828" s="238" t="s">
        <v>1046</v>
      </c>
      <c r="G828" s="235"/>
      <c r="H828" s="237" t="s">
        <v>36</v>
      </c>
      <c r="I828" s="239"/>
      <c r="J828" s="235"/>
      <c r="K828" s="235"/>
      <c r="L828" s="240"/>
      <c r="M828" s="241"/>
      <c r="N828" s="242"/>
      <c r="O828" s="242"/>
      <c r="P828" s="242"/>
      <c r="Q828" s="242"/>
      <c r="R828" s="242"/>
      <c r="S828" s="242"/>
      <c r="T828" s="24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4" t="s">
        <v>167</v>
      </c>
      <c r="AU828" s="244" t="s">
        <v>94</v>
      </c>
      <c r="AV828" s="13" t="s">
        <v>91</v>
      </c>
      <c r="AW828" s="13" t="s">
        <v>43</v>
      </c>
      <c r="AX828" s="13" t="s">
        <v>83</v>
      </c>
      <c r="AY828" s="244" t="s">
        <v>156</v>
      </c>
    </row>
    <row r="829" s="13" customFormat="1">
      <c r="A829" s="13"/>
      <c r="B829" s="234"/>
      <c r="C829" s="235"/>
      <c r="D829" s="236" t="s">
        <v>167</v>
      </c>
      <c r="E829" s="237" t="s">
        <v>36</v>
      </c>
      <c r="F829" s="238" t="s">
        <v>1047</v>
      </c>
      <c r="G829" s="235"/>
      <c r="H829" s="237" t="s">
        <v>36</v>
      </c>
      <c r="I829" s="239"/>
      <c r="J829" s="235"/>
      <c r="K829" s="235"/>
      <c r="L829" s="240"/>
      <c r="M829" s="241"/>
      <c r="N829" s="242"/>
      <c r="O829" s="242"/>
      <c r="P829" s="242"/>
      <c r="Q829" s="242"/>
      <c r="R829" s="242"/>
      <c r="S829" s="242"/>
      <c r="T829" s="243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44" t="s">
        <v>167</v>
      </c>
      <c r="AU829" s="244" t="s">
        <v>94</v>
      </c>
      <c r="AV829" s="13" t="s">
        <v>91</v>
      </c>
      <c r="AW829" s="13" t="s">
        <v>43</v>
      </c>
      <c r="AX829" s="13" t="s">
        <v>83</v>
      </c>
      <c r="AY829" s="244" t="s">
        <v>156</v>
      </c>
    </row>
    <row r="830" s="13" customFormat="1">
      <c r="A830" s="13"/>
      <c r="B830" s="234"/>
      <c r="C830" s="235"/>
      <c r="D830" s="236" t="s">
        <v>167</v>
      </c>
      <c r="E830" s="237" t="s">
        <v>36</v>
      </c>
      <c r="F830" s="238" t="s">
        <v>1073</v>
      </c>
      <c r="G830" s="235"/>
      <c r="H830" s="237" t="s">
        <v>36</v>
      </c>
      <c r="I830" s="239"/>
      <c r="J830" s="235"/>
      <c r="K830" s="235"/>
      <c r="L830" s="240"/>
      <c r="M830" s="241"/>
      <c r="N830" s="242"/>
      <c r="O830" s="242"/>
      <c r="P830" s="242"/>
      <c r="Q830" s="242"/>
      <c r="R830" s="242"/>
      <c r="S830" s="242"/>
      <c r="T830" s="24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4" t="s">
        <v>167</v>
      </c>
      <c r="AU830" s="244" t="s">
        <v>94</v>
      </c>
      <c r="AV830" s="13" t="s">
        <v>91</v>
      </c>
      <c r="AW830" s="13" t="s">
        <v>43</v>
      </c>
      <c r="AX830" s="13" t="s">
        <v>83</v>
      </c>
      <c r="AY830" s="244" t="s">
        <v>156</v>
      </c>
    </row>
    <row r="831" s="14" customFormat="1">
      <c r="A831" s="14"/>
      <c r="B831" s="245"/>
      <c r="C831" s="246"/>
      <c r="D831" s="236" t="s">
        <v>167</v>
      </c>
      <c r="E831" s="247" t="s">
        <v>36</v>
      </c>
      <c r="F831" s="248" t="s">
        <v>1074</v>
      </c>
      <c r="G831" s="246"/>
      <c r="H831" s="249">
        <v>4.6050000000000004</v>
      </c>
      <c r="I831" s="250"/>
      <c r="J831" s="246"/>
      <c r="K831" s="246"/>
      <c r="L831" s="251"/>
      <c r="M831" s="252"/>
      <c r="N831" s="253"/>
      <c r="O831" s="253"/>
      <c r="P831" s="253"/>
      <c r="Q831" s="253"/>
      <c r="R831" s="253"/>
      <c r="S831" s="253"/>
      <c r="T831" s="254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5" t="s">
        <v>167</v>
      </c>
      <c r="AU831" s="255" t="s">
        <v>94</v>
      </c>
      <c r="AV831" s="14" t="s">
        <v>94</v>
      </c>
      <c r="AW831" s="14" t="s">
        <v>43</v>
      </c>
      <c r="AX831" s="14" t="s">
        <v>83</v>
      </c>
      <c r="AY831" s="255" t="s">
        <v>156</v>
      </c>
    </row>
    <row r="832" s="14" customFormat="1">
      <c r="A832" s="14"/>
      <c r="B832" s="245"/>
      <c r="C832" s="246"/>
      <c r="D832" s="236" t="s">
        <v>167</v>
      </c>
      <c r="E832" s="247" t="s">
        <v>36</v>
      </c>
      <c r="F832" s="248" t="s">
        <v>1075</v>
      </c>
      <c r="G832" s="246"/>
      <c r="H832" s="249">
        <v>2.2000000000000002</v>
      </c>
      <c r="I832" s="250"/>
      <c r="J832" s="246"/>
      <c r="K832" s="246"/>
      <c r="L832" s="251"/>
      <c r="M832" s="252"/>
      <c r="N832" s="253"/>
      <c r="O832" s="253"/>
      <c r="P832" s="253"/>
      <c r="Q832" s="253"/>
      <c r="R832" s="253"/>
      <c r="S832" s="253"/>
      <c r="T832" s="254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5" t="s">
        <v>167</v>
      </c>
      <c r="AU832" s="255" t="s">
        <v>94</v>
      </c>
      <c r="AV832" s="14" t="s">
        <v>94</v>
      </c>
      <c r="AW832" s="14" t="s">
        <v>43</v>
      </c>
      <c r="AX832" s="14" t="s">
        <v>83</v>
      </c>
      <c r="AY832" s="255" t="s">
        <v>156</v>
      </c>
    </row>
    <row r="833" s="14" customFormat="1">
      <c r="A833" s="14"/>
      <c r="B833" s="245"/>
      <c r="C833" s="246"/>
      <c r="D833" s="236" t="s">
        <v>167</v>
      </c>
      <c r="E833" s="247" t="s">
        <v>36</v>
      </c>
      <c r="F833" s="248" t="s">
        <v>1076</v>
      </c>
      <c r="G833" s="246"/>
      <c r="H833" s="249">
        <v>10.699999999999999</v>
      </c>
      <c r="I833" s="250"/>
      <c r="J833" s="246"/>
      <c r="K833" s="246"/>
      <c r="L833" s="251"/>
      <c r="M833" s="252"/>
      <c r="N833" s="253"/>
      <c r="O833" s="253"/>
      <c r="P833" s="253"/>
      <c r="Q833" s="253"/>
      <c r="R833" s="253"/>
      <c r="S833" s="253"/>
      <c r="T833" s="254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5" t="s">
        <v>167</v>
      </c>
      <c r="AU833" s="255" t="s">
        <v>94</v>
      </c>
      <c r="AV833" s="14" t="s">
        <v>94</v>
      </c>
      <c r="AW833" s="14" t="s">
        <v>43</v>
      </c>
      <c r="AX833" s="14" t="s">
        <v>83</v>
      </c>
      <c r="AY833" s="255" t="s">
        <v>156</v>
      </c>
    </row>
    <row r="834" s="15" customFormat="1">
      <c r="A834" s="15"/>
      <c r="B834" s="256"/>
      <c r="C834" s="257"/>
      <c r="D834" s="236" t="s">
        <v>167</v>
      </c>
      <c r="E834" s="258" t="s">
        <v>36</v>
      </c>
      <c r="F834" s="259" t="s">
        <v>250</v>
      </c>
      <c r="G834" s="257"/>
      <c r="H834" s="260">
        <v>17.504999999999999</v>
      </c>
      <c r="I834" s="261"/>
      <c r="J834" s="257"/>
      <c r="K834" s="257"/>
      <c r="L834" s="262"/>
      <c r="M834" s="263"/>
      <c r="N834" s="264"/>
      <c r="O834" s="264"/>
      <c r="P834" s="264"/>
      <c r="Q834" s="264"/>
      <c r="R834" s="264"/>
      <c r="S834" s="264"/>
      <c r="T834" s="265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66" t="s">
        <v>167</v>
      </c>
      <c r="AU834" s="266" t="s">
        <v>94</v>
      </c>
      <c r="AV834" s="15" t="s">
        <v>163</v>
      </c>
      <c r="AW834" s="15" t="s">
        <v>43</v>
      </c>
      <c r="AX834" s="15" t="s">
        <v>91</v>
      </c>
      <c r="AY834" s="266" t="s">
        <v>156</v>
      </c>
    </row>
    <row r="835" s="14" customFormat="1">
      <c r="A835" s="14"/>
      <c r="B835" s="245"/>
      <c r="C835" s="246"/>
      <c r="D835" s="236" t="s">
        <v>167</v>
      </c>
      <c r="E835" s="246"/>
      <c r="F835" s="248" t="s">
        <v>1085</v>
      </c>
      <c r="G835" s="246"/>
      <c r="H835" s="249">
        <v>18.379999999999999</v>
      </c>
      <c r="I835" s="250"/>
      <c r="J835" s="246"/>
      <c r="K835" s="246"/>
      <c r="L835" s="251"/>
      <c r="M835" s="252"/>
      <c r="N835" s="253"/>
      <c r="O835" s="253"/>
      <c r="P835" s="253"/>
      <c r="Q835" s="253"/>
      <c r="R835" s="253"/>
      <c r="S835" s="253"/>
      <c r="T835" s="254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5" t="s">
        <v>167</v>
      </c>
      <c r="AU835" s="255" t="s">
        <v>94</v>
      </c>
      <c r="AV835" s="14" t="s">
        <v>94</v>
      </c>
      <c r="AW835" s="14" t="s">
        <v>4</v>
      </c>
      <c r="AX835" s="14" t="s">
        <v>91</v>
      </c>
      <c r="AY835" s="255" t="s">
        <v>156</v>
      </c>
    </row>
    <row r="836" s="2" customFormat="1" ht="16.5" customHeight="1">
      <c r="A836" s="42"/>
      <c r="B836" s="43"/>
      <c r="C836" s="282" t="s">
        <v>1086</v>
      </c>
      <c r="D836" s="282" t="s">
        <v>849</v>
      </c>
      <c r="E836" s="283" t="s">
        <v>1087</v>
      </c>
      <c r="F836" s="284" t="s">
        <v>1088</v>
      </c>
      <c r="G836" s="285" t="s">
        <v>212</v>
      </c>
      <c r="H836" s="286">
        <v>20.948</v>
      </c>
      <c r="I836" s="287"/>
      <c r="J836" s="288">
        <f>ROUND(I836*H836,2)</f>
        <v>0</v>
      </c>
      <c r="K836" s="284" t="s">
        <v>162</v>
      </c>
      <c r="L836" s="289"/>
      <c r="M836" s="290" t="s">
        <v>36</v>
      </c>
      <c r="N836" s="291" t="s">
        <v>54</v>
      </c>
      <c r="O836" s="88"/>
      <c r="P836" s="225">
        <f>O836*H836</f>
        <v>0</v>
      </c>
      <c r="Q836" s="225">
        <v>0.00068000000000000005</v>
      </c>
      <c r="R836" s="225">
        <f>Q836*H836</f>
        <v>0.014244640000000001</v>
      </c>
      <c r="S836" s="225">
        <v>0</v>
      </c>
      <c r="T836" s="226">
        <f>S836*H836</f>
        <v>0</v>
      </c>
      <c r="U836" s="42"/>
      <c r="V836" s="42"/>
      <c r="W836" s="42"/>
      <c r="X836" s="42"/>
      <c r="Y836" s="42"/>
      <c r="Z836" s="42"/>
      <c r="AA836" s="42"/>
      <c r="AB836" s="42"/>
      <c r="AC836" s="42"/>
      <c r="AD836" s="42"/>
      <c r="AE836" s="42"/>
      <c r="AR836" s="227" t="s">
        <v>217</v>
      </c>
      <c r="AT836" s="227" t="s">
        <v>849</v>
      </c>
      <c r="AU836" s="227" t="s">
        <v>94</v>
      </c>
      <c r="AY836" s="20" t="s">
        <v>156</v>
      </c>
      <c r="BE836" s="228">
        <f>IF(N836="základní",J836,0)</f>
        <v>0</v>
      </c>
      <c r="BF836" s="228">
        <f>IF(N836="snížená",J836,0)</f>
        <v>0</v>
      </c>
      <c r="BG836" s="228">
        <f>IF(N836="zákl. přenesená",J836,0)</f>
        <v>0</v>
      </c>
      <c r="BH836" s="228">
        <f>IF(N836="sníž. přenesená",J836,0)</f>
        <v>0</v>
      </c>
      <c r="BI836" s="228">
        <f>IF(N836="nulová",J836,0)</f>
        <v>0</v>
      </c>
      <c r="BJ836" s="20" t="s">
        <v>91</v>
      </c>
      <c r="BK836" s="228">
        <f>ROUND(I836*H836,2)</f>
        <v>0</v>
      </c>
      <c r="BL836" s="20" t="s">
        <v>163</v>
      </c>
      <c r="BM836" s="227" t="s">
        <v>1089</v>
      </c>
    </row>
    <row r="837" s="13" customFormat="1">
      <c r="A837" s="13"/>
      <c r="B837" s="234"/>
      <c r="C837" s="235"/>
      <c r="D837" s="236" t="s">
        <v>167</v>
      </c>
      <c r="E837" s="237" t="s">
        <v>36</v>
      </c>
      <c r="F837" s="238" t="s">
        <v>1003</v>
      </c>
      <c r="G837" s="235"/>
      <c r="H837" s="237" t="s">
        <v>36</v>
      </c>
      <c r="I837" s="239"/>
      <c r="J837" s="235"/>
      <c r="K837" s="235"/>
      <c r="L837" s="240"/>
      <c r="M837" s="241"/>
      <c r="N837" s="242"/>
      <c r="O837" s="242"/>
      <c r="P837" s="242"/>
      <c r="Q837" s="242"/>
      <c r="R837" s="242"/>
      <c r="S837" s="242"/>
      <c r="T837" s="243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4" t="s">
        <v>167</v>
      </c>
      <c r="AU837" s="244" t="s">
        <v>94</v>
      </c>
      <c r="AV837" s="13" t="s">
        <v>91</v>
      </c>
      <c r="AW837" s="13" t="s">
        <v>43</v>
      </c>
      <c r="AX837" s="13" t="s">
        <v>83</v>
      </c>
      <c r="AY837" s="244" t="s">
        <v>156</v>
      </c>
    </row>
    <row r="838" s="13" customFormat="1">
      <c r="A838" s="13"/>
      <c r="B838" s="234"/>
      <c r="C838" s="235"/>
      <c r="D838" s="236" t="s">
        <v>167</v>
      </c>
      <c r="E838" s="237" t="s">
        <v>36</v>
      </c>
      <c r="F838" s="238" t="s">
        <v>1004</v>
      </c>
      <c r="G838" s="235"/>
      <c r="H838" s="237" t="s">
        <v>36</v>
      </c>
      <c r="I838" s="239"/>
      <c r="J838" s="235"/>
      <c r="K838" s="235"/>
      <c r="L838" s="240"/>
      <c r="M838" s="241"/>
      <c r="N838" s="242"/>
      <c r="O838" s="242"/>
      <c r="P838" s="242"/>
      <c r="Q838" s="242"/>
      <c r="R838" s="242"/>
      <c r="S838" s="242"/>
      <c r="T838" s="24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4" t="s">
        <v>167</v>
      </c>
      <c r="AU838" s="244" t="s">
        <v>94</v>
      </c>
      <c r="AV838" s="13" t="s">
        <v>91</v>
      </c>
      <c r="AW838" s="13" t="s">
        <v>43</v>
      </c>
      <c r="AX838" s="13" t="s">
        <v>83</v>
      </c>
      <c r="AY838" s="244" t="s">
        <v>156</v>
      </c>
    </row>
    <row r="839" s="13" customFormat="1">
      <c r="A839" s="13"/>
      <c r="B839" s="234"/>
      <c r="C839" s="235"/>
      <c r="D839" s="236" t="s">
        <v>167</v>
      </c>
      <c r="E839" s="237" t="s">
        <v>36</v>
      </c>
      <c r="F839" s="238" t="s">
        <v>1005</v>
      </c>
      <c r="G839" s="235"/>
      <c r="H839" s="237" t="s">
        <v>36</v>
      </c>
      <c r="I839" s="239"/>
      <c r="J839" s="235"/>
      <c r="K839" s="235"/>
      <c r="L839" s="240"/>
      <c r="M839" s="241"/>
      <c r="N839" s="242"/>
      <c r="O839" s="242"/>
      <c r="P839" s="242"/>
      <c r="Q839" s="242"/>
      <c r="R839" s="242"/>
      <c r="S839" s="242"/>
      <c r="T839" s="243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4" t="s">
        <v>167</v>
      </c>
      <c r="AU839" s="244" t="s">
        <v>94</v>
      </c>
      <c r="AV839" s="13" t="s">
        <v>91</v>
      </c>
      <c r="AW839" s="13" t="s">
        <v>43</v>
      </c>
      <c r="AX839" s="13" t="s">
        <v>83</v>
      </c>
      <c r="AY839" s="244" t="s">
        <v>156</v>
      </c>
    </row>
    <row r="840" s="13" customFormat="1">
      <c r="A840" s="13"/>
      <c r="B840" s="234"/>
      <c r="C840" s="235"/>
      <c r="D840" s="236" t="s">
        <v>167</v>
      </c>
      <c r="E840" s="237" t="s">
        <v>36</v>
      </c>
      <c r="F840" s="238" t="s">
        <v>1073</v>
      </c>
      <c r="G840" s="235"/>
      <c r="H840" s="237" t="s">
        <v>36</v>
      </c>
      <c r="I840" s="239"/>
      <c r="J840" s="235"/>
      <c r="K840" s="235"/>
      <c r="L840" s="240"/>
      <c r="M840" s="241"/>
      <c r="N840" s="242"/>
      <c r="O840" s="242"/>
      <c r="P840" s="242"/>
      <c r="Q840" s="242"/>
      <c r="R840" s="242"/>
      <c r="S840" s="242"/>
      <c r="T840" s="243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4" t="s">
        <v>167</v>
      </c>
      <c r="AU840" s="244" t="s">
        <v>94</v>
      </c>
      <c r="AV840" s="13" t="s">
        <v>91</v>
      </c>
      <c r="AW840" s="13" t="s">
        <v>43</v>
      </c>
      <c r="AX840" s="13" t="s">
        <v>83</v>
      </c>
      <c r="AY840" s="244" t="s">
        <v>156</v>
      </c>
    </row>
    <row r="841" s="14" customFormat="1">
      <c r="A841" s="14"/>
      <c r="B841" s="245"/>
      <c r="C841" s="246"/>
      <c r="D841" s="236" t="s">
        <v>167</v>
      </c>
      <c r="E841" s="247" t="s">
        <v>36</v>
      </c>
      <c r="F841" s="248" t="s">
        <v>1077</v>
      </c>
      <c r="G841" s="246"/>
      <c r="H841" s="249">
        <v>1</v>
      </c>
      <c r="I841" s="250"/>
      <c r="J841" s="246"/>
      <c r="K841" s="246"/>
      <c r="L841" s="251"/>
      <c r="M841" s="252"/>
      <c r="N841" s="253"/>
      <c r="O841" s="253"/>
      <c r="P841" s="253"/>
      <c r="Q841" s="253"/>
      <c r="R841" s="253"/>
      <c r="S841" s="253"/>
      <c r="T841" s="254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5" t="s">
        <v>167</v>
      </c>
      <c r="AU841" s="255" t="s">
        <v>94</v>
      </c>
      <c r="AV841" s="14" t="s">
        <v>94</v>
      </c>
      <c r="AW841" s="14" t="s">
        <v>43</v>
      </c>
      <c r="AX841" s="14" t="s">
        <v>83</v>
      </c>
      <c r="AY841" s="255" t="s">
        <v>156</v>
      </c>
    </row>
    <row r="842" s="14" customFormat="1">
      <c r="A842" s="14"/>
      <c r="B842" s="245"/>
      <c r="C842" s="246"/>
      <c r="D842" s="236" t="s">
        <v>167</v>
      </c>
      <c r="E842" s="247" t="s">
        <v>36</v>
      </c>
      <c r="F842" s="248" t="s">
        <v>1078</v>
      </c>
      <c r="G842" s="246"/>
      <c r="H842" s="249">
        <v>6.4000000000000004</v>
      </c>
      <c r="I842" s="250"/>
      <c r="J842" s="246"/>
      <c r="K842" s="246"/>
      <c r="L842" s="251"/>
      <c r="M842" s="252"/>
      <c r="N842" s="253"/>
      <c r="O842" s="253"/>
      <c r="P842" s="253"/>
      <c r="Q842" s="253"/>
      <c r="R842" s="253"/>
      <c r="S842" s="253"/>
      <c r="T842" s="254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5" t="s">
        <v>167</v>
      </c>
      <c r="AU842" s="255" t="s">
        <v>94</v>
      </c>
      <c r="AV842" s="14" t="s">
        <v>94</v>
      </c>
      <c r="AW842" s="14" t="s">
        <v>43</v>
      </c>
      <c r="AX842" s="14" t="s">
        <v>83</v>
      </c>
      <c r="AY842" s="255" t="s">
        <v>156</v>
      </c>
    </row>
    <row r="843" s="14" customFormat="1">
      <c r="A843" s="14"/>
      <c r="B843" s="245"/>
      <c r="C843" s="246"/>
      <c r="D843" s="236" t="s">
        <v>167</v>
      </c>
      <c r="E843" s="247" t="s">
        <v>36</v>
      </c>
      <c r="F843" s="248" t="s">
        <v>1079</v>
      </c>
      <c r="G843" s="246"/>
      <c r="H843" s="249">
        <v>2.5</v>
      </c>
      <c r="I843" s="250"/>
      <c r="J843" s="246"/>
      <c r="K843" s="246"/>
      <c r="L843" s="251"/>
      <c r="M843" s="252"/>
      <c r="N843" s="253"/>
      <c r="O843" s="253"/>
      <c r="P843" s="253"/>
      <c r="Q843" s="253"/>
      <c r="R843" s="253"/>
      <c r="S843" s="253"/>
      <c r="T843" s="254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5" t="s">
        <v>167</v>
      </c>
      <c r="AU843" s="255" t="s">
        <v>94</v>
      </c>
      <c r="AV843" s="14" t="s">
        <v>94</v>
      </c>
      <c r="AW843" s="14" t="s">
        <v>43</v>
      </c>
      <c r="AX843" s="14" t="s">
        <v>83</v>
      </c>
      <c r="AY843" s="255" t="s">
        <v>156</v>
      </c>
    </row>
    <row r="844" s="14" customFormat="1">
      <c r="A844" s="14"/>
      <c r="B844" s="245"/>
      <c r="C844" s="246"/>
      <c r="D844" s="236" t="s">
        <v>167</v>
      </c>
      <c r="E844" s="247" t="s">
        <v>36</v>
      </c>
      <c r="F844" s="248" t="s">
        <v>1080</v>
      </c>
      <c r="G844" s="246"/>
      <c r="H844" s="249">
        <v>10.050000000000001</v>
      </c>
      <c r="I844" s="250"/>
      <c r="J844" s="246"/>
      <c r="K844" s="246"/>
      <c r="L844" s="251"/>
      <c r="M844" s="252"/>
      <c r="N844" s="253"/>
      <c r="O844" s="253"/>
      <c r="P844" s="253"/>
      <c r="Q844" s="253"/>
      <c r="R844" s="253"/>
      <c r="S844" s="253"/>
      <c r="T844" s="254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5" t="s">
        <v>167</v>
      </c>
      <c r="AU844" s="255" t="s">
        <v>94</v>
      </c>
      <c r="AV844" s="14" t="s">
        <v>94</v>
      </c>
      <c r="AW844" s="14" t="s">
        <v>43</v>
      </c>
      <c r="AX844" s="14" t="s">
        <v>83</v>
      </c>
      <c r="AY844" s="255" t="s">
        <v>156</v>
      </c>
    </row>
    <row r="845" s="15" customFormat="1">
      <c r="A845" s="15"/>
      <c r="B845" s="256"/>
      <c r="C845" s="257"/>
      <c r="D845" s="236" t="s">
        <v>167</v>
      </c>
      <c r="E845" s="258" t="s">
        <v>36</v>
      </c>
      <c r="F845" s="259" t="s">
        <v>250</v>
      </c>
      <c r="G845" s="257"/>
      <c r="H845" s="260">
        <v>19.950000000000003</v>
      </c>
      <c r="I845" s="261"/>
      <c r="J845" s="257"/>
      <c r="K845" s="257"/>
      <c r="L845" s="262"/>
      <c r="M845" s="263"/>
      <c r="N845" s="264"/>
      <c r="O845" s="264"/>
      <c r="P845" s="264"/>
      <c r="Q845" s="264"/>
      <c r="R845" s="264"/>
      <c r="S845" s="264"/>
      <c r="T845" s="265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T845" s="266" t="s">
        <v>167</v>
      </c>
      <c r="AU845" s="266" t="s">
        <v>94</v>
      </c>
      <c r="AV845" s="15" t="s">
        <v>163</v>
      </c>
      <c r="AW845" s="15" t="s">
        <v>43</v>
      </c>
      <c r="AX845" s="15" t="s">
        <v>91</v>
      </c>
      <c r="AY845" s="266" t="s">
        <v>156</v>
      </c>
    </row>
    <row r="846" s="14" customFormat="1">
      <c r="A846" s="14"/>
      <c r="B846" s="245"/>
      <c r="C846" s="246"/>
      <c r="D846" s="236" t="s">
        <v>167</v>
      </c>
      <c r="E846" s="246"/>
      <c r="F846" s="248" t="s">
        <v>1090</v>
      </c>
      <c r="G846" s="246"/>
      <c r="H846" s="249">
        <v>20.948</v>
      </c>
      <c r="I846" s="250"/>
      <c r="J846" s="246"/>
      <c r="K846" s="246"/>
      <c r="L846" s="251"/>
      <c r="M846" s="252"/>
      <c r="N846" s="253"/>
      <c r="O846" s="253"/>
      <c r="P846" s="253"/>
      <c r="Q846" s="253"/>
      <c r="R846" s="253"/>
      <c r="S846" s="253"/>
      <c r="T846" s="254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5" t="s">
        <v>167</v>
      </c>
      <c r="AU846" s="255" t="s">
        <v>94</v>
      </c>
      <c r="AV846" s="14" t="s">
        <v>94</v>
      </c>
      <c r="AW846" s="14" t="s">
        <v>4</v>
      </c>
      <c r="AX846" s="14" t="s">
        <v>91</v>
      </c>
      <c r="AY846" s="255" t="s">
        <v>156</v>
      </c>
    </row>
    <row r="847" s="2" customFormat="1" ht="16.5" customHeight="1">
      <c r="A847" s="42"/>
      <c r="B847" s="43"/>
      <c r="C847" s="216" t="s">
        <v>1091</v>
      </c>
      <c r="D847" s="216" t="s">
        <v>158</v>
      </c>
      <c r="E847" s="217" t="s">
        <v>1092</v>
      </c>
      <c r="F847" s="218" t="s">
        <v>1093</v>
      </c>
      <c r="G847" s="219" t="s">
        <v>212</v>
      </c>
      <c r="H847" s="220">
        <v>147.155</v>
      </c>
      <c r="I847" s="221"/>
      <c r="J847" s="222">
        <f>ROUND(I847*H847,2)</f>
        <v>0</v>
      </c>
      <c r="K847" s="218" t="s">
        <v>162</v>
      </c>
      <c r="L847" s="48"/>
      <c r="M847" s="223" t="s">
        <v>36</v>
      </c>
      <c r="N847" s="224" t="s">
        <v>54</v>
      </c>
      <c r="O847" s="88"/>
      <c r="P847" s="225">
        <f>O847*H847</f>
        <v>0</v>
      </c>
      <c r="Q847" s="225">
        <v>0</v>
      </c>
      <c r="R847" s="225">
        <f>Q847*H847</f>
        <v>0</v>
      </c>
      <c r="S847" s="225">
        <v>0</v>
      </c>
      <c r="T847" s="226">
        <f>S847*H847</f>
        <v>0</v>
      </c>
      <c r="U847" s="42"/>
      <c r="V847" s="42"/>
      <c r="W847" s="42"/>
      <c r="X847" s="42"/>
      <c r="Y847" s="42"/>
      <c r="Z847" s="42"/>
      <c r="AA847" s="42"/>
      <c r="AB847" s="42"/>
      <c r="AC847" s="42"/>
      <c r="AD847" s="42"/>
      <c r="AE847" s="42"/>
      <c r="AR847" s="227" t="s">
        <v>163</v>
      </c>
      <c r="AT847" s="227" t="s">
        <v>158</v>
      </c>
      <c r="AU847" s="227" t="s">
        <v>94</v>
      </c>
      <c r="AY847" s="20" t="s">
        <v>156</v>
      </c>
      <c r="BE847" s="228">
        <f>IF(N847="základní",J847,0)</f>
        <v>0</v>
      </c>
      <c r="BF847" s="228">
        <f>IF(N847="snížená",J847,0)</f>
        <v>0</v>
      </c>
      <c r="BG847" s="228">
        <f>IF(N847="zákl. přenesená",J847,0)</f>
        <v>0</v>
      </c>
      <c r="BH847" s="228">
        <f>IF(N847="sníž. přenesená",J847,0)</f>
        <v>0</v>
      </c>
      <c r="BI847" s="228">
        <f>IF(N847="nulová",J847,0)</f>
        <v>0</v>
      </c>
      <c r="BJ847" s="20" t="s">
        <v>91</v>
      </c>
      <c r="BK847" s="228">
        <f>ROUND(I847*H847,2)</f>
        <v>0</v>
      </c>
      <c r="BL847" s="20" t="s">
        <v>163</v>
      </c>
      <c r="BM847" s="227" t="s">
        <v>1094</v>
      </c>
    </row>
    <row r="848" s="2" customFormat="1">
      <c r="A848" s="42"/>
      <c r="B848" s="43"/>
      <c r="C848" s="44"/>
      <c r="D848" s="229" t="s">
        <v>165</v>
      </c>
      <c r="E848" s="44"/>
      <c r="F848" s="230" t="s">
        <v>1095</v>
      </c>
      <c r="G848" s="44"/>
      <c r="H848" s="44"/>
      <c r="I848" s="231"/>
      <c r="J848" s="44"/>
      <c r="K848" s="44"/>
      <c r="L848" s="48"/>
      <c r="M848" s="232"/>
      <c r="N848" s="233"/>
      <c r="O848" s="88"/>
      <c r="P848" s="88"/>
      <c r="Q848" s="88"/>
      <c r="R848" s="88"/>
      <c r="S848" s="88"/>
      <c r="T848" s="89"/>
      <c r="U848" s="42"/>
      <c r="V848" s="42"/>
      <c r="W848" s="42"/>
      <c r="X848" s="42"/>
      <c r="Y848" s="42"/>
      <c r="Z848" s="42"/>
      <c r="AA848" s="42"/>
      <c r="AB848" s="42"/>
      <c r="AC848" s="42"/>
      <c r="AD848" s="42"/>
      <c r="AE848" s="42"/>
      <c r="AT848" s="20" t="s">
        <v>165</v>
      </c>
      <c r="AU848" s="20" t="s">
        <v>94</v>
      </c>
    </row>
    <row r="849" s="13" customFormat="1">
      <c r="A849" s="13"/>
      <c r="B849" s="234"/>
      <c r="C849" s="235"/>
      <c r="D849" s="236" t="s">
        <v>167</v>
      </c>
      <c r="E849" s="237" t="s">
        <v>36</v>
      </c>
      <c r="F849" s="238" t="s">
        <v>1096</v>
      </c>
      <c r="G849" s="235"/>
      <c r="H849" s="237" t="s">
        <v>36</v>
      </c>
      <c r="I849" s="239"/>
      <c r="J849" s="235"/>
      <c r="K849" s="235"/>
      <c r="L849" s="240"/>
      <c r="M849" s="241"/>
      <c r="N849" s="242"/>
      <c r="O849" s="242"/>
      <c r="P849" s="242"/>
      <c r="Q849" s="242"/>
      <c r="R849" s="242"/>
      <c r="S849" s="242"/>
      <c r="T849" s="243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4" t="s">
        <v>167</v>
      </c>
      <c r="AU849" s="244" t="s">
        <v>94</v>
      </c>
      <c r="AV849" s="13" t="s">
        <v>91</v>
      </c>
      <c r="AW849" s="13" t="s">
        <v>43</v>
      </c>
      <c r="AX849" s="13" t="s">
        <v>83</v>
      </c>
      <c r="AY849" s="244" t="s">
        <v>156</v>
      </c>
    </row>
    <row r="850" s="13" customFormat="1">
      <c r="A850" s="13"/>
      <c r="B850" s="234"/>
      <c r="C850" s="235"/>
      <c r="D850" s="236" t="s">
        <v>167</v>
      </c>
      <c r="E850" s="237" t="s">
        <v>36</v>
      </c>
      <c r="F850" s="238" t="s">
        <v>1097</v>
      </c>
      <c r="G850" s="235"/>
      <c r="H850" s="237" t="s">
        <v>36</v>
      </c>
      <c r="I850" s="239"/>
      <c r="J850" s="235"/>
      <c r="K850" s="235"/>
      <c r="L850" s="240"/>
      <c r="M850" s="241"/>
      <c r="N850" s="242"/>
      <c r="O850" s="242"/>
      <c r="P850" s="242"/>
      <c r="Q850" s="242"/>
      <c r="R850" s="242"/>
      <c r="S850" s="242"/>
      <c r="T850" s="24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4" t="s">
        <v>167</v>
      </c>
      <c r="AU850" s="244" t="s">
        <v>94</v>
      </c>
      <c r="AV850" s="13" t="s">
        <v>91</v>
      </c>
      <c r="AW850" s="13" t="s">
        <v>43</v>
      </c>
      <c r="AX850" s="13" t="s">
        <v>83</v>
      </c>
      <c r="AY850" s="244" t="s">
        <v>156</v>
      </c>
    </row>
    <row r="851" s="14" customFormat="1">
      <c r="A851" s="14"/>
      <c r="B851" s="245"/>
      <c r="C851" s="246"/>
      <c r="D851" s="236" t="s">
        <v>167</v>
      </c>
      <c r="E851" s="247" t="s">
        <v>36</v>
      </c>
      <c r="F851" s="248" t="s">
        <v>1098</v>
      </c>
      <c r="G851" s="246"/>
      <c r="H851" s="249">
        <v>37.200000000000003</v>
      </c>
      <c r="I851" s="250"/>
      <c r="J851" s="246"/>
      <c r="K851" s="246"/>
      <c r="L851" s="251"/>
      <c r="M851" s="252"/>
      <c r="N851" s="253"/>
      <c r="O851" s="253"/>
      <c r="P851" s="253"/>
      <c r="Q851" s="253"/>
      <c r="R851" s="253"/>
      <c r="S851" s="253"/>
      <c r="T851" s="254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5" t="s">
        <v>167</v>
      </c>
      <c r="AU851" s="255" t="s">
        <v>94</v>
      </c>
      <c r="AV851" s="14" t="s">
        <v>94</v>
      </c>
      <c r="AW851" s="14" t="s">
        <v>43</v>
      </c>
      <c r="AX851" s="14" t="s">
        <v>83</v>
      </c>
      <c r="AY851" s="255" t="s">
        <v>156</v>
      </c>
    </row>
    <row r="852" s="13" customFormat="1">
      <c r="A852" s="13"/>
      <c r="B852" s="234"/>
      <c r="C852" s="235"/>
      <c r="D852" s="236" t="s">
        <v>167</v>
      </c>
      <c r="E852" s="237" t="s">
        <v>36</v>
      </c>
      <c r="F852" s="238" t="s">
        <v>1099</v>
      </c>
      <c r="G852" s="235"/>
      <c r="H852" s="237" t="s">
        <v>36</v>
      </c>
      <c r="I852" s="239"/>
      <c r="J852" s="235"/>
      <c r="K852" s="235"/>
      <c r="L852" s="240"/>
      <c r="M852" s="241"/>
      <c r="N852" s="242"/>
      <c r="O852" s="242"/>
      <c r="P852" s="242"/>
      <c r="Q852" s="242"/>
      <c r="R852" s="242"/>
      <c r="S852" s="242"/>
      <c r="T852" s="24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4" t="s">
        <v>167</v>
      </c>
      <c r="AU852" s="244" t="s">
        <v>94</v>
      </c>
      <c r="AV852" s="13" t="s">
        <v>91</v>
      </c>
      <c r="AW852" s="13" t="s">
        <v>43</v>
      </c>
      <c r="AX852" s="13" t="s">
        <v>83</v>
      </c>
      <c r="AY852" s="244" t="s">
        <v>156</v>
      </c>
    </row>
    <row r="853" s="14" customFormat="1">
      <c r="A853" s="14"/>
      <c r="B853" s="245"/>
      <c r="C853" s="246"/>
      <c r="D853" s="236" t="s">
        <v>167</v>
      </c>
      <c r="E853" s="247" t="s">
        <v>36</v>
      </c>
      <c r="F853" s="248" t="s">
        <v>1100</v>
      </c>
      <c r="G853" s="246"/>
      <c r="H853" s="249">
        <v>66.754999999999995</v>
      </c>
      <c r="I853" s="250"/>
      <c r="J853" s="246"/>
      <c r="K853" s="246"/>
      <c r="L853" s="251"/>
      <c r="M853" s="252"/>
      <c r="N853" s="253"/>
      <c r="O853" s="253"/>
      <c r="P853" s="253"/>
      <c r="Q853" s="253"/>
      <c r="R853" s="253"/>
      <c r="S853" s="253"/>
      <c r="T853" s="254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5" t="s">
        <v>167</v>
      </c>
      <c r="AU853" s="255" t="s">
        <v>94</v>
      </c>
      <c r="AV853" s="14" t="s">
        <v>94</v>
      </c>
      <c r="AW853" s="14" t="s">
        <v>43</v>
      </c>
      <c r="AX853" s="14" t="s">
        <v>83</v>
      </c>
      <c r="AY853" s="255" t="s">
        <v>156</v>
      </c>
    </row>
    <row r="854" s="13" customFormat="1">
      <c r="A854" s="13"/>
      <c r="B854" s="234"/>
      <c r="C854" s="235"/>
      <c r="D854" s="236" t="s">
        <v>167</v>
      </c>
      <c r="E854" s="237" t="s">
        <v>36</v>
      </c>
      <c r="F854" s="238" t="s">
        <v>1101</v>
      </c>
      <c r="G854" s="235"/>
      <c r="H854" s="237" t="s">
        <v>36</v>
      </c>
      <c r="I854" s="239"/>
      <c r="J854" s="235"/>
      <c r="K854" s="235"/>
      <c r="L854" s="240"/>
      <c r="M854" s="241"/>
      <c r="N854" s="242"/>
      <c r="O854" s="242"/>
      <c r="P854" s="242"/>
      <c r="Q854" s="242"/>
      <c r="R854" s="242"/>
      <c r="S854" s="242"/>
      <c r="T854" s="24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4" t="s">
        <v>167</v>
      </c>
      <c r="AU854" s="244" t="s">
        <v>94</v>
      </c>
      <c r="AV854" s="13" t="s">
        <v>91</v>
      </c>
      <c r="AW854" s="13" t="s">
        <v>43</v>
      </c>
      <c r="AX854" s="13" t="s">
        <v>83</v>
      </c>
      <c r="AY854" s="244" t="s">
        <v>156</v>
      </c>
    </row>
    <row r="855" s="14" customFormat="1">
      <c r="A855" s="14"/>
      <c r="B855" s="245"/>
      <c r="C855" s="246"/>
      <c r="D855" s="236" t="s">
        <v>167</v>
      </c>
      <c r="E855" s="247" t="s">
        <v>36</v>
      </c>
      <c r="F855" s="248" t="s">
        <v>1102</v>
      </c>
      <c r="G855" s="246"/>
      <c r="H855" s="249">
        <v>36.399999999999999</v>
      </c>
      <c r="I855" s="250"/>
      <c r="J855" s="246"/>
      <c r="K855" s="246"/>
      <c r="L855" s="251"/>
      <c r="M855" s="252"/>
      <c r="N855" s="253"/>
      <c r="O855" s="253"/>
      <c r="P855" s="253"/>
      <c r="Q855" s="253"/>
      <c r="R855" s="253"/>
      <c r="S855" s="253"/>
      <c r="T855" s="254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5" t="s">
        <v>167</v>
      </c>
      <c r="AU855" s="255" t="s">
        <v>94</v>
      </c>
      <c r="AV855" s="14" t="s">
        <v>94</v>
      </c>
      <c r="AW855" s="14" t="s">
        <v>43</v>
      </c>
      <c r="AX855" s="14" t="s">
        <v>83</v>
      </c>
      <c r="AY855" s="255" t="s">
        <v>156</v>
      </c>
    </row>
    <row r="856" s="13" customFormat="1">
      <c r="A856" s="13"/>
      <c r="B856" s="234"/>
      <c r="C856" s="235"/>
      <c r="D856" s="236" t="s">
        <v>167</v>
      </c>
      <c r="E856" s="237" t="s">
        <v>36</v>
      </c>
      <c r="F856" s="238" t="s">
        <v>1103</v>
      </c>
      <c r="G856" s="235"/>
      <c r="H856" s="237" t="s">
        <v>36</v>
      </c>
      <c r="I856" s="239"/>
      <c r="J856" s="235"/>
      <c r="K856" s="235"/>
      <c r="L856" s="240"/>
      <c r="M856" s="241"/>
      <c r="N856" s="242"/>
      <c r="O856" s="242"/>
      <c r="P856" s="242"/>
      <c r="Q856" s="242"/>
      <c r="R856" s="242"/>
      <c r="S856" s="242"/>
      <c r="T856" s="24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4" t="s">
        <v>167</v>
      </c>
      <c r="AU856" s="244" t="s">
        <v>94</v>
      </c>
      <c r="AV856" s="13" t="s">
        <v>91</v>
      </c>
      <c r="AW856" s="13" t="s">
        <v>43</v>
      </c>
      <c r="AX856" s="13" t="s">
        <v>83</v>
      </c>
      <c r="AY856" s="244" t="s">
        <v>156</v>
      </c>
    </row>
    <row r="857" s="14" customFormat="1">
      <c r="A857" s="14"/>
      <c r="B857" s="245"/>
      <c r="C857" s="246"/>
      <c r="D857" s="236" t="s">
        <v>167</v>
      </c>
      <c r="E857" s="247" t="s">
        <v>36</v>
      </c>
      <c r="F857" s="248" t="s">
        <v>1104</v>
      </c>
      <c r="G857" s="246"/>
      <c r="H857" s="249">
        <v>6.7999999999999998</v>
      </c>
      <c r="I857" s="250"/>
      <c r="J857" s="246"/>
      <c r="K857" s="246"/>
      <c r="L857" s="251"/>
      <c r="M857" s="252"/>
      <c r="N857" s="253"/>
      <c r="O857" s="253"/>
      <c r="P857" s="253"/>
      <c r="Q857" s="253"/>
      <c r="R857" s="253"/>
      <c r="S857" s="253"/>
      <c r="T857" s="254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5" t="s">
        <v>167</v>
      </c>
      <c r="AU857" s="255" t="s">
        <v>94</v>
      </c>
      <c r="AV857" s="14" t="s">
        <v>94</v>
      </c>
      <c r="AW857" s="14" t="s">
        <v>43</v>
      </c>
      <c r="AX857" s="14" t="s">
        <v>83</v>
      </c>
      <c r="AY857" s="255" t="s">
        <v>156</v>
      </c>
    </row>
    <row r="858" s="15" customFormat="1">
      <c r="A858" s="15"/>
      <c r="B858" s="256"/>
      <c r="C858" s="257"/>
      <c r="D858" s="236" t="s">
        <v>167</v>
      </c>
      <c r="E858" s="258" t="s">
        <v>36</v>
      </c>
      <c r="F858" s="259" t="s">
        <v>250</v>
      </c>
      <c r="G858" s="257"/>
      <c r="H858" s="260">
        <v>147.155</v>
      </c>
      <c r="I858" s="261"/>
      <c r="J858" s="257"/>
      <c r="K858" s="257"/>
      <c r="L858" s="262"/>
      <c r="M858" s="263"/>
      <c r="N858" s="264"/>
      <c r="O858" s="264"/>
      <c r="P858" s="264"/>
      <c r="Q858" s="264"/>
      <c r="R858" s="264"/>
      <c r="S858" s="264"/>
      <c r="T858" s="265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66" t="s">
        <v>167</v>
      </c>
      <c r="AU858" s="266" t="s">
        <v>94</v>
      </c>
      <c r="AV858" s="15" t="s">
        <v>163</v>
      </c>
      <c r="AW858" s="15" t="s">
        <v>43</v>
      </c>
      <c r="AX858" s="15" t="s">
        <v>91</v>
      </c>
      <c r="AY858" s="266" t="s">
        <v>156</v>
      </c>
    </row>
    <row r="859" s="2" customFormat="1" ht="16.5" customHeight="1">
      <c r="A859" s="42"/>
      <c r="B859" s="43"/>
      <c r="C859" s="282" t="s">
        <v>1105</v>
      </c>
      <c r="D859" s="282" t="s">
        <v>849</v>
      </c>
      <c r="E859" s="283" t="s">
        <v>1106</v>
      </c>
      <c r="F859" s="284" t="s">
        <v>1107</v>
      </c>
      <c r="G859" s="285" t="s">
        <v>212</v>
      </c>
      <c r="H859" s="286">
        <v>39.060000000000002</v>
      </c>
      <c r="I859" s="287"/>
      <c r="J859" s="288">
        <f>ROUND(I859*H859,2)</f>
        <v>0</v>
      </c>
      <c r="K859" s="284" t="s">
        <v>162</v>
      </c>
      <c r="L859" s="289"/>
      <c r="M859" s="290" t="s">
        <v>36</v>
      </c>
      <c r="N859" s="291" t="s">
        <v>54</v>
      </c>
      <c r="O859" s="88"/>
      <c r="P859" s="225">
        <f>O859*H859</f>
        <v>0</v>
      </c>
      <c r="Q859" s="225">
        <v>0.00020000000000000001</v>
      </c>
      <c r="R859" s="225">
        <f>Q859*H859</f>
        <v>0.0078120000000000012</v>
      </c>
      <c r="S859" s="225">
        <v>0</v>
      </c>
      <c r="T859" s="226">
        <f>S859*H859</f>
        <v>0</v>
      </c>
      <c r="U859" s="42"/>
      <c r="V859" s="42"/>
      <c r="W859" s="42"/>
      <c r="X859" s="42"/>
      <c r="Y859" s="42"/>
      <c r="Z859" s="42"/>
      <c r="AA859" s="42"/>
      <c r="AB859" s="42"/>
      <c r="AC859" s="42"/>
      <c r="AD859" s="42"/>
      <c r="AE859" s="42"/>
      <c r="AR859" s="227" t="s">
        <v>217</v>
      </c>
      <c r="AT859" s="227" t="s">
        <v>849</v>
      </c>
      <c r="AU859" s="227" t="s">
        <v>94</v>
      </c>
      <c r="AY859" s="20" t="s">
        <v>156</v>
      </c>
      <c r="BE859" s="228">
        <f>IF(N859="základní",J859,0)</f>
        <v>0</v>
      </c>
      <c r="BF859" s="228">
        <f>IF(N859="snížená",J859,0)</f>
        <v>0</v>
      </c>
      <c r="BG859" s="228">
        <f>IF(N859="zákl. přenesená",J859,0)</f>
        <v>0</v>
      </c>
      <c r="BH859" s="228">
        <f>IF(N859="sníž. přenesená",J859,0)</f>
        <v>0</v>
      </c>
      <c r="BI859" s="228">
        <f>IF(N859="nulová",J859,0)</f>
        <v>0</v>
      </c>
      <c r="BJ859" s="20" t="s">
        <v>91</v>
      </c>
      <c r="BK859" s="228">
        <f>ROUND(I859*H859,2)</f>
        <v>0</v>
      </c>
      <c r="BL859" s="20" t="s">
        <v>163</v>
      </c>
      <c r="BM859" s="227" t="s">
        <v>1108</v>
      </c>
    </row>
    <row r="860" s="13" customFormat="1">
      <c r="A860" s="13"/>
      <c r="B860" s="234"/>
      <c r="C860" s="235"/>
      <c r="D860" s="236" t="s">
        <v>167</v>
      </c>
      <c r="E860" s="237" t="s">
        <v>36</v>
      </c>
      <c r="F860" s="238" t="s">
        <v>1096</v>
      </c>
      <c r="G860" s="235"/>
      <c r="H860" s="237" t="s">
        <v>36</v>
      </c>
      <c r="I860" s="239"/>
      <c r="J860" s="235"/>
      <c r="K860" s="235"/>
      <c r="L860" s="240"/>
      <c r="M860" s="241"/>
      <c r="N860" s="242"/>
      <c r="O860" s="242"/>
      <c r="P860" s="242"/>
      <c r="Q860" s="242"/>
      <c r="R860" s="242"/>
      <c r="S860" s="242"/>
      <c r="T860" s="24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4" t="s">
        <v>167</v>
      </c>
      <c r="AU860" s="244" t="s">
        <v>94</v>
      </c>
      <c r="AV860" s="13" t="s">
        <v>91</v>
      </c>
      <c r="AW860" s="13" t="s">
        <v>43</v>
      </c>
      <c r="AX860" s="13" t="s">
        <v>83</v>
      </c>
      <c r="AY860" s="244" t="s">
        <v>156</v>
      </c>
    </row>
    <row r="861" s="13" customFormat="1">
      <c r="A861" s="13"/>
      <c r="B861" s="234"/>
      <c r="C861" s="235"/>
      <c r="D861" s="236" t="s">
        <v>167</v>
      </c>
      <c r="E861" s="237" t="s">
        <v>36</v>
      </c>
      <c r="F861" s="238" t="s">
        <v>1097</v>
      </c>
      <c r="G861" s="235"/>
      <c r="H861" s="237" t="s">
        <v>36</v>
      </c>
      <c r="I861" s="239"/>
      <c r="J861" s="235"/>
      <c r="K861" s="235"/>
      <c r="L861" s="240"/>
      <c r="M861" s="241"/>
      <c r="N861" s="242"/>
      <c r="O861" s="242"/>
      <c r="P861" s="242"/>
      <c r="Q861" s="242"/>
      <c r="R861" s="242"/>
      <c r="S861" s="242"/>
      <c r="T861" s="24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4" t="s">
        <v>167</v>
      </c>
      <c r="AU861" s="244" t="s">
        <v>94</v>
      </c>
      <c r="AV861" s="13" t="s">
        <v>91</v>
      </c>
      <c r="AW861" s="13" t="s">
        <v>43</v>
      </c>
      <c r="AX861" s="13" t="s">
        <v>83</v>
      </c>
      <c r="AY861" s="244" t="s">
        <v>156</v>
      </c>
    </row>
    <row r="862" s="14" customFormat="1">
      <c r="A862" s="14"/>
      <c r="B862" s="245"/>
      <c r="C862" s="246"/>
      <c r="D862" s="236" t="s">
        <v>167</v>
      </c>
      <c r="E862" s="247" t="s">
        <v>36</v>
      </c>
      <c r="F862" s="248" t="s">
        <v>1098</v>
      </c>
      <c r="G862" s="246"/>
      <c r="H862" s="249">
        <v>37.200000000000003</v>
      </c>
      <c r="I862" s="250"/>
      <c r="J862" s="246"/>
      <c r="K862" s="246"/>
      <c r="L862" s="251"/>
      <c r="M862" s="252"/>
      <c r="N862" s="253"/>
      <c r="O862" s="253"/>
      <c r="P862" s="253"/>
      <c r="Q862" s="253"/>
      <c r="R862" s="253"/>
      <c r="S862" s="253"/>
      <c r="T862" s="254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5" t="s">
        <v>167</v>
      </c>
      <c r="AU862" s="255" t="s">
        <v>94</v>
      </c>
      <c r="AV862" s="14" t="s">
        <v>94</v>
      </c>
      <c r="AW862" s="14" t="s">
        <v>43</v>
      </c>
      <c r="AX862" s="14" t="s">
        <v>83</v>
      </c>
      <c r="AY862" s="255" t="s">
        <v>156</v>
      </c>
    </row>
    <row r="863" s="15" customFormat="1">
      <c r="A863" s="15"/>
      <c r="B863" s="256"/>
      <c r="C863" s="257"/>
      <c r="D863" s="236" t="s">
        <v>167</v>
      </c>
      <c r="E863" s="258" t="s">
        <v>36</v>
      </c>
      <c r="F863" s="259" t="s">
        <v>250</v>
      </c>
      <c r="G863" s="257"/>
      <c r="H863" s="260">
        <v>37.200000000000003</v>
      </c>
      <c r="I863" s="261"/>
      <c r="J863" s="257"/>
      <c r="K863" s="257"/>
      <c r="L863" s="262"/>
      <c r="M863" s="263"/>
      <c r="N863" s="264"/>
      <c r="O863" s="264"/>
      <c r="P863" s="264"/>
      <c r="Q863" s="264"/>
      <c r="R863" s="264"/>
      <c r="S863" s="264"/>
      <c r="T863" s="265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66" t="s">
        <v>167</v>
      </c>
      <c r="AU863" s="266" t="s">
        <v>94</v>
      </c>
      <c r="AV863" s="15" t="s">
        <v>163</v>
      </c>
      <c r="AW863" s="15" t="s">
        <v>43</v>
      </c>
      <c r="AX863" s="15" t="s">
        <v>91</v>
      </c>
      <c r="AY863" s="266" t="s">
        <v>156</v>
      </c>
    </row>
    <row r="864" s="14" customFormat="1">
      <c r="A864" s="14"/>
      <c r="B864" s="245"/>
      <c r="C864" s="246"/>
      <c r="D864" s="236" t="s">
        <v>167</v>
      </c>
      <c r="E864" s="246"/>
      <c r="F864" s="248" t="s">
        <v>1109</v>
      </c>
      <c r="G864" s="246"/>
      <c r="H864" s="249">
        <v>39.060000000000002</v>
      </c>
      <c r="I864" s="250"/>
      <c r="J864" s="246"/>
      <c r="K864" s="246"/>
      <c r="L864" s="251"/>
      <c r="M864" s="252"/>
      <c r="N864" s="253"/>
      <c r="O864" s="253"/>
      <c r="P864" s="253"/>
      <c r="Q864" s="253"/>
      <c r="R864" s="253"/>
      <c r="S864" s="253"/>
      <c r="T864" s="254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5" t="s">
        <v>167</v>
      </c>
      <c r="AU864" s="255" t="s">
        <v>94</v>
      </c>
      <c r="AV864" s="14" t="s">
        <v>94</v>
      </c>
      <c r="AW864" s="14" t="s">
        <v>4</v>
      </c>
      <c r="AX864" s="14" t="s">
        <v>91</v>
      </c>
      <c r="AY864" s="255" t="s">
        <v>156</v>
      </c>
    </row>
    <row r="865" s="2" customFormat="1" ht="16.5" customHeight="1">
      <c r="A865" s="42"/>
      <c r="B865" s="43"/>
      <c r="C865" s="282" t="s">
        <v>1110</v>
      </c>
      <c r="D865" s="282" t="s">
        <v>849</v>
      </c>
      <c r="E865" s="283" t="s">
        <v>1111</v>
      </c>
      <c r="F865" s="284" t="s">
        <v>1112</v>
      </c>
      <c r="G865" s="285" t="s">
        <v>212</v>
      </c>
      <c r="H865" s="286">
        <v>70.093000000000004</v>
      </c>
      <c r="I865" s="287"/>
      <c r="J865" s="288">
        <f>ROUND(I865*H865,2)</f>
        <v>0</v>
      </c>
      <c r="K865" s="284" t="s">
        <v>162</v>
      </c>
      <c r="L865" s="289"/>
      <c r="M865" s="290" t="s">
        <v>36</v>
      </c>
      <c r="N865" s="291" t="s">
        <v>54</v>
      </c>
      <c r="O865" s="88"/>
      <c r="P865" s="225">
        <f>O865*H865</f>
        <v>0</v>
      </c>
      <c r="Q865" s="225">
        <v>0.00020000000000000001</v>
      </c>
      <c r="R865" s="225">
        <f>Q865*H865</f>
        <v>0.014018600000000001</v>
      </c>
      <c r="S865" s="225">
        <v>0</v>
      </c>
      <c r="T865" s="226">
        <f>S865*H865</f>
        <v>0</v>
      </c>
      <c r="U865" s="42"/>
      <c r="V865" s="42"/>
      <c r="W865" s="42"/>
      <c r="X865" s="42"/>
      <c r="Y865" s="42"/>
      <c r="Z865" s="42"/>
      <c r="AA865" s="42"/>
      <c r="AB865" s="42"/>
      <c r="AC865" s="42"/>
      <c r="AD865" s="42"/>
      <c r="AE865" s="42"/>
      <c r="AR865" s="227" t="s">
        <v>217</v>
      </c>
      <c r="AT865" s="227" t="s">
        <v>849</v>
      </c>
      <c r="AU865" s="227" t="s">
        <v>94</v>
      </c>
      <c r="AY865" s="20" t="s">
        <v>156</v>
      </c>
      <c r="BE865" s="228">
        <f>IF(N865="základní",J865,0)</f>
        <v>0</v>
      </c>
      <c r="BF865" s="228">
        <f>IF(N865="snížená",J865,0)</f>
        <v>0</v>
      </c>
      <c r="BG865" s="228">
        <f>IF(N865="zákl. přenesená",J865,0)</f>
        <v>0</v>
      </c>
      <c r="BH865" s="228">
        <f>IF(N865="sníž. přenesená",J865,0)</f>
        <v>0</v>
      </c>
      <c r="BI865" s="228">
        <f>IF(N865="nulová",J865,0)</f>
        <v>0</v>
      </c>
      <c r="BJ865" s="20" t="s">
        <v>91</v>
      </c>
      <c r="BK865" s="228">
        <f>ROUND(I865*H865,2)</f>
        <v>0</v>
      </c>
      <c r="BL865" s="20" t="s">
        <v>163</v>
      </c>
      <c r="BM865" s="227" t="s">
        <v>1113</v>
      </c>
    </row>
    <row r="866" s="13" customFormat="1">
      <c r="A866" s="13"/>
      <c r="B866" s="234"/>
      <c r="C866" s="235"/>
      <c r="D866" s="236" t="s">
        <v>167</v>
      </c>
      <c r="E866" s="237" t="s">
        <v>36</v>
      </c>
      <c r="F866" s="238" t="s">
        <v>1099</v>
      </c>
      <c r="G866" s="235"/>
      <c r="H866" s="237" t="s">
        <v>36</v>
      </c>
      <c r="I866" s="239"/>
      <c r="J866" s="235"/>
      <c r="K866" s="235"/>
      <c r="L866" s="240"/>
      <c r="M866" s="241"/>
      <c r="N866" s="242"/>
      <c r="O866" s="242"/>
      <c r="P866" s="242"/>
      <c r="Q866" s="242"/>
      <c r="R866" s="242"/>
      <c r="S866" s="242"/>
      <c r="T866" s="24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4" t="s">
        <v>167</v>
      </c>
      <c r="AU866" s="244" t="s">
        <v>94</v>
      </c>
      <c r="AV866" s="13" t="s">
        <v>91</v>
      </c>
      <c r="AW866" s="13" t="s">
        <v>43</v>
      </c>
      <c r="AX866" s="13" t="s">
        <v>83</v>
      </c>
      <c r="AY866" s="244" t="s">
        <v>156</v>
      </c>
    </row>
    <row r="867" s="13" customFormat="1">
      <c r="A867" s="13"/>
      <c r="B867" s="234"/>
      <c r="C867" s="235"/>
      <c r="D867" s="236" t="s">
        <v>167</v>
      </c>
      <c r="E867" s="237" t="s">
        <v>36</v>
      </c>
      <c r="F867" s="238" t="s">
        <v>1114</v>
      </c>
      <c r="G867" s="235"/>
      <c r="H867" s="237" t="s">
        <v>36</v>
      </c>
      <c r="I867" s="239"/>
      <c r="J867" s="235"/>
      <c r="K867" s="235"/>
      <c r="L867" s="240"/>
      <c r="M867" s="241"/>
      <c r="N867" s="242"/>
      <c r="O867" s="242"/>
      <c r="P867" s="242"/>
      <c r="Q867" s="242"/>
      <c r="R867" s="242"/>
      <c r="S867" s="242"/>
      <c r="T867" s="24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4" t="s">
        <v>167</v>
      </c>
      <c r="AU867" s="244" t="s">
        <v>94</v>
      </c>
      <c r="AV867" s="13" t="s">
        <v>91</v>
      </c>
      <c r="AW867" s="13" t="s">
        <v>43</v>
      </c>
      <c r="AX867" s="13" t="s">
        <v>83</v>
      </c>
      <c r="AY867" s="244" t="s">
        <v>156</v>
      </c>
    </row>
    <row r="868" s="14" customFormat="1">
      <c r="A868" s="14"/>
      <c r="B868" s="245"/>
      <c r="C868" s="246"/>
      <c r="D868" s="236" t="s">
        <v>167</v>
      </c>
      <c r="E868" s="247" t="s">
        <v>36</v>
      </c>
      <c r="F868" s="248" t="s">
        <v>1100</v>
      </c>
      <c r="G868" s="246"/>
      <c r="H868" s="249">
        <v>66.754999999999995</v>
      </c>
      <c r="I868" s="250"/>
      <c r="J868" s="246"/>
      <c r="K868" s="246"/>
      <c r="L868" s="251"/>
      <c r="M868" s="252"/>
      <c r="N868" s="253"/>
      <c r="O868" s="253"/>
      <c r="P868" s="253"/>
      <c r="Q868" s="253"/>
      <c r="R868" s="253"/>
      <c r="S868" s="253"/>
      <c r="T868" s="254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5" t="s">
        <v>167</v>
      </c>
      <c r="AU868" s="255" t="s">
        <v>94</v>
      </c>
      <c r="AV868" s="14" t="s">
        <v>94</v>
      </c>
      <c r="AW868" s="14" t="s">
        <v>43</v>
      </c>
      <c r="AX868" s="14" t="s">
        <v>91</v>
      </c>
      <c r="AY868" s="255" t="s">
        <v>156</v>
      </c>
    </row>
    <row r="869" s="14" customFormat="1">
      <c r="A869" s="14"/>
      <c r="B869" s="245"/>
      <c r="C869" s="246"/>
      <c r="D869" s="236" t="s">
        <v>167</v>
      </c>
      <c r="E869" s="246"/>
      <c r="F869" s="248" t="s">
        <v>1115</v>
      </c>
      <c r="G869" s="246"/>
      <c r="H869" s="249">
        <v>70.093000000000004</v>
      </c>
      <c r="I869" s="250"/>
      <c r="J869" s="246"/>
      <c r="K869" s="246"/>
      <c r="L869" s="251"/>
      <c r="M869" s="252"/>
      <c r="N869" s="253"/>
      <c r="O869" s="253"/>
      <c r="P869" s="253"/>
      <c r="Q869" s="253"/>
      <c r="R869" s="253"/>
      <c r="S869" s="253"/>
      <c r="T869" s="254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5" t="s">
        <v>167</v>
      </c>
      <c r="AU869" s="255" t="s">
        <v>94</v>
      </c>
      <c r="AV869" s="14" t="s">
        <v>94</v>
      </c>
      <c r="AW869" s="14" t="s">
        <v>4</v>
      </c>
      <c r="AX869" s="14" t="s">
        <v>91</v>
      </c>
      <c r="AY869" s="255" t="s">
        <v>156</v>
      </c>
    </row>
    <row r="870" s="2" customFormat="1" ht="16.5" customHeight="1">
      <c r="A870" s="42"/>
      <c r="B870" s="43"/>
      <c r="C870" s="282" t="s">
        <v>1116</v>
      </c>
      <c r="D870" s="282" t="s">
        <v>849</v>
      </c>
      <c r="E870" s="283" t="s">
        <v>1117</v>
      </c>
      <c r="F870" s="284" t="s">
        <v>1118</v>
      </c>
      <c r="G870" s="285" t="s">
        <v>212</v>
      </c>
      <c r="H870" s="286">
        <v>40.039999999999999</v>
      </c>
      <c r="I870" s="287"/>
      <c r="J870" s="288">
        <f>ROUND(I870*H870,2)</f>
        <v>0</v>
      </c>
      <c r="K870" s="284" t="s">
        <v>162</v>
      </c>
      <c r="L870" s="289"/>
      <c r="M870" s="290" t="s">
        <v>36</v>
      </c>
      <c r="N870" s="291" t="s">
        <v>54</v>
      </c>
      <c r="O870" s="88"/>
      <c r="P870" s="225">
        <f>O870*H870</f>
        <v>0</v>
      </c>
      <c r="Q870" s="225">
        <v>0.00050000000000000001</v>
      </c>
      <c r="R870" s="225">
        <f>Q870*H870</f>
        <v>0.02002</v>
      </c>
      <c r="S870" s="225">
        <v>0</v>
      </c>
      <c r="T870" s="226">
        <f>S870*H870</f>
        <v>0</v>
      </c>
      <c r="U870" s="42"/>
      <c r="V870" s="42"/>
      <c r="W870" s="42"/>
      <c r="X870" s="42"/>
      <c r="Y870" s="42"/>
      <c r="Z870" s="42"/>
      <c r="AA870" s="42"/>
      <c r="AB870" s="42"/>
      <c r="AC870" s="42"/>
      <c r="AD870" s="42"/>
      <c r="AE870" s="42"/>
      <c r="AR870" s="227" t="s">
        <v>217</v>
      </c>
      <c r="AT870" s="227" t="s">
        <v>849</v>
      </c>
      <c r="AU870" s="227" t="s">
        <v>94</v>
      </c>
      <c r="AY870" s="20" t="s">
        <v>156</v>
      </c>
      <c r="BE870" s="228">
        <f>IF(N870="základní",J870,0)</f>
        <v>0</v>
      </c>
      <c r="BF870" s="228">
        <f>IF(N870="snížená",J870,0)</f>
        <v>0</v>
      </c>
      <c r="BG870" s="228">
        <f>IF(N870="zákl. přenesená",J870,0)</f>
        <v>0</v>
      </c>
      <c r="BH870" s="228">
        <f>IF(N870="sníž. přenesená",J870,0)</f>
        <v>0</v>
      </c>
      <c r="BI870" s="228">
        <f>IF(N870="nulová",J870,0)</f>
        <v>0</v>
      </c>
      <c r="BJ870" s="20" t="s">
        <v>91</v>
      </c>
      <c r="BK870" s="228">
        <f>ROUND(I870*H870,2)</f>
        <v>0</v>
      </c>
      <c r="BL870" s="20" t="s">
        <v>163</v>
      </c>
      <c r="BM870" s="227" t="s">
        <v>1119</v>
      </c>
    </row>
    <row r="871" s="13" customFormat="1">
      <c r="A871" s="13"/>
      <c r="B871" s="234"/>
      <c r="C871" s="235"/>
      <c r="D871" s="236" t="s">
        <v>167</v>
      </c>
      <c r="E871" s="237" t="s">
        <v>36</v>
      </c>
      <c r="F871" s="238" t="s">
        <v>1101</v>
      </c>
      <c r="G871" s="235"/>
      <c r="H871" s="237" t="s">
        <v>36</v>
      </c>
      <c r="I871" s="239"/>
      <c r="J871" s="235"/>
      <c r="K871" s="235"/>
      <c r="L871" s="240"/>
      <c r="M871" s="241"/>
      <c r="N871" s="242"/>
      <c r="O871" s="242"/>
      <c r="P871" s="242"/>
      <c r="Q871" s="242"/>
      <c r="R871" s="242"/>
      <c r="S871" s="242"/>
      <c r="T871" s="243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4" t="s">
        <v>167</v>
      </c>
      <c r="AU871" s="244" t="s">
        <v>94</v>
      </c>
      <c r="AV871" s="13" t="s">
        <v>91</v>
      </c>
      <c r="AW871" s="13" t="s">
        <v>43</v>
      </c>
      <c r="AX871" s="13" t="s">
        <v>83</v>
      </c>
      <c r="AY871" s="244" t="s">
        <v>156</v>
      </c>
    </row>
    <row r="872" s="13" customFormat="1">
      <c r="A872" s="13"/>
      <c r="B872" s="234"/>
      <c r="C872" s="235"/>
      <c r="D872" s="236" t="s">
        <v>167</v>
      </c>
      <c r="E872" s="237" t="s">
        <v>36</v>
      </c>
      <c r="F872" s="238" t="s">
        <v>1096</v>
      </c>
      <c r="G872" s="235"/>
      <c r="H872" s="237" t="s">
        <v>36</v>
      </c>
      <c r="I872" s="239"/>
      <c r="J872" s="235"/>
      <c r="K872" s="235"/>
      <c r="L872" s="240"/>
      <c r="M872" s="241"/>
      <c r="N872" s="242"/>
      <c r="O872" s="242"/>
      <c r="P872" s="242"/>
      <c r="Q872" s="242"/>
      <c r="R872" s="242"/>
      <c r="S872" s="242"/>
      <c r="T872" s="24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4" t="s">
        <v>167</v>
      </c>
      <c r="AU872" s="244" t="s">
        <v>94</v>
      </c>
      <c r="AV872" s="13" t="s">
        <v>91</v>
      </c>
      <c r="AW872" s="13" t="s">
        <v>43</v>
      </c>
      <c r="AX872" s="13" t="s">
        <v>83</v>
      </c>
      <c r="AY872" s="244" t="s">
        <v>156</v>
      </c>
    </row>
    <row r="873" s="14" customFormat="1">
      <c r="A873" s="14"/>
      <c r="B873" s="245"/>
      <c r="C873" s="246"/>
      <c r="D873" s="236" t="s">
        <v>167</v>
      </c>
      <c r="E873" s="247" t="s">
        <v>36</v>
      </c>
      <c r="F873" s="248" t="s">
        <v>1120</v>
      </c>
      <c r="G873" s="246"/>
      <c r="H873" s="249">
        <v>22.800000000000001</v>
      </c>
      <c r="I873" s="250"/>
      <c r="J873" s="246"/>
      <c r="K873" s="246"/>
      <c r="L873" s="251"/>
      <c r="M873" s="252"/>
      <c r="N873" s="253"/>
      <c r="O873" s="253"/>
      <c r="P873" s="253"/>
      <c r="Q873" s="253"/>
      <c r="R873" s="253"/>
      <c r="S873" s="253"/>
      <c r="T873" s="254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5" t="s">
        <v>167</v>
      </c>
      <c r="AU873" s="255" t="s">
        <v>94</v>
      </c>
      <c r="AV873" s="14" t="s">
        <v>94</v>
      </c>
      <c r="AW873" s="14" t="s">
        <v>43</v>
      </c>
      <c r="AX873" s="14" t="s">
        <v>83</v>
      </c>
      <c r="AY873" s="255" t="s">
        <v>156</v>
      </c>
    </row>
    <row r="874" s="14" customFormat="1">
      <c r="A874" s="14"/>
      <c r="B874" s="245"/>
      <c r="C874" s="246"/>
      <c r="D874" s="236" t="s">
        <v>167</v>
      </c>
      <c r="E874" s="247" t="s">
        <v>36</v>
      </c>
      <c r="F874" s="248" t="s">
        <v>1121</v>
      </c>
      <c r="G874" s="246"/>
      <c r="H874" s="249">
        <v>13.6</v>
      </c>
      <c r="I874" s="250"/>
      <c r="J874" s="246"/>
      <c r="K874" s="246"/>
      <c r="L874" s="251"/>
      <c r="M874" s="252"/>
      <c r="N874" s="253"/>
      <c r="O874" s="253"/>
      <c r="P874" s="253"/>
      <c r="Q874" s="253"/>
      <c r="R874" s="253"/>
      <c r="S874" s="253"/>
      <c r="T874" s="254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5" t="s">
        <v>167</v>
      </c>
      <c r="AU874" s="255" t="s">
        <v>94</v>
      </c>
      <c r="AV874" s="14" t="s">
        <v>94</v>
      </c>
      <c r="AW874" s="14" t="s">
        <v>43</v>
      </c>
      <c r="AX874" s="14" t="s">
        <v>83</v>
      </c>
      <c r="AY874" s="255" t="s">
        <v>156</v>
      </c>
    </row>
    <row r="875" s="15" customFormat="1">
      <c r="A875" s="15"/>
      <c r="B875" s="256"/>
      <c r="C875" s="257"/>
      <c r="D875" s="236" t="s">
        <v>167</v>
      </c>
      <c r="E875" s="258" t="s">
        <v>36</v>
      </c>
      <c r="F875" s="259" t="s">
        <v>250</v>
      </c>
      <c r="G875" s="257"/>
      <c r="H875" s="260">
        <v>36.399999999999999</v>
      </c>
      <c r="I875" s="261"/>
      <c r="J875" s="257"/>
      <c r="K875" s="257"/>
      <c r="L875" s="262"/>
      <c r="M875" s="263"/>
      <c r="N875" s="264"/>
      <c r="O875" s="264"/>
      <c r="P875" s="264"/>
      <c r="Q875" s="264"/>
      <c r="R875" s="264"/>
      <c r="S875" s="264"/>
      <c r="T875" s="265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T875" s="266" t="s">
        <v>167</v>
      </c>
      <c r="AU875" s="266" t="s">
        <v>94</v>
      </c>
      <c r="AV875" s="15" t="s">
        <v>163</v>
      </c>
      <c r="AW875" s="15" t="s">
        <v>43</v>
      </c>
      <c r="AX875" s="15" t="s">
        <v>91</v>
      </c>
      <c r="AY875" s="266" t="s">
        <v>156</v>
      </c>
    </row>
    <row r="876" s="14" customFormat="1">
      <c r="A876" s="14"/>
      <c r="B876" s="245"/>
      <c r="C876" s="246"/>
      <c r="D876" s="236" t="s">
        <v>167</v>
      </c>
      <c r="E876" s="246"/>
      <c r="F876" s="248" t="s">
        <v>1122</v>
      </c>
      <c r="G876" s="246"/>
      <c r="H876" s="249">
        <v>40.039999999999999</v>
      </c>
      <c r="I876" s="250"/>
      <c r="J876" s="246"/>
      <c r="K876" s="246"/>
      <c r="L876" s="251"/>
      <c r="M876" s="252"/>
      <c r="N876" s="253"/>
      <c r="O876" s="253"/>
      <c r="P876" s="253"/>
      <c r="Q876" s="253"/>
      <c r="R876" s="253"/>
      <c r="S876" s="253"/>
      <c r="T876" s="254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5" t="s">
        <v>167</v>
      </c>
      <c r="AU876" s="255" t="s">
        <v>94</v>
      </c>
      <c r="AV876" s="14" t="s">
        <v>94</v>
      </c>
      <c r="AW876" s="14" t="s">
        <v>4</v>
      </c>
      <c r="AX876" s="14" t="s">
        <v>91</v>
      </c>
      <c r="AY876" s="255" t="s">
        <v>156</v>
      </c>
    </row>
    <row r="877" s="2" customFormat="1" ht="16.5" customHeight="1">
      <c r="A877" s="42"/>
      <c r="B877" s="43"/>
      <c r="C877" s="282" t="s">
        <v>1123</v>
      </c>
      <c r="D877" s="282" t="s">
        <v>849</v>
      </c>
      <c r="E877" s="283" t="s">
        <v>1124</v>
      </c>
      <c r="F877" s="284" t="s">
        <v>1125</v>
      </c>
      <c r="G877" s="285" t="s">
        <v>212</v>
      </c>
      <c r="H877" s="286">
        <v>7.1399999999999997</v>
      </c>
      <c r="I877" s="287"/>
      <c r="J877" s="288">
        <f>ROUND(I877*H877,2)</f>
        <v>0</v>
      </c>
      <c r="K877" s="284" t="s">
        <v>162</v>
      </c>
      <c r="L877" s="289"/>
      <c r="M877" s="290" t="s">
        <v>36</v>
      </c>
      <c r="N877" s="291" t="s">
        <v>54</v>
      </c>
      <c r="O877" s="88"/>
      <c r="P877" s="225">
        <f>O877*H877</f>
        <v>0</v>
      </c>
      <c r="Q877" s="225">
        <v>0.00050000000000000001</v>
      </c>
      <c r="R877" s="225">
        <f>Q877*H877</f>
        <v>0.0035699999999999998</v>
      </c>
      <c r="S877" s="225">
        <v>0</v>
      </c>
      <c r="T877" s="226">
        <f>S877*H877</f>
        <v>0</v>
      </c>
      <c r="U877" s="42"/>
      <c r="V877" s="42"/>
      <c r="W877" s="42"/>
      <c r="X877" s="42"/>
      <c r="Y877" s="42"/>
      <c r="Z877" s="42"/>
      <c r="AA877" s="42"/>
      <c r="AB877" s="42"/>
      <c r="AC877" s="42"/>
      <c r="AD877" s="42"/>
      <c r="AE877" s="42"/>
      <c r="AR877" s="227" t="s">
        <v>217</v>
      </c>
      <c r="AT877" s="227" t="s">
        <v>849</v>
      </c>
      <c r="AU877" s="227" t="s">
        <v>94</v>
      </c>
      <c r="AY877" s="20" t="s">
        <v>156</v>
      </c>
      <c r="BE877" s="228">
        <f>IF(N877="základní",J877,0)</f>
        <v>0</v>
      </c>
      <c r="BF877" s="228">
        <f>IF(N877="snížená",J877,0)</f>
        <v>0</v>
      </c>
      <c r="BG877" s="228">
        <f>IF(N877="zákl. přenesená",J877,0)</f>
        <v>0</v>
      </c>
      <c r="BH877" s="228">
        <f>IF(N877="sníž. přenesená",J877,0)</f>
        <v>0</v>
      </c>
      <c r="BI877" s="228">
        <f>IF(N877="nulová",J877,0)</f>
        <v>0</v>
      </c>
      <c r="BJ877" s="20" t="s">
        <v>91</v>
      </c>
      <c r="BK877" s="228">
        <f>ROUND(I877*H877,2)</f>
        <v>0</v>
      </c>
      <c r="BL877" s="20" t="s">
        <v>163</v>
      </c>
      <c r="BM877" s="227" t="s">
        <v>1126</v>
      </c>
    </row>
    <row r="878" s="13" customFormat="1">
      <c r="A878" s="13"/>
      <c r="B878" s="234"/>
      <c r="C878" s="235"/>
      <c r="D878" s="236" t="s">
        <v>167</v>
      </c>
      <c r="E878" s="237" t="s">
        <v>36</v>
      </c>
      <c r="F878" s="238" t="s">
        <v>1103</v>
      </c>
      <c r="G878" s="235"/>
      <c r="H878" s="237" t="s">
        <v>36</v>
      </c>
      <c r="I878" s="239"/>
      <c r="J878" s="235"/>
      <c r="K878" s="235"/>
      <c r="L878" s="240"/>
      <c r="M878" s="241"/>
      <c r="N878" s="242"/>
      <c r="O878" s="242"/>
      <c r="P878" s="242"/>
      <c r="Q878" s="242"/>
      <c r="R878" s="242"/>
      <c r="S878" s="242"/>
      <c r="T878" s="24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4" t="s">
        <v>167</v>
      </c>
      <c r="AU878" s="244" t="s">
        <v>94</v>
      </c>
      <c r="AV878" s="13" t="s">
        <v>91</v>
      </c>
      <c r="AW878" s="13" t="s">
        <v>43</v>
      </c>
      <c r="AX878" s="13" t="s">
        <v>83</v>
      </c>
      <c r="AY878" s="244" t="s">
        <v>156</v>
      </c>
    </row>
    <row r="879" s="14" customFormat="1">
      <c r="A879" s="14"/>
      <c r="B879" s="245"/>
      <c r="C879" s="246"/>
      <c r="D879" s="236" t="s">
        <v>167</v>
      </c>
      <c r="E879" s="247" t="s">
        <v>36</v>
      </c>
      <c r="F879" s="248" t="s">
        <v>1104</v>
      </c>
      <c r="G879" s="246"/>
      <c r="H879" s="249">
        <v>6.7999999999999998</v>
      </c>
      <c r="I879" s="250"/>
      <c r="J879" s="246"/>
      <c r="K879" s="246"/>
      <c r="L879" s="251"/>
      <c r="M879" s="252"/>
      <c r="N879" s="253"/>
      <c r="O879" s="253"/>
      <c r="P879" s="253"/>
      <c r="Q879" s="253"/>
      <c r="R879" s="253"/>
      <c r="S879" s="253"/>
      <c r="T879" s="254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5" t="s">
        <v>167</v>
      </c>
      <c r="AU879" s="255" t="s">
        <v>94</v>
      </c>
      <c r="AV879" s="14" t="s">
        <v>94</v>
      </c>
      <c r="AW879" s="14" t="s">
        <v>43</v>
      </c>
      <c r="AX879" s="14" t="s">
        <v>91</v>
      </c>
      <c r="AY879" s="255" t="s">
        <v>156</v>
      </c>
    </row>
    <row r="880" s="14" customFormat="1">
      <c r="A880" s="14"/>
      <c r="B880" s="245"/>
      <c r="C880" s="246"/>
      <c r="D880" s="236" t="s">
        <v>167</v>
      </c>
      <c r="E880" s="246"/>
      <c r="F880" s="248" t="s">
        <v>1127</v>
      </c>
      <c r="G880" s="246"/>
      <c r="H880" s="249">
        <v>7.1399999999999997</v>
      </c>
      <c r="I880" s="250"/>
      <c r="J880" s="246"/>
      <c r="K880" s="246"/>
      <c r="L880" s="251"/>
      <c r="M880" s="252"/>
      <c r="N880" s="253"/>
      <c r="O880" s="253"/>
      <c r="P880" s="253"/>
      <c r="Q880" s="253"/>
      <c r="R880" s="253"/>
      <c r="S880" s="253"/>
      <c r="T880" s="254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5" t="s">
        <v>167</v>
      </c>
      <c r="AU880" s="255" t="s">
        <v>94</v>
      </c>
      <c r="AV880" s="14" t="s">
        <v>94</v>
      </c>
      <c r="AW880" s="14" t="s">
        <v>4</v>
      </c>
      <c r="AX880" s="14" t="s">
        <v>91</v>
      </c>
      <c r="AY880" s="255" t="s">
        <v>156</v>
      </c>
    </row>
    <row r="881" s="2" customFormat="1" ht="21.75" customHeight="1">
      <c r="A881" s="42"/>
      <c r="B881" s="43"/>
      <c r="C881" s="216" t="s">
        <v>1128</v>
      </c>
      <c r="D881" s="216" t="s">
        <v>158</v>
      </c>
      <c r="E881" s="217" t="s">
        <v>1129</v>
      </c>
      <c r="F881" s="218" t="s">
        <v>1130</v>
      </c>
      <c r="G881" s="219" t="s">
        <v>161</v>
      </c>
      <c r="H881" s="220">
        <v>47.600000000000001</v>
      </c>
      <c r="I881" s="221"/>
      <c r="J881" s="222">
        <f>ROUND(I881*H881,2)</f>
        <v>0</v>
      </c>
      <c r="K881" s="218" t="s">
        <v>162</v>
      </c>
      <c r="L881" s="48"/>
      <c r="M881" s="223" t="s">
        <v>36</v>
      </c>
      <c r="N881" s="224" t="s">
        <v>54</v>
      </c>
      <c r="O881" s="88"/>
      <c r="P881" s="225">
        <f>O881*H881</f>
        <v>0</v>
      </c>
      <c r="Q881" s="225">
        <v>0.023099999999999999</v>
      </c>
      <c r="R881" s="225">
        <f>Q881*H881</f>
        <v>1.0995600000000001</v>
      </c>
      <c r="S881" s="225">
        <v>0</v>
      </c>
      <c r="T881" s="226">
        <f>S881*H881</f>
        <v>0</v>
      </c>
      <c r="U881" s="42"/>
      <c r="V881" s="42"/>
      <c r="W881" s="42"/>
      <c r="X881" s="42"/>
      <c r="Y881" s="42"/>
      <c r="Z881" s="42"/>
      <c r="AA881" s="42"/>
      <c r="AB881" s="42"/>
      <c r="AC881" s="42"/>
      <c r="AD881" s="42"/>
      <c r="AE881" s="42"/>
      <c r="AR881" s="227" t="s">
        <v>163</v>
      </c>
      <c r="AT881" s="227" t="s">
        <v>158</v>
      </c>
      <c r="AU881" s="227" t="s">
        <v>94</v>
      </c>
      <c r="AY881" s="20" t="s">
        <v>156</v>
      </c>
      <c r="BE881" s="228">
        <f>IF(N881="základní",J881,0)</f>
        <v>0</v>
      </c>
      <c r="BF881" s="228">
        <f>IF(N881="snížená",J881,0)</f>
        <v>0</v>
      </c>
      <c r="BG881" s="228">
        <f>IF(N881="zákl. přenesená",J881,0)</f>
        <v>0</v>
      </c>
      <c r="BH881" s="228">
        <f>IF(N881="sníž. přenesená",J881,0)</f>
        <v>0</v>
      </c>
      <c r="BI881" s="228">
        <f>IF(N881="nulová",J881,0)</f>
        <v>0</v>
      </c>
      <c r="BJ881" s="20" t="s">
        <v>91</v>
      </c>
      <c r="BK881" s="228">
        <f>ROUND(I881*H881,2)</f>
        <v>0</v>
      </c>
      <c r="BL881" s="20" t="s">
        <v>163</v>
      </c>
      <c r="BM881" s="227" t="s">
        <v>1131</v>
      </c>
    </row>
    <row r="882" s="2" customFormat="1">
      <c r="A882" s="42"/>
      <c r="B882" s="43"/>
      <c r="C882" s="44"/>
      <c r="D882" s="229" t="s">
        <v>165</v>
      </c>
      <c r="E882" s="44"/>
      <c r="F882" s="230" t="s">
        <v>1132</v>
      </c>
      <c r="G882" s="44"/>
      <c r="H882" s="44"/>
      <c r="I882" s="231"/>
      <c r="J882" s="44"/>
      <c r="K882" s="44"/>
      <c r="L882" s="48"/>
      <c r="M882" s="232"/>
      <c r="N882" s="233"/>
      <c r="O882" s="88"/>
      <c r="P882" s="88"/>
      <c r="Q882" s="88"/>
      <c r="R882" s="88"/>
      <c r="S882" s="88"/>
      <c r="T882" s="89"/>
      <c r="U882" s="42"/>
      <c r="V882" s="42"/>
      <c r="W882" s="42"/>
      <c r="X882" s="42"/>
      <c r="Y882" s="42"/>
      <c r="Z882" s="42"/>
      <c r="AA882" s="42"/>
      <c r="AB882" s="42"/>
      <c r="AC882" s="42"/>
      <c r="AD882" s="42"/>
      <c r="AE882" s="42"/>
      <c r="AT882" s="20" t="s">
        <v>165</v>
      </c>
      <c r="AU882" s="20" t="s">
        <v>94</v>
      </c>
    </row>
    <row r="883" s="13" customFormat="1">
      <c r="A883" s="13"/>
      <c r="B883" s="234"/>
      <c r="C883" s="235"/>
      <c r="D883" s="236" t="s">
        <v>167</v>
      </c>
      <c r="E883" s="237" t="s">
        <v>36</v>
      </c>
      <c r="F883" s="238" t="s">
        <v>999</v>
      </c>
      <c r="G883" s="235"/>
      <c r="H883" s="237" t="s">
        <v>36</v>
      </c>
      <c r="I883" s="239"/>
      <c r="J883" s="235"/>
      <c r="K883" s="235"/>
      <c r="L883" s="240"/>
      <c r="M883" s="241"/>
      <c r="N883" s="242"/>
      <c r="O883" s="242"/>
      <c r="P883" s="242"/>
      <c r="Q883" s="242"/>
      <c r="R883" s="242"/>
      <c r="S883" s="242"/>
      <c r="T883" s="24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4" t="s">
        <v>167</v>
      </c>
      <c r="AU883" s="244" t="s">
        <v>94</v>
      </c>
      <c r="AV883" s="13" t="s">
        <v>91</v>
      </c>
      <c r="AW883" s="13" t="s">
        <v>43</v>
      </c>
      <c r="AX883" s="13" t="s">
        <v>83</v>
      </c>
      <c r="AY883" s="244" t="s">
        <v>156</v>
      </c>
    </row>
    <row r="884" s="13" customFormat="1">
      <c r="A884" s="13"/>
      <c r="B884" s="234"/>
      <c r="C884" s="235"/>
      <c r="D884" s="236" t="s">
        <v>167</v>
      </c>
      <c r="E884" s="237" t="s">
        <v>36</v>
      </c>
      <c r="F884" s="238" t="s">
        <v>273</v>
      </c>
      <c r="G884" s="235"/>
      <c r="H884" s="237" t="s">
        <v>36</v>
      </c>
      <c r="I884" s="239"/>
      <c r="J884" s="235"/>
      <c r="K884" s="235"/>
      <c r="L884" s="240"/>
      <c r="M884" s="241"/>
      <c r="N884" s="242"/>
      <c r="O884" s="242"/>
      <c r="P884" s="242"/>
      <c r="Q884" s="242"/>
      <c r="R884" s="242"/>
      <c r="S884" s="242"/>
      <c r="T884" s="24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4" t="s">
        <v>167</v>
      </c>
      <c r="AU884" s="244" t="s">
        <v>94</v>
      </c>
      <c r="AV884" s="13" t="s">
        <v>91</v>
      </c>
      <c r="AW884" s="13" t="s">
        <v>43</v>
      </c>
      <c r="AX884" s="13" t="s">
        <v>83</v>
      </c>
      <c r="AY884" s="244" t="s">
        <v>156</v>
      </c>
    </row>
    <row r="885" s="14" customFormat="1">
      <c r="A885" s="14"/>
      <c r="B885" s="245"/>
      <c r="C885" s="246"/>
      <c r="D885" s="236" t="s">
        <v>167</v>
      </c>
      <c r="E885" s="247" t="s">
        <v>36</v>
      </c>
      <c r="F885" s="248" t="s">
        <v>274</v>
      </c>
      <c r="G885" s="246"/>
      <c r="H885" s="249">
        <v>4</v>
      </c>
      <c r="I885" s="250"/>
      <c r="J885" s="246"/>
      <c r="K885" s="246"/>
      <c r="L885" s="251"/>
      <c r="M885" s="252"/>
      <c r="N885" s="253"/>
      <c r="O885" s="253"/>
      <c r="P885" s="253"/>
      <c r="Q885" s="253"/>
      <c r="R885" s="253"/>
      <c r="S885" s="253"/>
      <c r="T885" s="254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5" t="s">
        <v>167</v>
      </c>
      <c r="AU885" s="255" t="s">
        <v>94</v>
      </c>
      <c r="AV885" s="14" t="s">
        <v>94</v>
      </c>
      <c r="AW885" s="14" t="s">
        <v>43</v>
      </c>
      <c r="AX885" s="14" t="s">
        <v>83</v>
      </c>
      <c r="AY885" s="255" t="s">
        <v>156</v>
      </c>
    </row>
    <row r="886" s="14" customFormat="1">
      <c r="A886" s="14"/>
      <c r="B886" s="245"/>
      <c r="C886" s="246"/>
      <c r="D886" s="236" t="s">
        <v>167</v>
      </c>
      <c r="E886" s="247" t="s">
        <v>36</v>
      </c>
      <c r="F886" s="248" t="s">
        <v>275</v>
      </c>
      <c r="G886" s="246"/>
      <c r="H886" s="249">
        <v>43.520000000000003</v>
      </c>
      <c r="I886" s="250"/>
      <c r="J886" s="246"/>
      <c r="K886" s="246"/>
      <c r="L886" s="251"/>
      <c r="M886" s="252"/>
      <c r="N886" s="253"/>
      <c r="O886" s="253"/>
      <c r="P886" s="253"/>
      <c r="Q886" s="253"/>
      <c r="R886" s="253"/>
      <c r="S886" s="253"/>
      <c r="T886" s="254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5" t="s">
        <v>167</v>
      </c>
      <c r="AU886" s="255" t="s">
        <v>94</v>
      </c>
      <c r="AV886" s="14" t="s">
        <v>94</v>
      </c>
      <c r="AW886" s="14" t="s">
        <v>43</v>
      </c>
      <c r="AX886" s="14" t="s">
        <v>83</v>
      </c>
      <c r="AY886" s="255" t="s">
        <v>156</v>
      </c>
    </row>
    <row r="887" s="13" customFormat="1">
      <c r="A887" s="13"/>
      <c r="B887" s="234"/>
      <c r="C887" s="235"/>
      <c r="D887" s="236" t="s">
        <v>167</v>
      </c>
      <c r="E887" s="237" t="s">
        <v>36</v>
      </c>
      <c r="F887" s="238" t="s">
        <v>276</v>
      </c>
      <c r="G887" s="235"/>
      <c r="H887" s="237" t="s">
        <v>36</v>
      </c>
      <c r="I887" s="239"/>
      <c r="J887" s="235"/>
      <c r="K887" s="235"/>
      <c r="L887" s="240"/>
      <c r="M887" s="241"/>
      <c r="N887" s="242"/>
      <c r="O887" s="242"/>
      <c r="P887" s="242"/>
      <c r="Q887" s="242"/>
      <c r="R887" s="242"/>
      <c r="S887" s="242"/>
      <c r="T887" s="24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4" t="s">
        <v>167</v>
      </c>
      <c r="AU887" s="244" t="s">
        <v>94</v>
      </c>
      <c r="AV887" s="13" t="s">
        <v>91</v>
      </c>
      <c r="AW887" s="13" t="s">
        <v>43</v>
      </c>
      <c r="AX887" s="13" t="s">
        <v>83</v>
      </c>
      <c r="AY887" s="244" t="s">
        <v>156</v>
      </c>
    </row>
    <row r="888" s="14" customFormat="1">
      <c r="A888" s="14"/>
      <c r="B888" s="245"/>
      <c r="C888" s="246"/>
      <c r="D888" s="236" t="s">
        <v>167</v>
      </c>
      <c r="E888" s="247" t="s">
        <v>36</v>
      </c>
      <c r="F888" s="248" t="s">
        <v>1000</v>
      </c>
      <c r="G888" s="246"/>
      <c r="H888" s="249">
        <v>0.080000000000000002</v>
      </c>
      <c r="I888" s="250"/>
      <c r="J888" s="246"/>
      <c r="K888" s="246"/>
      <c r="L888" s="251"/>
      <c r="M888" s="252"/>
      <c r="N888" s="253"/>
      <c r="O888" s="253"/>
      <c r="P888" s="253"/>
      <c r="Q888" s="253"/>
      <c r="R888" s="253"/>
      <c r="S888" s="253"/>
      <c r="T888" s="254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5" t="s">
        <v>167</v>
      </c>
      <c r="AU888" s="255" t="s">
        <v>94</v>
      </c>
      <c r="AV888" s="14" t="s">
        <v>94</v>
      </c>
      <c r="AW888" s="14" t="s">
        <v>43</v>
      </c>
      <c r="AX888" s="14" t="s">
        <v>83</v>
      </c>
      <c r="AY888" s="255" t="s">
        <v>156</v>
      </c>
    </row>
    <row r="889" s="15" customFormat="1">
      <c r="A889" s="15"/>
      <c r="B889" s="256"/>
      <c r="C889" s="257"/>
      <c r="D889" s="236" t="s">
        <v>167</v>
      </c>
      <c r="E889" s="258" t="s">
        <v>36</v>
      </c>
      <c r="F889" s="259" t="s">
        <v>250</v>
      </c>
      <c r="G889" s="257"/>
      <c r="H889" s="260">
        <v>47.600000000000001</v>
      </c>
      <c r="I889" s="261"/>
      <c r="J889" s="257"/>
      <c r="K889" s="257"/>
      <c r="L889" s="262"/>
      <c r="M889" s="263"/>
      <c r="N889" s="264"/>
      <c r="O889" s="264"/>
      <c r="P889" s="264"/>
      <c r="Q889" s="264"/>
      <c r="R889" s="264"/>
      <c r="S889" s="264"/>
      <c r="T889" s="265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66" t="s">
        <v>167</v>
      </c>
      <c r="AU889" s="266" t="s">
        <v>94</v>
      </c>
      <c r="AV889" s="15" t="s">
        <v>163</v>
      </c>
      <c r="AW889" s="15" t="s">
        <v>43</v>
      </c>
      <c r="AX889" s="15" t="s">
        <v>91</v>
      </c>
      <c r="AY889" s="266" t="s">
        <v>156</v>
      </c>
    </row>
    <row r="890" s="2" customFormat="1" ht="21.75" customHeight="1">
      <c r="A890" s="42"/>
      <c r="B890" s="43"/>
      <c r="C890" s="216" t="s">
        <v>1133</v>
      </c>
      <c r="D890" s="216" t="s">
        <v>158</v>
      </c>
      <c r="E890" s="217" t="s">
        <v>1134</v>
      </c>
      <c r="F890" s="218" t="s">
        <v>1135</v>
      </c>
      <c r="G890" s="219" t="s">
        <v>161</v>
      </c>
      <c r="H890" s="220">
        <v>7.4000000000000004</v>
      </c>
      <c r="I890" s="221"/>
      <c r="J890" s="222">
        <f>ROUND(I890*H890,2)</f>
        <v>0</v>
      </c>
      <c r="K890" s="218" t="s">
        <v>162</v>
      </c>
      <c r="L890" s="48"/>
      <c r="M890" s="223" t="s">
        <v>36</v>
      </c>
      <c r="N890" s="224" t="s">
        <v>54</v>
      </c>
      <c r="O890" s="88"/>
      <c r="P890" s="225">
        <f>O890*H890</f>
        <v>0</v>
      </c>
      <c r="Q890" s="225">
        <v>0.0057000000000000002</v>
      </c>
      <c r="R890" s="225">
        <f>Q890*H890</f>
        <v>0.042180000000000002</v>
      </c>
      <c r="S890" s="225">
        <v>0</v>
      </c>
      <c r="T890" s="226">
        <f>S890*H890</f>
        <v>0</v>
      </c>
      <c r="U890" s="42"/>
      <c r="V890" s="42"/>
      <c r="W890" s="42"/>
      <c r="X890" s="42"/>
      <c r="Y890" s="42"/>
      <c r="Z890" s="42"/>
      <c r="AA890" s="42"/>
      <c r="AB890" s="42"/>
      <c r="AC890" s="42"/>
      <c r="AD890" s="42"/>
      <c r="AE890" s="42"/>
      <c r="AR890" s="227" t="s">
        <v>163</v>
      </c>
      <c r="AT890" s="227" t="s">
        <v>158</v>
      </c>
      <c r="AU890" s="227" t="s">
        <v>94</v>
      </c>
      <c r="AY890" s="20" t="s">
        <v>156</v>
      </c>
      <c r="BE890" s="228">
        <f>IF(N890="základní",J890,0)</f>
        <v>0</v>
      </c>
      <c r="BF890" s="228">
        <f>IF(N890="snížená",J890,0)</f>
        <v>0</v>
      </c>
      <c r="BG890" s="228">
        <f>IF(N890="zákl. přenesená",J890,0)</f>
        <v>0</v>
      </c>
      <c r="BH890" s="228">
        <f>IF(N890="sníž. přenesená",J890,0)</f>
        <v>0</v>
      </c>
      <c r="BI890" s="228">
        <f>IF(N890="nulová",J890,0)</f>
        <v>0</v>
      </c>
      <c r="BJ890" s="20" t="s">
        <v>91</v>
      </c>
      <c r="BK890" s="228">
        <f>ROUND(I890*H890,2)</f>
        <v>0</v>
      </c>
      <c r="BL890" s="20" t="s">
        <v>163</v>
      </c>
      <c r="BM890" s="227" t="s">
        <v>1136</v>
      </c>
    </row>
    <row r="891" s="2" customFormat="1">
      <c r="A891" s="42"/>
      <c r="B891" s="43"/>
      <c r="C891" s="44"/>
      <c r="D891" s="229" t="s">
        <v>165</v>
      </c>
      <c r="E891" s="44"/>
      <c r="F891" s="230" t="s">
        <v>1137</v>
      </c>
      <c r="G891" s="44"/>
      <c r="H891" s="44"/>
      <c r="I891" s="231"/>
      <c r="J891" s="44"/>
      <c r="K891" s="44"/>
      <c r="L891" s="48"/>
      <c r="M891" s="232"/>
      <c r="N891" s="233"/>
      <c r="O891" s="88"/>
      <c r="P891" s="88"/>
      <c r="Q891" s="88"/>
      <c r="R891" s="88"/>
      <c r="S891" s="88"/>
      <c r="T891" s="89"/>
      <c r="U891" s="42"/>
      <c r="V891" s="42"/>
      <c r="W891" s="42"/>
      <c r="X891" s="42"/>
      <c r="Y891" s="42"/>
      <c r="Z891" s="42"/>
      <c r="AA891" s="42"/>
      <c r="AB891" s="42"/>
      <c r="AC891" s="42"/>
      <c r="AD891" s="42"/>
      <c r="AE891" s="42"/>
      <c r="AT891" s="20" t="s">
        <v>165</v>
      </c>
      <c r="AU891" s="20" t="s">
        <v>94</v>
      </c>
    </row>
    <row r="892" s="13" customFormat="1">
      <c r="A892" s="13"/>
      <c r="B892" s="234"/>
      <c r="C892" s="235"/>
      <c r="D892" s="236" t="s">
        <v>167</v>
      </c>
      <c r="E892" s="237" t="s">
        <v>36</v>
      </c>
      <c r="F892" s="238" t="s">
        <v>1015</v>
      </c>
      <c r="G892" s="235"/>
      <c r="H892" s="237" t="s">
        <v>36</v>
      </c>
      <c r="I892" s="239"/>
      <c r="J892" s="235"/>
      <c r="K892" s="235"/>
      <c r="L892" s="240"/>
      <c r="M892" s="241"/>
      <c r="N892" s="242"/>
      <c r="O892" s="242"/>
      <c r="P892" s="242"/>
      <c r="Q892" s="242"/>
      <c r="R892" s="242"/>
      <c r="S892" s="242"/>
      <c r="T892" s="243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44" t="s">
        <v>167</v>
      </c>
      <c r="AU892" s="244" t="s">
        <v>94</v>
      </c>
      <c r="AV892" s="13" t="s">
        <v>91</v>
      </c>
      <c r="AW892" s="13" t="s">
        <v>43</v>
      </c>
      <c r="AX892" s="13" t="s">
        <v>83</v>
      </c>
      <c r="AY892" s="244" t="s">
        <v>156</v>
      </c>
    </row>
    <row r="893" s="13" customFormat="1">
      <c r="A893" s="13"/>
      <c r="B893" s="234"/>
      <c r="C893" s="235"/>
      <c r="D893" s="236" t="s">
        <v>167</v>
      </c>
      <c r="E893" s="237" t="s">
        <v>36</v>
      </c>
      <c r="F893" s="238" t="s">
        <v>1016</v>
      </c>
      <c r="G893" s="235"/>
      <c r="H893" s="237" t="s">
        <v>36</v>
      </c>
      <c r="I893" s="239"/>
      <c r="J893" s="235"/>
      <c r="K893" s="235"/>
      <c r="L893" s="240"/>
      <c r="M893" s="241"/>
      <c r="N893" s="242"/>
      <c r="O893" s="242"/>
      <c r="P893" s="242"/>
      <c r="Q893" s="242"/>
      <c r="R893" s="242"/>
      <c r="S893" s="242"/>
      <c r="T893" s="243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4" t="s">
        <v>167</v>
      </c>
      <c r="AU893" s="244" t="s">
        <v>94</v>
      </c>
      <c r="AV893" s="13" t="s">
        <v>91</v>
      </c>
      <c r="AW893" s="13" t="s">
        <v>43</v>
      </c>
      <c r="AX893" s="13" t="s">
        <v>83</v>
      </c>
      <c r="AY893" s="244" t="s">
        <v>156</v>
      </c>
    </row>
    <row r="894" s="13" customFormat="1">
      <c r="A894" s="13"/>
      <c r="B894" s="234"/>
      <c r="C894" s="235"/>
      <c r="D894" s="236" t="s">
        <v>167</v>
      </c>
      <c r="E894" s="237" t="s">
        <v>36</v>
      </c>
      <c r="F894" s="238" t="s">
        <v>1017</v>
      </c>
      <c r="G894" s="235"/>
      <c r="H894" s="237" t="s">
        <v>36</v>
      </c>
      <c r="I894" s="239"/>
      <c r="J894" s="235"/>
      <c r="K894" s="235"/>
      <c r="L894" s="240"/>
      <c r="M894" s="241"/>
      <c r="N894" s="242"/>
      <c r="O894" s="242"/>
      <c r="P894" s="242"/>
      <c r="Q894" s="242"/>
      <c r="R894" s="242"/>
      <c r="S894" s="242"/>
      <c r="T894" s="24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4" t="s">
        <v>167</v>
      </c>
      <c r="AU894" s="244" t="s">
        <v>94</v>
      </c>
      <c r="AV894" s="13" t="s">
        <v>91</v>
      </c>
      <c r="AW894" s="13" t="s">
        <v>43</v>
      </c>
      <c r="AX894" s="13" t="s">
        <v>83</v>
      </c>
      <c r="AY894" s="244" t="s">
        <v>156</v>
      </c>
    </row>
    <row r="895" s="13" customFormat="1">
      <c r="A895" s="13"/>
      <c r="B895" s="234"/>
      <c r="C895" s="235"/>
      <c r="D895" s="236" t="s">
        <v>167</v>
      </c>
      <c r="E895" s="237" t="s">
        <v>36</v>
      </c>
      <c r="F895" s="238" t="s">
        <v>1018</v>
      </c>
      <c r="G895" s="235"/>
      <c r="H895" s="237" t="s">
        <v>36</v>
      </c>
      <c r="I895" s="239"/>
      <c r="J895" s="235"/>
      <c r="K895" s="235"/>
      <c r="L895" s="240"/>
      <c r="M895" s="241"/>
      <c r="N895" s="242"/>
      <c r="O895" s="242"/>
      <c r="P895" s="242"/>
      <c r="Q895" s="242"/>
      <c r="R895" s="242"/>
      <c r="S895" s="242"/>
      <c r="T895" s="24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4" t="s">
        <v>167</v>
      </c>
      <c r="AU895" s="244" t="s">
        <v>94</v>
      </c>
      <c r="AV895" s="13" t="s">
        <v>91</v>
      </c>
      <c r="AW895" s="13" t="s">
        <v>43</v>
      </c>
      <c r="AX895" s="13" t="s">
        <v>83</v>
      </c>
      <c r="AY895" s="244" t="s">
        <v>156</v>
      </c>
    </row>
    <row r="896" s="13" customFormat="1">
      <c r="A896" s="13"/>
      <c r="B896" s="234"/>
      <c r="C896" s="235"/>
      <c r="D896" s="236" t="s">
        <v>167</v>
      </c>
      <c r="E896" s="237" t="s">
        <v>36</v>
      </c>
      <c r="F896" s="238" t="s">
        <v>1019</v>
      </c>
      <c r="G896" s="235"/>
      <c r="H896" s="237" t="s">
        <v>36</v>
      </c>
      <c r="I896" s="239"/>
      <c r="J896" s="235"/>
      <c r="K896" s="235"/>
      <c r="L896" s="240"/>
      <c r="M896" s="241"/>
      <c r="N896" s="242"/>
      <c r="O896" s="242"/>
      <c r="P896" s="242"/>
      <c r="Q896" s="242"/>
      <c r="R896" s="242"/>
      <c r="S896" s="242"/>
      <c r="T896" s="243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4" t="s">
        <v>167</v>
      </c>
      <c r="AU896" s="244" t="s">
        <v>94</v>
      </c>
      <c r="AV896" s="13" t="s">
        <v>91</v>
      </c>
      <c r="AW896" s="13" t="s">
        <v>43</v>
      </c>
      <c r="AX896" s="13" t="s">
        <v>83</v>
      </c>
      <c r="AY896" s="244" t="s">
        <v>156</v>
      </c>
    </row>
    <row r="897" s="14" customFormat="1">
      <c r="A897" s="14"/>
      <c r="B897" s="245"/>
      <c r="C897" s="246"/>
      <c r="D897" s="236" t="s">
        <v>167</v>
      </c>
      <c r="E897" s="247" t="s">
        <v>36</v>
      </c>
      <c r="F897" s="248" t="s">
        <v>1020</v>
      </c>
      <c r="G897" s="246"/>
      <c r="H897" s="249">
        <v>5.8700000000000001</v>
      </c>
      <c r="I897" s="250"/>
      <c r="J897" s="246"/>
      <c r="K897" s="246"/>
      <c r="L897" s="251"/>
      <c r="M897" s="252"/>
      <c r="N897" s="253"/>
      <c r="O897" s="253"/>
      <c r="P897" s="253"/>
      <c r="Q897" s="253"/>
      <c r="R897" s="253"/>
      <c r="S897" s="253"/>
      <c r="T897" s="254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5" t="s">
        <v>167</v>
      </c>
      <c r="AU897" s="255" t="s">
        <v>94</v>
      </c>
      <c r="AV897" s="14" t="s">
        <v>94</v>
      </c>
      <c r="AW897" s="14" t="s">
        <v>43</v>
      </c>
      <c r="AX897" s="14" t="s">
        <v>83</v>
      </c>
      <c r="AY897" s="255" t="s">
        <v>156</v>
      </c>
    </row>
    <row r="898" s="14" customFormat="1">
      <c r="A898" s="14"/>
      <c r="B898" s="245"/>
      <c r="C898" s="246"/>
      <c r="D898" s="236" t="s">
        <v>167</v>
      </c>
      <c r="E898" s="247" t="s">
        <v>36</v>
      </c>
      <c r="F898" s="248" t="s">
        <v>1021</v>
      </c>
      <c r="G898" s="246"/>
      <c r="H898" s="249">
        <v>1.46</v>
      </c>
      <c r="I898" s="250"/>
      <c r="J898" s="246"/>
      <c r="K898" s="246"/>
      <c r="L898" s="251"/>
      <c r="M898" s="252"/>
      <c r="N898" s="253"/>
      <c r="O898" s="253"/>
      <c r="P898" s="253"/>
      <c r="Q898" s="253"/>
      <c r="R898" s="253"/>
      <c r="S898" s="253"/>
      <c r="T898" s="254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5" t="s">
        <v>167</v>
      </c>
      <c r="AU898" s="255" t="s">
        <v>94</v>
      </c>
      <c r="AV898" s="14" t="s">
        <v>94</v>
      </c>
      <c r="AW898" s="14" t="s">
        <v>43</v>
      </c>
      <c r="AX898" s="14" t="s">
        <v>83</v>
      </c>
      <c r="AY898" s="255" t="s">
        <v>156</v>
      </c>
    </row>
    <row r="899" s="14" customFormat="1">
      <c r="A899" s="14"/>
      <c r="B899" s="245"/>
      <c r="C899" s="246"/>
      <c r="D899" s="236" t="s">
        <v>167</v>
      </c>
      <c r="E899" s="247" t="s">
        <v>36</v>
      </c>
      <c r="F899" s="248" t="s">
        <v>1022</v>
      </c>
      <c r="G899" s="246"/>
      <c r="H899" s="249">
        <v>0.070000000000000007</v>
      </c>
      <c r="I899" s="250"/>
      <c r="J899" s="246"/>
      <c r="K899" s="246"/>
      <c r="L899" s="251"/>
      <c r="M899" s="252"/>
      <c r="N899" s="253"/>
      <c r="O899" s="253"/>
      <c r="P899" s="253"/>
      <c r="Q899" s="253"/>
      <c r="R899" s="253"/>
      <c r="S899" s="253"/>
      <c r="T899" s="254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5" t="s">
        <v>167</v>
      </c>
      <c r="AU899" s="255" t="s">
        <v>94</v>
      </c>
      <c r="AV899" s="14" t="s">
        <v>94</v>
      </c>
      <c r="AW899" s="14" t="s">
        <v>43</v>
      </c>
      <c r="AX899" s="14" t="s">
        <v>83</v>
      </c>
      <c r="AY899" s="255" t="s">
        <v>156</v>
      </c>
    </row>
    <row r="900" s="15" customFormat="1">
      <c r="A900" s="15"/>
      <c r="B900" s="256"/>
      <c r="C900" s="257"/>
      <c r="D900" s="236" t="s">
        <v>167</v>
      </c>
      <c r="E900" s="258" t="s">
        <v>36</v>
      </c>
      <c r="F900" s="259" t="s">
        <v>250</v>
      </c>
      <c r="G900" s="257"/>
      <c r="H900" s="260">
        <v>7.4000000000000004</v>
      </c>
      <c r="I900" s="261"/>
      <c r="J900" s="257"/>
      <c r="K900" s="257"/>
      <c r="L900" s="262"/>
      <c r="M900" s="263"/>
      <c r="N900" s="264"/>
      <c r="O900" s="264"/>
      <c r="P900" s="264"/>
      <c r="Q900" s="264"/>
      <c r="R900" s="264"/>
      <c r="S900" s="264"/>
      <c r="T900" s="265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66" t="s">
        <v>167</v>
      </c>
      <c r="AU900" s="266" t="s">
        <v>94</v>
      </c>
      <c r="AV900" s="15" t="s">
        <v>163</v>
      </c>
      <c r="AW900" s="15" t="s">
        <v>43</v>
      </c>
      <c r="AX900" s="15" t="s">
        <v>91</v>
      </c>
      <c r="AY900" s="266" t="s">
        <v>156</v>
      </c>
    </row>
    <row r="901" s="2" customFormat="1" ht="24.15" customHeight="1">
      <c r="A901" s="42"/>
      <c r="B901" s="43"/>
      <c r="C901" s="216" t="s">
        <v>1138</v>
      </c>
      <c r="D901" s="216" t="s">
        <v>158</v>
      </c>
      <c r="E901" s="217" t="s">
        <v>1139</v>
      </c>
      <c r="F901" s="218" t="s">
        <v>1140</v>
      </c>
      <c r="G901" s="219" t="s">
        <v>161</v>
      </c>
      <c r="H901" s="220">
        <v>84.5</v>
      </c>
      <c r="I901" s="221"/>
      <c r="J901" s="222">
        <f>ROUND(I901*H901,2)</f>
        <v>0</v>
      </c>
      <c r="K901" s="218" t="s">
        <v>162</v>
      </c>
      <c r="L901" s="48"/>
      <c r="M901" s="223" t="s">
        <v>36</v>
      </c>
      <c r="N901" s="224" t="s">
        <v>54</v>
      </c>
      <c r="O901" s="88"/>
      <c r="P901" s="225">
        <f>O901*H901</f>
        <v>0</v>
      </c>
      <c r="Q901" s="225">
        <v>0.0028500000000000001</v>
      </c>
      <c r="R901" s="225">
        <f>Q901*H901</f>
        <v>0.24082500000000001</v>
      </c>
      <c r="S901" s="225">
        <v>0</v>
      </c>
      <c r="T901" s="226">
        <f>S901*H901</f>
        <v>0</v>
      </c>
      <c r="U901" s="42"/>
      <c r="V901" s="42"/>
      <c r="W901" s="42"/>
      <c r="X901" s="42"/>
      <c r="Y901" s="42"/>
      <c r="Z901" s="42"/>
      <c r="AA901" s="42"/>
      <c r="AB901" s="42"/>
      <c r="AC901" s="42"/>
      <c r="AD901" s="42"/>
      <c r="AE901" s="42"/>
      <c r="AR901" s="227" t="s">
        <v>163</v>
      </c>
      <c r="AT901" s="227" t="s">
        <v>158</v>
      </c>
      <c r="AU901" s="227" t="s">
        <v>94</v>
      </c>
      <c r="AY901" s="20" t="s">
        <v>156</v>
      </c>
      <c r="BE901" s="228">
        <f>IF(N901="základní",J901,0)</f>
        <v>0</v>
      </c>
      <c r="BF901" s="228">
        <f>IF(N901="snížená",J901,0)</f>
        <v>0</v>
      </c>
      <c r="BG901" s="228">
        <f>IF(N901="zákl. přenesená",J901,0)</f>
        <v>0</v>
      </c>
      <c r="BH901" s="228">
        <f>IF(N901="sníž. přenesená",J901,0)</f>
        <v>0</v>
      </c>
      <c r="BI901" s="228">
        <f>IF(N901="nulová",J901,0)</f>
        <v>0</v>
      </c>
      <c r="BJ901" s="20" t="s">
        <v>91</v>
      </c>
      <c r="BK901" s="228">
        <f>ROUND(I901*H901,2)</f>
        <v>0</v>
      </c>
      <c r="BL901" s="20" t="s">
        <v>163</v>
      </c>
      <c r="BM901" s="227" t="s">
        <v>1141</v>
      </c>
    </row>
    <row r="902" s="2" customFormat="1">
      <c r="A902" s="42"/>
      <c r="B902" s="43"/>
      <c r="C902" s="44"/>
      <c r="D902" s="229" t="s">
        <v>165</v>
      </c>
      <c r="E902" s="44"/>
      <c r="F902" s="230" t="s">
        <v>1142</v>
      </c>
      <c r="G902" s="44"/>
      <c r="H902" s="44"/>
      <c r="I902" s="231"/>
      <c r="J902" s="44"/>
      <c r="K902" s="44"/>
      <c r="L902" s="48"/>
      <c r="M902" s="232"/>
      <c r="N902" s="233"/>
      <c r="O902" s="88"/>
      <c r="P902" s="88"/>
      <c r="Q902" s="88"/>
      <c r="R902" s="88"/>
      <c r="S902" s="88"/>
      <c r="T902" s="89"/>
      <c r="U902" s="42"/>
      <c r="V902" s="42"/>
      <c r="W902" s="42"/>
      <c r="X902" s="42"/>
      <c r="Y902" s="42"/>
      <c r="Z902" s="42"/>
      <c r="AA902" s="42"/>
      <c r="AB902" s="42"/>
      <c r="AC902" s="42"/>
      <c r="AD902" s="42"/>
      <c r="AE902" s="42"/>
      <c r="AT902" s="20" t="s">
        <v>165</v>
      </c>
      <c r="AU902" s="20" t="s">
        <v>94</v>
      </c>
    </row>
    <row r="903" s="13" customFormat="1">
      <c r="A903" s="13"/>
      <c r="B903" s="234"/>
      <c r="C903" s="235"/>
      <c r="D903" s="236" t="s">
        <v>167</v>
      </c>
      <c r="E903" s="237" t="s">
        <v>36</v>
      </c>
      <c r="F903" s="238" t="s">
        <v>1003</v>
      </c>
      <c r="G903" s="235"/>
      <c r="H903" s="237" t="s">
        <v>36</v>
      </c>
      <c r="I903" s="239"/>
      <c r="J903" s="235"/>
      <c r="K903" s="235"/>
      <c r="L903" s="240"/>
      <c r="M903" s="241"/>
      <c r="N903" s="242"/>
      <c r="O903" s="242"/>
      <c r="P903" s="242"/>
      <c r="Q903" s="242"/>
      <c r="R903" s="242"/>
      <c r="S903" s="242"/>
      <c r="T903" s="243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4" t="s">
        <v>167</v>
      </c>
      <c r="AU903" s="244" t="s">
        <v>94</v>
      </c>
      <c r="AV903" s="13" t="s">
        <v>91</v>
      </c>
      <c r="AW903" s="13" t="s">
        <v>43</v>
      </c>
      <c r="AX903" s="13" t="s">
        <v>83</v>
      </c>
      <c r="AY903" s="244" t="s">
        <v>156</v>
      </c>
    </row>
    <row r="904" s="13" customFormat="1">
      <c r="A904" s="13"/>
      <c r="B904" s="234"/>
      <c r="C904" s="235"/>
      <c r="D904" s="236" t="s">
        <v>167</v>
      </c>
      <c r="E904" s="237" t="s">
        <v>36</v>
      </c>
      <c r="F904" s="238" t="s">
        <v>1004</v>
      </c>
      <c r="G904" s="235"/>
      <c r="H904" s="237" t="s">
        <v>36</v>
      </c>
      <c r="I904" s="239"/>
      <c r="J904" s="235"/>
      <c r="K904" s="235"/>
      <c r="L904" s="240"/>
      <c r="M904" s="241"/>
      <c r="N904" s="242"/>
      <c r="O904" s="242"/>
      <c r="P904" s="242"/>
      <c r="Q904" s="242"/>
      <c r="R904" s="242"/>
      <c r="S904" s="242"/>
      <c r="T904" s="24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4" t="s">
        <v>167</v>
      </c>
      <c r="AU904" s="244" t="s">
        <v>94</v>
      </c>
      <c r="AV904" s="13" t="s">
        <v>91</v>
      </c>
      <c r="AW904" s="13" t="s">
        <v>43</v>
      </c>
      <c r="AX904" s="13" t="s">
        <v>83</v>
      </c>
      <c r="AY904" s="244" t="s">
        <v>156</v>
      </c>
    </row>
    <row r="905" s="13" customFormat="1">
      <c r="A905" s="13"/>
      <c r="B905" s="234"/>
      <c r="C905" s="235"/>
      <c r="D905" s="236" t="s">
        <v>167</v>
      </c>
      <c r="E905" s="237" t="s">
        <v>36</v>
      </c>
      <c r="F905" s="238" t="s">
        <v>1005</v>
      </c>
      <c r="G905" s="235"/>
      <c r="H905" s="237" t="s">
        <v>36</v>
      </c>
      <c r="I905" s="239"/>
      <c r="J905" s="235"/>
      <c r="K905" s="235"/>
      <c r="L905" s="240"/>
      <c r="M905" s="241"/>
      <c r="N905" s="242"/>
      <c r="O905" s="242"/>
      <c r="P905" s="242"/>
      <c r="Q905" s="242"/>
      <c r="R905" s="242"/>
      <c r="S905" s="242"/>
      <c r="T905" s="24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44" t="s">
        <v>167</v>
      </c>
      <c r="AU905" s="244" t="s">
        <v>94</v>
      </c>
      <c r="AV905" s="13" t="s">
        <v>91</v>
      </c>
      <c r="AW905" s="13" t="s">
        <v>43</v>
      </c>
      <c r="AX905" s="13" t="s">
        <v>83</v>
      </c>
      <c r="AY905" s="244" t="s">
        <v>156</v>
      </c>
    </row>
    <row r="906" s="14" customFormat="1">
      <c r="A906" s="14"/>
      <c r="B906" s="245"/>
      <c r="C906" s="246"/>
      <c r="D906" s="236" t="s">
        <v>167</v>
      </c>
      <c r="E906" s="247" t="s">
        <v>36</v>
      </c>
      <c r="F906" s="248" t="s">
        <v>274</v>
      </c>
      <c r="G906" s="246"/>
      <c r="H906" s="249">
        <v>4</v>
      </c>
      <c r="I906" s="250"/>
      <c r="J906" s="246"/>
      <c r="K906" s="246"/>
      <c r="L906" s="251"/>
      <c r="M906" s="252"/>
      <c r="N906" s="253"/>
      <c r="O906" s="253"/>
      <c r="P906" s="253"/>
      <c r="Q906" s="253"/>
      <c r="R906" s="253"/>
      <c r="S906" s="253"/>
      <c r="T906" s="254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5" t="s">
        <v>167</v>
      </c>
      <c r="AU906" s="255" t="s">
        <v>94</v>
      </c>
      <c r="AV906" s="14" t="s">
        <v>94</v>
      </c>
      <c r="AW906" s="14" t="s">
        <v>43</v>
      </c>
      <c r="AX906" s="14" t="s">
        <v>83</v>
      </c>
      <c r="AY906" s="255" t="s">
        <v>156</v>
      </c>
    </row>
    <row r="907" s="14" customFormat="1">
      <c r="A907" s="14"/>
      <c r="B907" s="245"/>
      <c r="C907" s="246"/>
      <c r="D907" s="236" t="s">
        <v>167</v>
      </c>
      <c r="E907" s="247" t="s">
        <v>36</v>
      </c>
      <c r="F907" s="248" t="s">
        <v>275</v>
      </c>
      <c r="G907" s="246"/>
      <c r="H907" s="249">
        <v>43.520000000000003</v>
      </c>
      <c r="I907" s="250"/>
      <c r="J907" s="246"/>
      <c r="K907" s="246"/>
      <c r="L907" s="251"/>
      <c r="M907" s="252"/>
      <c r="N907" s="253"/>
      <c r="O907" s="253"/>
      <c r="P907" s="253"/>
      <c r="Q907" s="253"/>
      <c r="R907" s="253"/>
      <c r="S907" s="253"/>
      <c r="T907" s="254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5" t="s">
        <v>167</v>
      </c>
      <c r="AU907" s="255" t="s">
        <v>94</v>
      </c>
      <c r="AV907" s="14" t="s">
        <v>94</v>
      </c>
      <c r="AW907" s="14" t="s">
        <v>43</v>
      </c>
      <c r="AX907" s="14" t="s">
        <v>83</v>
      </c>
      <c r="AY907" s="255" t="s">
        <v>156</v>
      </c>
    </row>
    <row r="908" s="14" customFormat="1">
      <c r="A908" s="14"/>
      <c r="B908" s="245"/>
      <c r="C908" s="246"/>
      <c r="D908" s="236" t="s">
        <v>167</v>
      </c>
      <c r="E908" s="247" t="s">
        <v>36</v>
      </c>
      <c r="F908" s="248" t="s">
        <v>1006</v>
      </c>
      <c r="G908" s="246"/>
      <c r="H908" s="249">
        <v>9.5</v>
      </c>
      <c r="I908" s="250"/>
      <c r="J908" s="246"/>
      <c r="K908" s="246"/>
      <c r="L908" s="251"/>
      <c r="M908" s="252"/>
      <c r="N908" s="253"/>
      <c r="O908" s="253"/>
      <c r="P908" s="253"/>
      <c r="Q908" s="253"/>
      <c r="R908" s="253"/>
      <c r="S908" s="253"/>
      <c r="T908" s="254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5" t="s">
        <v>167</v>
      </c>
      <c r="AU908" s="255" t="s">
        <v>94</v>
      </c>
      <c r="AV908" s="14" t="s">
        <v>94</v>
      </c>
      <c r="AW908" s="14" t="s">
        <v>43</v>
      </c>
      <c r="AX908" s="14" t="s">
        <v>83</v>
      </c>
      <c r="AY908" s="255" t="s">
        <v>156</v>
      </c>
    </row>
    <row r="909" s="14" customFormat="1">
      <c r="A909" s="14"/>
      <c r="B909" s="245"/>
      <c r="C909" s="246"/>
      <c r="D909" s="236" t="s">
        <v>167</v>
      </c>
      <c r="E909" s="247" t="s">
        <v>36</v>
      </c>
      <c r="F909" s="248" t="s">
        <v>1007</v>
      </c>
      <c r="G909" s="246"/>
      <c r="H909" s="249">
        <v>38.189999999999998</v>
      </c>
      <c r="I909" s="250"/>
      <c r="J909" s="246"/>
      <c r="K909" s="246"/>
      <c r="L909" s="251"/>
      <c r="M909" s="252"/>
      <c r="N909" s="253"/>
      <c r="O909" s="253"/>
      <c r="P909" s="253"/>
      <c r="Q909" s="253"/>
      <c r="R909" s="253"/>
      <c r="S909" s="253"/>
      <c r="T909" s="254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5" t="s">
        <v>167</v>
      </c>
      <c r="AU909" s="255" t="s">
        <v>94</v>
      </c>
      <c r="AV909" s="14" t="s">
        <v>94</v>
      </c>
      <c r="AW909" s="14" t="s">
        <v>43</v>
      </c>
      <c r="AX909" s="14" t="s">
        <v>83</v>
      </c>
      <c r="AY909" s="255" t="s">
        <v>156</v>
      </c>
    </row>
    <row r="910" s="14" customFormat="1">
      <c r="A910" s="14"/>
      <c r="B910" s="245"/>
      <c r="C910" s="246"/>
      <c r="D910" s="236" t="s">
        <v>167</v>
      </c>
      <c r="E910" s="247" t="s">
        <v>36</v>
      </c>
      <c r="F910" s="248" t="s">
        <v>1008</v>
      </c>
      <c r="G910" s="246"/>
      <c r="H910" s="249">
        <v>-13.760999999999999</v>
      </c>
      <c r="I910" s="250"/>
      <c r="J910" s="246"/>
      <c r="K910" s="246"/>
      <c r="L910" s="251"/>
      <c r="M910" s="252"/>
      <c r="N910" s="253"/>
      <c r="O910" s="253"/>
      <c r="P910" s="253"/>
      <c r="Q910" s="253"/>
      <c r="R910" s="253"/>
      <c r="S910" s="253"/>
      <c r="T910" s="254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5" t="s">
        <v>167</v>
      </c>
      <c r="AU910" s="255" t="s">
        <v>94</v>
      </c>
      <c r="AV910" s="14" t="s">
        <v>94</v>
      </c>
      <c r="AW910" s="14" t="s">
        <v>43</v>
      </c>
      <c r="AX910" s="14" t="s">
        <v>83</v>
      </c>
      <c r="AY910" s="255" t="s">
        <v>156</v>
      </c>
    </row>
    <row r="911" s="13" customFormat="1">
      <c r="A911" s="13"/>
      <c r="B911" s="234"/>
      <c r="C911" s="235"/>
      <c r="D911" s="236" t="s">
        <v>167</v>
      </c>
      <c r="E911" s="237" t="s">
        <v>36</v>
      </c>
      <c r="F911" s="238" t="s">
        <v>260</v>
      </c>
      <c r="G911" s="235"/>
      <c r="H911" s="237" t="s">
        <v>36</v>
      </c>
      <c r="I911" s="239"/>
      <c r="J911" s="235"/>
      <c r="K911" s="235"/>
      <c r="L911" s="240"/>
      <c r="M911" s="241"/>
      <c r="N911" s="242"/>
      <c r="O911" s="242"/>
      <c r="P911" s="242"/>
      <c r="Q911" s="242"/>
      <c r="R911" s="242"/>
      <c r="S911" s="242"/>
      <c r="T911" s="243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4" t="s">
        <v>167</v>
      </c>
      <c r="AU911" s="244" t="s">
        <v>94</v>
      </c>
      <c r="AV911" s="13" t="s">
        <v>91</v>
      </c>
      <c r="AW911" s="13" t="s">
        <v>43</v>
      </c>
      <c r="AX911" s="13" t="s">
        <v>83</v>
      </c>
      <c r="AY911" s="244" t="s">
        <v>156</v>
      </c>
    </row>
    <row r="912" s="14" customFormat="1">
      <c r="A912" s="14"/>
      <c r="B912" s="245"/>
      <c r="C912" s="246"/>
      <c r="D912" s="236" t="s">
        <v>167</v>
      </c>
      <c r="E912" s="247" t="s">
        <v>36</v>
      </c>
      <c r="F912" s="248" t="s">
        <v>1028</v>
      </c>
      <c r="G912" s="246"/>
      <c r="H912" s="249">
        <v>2.988</v>
      </c>
      <c r="I912" s="250"/>
      <c r="J912" s="246"/>
      <c r="K912" s="246"/>
      <c r="L912" s="251"/>
      <c r="M912" s="252"/>
      <c r="N912" s="253"/>
      <c r="O912" s="253"/>
      <c r="P912" s="253"/>
      <c r="Q912" s="253"/>
      <c r="R912" s="253"/>
      <c r="S912" s="253"/>
      <c r="T912" s="254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5" t="s">
        <v>167</v>
      </c>
      <c r="AU912" s="255" t="s">
        <v>94</v>
      </c>
      <c r="AV912" s="14" t="s">
        <v>94</v>
      </c>
      <c r="AW912" s="14" t="s">
        <v>43</v>
      </c>
      <c r="AX912" s="14" t="s">
        <v>83</v>
      </c>
      <c r="AY912" s="255" t="s">
        <v>156</v>
      </c>
    </row>
    <row r="913" s="14" customFormat="1">
      <c r="A913" s="14"/>
      <c r="B913" s="245"/>
      <c r="C913" s="246"/>
      <c r="D913" s="236" t="s">
        <v>167</v>
      </c>
      <c r="E913" s="247" t="s">
        <v>36</v>
      </c>
      <c r="F913" s="248" t="s">
        <v>1029</v>
      </c>
      <c r="G913" s="246"/>
      <c r="H913" s="249">
        <v>0.063</v>
      </c>
      <c r="I913" s="250"/>
      <c r="J913" s="246"/>
      <c r="K913" s="246"/>
      <c r="L913" s="251"/>
      <c r="M913" s="252"/>
      <c r="N913" s="253"/>
      <c r="O913" s="253"/>
      <c r="P913" s="253"/>
      <c r="Q913" s="253"/>
      <c r="R913" s="253"/>
      <c r="S913" s="253"/>
      <c r="T913" s="254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5" t="s">
        <v>167</v>
      </c>
      <c r="AU913" s="255" t="s">
        <v>94</v>
      </c>
      <c r="AV913" s="14" t="s">
        <v>94</v>
      </c>
      <c r="AW913" s="14" t="s">
        <v>43</v>
      </c>
      <c r="AX913" s="14" t="s">
        <v>83</v>
      </c>
      <c r="AY913" s="255" t="s">
        <v>156</v>
      </c>
    </row>
    <row r="914" s="15" customFormat="1">
      <c r="A914" s="15"/>
      <c r="B914" s="256"/>
      <c r="C914" s="257"/>
      <c r="D914" s="236" t="s">
        <v>167</v>
      </c>
      <c r="E914" s="258" t="s">
        <v>36</v>
      </c>
      <c r="F914" s="259" t="s">
        <v>250</v>
      </c>
      <c r="G914" s="257"/>
      <c r="H914" s="260">
        <v>84.500000000000014</v>
      </c>
      <c r="I914" s="261"/>
      <c r="J914" s="257"/>
      <c r="K914" s="257"/>
      <c r="L914" s="262"/>
      <c r="M914" s="263"/>
      <c r="N914" s="264"/>
      <c r="O914" s="264"/>
      <c r="P914" s="264"/>
      <c r="Q914" s="264"/>
      <c r="R914" s="264"/>
      <c r="S914" s="264"/>
      <c r="T914" s="265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15"/>
      <c r="AT914" s="266" t="s">
        <v>167</v>
      </c>
      <c r="AU914" s="266" t="s">
        <v>94</v>
      </c>
      <c r="AV914" s="15" t="s">
        <v>163</v>
      </c>
      <c r="AW914" s="15" t="s">
        <v>43</v>
      </c>
      <c r="AX914" s="15" t="s">
        <v>91</v>
      </c>
      <c r="AY914" s="266" t="s">
        <v>156</v>
      </c>
    </row>
    <row r="915" s="2" customFormat="1" ht="16.5" customHeight="1">
      <c r="A915" s="42"/>
      <c r="B915" s="43"/>
      <c r="C915" s="216" t="s">
        <v>1143</v>
      </c>
      <c r="D915" s="216" t="s">
        <v>158</v>
      </c>
      <c r="E915" s="217" t="s">
        <v>1144</v>
      </c>
      <c r="F915" s="218" t="s">
        <v>1145</v>
      </c>
      <c r="G915" s="219" t="s">
        <v>212</v>
      </c>
      <c r="H915" s="220">
        <v>16.550000000000001</v>
      </c>
      <c r="I915" s="221"/>
      <c r="J915" s="222">
        <f>ROUND(I915*H915,2)</f>
        <v>0</v>
      </c>
      <c r="K915" s="218" t="s">
        <v>1146</v>
      </c>
      <c r="L915" s="48"/>
      <c r="M915" s="223" t="s">
        <v>36</v>
      </c>
      <c r="N915" s="224" t="s">
        <v>54</v>
      </c>
      <c r="O915" s="88"/>
      <c r="P915" s="225">
        <f>O915*H915</f>
        <v>0</v>
      </c>
      <c r="Q915" s="225">
        <v>0.010319999999999999</v>
      </c>
      <c r="R915" s="225">
        <f>Q915*H915</f>
        <v>0.170796</v>
      </c>
      <c r="S915" s="225">
        <v>0</v>
      </c>
      <c r="T915" s="226">
        <f>S915*H915</f>
        <v>0</v>
      </c>
      <c r="U915" s="42"/>
      <c r="V915" s="42"/>
      <c r="W915" s="42"/>
      <c r="X915" s="42"/>
      <c r="Y915" s="42"/>
      <c r="Z915" s="42"/>
      <c r="AA915" s="42"/>
      <c r="AB915" s="42"/>
      <c r="AC915" s="42"/>
      <c r="AD915" s="42"/>
      <c r="AE915" s="42"/>
      <c r="AR915" s="227" t="s">
        <v>163</v>
      </c>
      <c r="AT915" s="227" t="s">
        <v>158</v>
      </c>
      <c r="AU915" s="227" t="s">
        <v>94</v>
      </c>
      <c r="AY915" s="20" t="s">
        <v>156</v>
      </c>
      <c r="BE915" s="228">
        <f>IF(N915="základní",J915,0)</f>
        <v>0</v>
      </c>
      <c r="BF915" s="228">
        <f>IF(N915="snížená",J915,0)</f>
        <v>0</v>
      </c>
      <c r="BG915" s="228">
        <f>IF(N915="zákl. přenesená",J915,0)</f>
        <v>0</v>
      </c>
      <c r="BH915" s="228">
        <f>IF(N915="sníž. přenesená",J915,0)</f>
        <v>0</v>
      </c>
      <c r="BI915" s="228">
        <f>IF(N915="nulová",J915,0)</f>
        <v>0</v>
      </c>
      <c r="BJ915" s="20" t="s">
        <v>91</v>
      </c>
      <c r="BK915" s="228">
        <f>ROUND(I915*H915,2)</f>
        <v>0</v>
      </c>
      <c r="BL915" s="20" t="s">
        <v>163</v>
      </c>
      <c r="BM915" s="227" t="s">
        <v>1147</v>
      </c>
    </row>
    <row r="916" s="2" customFormat="1">
      <c r="A916" s="42"/>
      <c r="B916" s="43"/>
      <c r="C916" s="44"/>
      <c r="D916" s="229" t="s">
        <v>165</v>
      </c>
      <c r="E916" s="44"/>
      <c r="F916" s="230" t="s">
        <v>1148</v>
      </c>
      <c r="G916" s="44"/>
      <c r="H916" s="44"/>
      <c r="I916" s="231"/>
      <c r="J916" s="44"/>
      <c r="K916" s="44"/>
      <c r="L916" s="48"/>
      <c r="M916" s="232"/>
      <c r="N916" s="233"/>
      <c r="O916" s="88"/>
      <c r="P916" s="88"/>
      <c r="Q916" s="88"/>
      <c r="R916" s="88"/>
      <c r="S916" s="88"/>
      <c r="T916" s="89"/>
      <c r="U916" s="42"/>
      <c r="V916" s="42"/>
      <c r="W916" s="42"/>
      <c r="X916" s="42"/>
      <c r="Y916" s="42"/>
      <c r="Z916" s="42"/>
      <c r="AA916" s="42"/>
      <c r="AB916" s="42"/>
      <c r="AC916" s="42"/>
      <c r="AD916" s="42"/>
      <c r="AE916" s="42"/>
      <c r="AT916" s="20" t="s">
        <v>165</v>
      </c>
      <c r="AU916" s="20" t="s">
        <v>94</v>
      </c>
    </row>
    <row r="917" s="2" customFormat="1" ht="24.15" customHeight="1">
      <c r="A917" s="42"/>
      <c r="B917" s="43"/>
      <c r="C917" s="216" t="s">
        <v>1149</v>
      </c>
      <c r="D917" s="216" t="s">
        <v>158</v>
      </c>
      <c r="E917" s="217" t="s">
        <v>1150</v>
      </c>
      <c r="F917" s="218" t="s">
        <v>1151</v>
      </c>
      <c r="G917" s="219" t="s">
        <v>161</v>
      </c>
      <c r="H917" s="220">
        <v>38.814999999999998</v>
      </c>
      <c r="I917" s="221"/>
      <c r="J917" s="222">
        <f>ROUND(I917*H917,2)</f>
        <v>0</v>
      </c>
      <c r="K917" s="218" t="s">
        <v>162</v>
      </c>
      <c r="L917" s="48"/>
      <c r="M917" s="223" t="s">
        <v>36</v>
      </c>
      <c r="N917" s="224" t="s">
        <v>54</v>
      </c>
      <c r="O917" s="88"/>
      <c r="P917" s="225">
        <f>O917*H917</f>
        <v>0</v>
      </c>
      <c r="Q917" s="225">
        <v>0</v>
      </c>
      <c r="R917" s="225">
        <f>Q917*H917</f>
        <v>0</v>
      </c>
      <c r="S917" s="225">
        <v>1.0000000000000001E-05</v>
      </c>
      <c r="T917" s="226">
        <f>S917*H917</f>
        <v>0.00038815000000000003</v>
      </c>
      <c r="U917" s="42"/>
      <c r="V917" s="42"/>
      <c r="W917" s="42"/>
      <c r="X917" s="42"/>
      <c r="Y917" s="42"/>
      <c r="Z917" s="42"/>
      <c r="AA917" s="42"/>
      <c r="AB917" s="42"/>
      <c r="AC917" s="42"/>
      <c r="AD917" s="42"/>
      <c r="AE917" s="42"/>
      <c r="AR917" s="227" t="s">
        <v>163</v>
      </c>
      <c r="AT917" s="227" t="s">
        <v>158</v>
      </c>
      <c r="AU917" s="227" t="s">
        <v>94</v>
      </c>
      <c r="AY917" s="20" t="s">
        <v>156</v>
      </c>
      <c r="BE917" s="228">
        <f>IF(N917="základní",J917,0)</f>
        <v>0</v>
      </c>
      <c r="BF917" s="228">
        <f>IF(N917="snížená",J917,0)</f>
        <v>0</v>
      </c>
      <c r="BG917" s="228">
        <f>IF(N917="zákl. přenesená",J917,0)</f>
        <v>0</v>
      </c>
      <c r="BH917" s="228">
        <f>IF(N917="sníž. přenesená",J917,0)</f>
        <v>0</v>
      </c>
      <c r="BI917" s="228">
        <f>IF(N917="nulová",J917,0)</f>
        <v>0</v>
      </c>
      <c r="BJ917" s="20" t="s">
        <v>91</v>
      </c>
      <c r="BK917" s="228">
        <f>ROUND(I917*H917,2)</f>
        <v>0</v>
      </c>
      <c r="BL917" s="20" t="s">
        <v>163</v>
      </c>
      <c r="BM917" s="227" t="s">
        <v>1152</v>
      </c>
    </row>
    <row r="918" s="2" customFormat="1">
      <c r="A918" s="42"/>
      <c r="B918" s="43"/>
      <c r="C918" s="44"/>
      <c r="D918" s="229" t="s">
        <v>165</v>
      </c>
      <c r="E918" s="44"/>
      <c r="F918" s="230" t="s">
        <v>1153</v>
      </c>
      <c r="G918" s="44"/>
      <c r="H918" s="44"/>
      <c r="I918" s="231"/>
      <c r="J918" s="44"/>
      <c r="K918" s="44"/>
      <c r="L918" s="48"/>
      <c r="M918" s="232"/>
      <c r="N918" s="233"/>
      <c r="O918" s="88"/>
      <c r="P918" s="88"/>
      <c r="Q918" s="88"/>
      <c r="R918" s="88"/>
      <c r="S918" s="88"/>
      <c r="T918" s="89"/>
      <c r="U918" s="42"/>
      <c r="V918" s="42"/>
      <c r="W918" s="42"/>
      <c r="X918" s="42"/>
      <c r="Y918" s="42"/>
      <c r="Z918" s="42"/>
      <c r="AA918" s="42"/>
      <c r="AB918" s="42"/>
      <c r="AC918" s="42"/>
      <c r="AD918" s="42"/>
      <c r="AE918" s="42"/>
      <c r="AT918" s="20" t="s">
        <v>165</v>
      </c>
      <c r="AU918" s="20" t="s">
        <v>94</v>
      </c>
    </row>
    <row r="919" s="13" customFormat="1">
      <c r="A919" s="13"/>
      <c r="B919" s="234"/>
      <c r="C919" s="235"/>
      <c r="D919" s="236" t="s">
        <v>167</v>
      </c>
      <c r="E919" s="237" t="s">
        <v>36</v>
      </c>
      <c r="F919" s="238" t="s">
        <v>992</v>
      </c>
      <c r="G919" s="235"/>
      <c r="H919" s="237" t="s">
        <v>36</v>
      </c>
      <c r="I919" s="239"/>
      <c r="J919" s="235"/>
      <c r="K919" s="235"/>
      <c r="L919" s="240"/>
      <c r="M919" s="241"/>
      <c r="N919" s="242"/>
      <c r="O919" s="242"/>
      <c r="P919" s="242"/>
      <c r="Q919" s="242"/>
      <c r="R919" s="242"/>
      <c r="S919" s="242"/>
      <c r="T919" s="24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4" t="s">
        <v>167</v>
      </c>
      <c r="AU919" s="244" t="s">
        <v>94</v>
      </c>
      <c r="AV919" s="13" t="s">
        <v>91</v>
      </c>
      <c r="AW919" s="13" t="s">
        <v>43</v>
      </c>
      <c r="AX919" s="13" t="s">
        <v>83</v>
      </c>
      <c r="AY919" s="244" t="s">
        <v>156</v>
      </c>
    </row>
    <row r="920" s="14" customFormat="1">
      <c r="A920" s="14"/>
      <c r="B920" s="245"/>
      <c r="C920" s="246"/>
      <c r="D920" s="236" t="s">
        <v>167</v>
      </c>
      <c r="E920" s="247" t="s">
        <v>36</v>
      </c>
      <c r="F920" s="248" t="s">
        <v>993</v>
      </c>
      <c r="G920" s="246"/>
      <c r="H920" s="249">
        <v>38.814999999999998</v>
      </c>
      <c r="I920" s="250"/>
      <c r="J920" s="246"/>
      <c r="K920" s="246"/>
      <c r="L920" s="251"/>
      <c r="M920" s="252"/>
      <c r="N920" s="253"/>
      <c r="O920" s="253"/>
      <c r="P920" s="253"/>
      <c r="Q920" s="253"/>
      <c r="R920" s="253"/>
      <c r="S920" s="253"/>
      <c r="T920" s="254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5" t="s">
        <v>167</v>
      </c>
      <c r="AU920" s="255" t="s">
        <v>94</v>
      </c>
      <c r="AV920" s="14" t="s">
        <v>94</v>
      </c>
      <c r="AW920" s="14" t="s">
        <v>43</v>
      </c>
      <c r="AX920" s="14" t="s">
        <v>91</v>
      </c>
      <c r="AY920" s="255" t="s">
        <v>156</v>
      </c>
    </row>
    <row r="921" s="2" customFormat="1" ht="21.75" customHeight="1">
      <c r="A921" s="42"/>
      <c r="B921" s="43"/>
      <c r="C921" s="216" t="s">
        <v>1154</v>
      </c>
      <c r="D921" s="216" t="s">
        <v>158</v>
      </c>
      <c r="E921" s="217" t="s">
        <v>1155</v>
      </c>
      <c r="F921" s="218" t="s">
        <v>1156</v>
      </c>
      <c r="G921" s="219" t="s">
        <v>161</v>
      </c>
      <c r="H921" s="220">
        <v>84.5</v>
      </c>
      <c r="I921" s="221"/>
      <c r="J921" s="222">
        <f>ROUND(I921*H921,2)</f>
        <v>0</v>
      </c>
      <c r="K921" s="218" t="s">
        <v>162</v>
      </c>
      <c r="L921" s="48"/>
      <c r="M921" s="223" t="s">
        <v>36</v>
      </c>
      <c r="N921" s="224" t="s">
        <v>54</v>
      </c>
      <c r="O921" s="88"/>
      <c r="P921" s="225">
        <f>O921*H921</f>
        <v>0</v>
      </c>
      <c r="Q921" s="225">
        <v>0</v>
      </c>
      <c r="R921" s="225">
        <f>Q921*H921</f>
        <v>0</v>
      </c>
      <c r="S921" s="225">
        <v>0</v>
      </c>
      <c r="T921" s="226">
        <f>S921*H921</f>
        <v>0</v>
      </c>
      <c r="U921" s="42"/>
      <c r="V921" s="42"/>
      <c r="W921" s="42"/>
      <c r="X921" s="42"/>
      <c r="Y921" s="42"/>
      <c r="Z921" s="42"/>
      <c r="AA921" s="42"/>
      <c r="AB921" s="42"/>
      <c r="AC921" s="42"/>
      <c r="AD921" s="42"/>
      <c r="AE921" s="42"/>
      <c r="AR921" s="227" t="s">
        <v>163</v>
      </c>
      <c r="AT921" s="227" t="s">
        <v>158</v>
      </c>
      <c r="AU921" s="227" t="s">
        <v>94</v>
      </c>
      <c r="AY921" s="20" t="s">
        <v>156</v>
      </c>
      <c r="BE921" s="228">
        <f>IF(N921="základní",J921,0)</f>
        <v>0</v>
      </c>
      <c r="BF921" s="228">
        <f>IF(N921="snížená",J921,0)</f>
        <v>0</v>
      </c>
      <c r="BG921" s="228">
        <f>IF(N921="zákl. přenesená",J921,0)</f>
        <v>0</v>
      </c>
      <c r="BH921" s="228">
        <f>IF(N921="sníž. přenesená",J921,0)</f>
        <v>0</v>
      </c>
      <c r="BI921" s="228">
        <f>IF(N921="nulová",J921,0)</f>
        <v>0</v>
      </c>
      <c r="BJ921" s="20" t="s">
        <v>91</v>
      </c>
      <c r="BK921" s="228">
        <f>ROUND(I921*H921,2)</f>
        <v>0</v>
      </c>
      <c r="BL921" s="20" t="s">
        <v>163</v>
      </c>
      <c r="BM921" s="227" t="s">
        <v>1157</v>
      </c>
    </row>
    <row r="922" s="2" customFormat="1">
      <c r="A922" s="42"/>
      <c r="B922" s="43"/>
      <c r="C922" s="44"/>
      <c r="D922" s="229" t="s">
        <v>165</v>
      </c>
      <c r="E922" s="44"/>
      <c r="F922" s="230" t="s">
        <v>1158</v>
      </c>
      <c r="G922" s="44"/>
      <c r="H922" s="44"/>
      <c r="I922" s="231"/>
      <c r="J922" s="44"/>
      <c r="K922" s="44"/>
      <c r="L922" s="48"/>
      <c r="M922" s="232"/>
      <c r="N922" s="233"/>
      <c r="O922" s="88"/>
      <c r="P922" s="88"/>
      <c r="Q922" s="88"/>
      <c r="R922" s="88"/>
      <c r="S922" s="88"/>
      <c r="T922" s="89"/>
      <c r="U922" s="42"/>
      <c r="V922" s="42"/>
      <c r="W922" s="42"/>
      <c r="X922" s="42"/>
      <c r="Y922" s="42"/>
      <c r="Z922" s="42"/>
      <c r="AA922" s="42"/>
      <c r="AB922" s="42"/>
      <c r="AC922" s="42"/>
      <c r="AD922" s="42"/>
      <c r="AE922" s="42"/>
      <c r="AT922" s="20" t="s">
        <v>165</v>
      </c>
      <c r="AU922" s="20" t="s">
        <v>94</v>
      </c>
    </row>
    <row r="923" s="2" customFormat="1" ht="24.15" customHeight="1">
      <c r="A923" s="42"/>
      <c r="B923" s="43"/>
      <c r="C923" s="216" t="s">
        <v>1159</v>
      </c>
      <c r="D923" s="216" t="s">
        <v>158</v>
      </c>
      <c r="E923" s="217" t="s">
        <v>1160</v>
      </c>
      <c r="F923" s="218" t="s">
        <v>1161</v>
      </c>
      <c r="G923" s="219" t="s">
        <v>161</v>
      </c>
      <c r="H923" s="220">
        <v>7.4000000000000004</v>
      </c>
      <c r="I923" s="221"/>
      <c r="J923" s="222">
        <f>ROUND(I923*H923,2)</f>
        <v>0</v>
      </c>
      <c r="K923" s="218" t="s">
        <v>162</v>
      </c>
      <c r="L923" s="48"/>
      <c r="M923" s="223" t="s">
        <v>36</v>
      </c>
      <c r="N923" s="224" t="s">
        <v>54</v>
      </c>
      <c r="O923" s="88"/>
      <c r="P923" s="225">
        <f>O923*H923</f>
        <v>0</v>
      </c>
      <c r="Q923" s="225">
        <v>0</v>
      </c>
      <c r="R923" s="225">
        <f>Q923*H923</f>
        <v>0</v>
      </c>
      <c r="S923" s="225">
        <v>0</v>
      </c>
      <c r="T923" s="226">
        <f>S923*H923</f>
        <v>0</v>
      </c>
      <c r="U923" s="42"/>
      <c r="V923" s="42"/>
      <c r="W923" s="42"/>
      <c r="X923" s="42"/>
      <c r="Y923" s="42"/>
      <c r="Z923" s="42"/>
      <c r="AA923" s="42"/>
      <c r="AB923" s="42"/>
      <c r="AC923" s="42"/>
      <c r="AD923" s="42"/>
      <c r="AE923" s="42"/>
      <c r="AR923" s="227" t="s">
        <v>163</v>
      </c>
      <c r="AT923" s="227" t="s">
        <v>158</v>
      </c>
      <c r="AU923" s="227" t="s">
        <v>94</v>
      </c>
      <c r="AY923" s="20" t="s">
        <v>156</v>
      </c>
      <c r="BE923" s="228">
        <f>IF(N923="základní",J923,0)</f>
        <v>0</v>
      </c>
      <c r="BF923" s="228">
        <f>IF(N923="snížená",J923,0)</f>
        <v>0</v>
      </c>
      <c r="BG923" s="228">
        <f>IF(N923="zákl. přenesená",J923,0)</f>
        <v>0</v>
      </c>
      <c r="BH923" s="228">
        <f>IF(N923="sníž. přenesená",J923,0)</f>
        <v>0</v>
      </c>
      <c r="BI923" s="228">
        <f>IF(N923="nulová",J923,0)</f>
        <v>0</v>
      </c>
      <c r="BJ923" s="20" t="s">
        <v>91</v>
      </c>
      <c r="BK923" s="228">
        <f>ROUND(I923*H923,2)</f>
        <v>0</v>
      </c>
      <c r="BL923" s="20" t="s">
        <v>163</v>
      </c>
      <c r="BM923" s="227" t="s">
        <v>1162</v>
      </c>
    </row>
    <row r="924" s="2" customFormat="1">
      <c r="A924" s="42"/>
      <c r="B924" s="43"/>
      <c r="C924" s="44"/>
      <c r="D924" s="229" t="s">
        <v>165</v>
      </c>
      <c r="E924" s="44"/>
      <c r="F924" s="230" t="s">
        <v>1163</v>
      </c>
      <c r="G924" s="44"/>
      <c r="H924" s="44"/>
      <c r="I924" s="231"/>
      <c r="J924" s="44"/>
      <c r="K924" s="44"/>
      <c r="L924" s="48"/>
      <c r="M924" s="232"/>
      <c r="N924" s="233"/>
      <c r="O924" s="88"/>
      <c r="P924" s="88"/>
      <c r="Q924" s="88"/>
      <c r="R924" s="88"/>
      <c r="S924" s="88"/>
      <c r="T924" s="89"/>
      <c r="U924" s="42"/>
      <c r="V924" s="42"/>
      <c r="W924" s="42"/>
      <c r="X924" s="42"/>
      <c r="Y924" s="42"/>
      <c r="Z924" s="42"/>
      <c r="AA924" s="42"/>
      <c r="AB924" s="42"/>
      <c r="AC924" s="42"/>
      <c r="AD924" s="42"/>
      <c r="AE924" s="42"/>
      <c r="AT924" s="20" t="s">
        <v>165</v>
      </c>
      <c r="AU924" s="20" t="s">
        <v>94</v>
      </c>
    </row>
    <row r="925" s="2" customFormat="1" ht="21.75" customHeight="1">
      <c r="A925" s="42"/>
      <c r="B925" s="43"/>
      <c r="C925" s="216" t="s">
        <v>1164</v>
      </c>
      <c r="D925" s="216" t="s">
        <v>158</v>
      </c>
      <c r="E925" s="217" t="s">
        <v>1165</v>
      </c>
      <c r="F925" s="218" t="s">
        <v>1166</v>
      </c>
      <c r="G925" s="219" t="s">
        <v>190</v>
      </c>
      <c r="H925" s="220">
        <v>11.028000000000001</v>
      </c>
      <c r="I925" s="221"/>
      <c r="J925" s="222">
        <f>ROUND(I925*H925,2)</f>
        <v>0</v>
      </c>
      <c r="K925" s="218" t="s">
        <v>162</v>
      </c>
      <c r="L925" s="48"/>
      <c r="M925" s="223" t="s">
        <v>36</v>
      </c>
      <c r="N925" s="224" t="s">
        <v>54</v>
      </c>
      <c r="O925" s="88"/>
      <c r="P925" s="225">
        <f>O925*H925</f>
        <v>0</v>
      </c>
      <c r="Q925" s="225">
        <v>2.5018699999999998</v>
      </c>
      <c r="R925" s="225">
        <f>Q925*H925</f>
        <v>27.590622359999998</v>
      </c>
      <c r="S925" s="225">
        <v>0</v>
      </c>
      <c r="T925" s="226">
        <f>S925*H925</f>
        <v>0</v>
      </c>
      <c r="U925" s="42"/>
      <c r="V925" s="42"/>
      <c r="W925" s="42"/>
      <c r="X925" s="42"/>
      <c r="Y925" s="42"/>
      <c r="Z925" s="42"/>
      <c r="AA925" s="42"/>
      <c r="AB925" s="42"/>
      <c r="AC925" s="42"/>
      <c r="AD925" s="42"/>
      <c r="AE925" s="42"/>
      <c r="AR925" s="227" t="s">
        <v>163</v>
      </c>
      <c r="AT925" s="227" t="s">
        <v>158</v>
      </c>
      <c r="AU925" s="227" t="s">
        <v>94</v>
      </c>
      <c r="AY925" s="20" t="s">
        <v>156</v>
      </c>
      <c r="BE925" s="228">
        <f>IF(N925="základní",J925,0)</f>
        <v>0</v>
      </c>
      <c r="BF925" s="228">
        <f>IF(N925="snížená",J925,0)</f>
        <v>0</v>
      </c>
      <c r="BG925" s="228">
        <f>IF(N925="zákl. přenesená",J925,0)</f>
        <v>0</v>
      </c>
      <c r="BH925" s="228">
        <f>IF(N925="sníž. přenesená",J925,0)</f>
        <v>0</v>
      </c>
      <c r="BI925" s="228">
        <f>IF(N925="nulová",J925,0)</f>
        <v>0</v>
      </c>
      <c r="BJ925" s="20" t="s">
        <v>91</v>
      </c>
      <c r="BK925" s="228">
        <f>ROUND(I925*H925,2)</f>
        <v>0</v>
      </c>
      <c r="BL925" s="20" t="s">
        <v>163</v>
      </c>
      <c r="BM925" s="227" t="s">
        <v>1167</v>
      </c>
    </row>
    <row r="926" s="2" customFormat="1">
      <c r="A926" s="42"/>
      <c r="B926" s="43"/>
      <c r="C926" s="44"/>
      <c r="D926" s="229" t="s">
        <v>165</v>
      </c>
      <c r="E926" s="44"/>
      <c r="F926" s="230" t="s">
        <v>1168</v>
      </c>
      <c r="G926" s="44"/>
      <c r="H926" s="44"/>
      <c r="I926" s="231"/>
      <c r="J926" s="44"/>
      <c r="K926" s="44"/>
      <c r="L926" s="48"/>
      <c r="M926" s="232"/>
      <c r="N926" s="233"/>
      <c r="O926" s="88"/>
      <c r="P926" s="88"/>
      <c r="Q926" s="88"/>
      <c r="R926" s="88"/>
      <c r="S926" s="88"/>
      <c r="T926" s="89"/>
      <c r="U926" s="42"/>
      <c r="V926" s="42"/>
      <c r="W926" s="42"/>
      <c r="X926" s="42"/>
      <c r="Y926" s="42"/>
      <c r="Z926" s="42"/>
      <c r="AA926" s="42"/>
      <c r="AB926" s="42"/>
      <c r="AC926" s="42"/>
      <c r="AD926" s="42"/>
      <c r="AE926" s="42"/>
      <c r="AT926" s="20" t="s">
        <v>165</v>
      </c>
      <c r="AU926" s="20" t="s">
        <v>94</v>
      </c>
    </row>
    <row r="927" s="13" customFormat="1">
      <c r="A927" s="13"/>
      <c r="B927" s="234"/>
      <c r="C927" s="235"/>
      <c r="D927" s="236" t="s">
        <v>167</v>
      </c>
      <c r="E927" s="237" t="s">
        <v>36</v>
      </c>
      <c r="F927" s="238" t="s">
        <v>1169</v>
      </c>
      <c r="G927" s="235"/>
      <c r="H927" s="237" t="s">
        <v>36</v>
      </c>
      <c r="I927" s="239"/>
      <c r="J927" s="235"/>
      <c r="K927" s="235"/>
      <c r="L927" s="240"/>
      <c r="M927" s="241"/>
      <c r="N927" s="242"/>
      <c r="O927" s="242"/>
      <c r="P927" s="242"/>
      <c r="Q927" s="242"/>
      <c r="R927" s="242"/>
      <c r="S927" s="242"/>
      <c r="T927" s="243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4" t="s">
        <v>167</v>
      </c>
      <c r="AU927" s="244" t="s">
        <v>94</v>
      </c>
      <c r="AV927" s="13" t="s">
        <v>91</v>
      </c>
      <c r="AW927" s="13" t="s">
        <v>43</v>
      </c>
      <c r="AX927" s="13" t="s">
        <v>83</v>
      </c>
      <c r="AY927" s="244" t="s">
        <v>156</v>
      </c>
    </row>
    <row r="928" s="13" customFormat="1">
      <c r="A928" s="13"/>
      <c r="B928" s="234"/>
      <c r="C928" s="235"/>
      <c r="D928" s="236" t="s">
        <v>167</v>
      </c>
      <c r="E928" s="237" t="s">
        <v>36</v>
      </c>
      <c r="F928" s="238" t="s">
        <v>1170</v>
      </c>
      <c r="G928" s="235"/>
      <c r="H928" s="237" t="s">
        <v>36</v>
      </c>
      <c r="I928" s="239"/>
      <c r="J928" s="235"/>
      <c r="K928" s="235"/>
      <c r="L928" s="240"/>
      <c r="M928" s="241"/>
      <c r="N928" s="242"/>
      <c r="O928" s="242"/>
      <c r="P928" s="242"/>
      <c r="Q928" s="242"/>
      <c r="R928" s="242"/>
      <c r="S928" s="242"/>
      <c r="T928" s="243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4" t="s">
        <v>167</v>
      </c>
      <c r="AU928" s="244" t="s">
        <v>94</v>
      </c>
      <c r="AV928" s="13" t="s">
        <v>91</v>
      </c>
      <c r="AW928" s="13" t="s">
        <v>43</v>
      </c>
      <c r="AX928" s="13" t="s">
        <v>83</v>
      </c>
      <c r="AY928" s="244" t="s">
        <v>156</v>
      </c>
    </row>
    <row r="929" s="13" customFormat="1">
      <c r="A929" s="13"/>
      <c r="B929" s="234"/>
      <c r="C929" s="235"/>
      <c r="D929" s="236" t="s">
        <v>167</v>
      </c>
      <c r="E929" s="237" t="s">
        <v>36</v>
      </c>
      <c r="F929" s="238" t="s">
        <v>1171</v>
      </c>
      <c r="G929" s="235"/>
      <c r="H929" s="237" t="s">
        <v>36</v>
      </c>
      <c r="I929" s="239"/>
      <c r="J929" s="235"/>
      <c r="K929" s="235"/>
      <c r="L929" s="240"/>
      <c r="M929" s="241"/>
      <c r="N929" s="242"/>
      <c r="O929" s="242"/>
      <c r="P929" s="242"/>
      <c r="Q929" s="242"/>
      <c r="R929" s="242"/>
      <c r="S929" s="242"/>
      <c r="T929" s="24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4" t="s">
        <v>167</v>
      </c>
      <c r="AU929" s="244" t="s">
        <v>94</v>
      </c>
      <c r="AV929" s="13" t="s">
        <v>91</v>
      </c>
      <c r="AW929" s="13" t="s">
        <v>43</v>
      </c>
      <c r="AX929" s="13" t="s">
        <v>83</v>
      </c>
      <c r="AY929" s="244" t="s">
        <v>156</v>
      </c>
    </row>
    <row r="930" s="13" customFormat="1">
      <c r="A930" s="13"/>
      <c r="B930" s="234"/>
      <c r="C930" s="235"/>
      <c r="D930" s="236" t="s">
        <v>167</v>
      </c>
      <c r="E930" s="237" t="s">
        <v>36</v>
      </c>
      <c r="F930" s="238" t="s">
        <v>1172</v>
      </c>
      <c r="G930" s="235"/>
      <c r="H930" s="237" t="s">
        <v>36</v>
      </c>
      <c r="I930" s="239"/>
      <c r="J930" s="235"/>
      <c r="K930" s="235"/>
      <c r="L930" s="240"/>
      <c r="M930" s="241"/>
      <c r="N930" s="242"/>
      <c r="O930" s="242"/>
      <c r="P930" s="242"/>
      <c r="Q930" s="242"/>
      <c r="R930" s="242"/>
      <c r="S930" s="242"/>
      <c r="T930" s="24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4" t="s">
        <v>167</v>
      </c>
      <c r="AU930" s="244" t="s">
        <v>94</v>
      </c>
      <c r="AV930" s="13" t="s">
        <v>91</v>
      </c>
      <c r="AW930" s="13" t="s">
        <v>43</v>
      </c>
      <c r="AX930" s="13" t="s">
        <v>83</v>
      </c>
      <c r="AY930" s="244" t="s">
        <v>156</v>
      </c>
    </row>
    <row r="931" s="13" customFormat="1">
      <c r="A931" s="13"/>
      <c r="B931" s="234"/>
      <c r="C931" s="235"/>
      <c r="D931" s="236" t="s">
        <v>167</v>
      </c>
      <c r="E931" s="237" t="s">
        <v>36</v>
      </c>
      <c r="F931" s="238" t="s">
        <v>1173</v>
      </c>
      <c r="G931" s="235"/>
      <c r="H931" s="237" t="s">
        <v>36</v>
      </c>
      <c r="I931" s="239"/>
      <c r="J931" s="235"/>
      <c r="K931" s="235"/>
      <c r="L931" s="240"/>
      <c r="M931" s="241"/>
      <c r="N931" s="242"/>
      <c r="O931" s="242"/>
      <c r="P931" s="242"/>
      <c r="Q931" s="242"/>
      <c r="R931" s="242"/>
      <c r="S931" s="242"/>
      <c r="T931" s="24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4" t="s">
        <v>167</v>
      </c>
      <c r="AU931" s="244" t="s">
        <v>94</v>
      </c>
      <c r="AV931" s="13" t="s">
        <v>91</v>
      </c>
      <c r="AW931" s="13" t="s">
        <v>43</v>
      </c>
      <c r="AX931" s="13" t="s">
        <v>83</v>
      </c>
      <c r="AY931" s="244" t="s">
        <v>156</v>
      </c>
    </row>
    <row r="932" s="13" customFormat="1">
      <c r="A932" s="13"/>
      <c r="B932" s="234"/>
      <c r="C932" s="235"/>
      <c r="D932" s="236" t="s">
        <v>167</v>
      </c>
      <c r="E932" s="237" t="s">
        <v>36</v>
      </c>
      <c r="F932" s="238" t="s">
        <v>1174</v>
      </c>
      <c r="G932" s="235"/>
      <c r="H932" s="237" t="s">
        <v>36</v>
      </c>
      <c r="I932" s="239"/>
      <c r="J932" s="235"/>
      <c r="K932" s="235"/>
      <c r="L932" s="240"/>
      <c r="M932" s="241"/>
      <c r="N932" s="242"/>
      <c r="O932" s="242"/>
      <c r="P932" s="242"/>
      <c r="Q932" s="242"/>
      <c r="R932" s="242"/>
      <c r="S932" s="242"/>
      <c r="T932" s="24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4" t="s">
        <v>167</v>
      </c>
      <c r="AU932" s="244" t="s">
        <v>94</v>
      </c>
      <c r="AV932" s="13" t="s">
        <v>91</v>
      </c>
      <c r="AW932" s="13" t="s">
        <v>43</v>
      </c>
      <c r="AX932" s="13" t="s">
        <v>83</v>
      </c>
      <c r="AY932" s="244" t="s">
        <v>156</v>
      </c>
    </row>
    <row r="933" s="13" customFormat="1">
      <c r="A933" s="13"/>
      <c r="B933" s="234"/>
      <c r="C933" s="235"/>
      <c r="D933" s="236" t="s">
        <v>167</v>
      </c>
      <c r="E933" s="237" t="s">
        <v>36</v>
      </c>
      <c r="F933" s="238" t="s">
        <v>1175</v>
      </c>
      <c r="G933" s="235"/>
      <c r="H933" s="237" t="s">
        <v>36</v>
      </c>
      <c r="I933" s="239"/>
      <c r="J933" s="235"/>
      <c r="K933" s="235"/>
      <c r="L933" s="240"/>
      <c r="M933" s="241"/>
      <c r="N933" s="242"/>
      <c r="O933" s="242"/>
      <c r="P933" s="242"/>
      <c r="Q933" s="242"/>
      <c r="R933" s="242"/>
      <c r="S933" s="242"/>
      <c r="T933" s="24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4" t="s">
        <v>167</v>
      </c>
      <c r="AU933" s="244" t="s">
        <v>94</v>
      </c>
      <c r="AV933" s="13" t="s">
        <v>91</v>
      </c>
      <c r="AW933" s="13" t="s">
        <v>43</v>
      </c>
      <c r="AX933" s="13" t="s">
        <v>83</v>
      </c>
      <c r="AY933" s="244" t="s">
        <v>156</v>
      </c>
    </row>
    <row r="934" s="13" customFormat="1">
      <c r="A934" s="13"/>
      <c r="B934" s="234"/>
      <c r="C934" s="235"/>
      <c r="D934" s="236" t="s">
        <v>167</v>
      </c>
      <c r="E934" s="237" t="s">
        <v>36</v>
      </c>
      <c r="F934" s="238" t="s">
        <v>1176</v>
      </c>
      <c r="G934" s="235"/>
      <c r="H934" s="237" t="s">
        <v>36</v>
      </c>
      <c r="I934" s="239"/>
      <c r="J934" s="235"/>
      <c r="K934" s="235"/>
      <c r="L934" s="240"/>
      <c r="M934" s="241"/>
      <c r="N934" s="242"/>
      <c r="O934" s="242"/>
      <c r="P934" s="242"/>
      <c r="Q934" s="242"/>
      <c r="R934" s="242"/>
      <c r="S934" s="242"/>
      <c r="T934" s="243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4" t="s">
        <v>167</v>
      </c>
      <c r="AU934" s="244" t="s">
        <v>94</v>
      </c>
      <c r="AV934" s="13" t="s">
        <v>91</v>
      </c>
      <c r="AW934" s="13" t="s">
        <v>43</v>
      </c>
      <c r="AX934" s="13" t="s">
        <v>83</v>
      </c>
      <c r="AY934" s="244" t="s">
        <v>156</v>
      </c>
    </row>
    <row r="935" s="13" customFormat="1">
      <c r="A935" s="13"/>
      <c r="B935" s="234"/>
      <c r="C935" s="235"/>
      <c r="D935" s="236" t="s">
        <v>167</v>
      </c>
      <c r="E935" s="237" t="s">
        <v>36</v>
      </c>
      <c r="F935" s="238" t="s">
        <v>1177</v>
      </c>
      <c r="G935" s="235"/>
      <c r="H935" s="237" t="s">
        <v>36</v>
      </c>
      <c r="I935" s="239"/>
      <c r="J935" s="235"/>
      <c r="K935" s="235"/>
      <c r="L935" s="240"/>
      <c r="M935" s="241"/>
      <c r="N935" s="242"/>
      <c r="O935" s="242"/>
      <c r="P935" s="242"/>
      <c r="Q935" s="242"/>
      <c r="R935" s="242"/>
      <c r="S935" s="242"/>
      <c r="T935" s="24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4" t="s">
        <v>167</v>
      </c>
      <c r="AU935" s="244" t="s">
        <v>94</v>
      </c>
      <c r="AV935" s="13" t="s">
        <v>91</v>
      </c>
      <c r="AW935" s="13" t="s">
        <v>43</v>
      </c>
      <c r="AX935" s="13" t="s">
        <v>83</v>
      </c>
      <c r="AY935" s="244" t="s">
        <v>156</v>
      </c>
    </row>
    <row r="936" s="13" customFormat="1">
      <c r="A936" s="13"/>
      <c r="B936" s="234"/>
      <c r="C936" s="235"/>
      <c r="D936" s="236" t="s">
        <v>167</v>
      </c>
      <c r="E936" s="237" t="s">
        <v>36</v>
      </c>
      <c r="F936" s="238" t="s">
        <v>555</v>
      </c>
      <c r="G936" s="235"/>
      <c r="H936" s="237" t="s">
        <v>36</v>
      </c>
      <c r="I936" s="239"/>
      <c r="J936" s="235"/>
      <c r="K936" s="235"/>
      <c r="L936" s="240"/>
      <c r="M936" s="241"/>
      <c r="N936" s="242"/>
      <c r="O936" s="242"/>
      <c r="P936" s="242"/>
      <c r="Q936" s="242"/>
      <c r="R936" s="242"/>
      <c r="S936" s="242"/>
      <c r="T936" s="24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4" t="s">
        <v>167</v>
      </c>
      <c r="AU936" s="244" t="s">
        <v>94</v>
      </c>
      <c r="AV936" s="13" t="s">
        <v>91</v>
      </c>
      <c r="AW936" s="13" t="s">
        <v>43</v>
      </c>
      <c r="AX936" s="13" t="s">
        <v>83</v>
      </c>
      <c r="AY936" s="244" t="s">
        <v>156</v>
      </c>
    </row>
    <row r="937" s="13" customFormat="1">
      <c r="A937" s="13"/>
      <c r="B937" s="234"/>
      <c r="C937" s="235"/>
      <c r="D937" s="236" t="s">
        <v>167</v>
      </c>
      <c r="E937" s="237" t="s">
        <v>36</v>
      </c>
      <c r="F937" s="238" t="s">
        <v>1178</v>
      </c>
      <c r="G937" s="235"/>
      <c r="H937" s="237" t="s">
        <v>36</v>
      </c>
      <c r="I937" s="239"/>
      <c r="J937" s="235"/>
      <c r="K937" s="235"/>
      <c r="L937" s="240"/>
      <c r="M937" s="241"/>
      <c r="N937" s="242"/>
      <c r="O937" s="242"/>
      <c r="P937" s="242"/>
      <c r="Q937" s="242"/>
      <c r="R937" s="242"/>
      <c r="S937" s="242"/>
      <c r="T937" s="24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4" t="s">
        <v>167</v>
      </c>
      <c r="AU937" s="244" t="s">
        <v>94</v>
      </c>
      <c r="AV937" s="13" t="s">
        <v>91</v>
      </c>
      <c r="AW937" s="13" t="s">
        <v>43</v>
      </c>
      <c r="AX937" s="13" t="s">
        <v>83</v>
      </c>
      <c r="AY937" s="244" t="s">
        <v>156</v>
      </c>
    </row>
    <row r="938" s="13" customFormat="1">
      <c r="A938" s="13"/>
      <c r="B938" s="234"/>
      <c r="C938" s="235"/>
      <c r="D938" s="236" t="s">
        <v>167</v>
      </c>
      <c r="E938" s="237" t="s">
        <v>36</v>
      </c>
      <c r="F938" s="238" t="s">
        <v>1179</v>
      </c>
      <c r="G938" s="235"/>
      <c r="H938" s="237" t="s">
        <v>36</v>
      </c>
      <c r="I938" s="239"/>
      <c r="J938" s="235"/>
      <c r="K938" s="235"/>
      <c r="L938" s="240"/>
      <c r="M938" s="241"/>
      <c r="N938" s="242"/>
      <c r="O938" s="242"/>
      <c r="P938" s="242"/>
      <c r="Q938" s="242"/>
      <c r="R938" s="242"/>
      <c r="S938" s="242"/>
      <c r="T938" s="24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4" t="s">
        <v>167</v>
      </c>
      <c r="AU938" s="244" t="s">
        <v>94</v>
      </c>
      <c r="AV938" s="13" t="s">
        <v>91</v>
      </c>
      <c r="AW938" s="13" t="s">
        <v>43</v>
      </c>
      <c r="AX938" s="13" t="s">
        <v>83</v>
      </c>
      <c r="AY938" s="244" t="s">
        <v>156</v>
      </c>
    </row>
    <row r="939" s="13" customFormat="1">
      <c r="A939" s="13"/>
      <c r="B939" s="234"/>
      <c r="C939" s="235"/>
      <c r="D939" s="236" t="s">
        <v>167</v>
      </c>
      <c r="E939" s="237" t="s">
        <v>36</v>
      </c>
      <c r="F939" s="238" t="s">
        <v>392</v>
      </c>
      <c r="G939" s="235"/>
      <c r="H939" s="237" t="s">
        <v>36</v>
      </c>
      <c r="I939" s="239"/>
      <c r="J939" s="235"/>
      <c r="K939" s="235"/>
      <c r="L939" s="240"/>
      <c r="M939" s="241"/>
      <c r="N939" s="242"/>
      <c r="O939" s="242"/>
      <c r="P939" s="242"/>
      <c r="Q939" s="242"/>
      <c r="R939" s="242"/>
      <c r="S939" s="242"/>
      <c r="T939" s="24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4" t="s">
        <v>167</v>
      </c>
      <c r="AU939" s="244" t="s">
        <v>94</v>
      </c>
      <c r="AV939" s="13" t="s">
        <v>91</v>
      </c>
      <c r="AW939" s="13" t="s">
        <v>43</v>
      </c>
      <c r="AX939" s="13" t="s">
        <v>83</v>
      </c>
      <c r="AY939" s="244" t="s">
        <v>156</v>
      </c>
    </row>
    <row r="940" s="13" customFormat="1">
      <c r="A940" s="13"/>
      <c r="B940" s="234"/>
      <c r="C940" s="235"/>
      <c r="D940" s="236" t="s">
        <v>167</v>
      </c>
      <c r="E940" s="237" t="s">
        <v>36</v>
      </c>
      <c r="F940" s="238" t="s">
        <v>907</v>
      </c>
      <c r="G940" s="235"/>
      <c r="H940" s="237" t="s">
        <v>36</v>
      </c>
      <c r="I940" s="239"/>
      <c r="J940" s="235"/>
      <c r="K940" s="235"/>
      <c r="L940" s="240"/>
      <c r="M940" s="241"/>
      <c r="N940" s="242"/>
      <c r="O940" s="242"/>
      <c r="P940" s="242"/>
      <c r="Q940" s="242"/>
      <c r="R940" s="242"/>
      <c r="S940" s="242"/>
      <c r="T940" s="24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4" t="s">
        <v>167</v>
      </c>
      <c r="AU940" s="244" t="s">
        <v>94</v>
      </c>
      <c r="AV940" s="13" t="s">
        <v>91</v>
      </c>
      <c r="AW940" s="13" t="s">
        <v>43</v>
      </c>
      <c r="AX940" s="13" t="s">
        <v>83</v>
      </c>
      <c r="AY940" s="244" t="s">
        <v>156</v>
      </c>
    </row>
    <row r="941" s="13" customFormat="1">
      <c r="A941" s="13"/>
      <c r="B941" s="234"/>
      <c r="C941" s="235"/>
      <c r="D941" s="236" t="s">
        <v>167</v>
      </c>
      <c r="E941" s="237" t="s">
        <v>36</v>
      </c>
      <c r="F941" s="238" t="s">
        <v>908</v>
      </c>
      <c r="G941" s="235"/>
      <c r="H941" s="237" t="s">
        <v>36</v>
      </c>
      <c r="I941" s="239"/>
      <c r="J941" s="235"/>
      <c r="K941" s="235"/>
      <c r="L941" s="240"/>
      <c r="M941" s="241"/>
      <c r="N941" s="242"/>
      <c r="O941" s="242"/>
      <c r="P941" s="242"/>
      <c r="Q941" s="242"/>
      <c r="R941" s="242"/>
      <c r="S941" s="242"/>
      <c r="T941" s="24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4" t="s">
        <v>167</v>
      </c>
      <c r="AU941" s="244" t="s">
        <v>94</v>
      </c>
      <c r="AV941" s="13" t="s">
        <v>91</v>
      </c>
      <c r="AW941" s="13" t="s">
        <v>43</v>
      </c>
      <c r="AX941" s="13" t="s">
        <v>83</v>
      </c>
      <c r="AY941" s="244" t="s">
        <v>156</v>
      </c>
    </row>
    <row r="942" s="14" customFormat="1">
      <c r="A942" s="14"/>
      <c r="B942" s="245"/>
      <c r="C942" s="246"/>
      <c r="D942" s="236" t="s">
        <v>167</v>
      </c>
      <c r="E942" s="247" t="s">
        <v>36</v>
      </c>
      <c r="F942" s="248" t="s">
        <v>909</v>
      </c>
      <c r="G942" s="246"/>
      <c r="H942" s="249">
        <v>38.799999999999997</v>
      </c>
      <c r="I942" s="250"/>
      <c r="J942" s="246"/>
      <c r="K942" s="246"/>
      <c r="L942" s="251"/>
      <c r="M942" s="252"/>
      <c r="N942" s="253"/>
      <c r="O942" s="253"/>
      <c r="P942" s="253"/>
      <c r="Q942" s="253"/>
      <c r="R942" s="253"/>
      <c r="S942" s="253"/>
      <c r="T942" s="254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5" t="s">
        <v>167</v>
      </c>
      <c r="AU942" s="255" t="s">
        <v>94</v>
      </c>
      <c r="AV942" s="14" t="s">
        <v>94</v>
      </c>
      <c r="AW942" s="14" t="s">
        <v>43</v>
      </c>
      <c r="AX942" s="14" t="s">
        <v>83</v>
      </c>
      <c r="AY942" s="255" t="s">
        <v>156</v>
      </c>
    </row>
    <row r="943" s="13" customFormat="1">
      <c r="A943" s="13"/>
      <c r="B943" s="234"/>
      <c r="C943" s="235"/>
      <c r="D943" s="236" t="s">
        <v>167</v>
      </c>
      <c r="E943" s="237" t="s">
        <v>36</v>
      </c>
      <c r="F943" s="238" t="s">
        <v>910</v>
      </c>
      <c r="G943" s="235"/>
      <c r="H943" s="237" t="s">
        <v>36</v>
      </c>
      <c r="I943" s="239"/>
      <c r="J943" s="235"/>
      <c r="K943" s="235"/>
      <c r="L943" s="240"/>
      <c r="M943" s="241"/>
      <c r="N943" s="242"/>
      <c r="O943" s="242"/>
      <c r="P943" s="242"/>
      <c r="Q943" s="242"/>
      <c r="R943" s="242"/>
      <c r="S943" s="242"/>
      <c r="T943" s="24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4" t="s">
        <v>167</v>
      </c>
      <c r="AU943" s="244" t="s">
        <v>94</v>
      </c>
      <c r="AV943" s="13" t="s">
        <v>91</v>
      </c>
      <c r="AW943" s="13" t="s">
        <v>43</v>
      </c>
      <c r="AX943" s="13" t="s">
        <v>83</v>
      </c>
      <c r="AY943" s="244" t="s">
        <v>156</v>
      </c>
    </row>
    <row r="944" s="14" customFormat="1">
      <c r="A944" s="14"/>
      <c r="B944" s="245"/>
      <c r="C944" s="246"/>
      <c r="D944" s="236" t="s">
        <v>167</v>
      </c>
      <c r="E944" s="247" t="s">
        <v>36</v>
      </c>
      <c r="F944" s="248" t="s">
        <v>911</v>
      </c>
      <c r="G944" s="246"/>
      <c r="H944" s="249">
        <v>39.200000000000003</v>
      </c>
      <c r="I944" s="250"/>
      <c r="J944" s="246"/>
      <c r="K944" s="246"/>
      <c r="L944" s="251"/>
      <c r="M944" s="252"/>
      <c r="N944" s="253"/>
      <c r="O944" s="253"/>
      <c r="P944" s="253"/>
      <c r="Q944" s="253"/>
      <c r="R944" s="253"/>
      <c r="S944" s="253"/>
      <c r="T944" s="254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5" t="s">
        <v>167</v>
      </c>
      <c r="AU944" s="255" t="s">
        <v>94</v>
      </c>
      <c r="AV944" s="14" t="s">
        <v>94</v>
      </c>
      <c r="AW944" s="14" t="s">
        <v>43</v>
      </c>
      <c r="AX944" s="14" t="s">
        <v>83</v>
      </c>
      <c r="AY944" s="255" t="s">
        <v>156</v>
      </c>
    </row>
    <row r="945" s="13" customFormat="1">
      <c r="A945" s="13"/>
      <c r="B945" s="234"/>
      <c r="C945" s="235"/>
      <c r="D945" s="236" t="s">
        <v>167</v>
      </c>
      <c r="E945" s="237" t="s">
        <v>36</v>
      </c>
      <c r="F945" s="238" t="s">
        <v>912</v>
      </c>
      <c r="G945" s="235"/>
      <c r="H945" s="237" t="s">
        <v>36</v>
      </c>
      <c r="I945" s="239"/>
      <c r="J945" s="235"/>
      <c r="K945" s="235"/>
      <c r="L945" s="240"/>
      <c r="M945" s="241"/>
      <c r="N945" s="242"/>
      <c r="O945" s="242"/>
      <c r="P945" s="242"/>
      <c r="Q945" s="242"/>
      <c r="R945" s="242"/>
      <c r="S945" s="242"/>
      <c r="T945" s="24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4" t="s">
        <v>167</v>
      </c>
      <c r="AU945" s="244" t="s">
        <v>94</v>
      </c>
      <c r="AV945" s="13" t="s">
        <v>91</v>
      </c>
      <c r="AW945" s="13" t="s">
        <v>43</v>
      </c>
      <c r="AX945" s="13" t="s">
        <v>83</v>
      </c>
      <c r="AY945" s="244" t="s">
        <v>156</v>
      </c>
    </row>
    <row r="946" s="14" customFormat="1">
      <c r="A946" s="14"/>
      <c r="B946" s="245"/>
      <c r="C946" s="246"/>
      <c r="D946" s="236" t="s">
        <v>167</v>
      </c>
      <c r="E946" s="247" t="s">
        <v>36</v>
      </c>
      <c r="F946" s="248" t="s">
        <v>913</v>
      </c>
      <c r="G946" s="246"/>
      <c r="H946" s="249">
        <v>105.8</v>
      </c>
      <c r="I946" s="250"/>
      <c r="J946" s="246"/>
      <c r="K946" s="246"/>
      <c r="L946" s="251"/>
      <c r="M946" s="252"/>
      <c r="N946" s="253"/>
      <c r="O946" s="253"/>
      <c r="P946" s="253"/>
      <c r="Q946" s="253"/>
      <c r="R946" s="253"/>
      <c r="S946" s="253"/>
      <c r="T946" s="254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5" t="s">
        <v>167</v>
      </c>
      <c r="AU946" s="255" t="s">
        <v>94</v>
      </c>
      <c r="AV946" s="14" t="s">
        <v>94</v>
      </c>
      <c r="AW946" s="14" t="s">
        <v>43</v>
      </c>
      <c r="AX946" s="14" t="s">
        <v>83</v>
      </c>
      <c r="AY946" s="255" t="s">
        <v>156</v>
      </c>
    </row>
    <row r="947" s="15" customFormat="1">
      <c r="A947" s="15"/>
      <c r="B947" s="256"/>
      <c r="C947" s="257"/>
      <c r="D947" s="236" t="s">
        <v>167</v>
      </c>
      <c r="E947" s="258" t="s">
        <v>36</v>
      </c>
      <c r="F947" s="259" t="s">
        <v>250</v>
      </c>
      <c r="G947" s="257"/>
      <c r="H947" s="260">
        <v>183.80000000000001</v>
      </c>
      <c r="I947" s="261"/>
      <c r="J947" s="257"/>
      <c r="K947" s="257"/>
      <c r="L947" s="262"/>
      <c r="M947" s="263"/>
      <c r="N947" s="264"/>
      <c r="O947" s="264"/>
      <c r="P947" s="264"/>
      <c r="Q947" s="264"/>
      <c r="R947" s="264"/>
      <c r="S947" s="264"/>
      <c r="T947" s="265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T947" s="266" t="s">
        <v>167</v>
      </c>
      <c r="AU947" s="266" t="s">
        <v>94</v>
      </c>
      <c r="AV947" s="15" t="s">
        <v>163</v>
      </c>
      <c r="AW947" s="15" t="s">
        <v>43</v>
      </c>
      <c r="AX947" s="15" t="s">
        <v>83</v>
      </c>
      <c r="AY947" s="266" t="s">
        <v>156</v>
      </c>
    </row>
    <row r="948" s="14" customFormat="1">
      <c r="A948" s="14"/>
      <c r="B948" s="245"/>
      <c r="C948" s="246"/>
      <c r="D948" s="236" t="s">
        <v>167</v>
      </c>
      <c r="E948" s="247" t="s">
        <v>36</v>
      </c>
      <c r="F948" s="248" t="s">
        <v>1180</v>
      </c>
      <c r="G948" s="246"/>
      <c r="H948" s="249">
        <v>11.028000000000001</v>
      </c>
      <c r="I948" s="250"/>
      <c r="J948" s="246"/>
      <c r="K948" s="246"/>
      <c r="L948" s="251"/>
      <c r="M948" s="252"/>
      <c r="N948" s="253"/>
      <c r="O948" s="253"/>
      <c r="P948" s="253"/>
      <c r="Q948" s="253"/>
      <c r="R948" s="253"/>
      <c r="S948" s="253"/>
      <c r="T948" s="254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5" t="s">
        <v>167</v>
      </c>
      <c r="AU948" s="255" t="s">
        <v>94</v>
      </c>
      <c r="AV948" s="14" t="s">
        <v>94</v>
      </c>
      <c r="AW948" s="14" t="s">
        <v>43</v>
      </c>
      <c r="AX948" s="14" t="s">
        <v>91</v>
      </c>
      <c r="AY948" s="255" t="s">
        <v>156</v>
      </c>
    </row>
    <row r="949" s="2" customFormat="1" ht="21.75" customHeight="1">
      <c r="A949" s="42"/>
      <c r="B949" s="43"/>
      <c r="C949" s="216" t="s">
        <v>1181</v>
      </c>
      <c r="D949" s="216" t="s">
        <v>158</v>
      </c>
      <c r="E949" s="217" t="s">
        <v>1182</v>
      </c>
      <c r="F949" s="218" t="s">
        <v>1183</v>
      </c>
      <c r="G949" s="219" t="s">
        <v>190</v>
      </c>
      <c r="H949" s="220">
        <v>11.028000000000001</v>
      </c>
      <c r="I949" s="221"/>
      <c r="J949" s="222">
        <f>ROUND(I949*H949,2)</f>
        <v>0</v>
      </c>
      <c r="K949" s="218" t="s">
        <v>162</v>
      </c>
      <c r="L949" s="48"/>
      <c r="M949" s="223" t="s">
        <v>36</v>
      </c>
      <c r="N949" s="224" t="s">
        <v>54</v>
      </c>
      <c r="O949" s="88"/>
      <c r="P949" s="225">
        <f>O949*H949</f>
        <v>0</v>
      </c>
      <c r="Q949" s="225">
        <v>0</v>
      </c>
      <c r="R949" s="225">
        <f>Q949*H949</f>
        <v>0</v>
      </c>
      <c r="S949" s="225">
        <v>0</v>
      </c>
      <c r="T949" s="226">
        <f>S949*H949</f>
        <v>0</v>
      </c>
      <c r="U949" s="42"/>
      <c r="V949" s="42"/>
      <c r="W949" s="42"/>
      <c r="X949" s="42"/>
      <c r="Y949" s="42"/>
      <c r="Z949" s="42"/>
      <c r="AA949" s="42"/>
      <c r="AB949" s="42"/>
      <c r="AC949" s="42"/>
      <c r="AD949" s="42"/>
      <c r="AE949" s="42"/>
      <c r="AR949" s="227" t="s">
        <v>163</v>
      </c>
      <c r="AT949" s="227" t="s">
        <v>158</v>
      </c>
      <c r="AU949" s="227" t="s">
        <v>94</v>
      </c>
      <c r="AY949" s="20" t="s">
        <v>156</v>
      </c>
      <c r="BE949" s="228">
        <f>IF(N949="základní",J949,0)</f>
        <v>0</v>
      </c>
      <c r="BF949" s="228">
        <f>IF(N949="snížená",J949,0)</f>
        <v>0</v>
      </c>
      <c r="BG949" s="228">
        <f>IF(N949="zákl. přenesená",J949,0)</f>
        <v>0</v>
      </c>
      <c r="BH949" s="228">
        <f>IF(N949="sníž. přenesená",J949,0)</f>
        <v>0</v>
      </c>
      <c r="BI949" s="228">
        <f>IF(N949="nulová",J949,0)</f>
        <v>0</v>
      </c>
      <c r="BJ949" s="20" t="s">
        <v>91</v>
      </c>
      <c r="BK949" s="228">
        <f>ROUND(I949*H949,2)</f>
        <v>0</v>
      </c>
      <c r="BL949" s="20" t="s">
        <v>163</v>
      </c>
      <c r="BM949" s="227" t="s">
        <v>1184</v>
      </c>
    </row>
    <row r="950" s="2" customFormat="1">
      <c r="A950" s="42"/>
      <c r="B950" s="43"/>
      <c r="C950" s="44"/>
      <c r="D950" s="229" t="s">
        <v>165</v>
      </c>
      <c r="E950" s="44"/>
      <c r="F950" s="230" t="s">
        <v>1185</v>
      </c>
      <c r="G950" s="44"/>
      <c r="H950" s="44"/>
      <c r="I950" s="231"/>
      <c r="J950" s="44"/>
      <c r="K950" s="44"/>
      <c r="L950" s="48"/>
      <c r="M950" s="232"/>
      <c r="N950" s="233"/>
      <c r="O950" s="88"/>
      <c r="P950" s="88"/>
      <c r="Q950" s="88"/>
      <c r="R950" s="88"/>
      <c r="S950" s="88"/>
      <c r="T950" s="89"/>
      <c r="U950" s="42"/>
      <c r="V950" s="42"/>
      <c r="W950" s="42"/>
      <c r="X950" s="42"/>
      <c r="Y950" s="42"/>
      <c r="Z950" s="42"/>
      <c r="AA950" s="42"/>
      <c r="AB950" s="42"/>
      <c r="AC950" s="42"/>
      <c r="AD950" s="42"/>
      <c r="AE950" s="42"/>
      <c r="AT950" s="20" t="s">
        <v>165</v>
      </c>
      <c r="AU950" s="20" t="s">
        <v>94</v>
      </c>
    </row>
    <row r="951" s="2" customFormat="1" ht="24.15" customHeight="1">
      <c r="A951" s="42"/>
      <c r="B951" s="43"/>
      <c r="C951" s="216" t="s">
        <v>1186</v>
      </c>
      <c r="D951" s="216" t="s">
        <v>158</v>
      </c>
      <c r="E951" s="217" t="s">
        <v>1187</v>
      </c>
      <c r="F951" s="218" t="s">
        <v>1188</v>
      </c>
      <c r="G951" s="219" t="s">
        <v>190</v>
      </c>
      <c r="H951" s="220">
        <v>10.028000000000001</v>
      </c>
      <c r="I951" s="221"/>
      <c r="J951" s="222">
        <f>ROUND(I951*H951,2)</f>
        <v>0</v>
      </c>
      <c r="K951" s="218" t="s">
        <v>162</v>
      </c>
      <c r="L951" s="48"/>
      <c r="M951" s="223" t="s">
        <v>36</v>
      </c>
      <c r="N951" s="224" t="s">
        <v>54</v>
      </c>
      <c r="O951" s="88"/>
      <c r="P951" s="225">
        <f>O951*H951</f>
        <v>0</v>
      </c>
      <c r="Q951" s="225">
        <v>0.030300000000000001</v>
      </c>
      <c r="R951" s="225">
        <f>Q951*H951</f>
        <v>0.30384840000000002</v>
      </c>
      <c r="S951" s="225">
        <v>0</v>
      </c>
      <c r="T951" s="226">
        <f>S951*H951</f>
        <v>0</v>
      </c>
      <c r="U951" s="42"/>
      <c r="V951" s="42"/>
      <c r="W951" s="42"/>
      <c r="X951" s="42"/>
      <c r="Y951" s="42"/>
      <c r="Z951" s="42"/>
      <c r="AA951" s="42"/>
      <c r="AB951" s="42"/>
      <c r="AC951" s="42"/>
      <c r="AD951" s="42"/>
      <c r="AE951" s="42"/>
      <c r="AR951" s="227" t="s">
        <v>163</v>
      </c>
      <c r="AT951" s="227" t="s">
        <v>158</v>
      </c>
      <c r="AU951" s="227" t="s">
        <v>94</v>
      </c>
      <c r="AY951" s="20" t="s">
        <v>156</v>
      </c>
      <c r="BE951" s="228">
        <f>IF(N951="základní",J951,0)</f>
        <v>0</v>
      </c>
      <c r="BF951" s="228">
        <f>IF(N951="snížená",J951,0)</f>
        <v>0</v>
      </c>
      <c r="BG951" s="228">
        <f>IF(N951="zákl. přenesená",J951,0)</f>
        <v>0</v>
      </c>
      <c r="BH951" s="228">
        <f>IF(N951="sníž. přenesená",J951,0)</f>
        <v>0</v>
      </c>
      <c r="BI951" s="228">
        <f>IF(N951="nulová",J951,0)</f>
        <v>0</v>
      </c>
      <c r="BJ951" s="20" t="s">
        <v>91</v>
      </c>
      <c r="BK951" s="228">
        <f>ROUND(I951*H951,2)</f>
        <v>0</v>
      </c>
      <c r="BL951" s="20" t="s">
        <v>163</v>
      </c>
      <c r="BM951" s="227" t="s">
        <v>1189</v>
      </c>
    </row>
    <row r="952" s="2" customFormat="1">
      <c r="A952" s="42"/>
      <c r="B952" s="43"/>
      <c r="C952" s="44"/>
      <c r="D952" s="229" t="s">
        <v>165</v>
      </c>
      <c r="E952" s="44"/>
      <c r="F952" s="230" t="s">
        <v>1190</v>
      </c>
      <c r="G952" s="44"/>
      <c r="H952" s="44"/>
      <c r="I952" s="231"/>
      <c r="J952" s="44"/>
      <c r="K952" s="44"/>
      <c r="L952" s="48"/>
      <c r="M952" s="232"/>
      <c r="N952" s="233"/>
      <c r="O952" s="88"/>
      <c r="P952" s="88"/>
      <c r="Q952" s="88"/>
      <c r="R952" s="88"/>
      <c r="S952" s="88"/>
      <c r="T952" s="89"/>
      <c r="U952" s="42"/>
      <c r="V952" s="42"/>
      <c r="W952" s="42"/>
      <c r="X952" s="42"/>
      <c r="Y952" s="42"/>
      <c r="Z952" s="42"/>
      <c r="AA952" s="42"/>
      <c r="AB952" s="42"/>
      <c r="AC952" s="42"/>
      <c r="AD952" s="42"/>
      <c r="AE952" s="42"/>
      <c r="AT952" s="20" t="s">
        <v>165</v>
      </c>
      <c r="AU952" s="20" t="s">
        <v>94</v>
      </c>
    </row>
    <row r="953" s="2" customFormat="1" ht="24.15" customHeight="1">
      <c r="A953" s="42"/>
      <c r="B953" s="43"/>
      <c r="C953" s="216" t="s">
        <v>1191</v>
      </c>
      <c r="D953" s="216" t="s">
        <v>158</v>
      </c>
      <c r="E953" s="217" t="s">
        <v>1192</v>
      </c>
      <c r="F953" s="218" t="s">
        <v>1193</v>
      </c>
      <c r="G953" s="219" t="s">
        <v>212</v>
      </c>
      <c r="H953" s="220">
        <v>55.170000000000002</v>
      </c>
      <c r="I953" s="221"/>
      <c r="J953" s="222">
        <f>ROUND(I953*H953,2)</f>
        <v>0</v>
      </c>
      <c r="K953" s="218" t="s">
        <v>162</v>
      </c>
      <c r="L953" s="48"/>
      <c r="M953" s="223" t="s">
        <v>36</v>
      </c>
      <c r="N953" s="224" t="s">
        <v>54</v>
      </c>
      <c r="O953" s="88"/>
      <c r="P953" s="225">
        <f>O953*H953</f>
        <v>0</v>
      </c>
      <c r="Q953" s="225">
        <v>2.0999999999999999E-05</v>
      </c>
      <c r="R953" s="225">
        <f>Q953*H953</f>
        <v>0.00115857</v>
      </c>
      <c r="S953" s="225">
        <v>0</v>
      </c>
      <c r="T953" s="226">
        <f>S953*H953</f>
        <v>0</v>
      </c>
      <c r="U953" s="42"/>
      <c r="V953" s="42"/>
      <c r="W953" s="42"/>
      <c r="X953" s="42"/>
      <c r="Y953" s="42"/>
      <c r="Z953" s="42"/>
      <c r="AA953" s="42"/>
      <c r="AB953" s="42"/>
      <c r="AC953" s="42"/>
      <c r="AD953" s="42"/>
      <c r="AE953" s="42"/>
      <c r="AR953" s="227" t="s">
        <v>163</v>
      </c>
      <c r="AT953" s="227" t="s">
        <v>158</v>
      </c>
      <c r="AU953" s="227" t="s">
        <v>94</v>
      </c>
      <c r="AY953" s="20" t="s">
        <v>156</v>
      </c>
      <c r="BE953" s="228">
        <f>IF(N953="základní",J953,0)</f>
        <v>0</v>
      </c>
      <c r="BF953" s="228">
        <f>IF(N953="snížená",J953,0)</f>
        <v>0</v>
      </c>
      <c r="BG953" s="228">
        <f>IF(N953="zákl. přenesená",J953,0)</f>
        <v>0</v>
      </c>
      <c r="BH953" s="228">
        <f>IF(N953="sníž. přenesená",J953,0)</f>
        <v>0</v>
      </c>
      <c r="BI953" s="228">
        <f>IF(N953="nulová",J953,0)</f>
        <v>0</v>
      </c>
      <c r="BJ953" s="20" t="s">
        <v>91</v>
      </c>
      <c r="BK953" s="228">
        <f>ROUND(I953*H953,2)</f>
        <v>0</v>
      </c>
      <c r="BL953" s="20" t="s">
        <v>163</v>
      </c>
      <c r="BM953" s="227" t="s">
        <v>1194</v>
      </c>
    </row>
    <row r="954" s="2" customFormat="1">
      <c r="A954" s="42"/>
      <c r="B954" s="43"/>
      <c r="C954" s="44"/>
      <c r="D954" s="229" t="s">
        <v>165</v>
      </c>
      <c r="E954" s="44"/>
      <c r="F954" s="230" t="s">
        <v>1195</v>
      </c>
      <c r="G954" s="44"/>
      <c r="H954" s="44"/>
      <c r="I954" s="231"/>
      <c r="J954" s="44"/>
      <c r="K954" s="44"/>
      <c r="L954" s="48"/>
      <c r="M954" s="232"/>
      <c r="N954" s="233"/>
      <c r="O954" s="88"/>
      <c r="P954" s="88"/>
      <c r="Q954" s="88"/>
      <c r="R954" s="88"/>
      <c r="S954" s="88"/>
      <c r="T954" s="89"/>
      <c r="U954" s="42"/>
      <c r="V954" s="42"/>
      <c r="W954" s="42"/>
      <c r="X954" s="42"/>
      <c r="Y954" s="42"/>
      <c r="Z954" s="42"/>
      <c r="AA954" s="42"/>
      <c r="AB954" s="42"/>
      <c r="AC954" s="42"/>
      <c r="AD954" s="42"/>
      <c r="AE954" s="42"/>
      <c r="AT954" s="20" t="s">
        <v>165</v>
      </c>
      <c r="AU954" s="20" t="s">
        <v>94</v>
      </c>
    </row>
    <row r="955" s="13" customFormat="1">
      <c r="A955" s="13"/>
      <c r="B955" s="234"/>
      <c r="C955" s="235"/>
      <c r="D955" s="236" t="s">
        <v>167</v>
      </c>
      <c r="E955" s="237" t="s">
        <v>36</v>
      </c>
      <c r="F955" s="238" t="s">
        <v>943</v>
      </c>
      <c r="G955" s="235"/>
      <c r="H955" s="237" t="s">
        <v>36</v>
      </c>
      <c r="I955" s="239"/>
      <c r="J955" s="235"/>
      <c r="K955" s="235"/>
      <c r="L955" s="240"/>
      <c r="M955" s="241"/>
      <c r="N955" s="242"/>
      <c r="O955" s="242"/>
      <c r="P955" s="242"/>
      <c r="Q955" s="242"/>
      <c r="R955" s="242"/>
      <c r="S955" s="242"/>
      <c r="T955" s="24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4" t="s">
        <v>167</v>
      </c>
      <c r="AU955" s="244" t="s">
        <v>94</v>
      </c>
      <c r="AV955" s="13" t="s">
        <v>91</v>
      </c>
      <c r="AW955" s="13" t="s">
        <v>43</v>
      </c>
      <c r="AX955" s="13" t="s">
        <v>83</v>
      </c>
      <c r="AY955" s="244" t="s">
        <v>156</v>
      </c>
    </row>
    <row r="956" s="13" customFormat="1">
      <c r="A956" s="13"/>
      <c r="B956" s="234"/>
      <c r="C956" s="235"/>
      <c r="D956" s="236" t="s">
        <v>167</v>
      </c>
      <c r="E956" s="237" t="s">
        <v>36</v>
      </c>
      <c r="F956" s="238" t="s">
        <v>908</v>
      </c>
      <c r="G956" s="235"/>
      <c r="H956" s="237" t="s">
        <v>36</v>
      </c>
      <c r="I956" s="239"/>
      <c r="J956" s="235"/>
      <c r="K956" s="235"/>
      <c r="L956" s="240"/>
      <c r="M956" s="241"/>
      <c r="N956" s="242"/>
      <c r="O956" s="242"/>
      <c r="P956" s="242"/>
      <c r="Q956" s="242"/>
      <c r="R956" s="242"/>
      <c r="S956" s="242"/>
      <c r="T956" s="243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4" t="s">
        <v>167</v>
      </c>
      <c r="AU956" s="244" t="s">
        <v>94</v>
      </c>
      <c r="AV956" s="13" t="s">
        <v>91</v>
      </c>
      <c r="AW956" s="13" t="s">
        <v>43</v>
      </c>
      <c r="AX956" s="13" t="s">
        <v>83</v>
      </c>
      <c r="AY956" s="244" t="s">
        <v>156</v>
      </c>
    </row>
    <row r="957" s="14" customFormat="1">
      <c r="A957" s="14"/>
      <c r="B957" s="245"/>
      <c r="C957" s="246"/>
      <c r="D957" s="236" t="s">
        <v>167</v>
      </c>
      <c r="E957" s="247" t="s">
        <v>36</v>
      </c>
      <c r="F957" s="248" t="s">
        <v>1196</v>
      </c>
      <c r="G957" s="246"/>
      <c r="H957" s="249">
        <v>13.710000000000001</v>
      </c>
      <c r="I957" s="250"/>
      <c r="J957" s="246"/>
      <c r="K957" s="246"/>
      <c r="L957" s="251"/>
      <c r="M957" s="252"/>
      <c r="N957" s="253"/>
      <c r="O957" s="253"/>
      <c r="P957" s="253"/>
      <c r="Q957" s="253"/>
      <c r="R957" s="253"/>
      <c r="S957" s="253"/>
      <c r="T957" s="254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5" t="s">
        <v>167</v>
      </c>
      <c r="AU957" s="255" t="s">
        <v>94</v>
      </c>
      <c r="AV957" s="14" t="s">
        <v>94</v>
      </c>
      <c r="AW957" s="14" t="s">
        <v>43</v>
      </c>
      <c r="AX957" s="14" t="s">
        <v>83</v>
      </c>
      <c r="AY957" s="255" t="s">
        <v>156</v>
      </c>
    </row>
    <row r="958" s="13" customFormat="1">
      <c r="A958" s="13"/>
      <c r="B958" s="234"/>
      <c r="C958" s="235"/>
      <c r="D958" s="236" t="s">
        <v>167</v>
      </c>
      <c r="E958" s="237" t="s">
        <v>36</v>
      </c>
      <c r="F958" s="238" t="s">
        <v>910</v>
      </c>
      <c r="G958" s="235"/>
      <c r="H958" s="237" t="s">
        <v>36</v>
      </c>
      <c r="I958" s="239"/>
      <c r="J958" s="235"/>
      <c r="K958" s="235"/>
      <c r="L958" s="240"/>
      <c r="M958" s="241"/>
      <c r="N958" s="242"/>
      <c r="O958" s="242"/>
      <c r="P958" s="242"/>
      <c r="Q958" s="242"/>
      <c r="R958" s="242"/>
      <c r="S958" s="242"/>
      <c r="T958" s="24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4" t="s">
        <v>167</v>
      </c>
      <c r="AU958" s="244" t="s">
        <v>94</v>
      </c>
      <c r="AV958" s="13" t="s">
        <v>91</v>
      </c>
      <c r="AW958" s="13" t="s">
        <v>43</v>
      </c>
      <c r="AX958" s="13" t="s">
        <v>83</v>
      </c>
      <c r="AY958" s="244" t="s">
        <v>156</v>
      </c>
    </row>
    <row r="959" s="14" customFormat="1">
      <c r="A959" s="14"/>
      <c r="B959" s="245"/>
      <c r="C959" s="246"/>
      <c r="D959" s="236" t="s">
        <v>167</v>
      </c>
      <c r="E959" s="247" t="s">
        <v>36</v>
      </c>
      <c r="F959" s="248" t="s">
        <v>1197</v>
      </c>
      <c r="G959" s="246"/>
      <c r="H959" s="249">
        <v>13.310000000000001</v>
      </c>
      <c r="I959" s="250"/>
      <c r="J959" s="246"/>
      <c r="K959" s="246"/>
      <c r="L959" s="251"/>
      <c r="M959" s="252"/>
      <c r="N959" s="253"/>
      <c r="O959" s="253"/>
      <c r="P959" s="253"/>
      <c r="Q959" s="253"/>
      <c r="R959" s="253"/>
      <c r="S959" s="253"/>
      <c r="T959" s="254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5" t="s">
        <v>167</v>
      </c>
      <c r="AU959" s="255" t="s">
        <v>94</v>
      </c>
      <c r="AV959" s="14" t="s">
        <v>94</v>
      </c>
      <c r="AW959" s="14" t="s">
        <v>43</v>
      </c>
      <c r="AX959" s="14" t="s">
        <v>83</v>
      </c>
      <c r="AY959" s="255" t="s">
        <v>156</v>
      </c>
    </row>
    <row r="960" s="13" customFormat="1">
      <c r="A960" s="13"/>
      <c r="B960" s="234"/>
      <c r="C960" s="235"/>
      <c r="D960" s="236" t="s">
        <v>167</v>
      </c>
      <c r="E960" s="237" t="s">
        <v>36</v>
      </c>
      <c r="F960" s="238" t="s">
        <v>912</v>
      </c>
      <c r="G960" s="235"/>
      <c r="H960" s="237" t="s">
        <v>36</v>
      </c>
      <c r="I960" s="239"/>
      <c r="J960" s="235"/>
      <c r="K960" s="235"/>
      <c r="L960" s="240"/>
      <c r="M960" s="241"/>
      <c r="N960" s="242"/>
      <c r="O960" s="242"/>
      <c r="P960" s="242"/>
      <c r="Q960" s="242"/>
      <c r="R960" s="242"/>
      <c r="S960" s="242"/>
      <c r="T960" s="24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4" t="s">
        <v>167</v>
      </c>
      <c r="AU960" s="244" t="s">
        <v>94</v>
      </c>
      <c r="AV960" s="13" t="s">
        <v>91</v>
      </c>
      <c r="AW960" s="13" t="s">
        <v>43</v>
      </c>
      <c r="AX960" s="13" t="s">
        <v>83</v>
      </c>
      <c r="AY960" s="244" t="s">
        <v>156</v>
      </c>
    </row>
    <row r="961" s="14" customFormat="1">
      <c r="A961" s="14"/>
      <c r="B961" s="245"/>
      <c r="C961" s="246"/>
      <c r="D961" s="236" t="s">
        <v>167</v>
      </c>
      <c r="E961" s="247" t="s">
        <v>36</v>
      </c>
      <c r="F961" s="248" t="s">
        <v>1198</v>
      </c>
      <c r="G961" s="246"/>
      <c r="H961" s="249">
        <v>28.149999999999999</v>
      </c>
      <c r="I961" s="250"/>
      <c r="J961" s="246"/>
      <c r="K961" s="246"/>
      <c r="L961" s="251"/>
      <c r="M961" s="252"/>
      <c r="N961" s="253"/>
      <c r="O961" s="253"/>
      <c r="P961" s="253"/>
      <c r="Q961" s="253"/>
      <c r="R961" s="253"/>
      <c r="S961" s="253"/>
      <c r="T961" s="254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5" t="s">
        <v>167</v>
      </c>
      <c r="AU961" s="255" t="s">
        <v>94</v>
      </c>
      <c r="AV961" s="14" t="s">
        <v>94</v>
      </c>
      <c r="AW961" s="14" t="s">
        <v>43</v>
      </c>
      <c r="AX961" s="14" t="s">
        <v>83</v>
      </c>
      <c r="AY961" s="255" t="s">
        <v>156</v>
      </c>
    </row>
    <row r="962" s="15" customFormat="1">
      <c r="A962" s="15"/>
      <c r="B962" s="256"/>
      <c r="C962" s="257"/>
      <c r="D962" s="236" t="s">
        <v>167</v>
      </c>
      <c r="E962" s="258" t="s">
        <v>36</v>
      </c>
      <c r="F962" s="259" t="s">
        <v>250</v>
      </c>
      <c r="G962" s="257"/>
      <c r="H962" s="260">
        <v>55.170000000000002</v>
      </c>
      <c r="I962" s="261"/>
      <c r="J962" s="257"/>
      <c r="K962" s="257"/>
      <c r="L962" s="262"/>
      <c r="M962" s="263"/>
      <c r="N962" s="264"/>
      <c r="O962" s="264"/>
      <c r="P962" s="264"/>
      <c r="Q962" s="264"/>
      <c r="R962" s="264"/>
      <c r="S962" s="264"/>
      <c r="T962" s="265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T962" s="266" t="s">
        <v>167</v>
      </c>
      <c r="AU962" s="266" t="s">
        <v>94</v>
      </c>
      <c r="AV962" s="15" t="s">
        <v>163</v>
      </c>
      <c r="AW962" s="15" t="s">
        <v>43</v>
      </c>
      <c r="AX962" s="15" t="s">
        <v>91</v>
      </c>
      <c r="AY962" s="266" t="s">
        <v>156</v>
      </c>
    </row>
    <row r="963" s="2" customFormat="1" ht="21.75" customHeight="1">
      <c r="A963" s="42"/>
      <c r="B963" s="43"/>
      <c r="C963" s="216" t="s">
        <v>1199</v>
      </c>
      <c r="D963" s="216" t="s">
        <v>158</v>
      </c>
      <c r="E963" s="217" t="s">
        <v>1200</v>
      </c>
      <c r="F963" s="218" t="s">
        <v>1201</v>
      </c>
      <c r="G963" s="219" t="s">
        <v>161</v>
      </c>
      <c r="H963" s="220">
        <v>10.52</v>
      </c>
      <c r="I963" s="221"/>
      <c r="J963" s="222">
        <f>ROUND(I963*H963,2)</f>
        <v>0</v>
      </c>
      <c r="K963" s="218" t="s">
        <v>162</v>
      </c>
      <c r="L963" s="48"/>
      <c r="M963" s="223" t="s">
        <v>36</v>
      </c>
      <c r="N963" s="224" t="s">
        <v>54</v>
      </c>
      <c r="O963" s="88"/>
      <c r="P963" s="225">
        <f>O963*H963</f>
        <v>0</v>
      </c>
      <c r="Q963" s="225">
        <v>0.208925</v>
      </c>
      <c r="R963" s="225">
        <f>Q963*H963</f>
        <v>2.1978909999999998</v>
      </c>
      <c r="S963" s="225">
        <v>0</v>
      </c>
      <c r="T963" s="226">
        <f>S963*H963</f>
        <v>0</v>
      </c>
      <c r="U963" s="42"/>
      <c r="V963" s="42"/>
      <c r="W963" s="42"/>
      <c r="X963" s="42"/>
      <c r="Y963" s="42"/>
      <c r="Z963" s="42"/>
      <c r="AA963" s="42"/>
      <c r="AB963" s="42"/>
      <c r="AC963" s="42"/>
      <c r="AD963" s="42"/>
      <c r="AE963" s="42"/>
      <c r="AR963" s="227" t="s">
        <v>163</v>
      </c>
      <c r="AT963" s="227" t="s">
        <v>158</v>
      </c>
      <c r="AU963" s="227" t="s">
        <v>94</v>
      </c>
      <c r="AY963" s="20" t="s">
        <v>156</v>
      </c>
      <c r="BE963" s="228">
        <f>IF(N963="základní",J963,0)</f>
        <v>0</v>
      </c>
      <c r="BF963" s="228">
        <f>IF(N963="snížená",J963,0)</f>
        <v>0</v>
      </c>
      <c r="BG963" s="228">
        <f>IF(N963="zákl. přenesená",J963,0)</f>
        <v>0</v>
      </c>
      <c r="BH963" s="228">
        <f>IF(N963="sníž. přenesená",J963,0)</f>
        <v>0</v>
      </c>
      <c r="BI963" s="228">
        <f>IF(N963="nulová",J963,0)</f>
        <v>0</v>
      </c>
      <c r="BJ963" s="20" t="s">
        <v>91</v>
      </c>
      <c r="BK963" s="228">
        <f>ROUND(I963*H963,2)</f>
        <v>0</v>
      </c>
      <c r="BL963" s="20" t="s">
        <v>163</v>
      </c>
      <c r="BM963" s="227" t="s">
        <v>1202</v>
      </c>
    </row>
    <row r="964" s="2" customFormat="1">
      <c r="A964" s="42"/>
      <c r="B964" s="43"/>
      <c r="C964" s="44"/>
      <c r="D964" s="229" t="s">
        <v>165</v>
      </c>
      <c r="E964" s="44"/>
      <c r="F964" s="230" t="s">
        <v>1203</v>
      </c>
      <c r="G964" s="44"/>
      <c r="H964" s="44"/>
      <c r="I964" s="231"/>
      <c r="J964" s="44"/>
      <c r="K964" s="44"/>
      <c r="L964" s="48"/>
      <c r="M964" s="232"/>
      <c r="N964" s="233"/>
      <c r="O964" s="88"/>
      <c r="P964" s="88"/>
      <c r="Q964" s="88"/>
      <c r="R964" s="88"/>
      <c r="S964" s="88"/>
      <c r="T964" s="89"/>
      <c r="U964" s="42"/>
      <c r="V964" s="42"/>
      <c r="W964" s="42"/>
      <c r="X964" s="42"/>
      <c r="Y964" s="42"/>
      <c r="Z964" s="42"/>
      <c r="AA964" s="42"/>
      <c r="AB964" s="42"/>
      <c r="AC964" s="42"/>
      <c r="AD964" s="42"/>
      <c r="AE964" s="42"/>
      <c r="AT964" s="20" t="s">
        <v>165</v>
      </c>
      <c r="AU964" s="20" t="s">
        <v>94</v>
      </c>
    </row>
    <row r="965" s="13" customFormat="1">
      <c r="A965" s="13"/>
      <c r="B965" s="234"/>
      <c r="C965" s="235"/>
      <c r="D965" s="236" t="s">
        <v>167</v>
      </c>
      <c r="E965" s="237" t="s">
        <v>36</v>
      </c>
      <c r="F965" s="238" t="s">
        <v>859</v>
      </c>
      <c r="G965" s="235"/>
      <c r="H965" s="237" t="s">
        <v>36</v>
      </c>
      <c r="I965" s="239"/>
      <c r="J965" s="235"/>
      <c r="K965" s="235"/>
      <c r="L965" s="240"/>
      <c r="M965" s="241"/>
      <c r="N965" s="242"/>
      <c r="O965" s="242"/>
      <c r="P965" s="242"/>
      <c r="Q965" s="242"/>
      <c r="R965" s="242"/>
      <c r="S965" s="242"/>
      <c r="T965" s="243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4" t="s">
        <v>167</v>
      </c>
      <c r="AU965" s="244" t="s">
        <v>94</v>
      </c>
      <c r="AV965" s="13" t="s">
        <v>91</v>
      </c>
      <c r="AW965" s="13" t="s">
        <v>43</v>
      </c>
      <c r="AX965" s="13" t="s">
        <v>83</v>
      </c>
      <c r="AY965" s="244" t="s">
        <v>156</v>
      </c>
    </row>
    <row r="966" s="13" customFormat="1">
      <c r="A966" s="13"/>
      <c r="B966" s="234"/>
      <c r="C966" s="235"/>
      <c r="D966" s="236" t="s">
        <v>167</v>
      </c>
      <c r="E966" s="237" t="s">
        <v>36</v>
      </c>
      <c r="F966" s="238" t="s">
        <v>860</v>
      </c>
      <c r="G966" s="235"/>
      <c r="H966" s="237" t="s">
        <v>36</v>
      </c>
      <c r="I966" s="239"/>
      <c r="J966" s="235"/>
      <c r="K966" s="235"/>
      <c r="L966" s="240"/>
      <c r="M966" s="241"/>
      <c r="N966" s="242"/>
      <c r="O966" s="242"/>
      <c r="P966" s="242"/>
      <c r="Q966" s="242"/>
      <c r="R966" s="242"/>
      <c r="S966" s="242"/>
      <c r="T966" s="24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4" t="s">
        <v>167</v>
      </c>
      <c r="AU966" s="244" t="s">
        <v>94</v>
      </c>
      <c r="AV966" s="13" t="s">
        <v>91</v>
      </c>
      <c r="AW966" s="13" t="s">
        <v>43</v>
      </c>
      <c r="AX966" s="13" t="s">
        <v>83</v>
      </c>
      <c r="AY966" s="244" t="s">
        <v>156</v>
      </c>
    </row>
    <row r="967" s="13" customFormat="1">
      <c r="A967" s="13"/>
      <c r="B967" s="234"/>
      <c r="C967" s="235"/>
      <c r="D967" s="236" t="s">
        <v>167</v>
      </c>
      <c r="E967" s="237" t="s">
        <v>36</v>
      </c>
      <c r="F967" s="238" t="s">
        <v>861</v>
      </c>
      <c r="G967" s="235"/>
      <c r="H967" s="237" t="s">
        <v>36</v>
      </c>
      <c r="I967" s="239"/>
      <c r="J967" s="235"/>
      <c r="K967" s="235"/>
      <c r="L967" s="240"/>
      <c r="M967" s="241"/>
      <c r="N967" s="242"/>
      <c r="O967" s="242"/>
      <c r="P967" s="242"/>
      <c r="Q967" s="242"/>
      <c r="R967" s="242"/>
      <c r="S967" s="242"/>
      <c r="T967" s="243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44" t="s">
        <v>167</v>
      </c>
      <c r="AU967" s="244" t="s">
        <v>94</v>
      </c>
      <c r="AV967" s="13" t="s">
        <v>91</v>
      </c>
      <c r="AW967" s="13" t="s">
        <v>43</v>
      </c>
      <c r="AX967" s="13" t="s">
        <v>83</v>
      </c>
      <c r="AY967" s="244" t="s">
        <v>156</v>
      </c>
    </row>
    <row r="968" s="13" customFormat="1">
      <c r="A968" s="13"/>
      <c r="B968" s="234"/>
      <c r="C968" s="235"/>
      <c r="D968" s="236" t="s">
        <v>167</v>
      </c>
      <c r="E968" s="237" t="s">
        <v>36</v>
      </c>
      <c r="F968" s="238" t="s">
        <v>862</v>
      </c>
      <c r="G968" s="235"/>
      <c r="H968" s="237" t="s">
        <v>36</v>
      </c>
      <c r="I968" s="239"/>
      <c r="J968" s="235"/>
      <c r="K968" s="235"/>
      <c r="L968" s="240"/>
      <c r="M968" s="241"/>
      <c r="N968" s="242"/>
      <c r="O968" s="242"/>
      <c r="P968" s="242"/>
      <c r="Q968" s="242"/>
      <c r="R968" s="242"/>
      <c r="S968" s="242"/>
      <c r="T968" s="24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4" t="s">
        <v>167</v>
      </c>
      <c r="AU968" s="244" t="s">
        <v>94</v>
      </c>
      <c r="AV968" s="13" t="s">
        <v>91</v>
      </c>
      <c r="AW968" s="13" t="s">
        <v>43</v>
      </c>
      <c r="AX968" s="13" t="s">
        <v>83</v>
      </c>
      <c r="AY968" s="244" t="s">
        <v>156</v>
      </c>
    </row>
    <row r="969" s="13" customFormat="1">
      <c r="A969" s="13"/>
      <c r="B969" s="234"/>
      <c r="C969" s="235"/>
      <c r="D969" s="236" t="s">
        <v>167</v>
      </c>
      <c r="E969" s="237" t="s">
        <v>36</v>
      </c>
      <c r="F969" s="238" t="s">
        <v>863</v>
      </c>
      <c r="G969" s="235"/>
      <c r="H969" s="237" t="s">
        <v>36</v>
      </c>
      <c r="I969" s="239"/>
      <c r="J969" s="235"/>
      <c r="K969" s="235"/>
      <c r="L969" s="240"/>
      <c r="M969" s="241"/>
      <c r="N969" s="242"/>
      <c r="O969" s="242"/>
      <c r="P969" s="242"/>
      <c r="Q969" s="242"/>
      <c r="R969" s="242"/>
      <c r="S969" s="242"/>
      <c r="T969" s="24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4" t="s">
        <v>167</v>
      </c>
      <c r="AU969" s="244" t="s">
        <v>94</v>
      </c>
      <c r="AV969" s="13" t="s">
        <v>91</v>
      </c>
      <c r="AW969" s="13" t="s">
        <v>43</v>
      </c>
      <c r="AX969" s="13" t="s">
        <v>83</v>
      </c>
      <c r="AY969" s="244" t="s">
        <v>156</v>
      </c>
    </row>
    <row r="970" s="14" customFormat="1">
      <c r="A970" s="14"/>
      <c r="B970" s="245"/>
      <c r="C970" s="246"/>
      <c r="D970" s="236" t="s">
        <v>167</v>
      </c>
      <c r="E970" s="247" t="s">
        <v>36</v>
      </c>
      <c r="F970" s="248" t="s">
        <v>864</v>
      </c>
      <c r="G970" s="246"/>
      <c r="H970" s="249">
        <v>10.52</v>
      </c>
      <c r="I970" s="250"/>
      <c r="J970" s="246"/>
      <c r="K970" s="246"/>
      <c r="L970" s="251"/>
      <c r="M970" s="252"/>
      <c r="N970" s="253"/>
      <c r="O970" s="253"/>
      <c r="P970" s="253"/>
      <c r="Q970" s="253"/>
      <c r="R970" s="253"/>
      <c r="S970" s="253"/>
      <c r="T970" s="254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5" t="s">
        <v>167</v>
      </c>
      <c r="AU970" s="255" t="s">
        <v>94</v>
      </c>
      <c r="AV970" s="14" t="s">
        <v>94</v>
      </c>
      <c r="AW970" s="14" t="s">
        <v>43</v>
      </c>
      <c r="AX970" s="14" t="s">
        <v>83</v>
      </c>
      <c r="AY970" s="255" t="s">
        <v>156</v>
      </c>
    </row>
    <row r="971" s="15" customFormat="1">
      <c r="A971" s="15"/>
      <c r="B971" s="256"/>
      <c r="C971" s="257"/>
      <c r="D971" s="236" t="s">
        <v>167</v>
      </c>
      <c r="E971" s="258" t="s">
        <v>36</v>
      </c>
      <c r="F971" s="259" t="s">
        <v>250</v>
      </c>
      <c r="G971" s="257"/>
      <c r="H971" s="260">
        <v>10.52</v>
      </c>
      <c r="I971" s="261"/>
      <c r="J971" s="257"/>
      <c r="K971" s="257"/>
      <c r="L971" s="262"/>
      <c r="M971" s="263"/>
      <c r="N971" s="264"/>
      <c r="O971" s="264"/>
      <c r="P971" s="264"/>
      <c r="Q971" s="264"/>
      <c r="R971" s="264"/>
      <c r="S971" s="264"/>
      <c r="T971" s="265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T971" s="266" t="s">
        <v>167</v>
      </c>
      <c r="AU971" s="266" t="s">
        <v>94</v>
      </c>
      <c r="AV971" s="15" t="s">
        <v>163</v>
      </c>
      <c r="AW971" s="15" t="s">
        <v>43</v>
      </c>
      <c r="AX971" s="15" t="s">
        <v>91</v>
      </c>
      <c r="AY971" s="266" t="s">
        <v>156</v>
      </c>
    </row>
    <row r="972" s="12" customFormat="1" ht="22.8" customHeight="1">
      <c r="A972" s="12"/>
      <c r="B972" s="200"/>
      <c r="C972" s="201"/>
      <c r="D972" s="202" t="s">
        <v>82</v>
      </c>
      <c r="E972" s="214" t="s">
        <v>186</v>
      </c>
      <c r="F972" s="214" t="s">
        <v>187</v>
      </c>
      <c r="G972" s="201"/>
      <c r="H972" s="201"/>
      <c r="I972" s="204"/>
      <c r="J972" s="215">
        <f>BK972</f>
        <v>0</v>
      </c>
      <c r="K972" s="201"/>
      <c r="L972" s="206"/>
      <c r="M972" s="207"/>
      <c r="N972" s="208"/>
      <c r="O972" s="208"/>
      <c r="P972" s="209">
        <f>SUM(P973:P1107)</f>
        <v>0</v>
      </c>
      <c r="Q972" s="208"/>
      <c r="R972" s="209">
        <f>SUM(R973:R1107)</f>
        <v>0.11831533399999998</v>
      </c>
      <c r="S972" s="208"/>
      <c r="T972" s="210">
        <f>SUM(T973:T1107)</f>
        <v>0</v>
      </c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R972" s="211" t="s">
        <v>91</v>
      </c>
      <c r="AT972" s="212" t="s">
        <v>82</v>
      </c>
      <c r="AU972" s="212" t="s">
        <v>91</v>
      </c>
      <c r="AY972" s="211" t="s">
        <v>156</v>
      </c>
      <c r="BK972" s="213">
        <f>SUM(BK973:BK1107)</f>
        <v>0</v>
      </c>
    </row>
    <row r="973" s="2" customFormat="1" ht="24.15" customHeight="1">
      <c r="A973" s="42"/>
      <c r="B973" s="43"/>
      <c r="C973" s="216" t="s">
        <v>1204</v>
      </c>
      <c r="D973" s="216" t="s">
        <v>158</v>
      </c>
      <c r="E973" s="217" t="s">
        <v>1205</v>
      </c>
      <c r="F973" s="218" t="s">
        <v>1206</v>
      </c>
      <c r="G973" s="219" t="s">
        <v>161</v>
      </c>
      <c r="H973" s="220">
        <v>178.90000000000001</v>
      </c>
      <c r="I973" s="221"/>
      <c r="J973" s="222">
        <f>ROUND(I973*H973,2)</f>
        <v>0</v>
      </c>
      <c r="K973" s="218" t="s">
        <v>162</v>
      </c>
      <c r="L973" s="48"/>
      <c r="M973" s="223" t="s">
        <v>36</v>
      </c>
      <c r="N973" s="224" t="s">
        <v>54</v>
      </c>
      <c r="O973" s="88"/>
      <c r="P973" s="225">
        <f>O973*H973</f>
        <v>0</v>
      </c>
      <c r="Q973" s="225">
        <v>0</v>
      </c>
      <c r="R973" s="225">
        <f>Q973*H973</f>
        <v>0</v>
      </c>
      <c r="S973" s="225">
        <v>0</v>
      </c>
      <c r="T973" s="226">
        <f>S973*H973</f>
        <v>0</v>
      </c>
      <c r="U973" s="42"/>
      <c r="V973" s="42"/>
      <c r="W973" s="42"/>
      <c r="X973" s="42"/>
      <c r="Y973" s="42"/>
      <c r="Z973" s="42"/>
      <c r="AA973" s="42"/>
      <c r="AB973" s="42"/>
      <c r="AC973" s="42"/>
      <c r="AD973" s="42"/>
      <c r="AE973" s="42"/>
      <c r="AR973" s="227" t="s">
        <v>163</v>
      </c>
      <c r="AT973" s="227" t="s">
        <v>158</v>
      </c>
      <c r="AU973" s="227" t="s">
        <v>94</v>
      </c>
      <c r="AY973" s="20" t="s">
        <v>156</v>
      </c>
      <c r="BE973" s="228">
        <f>IF(N973="základní",J973,0)</f>
        <v>0</v>
      </c>
      <c r="BF973" s="228">
        <f>IF(N973="snížená",J973,0)</f>
        <v>0</v>
      </c>
      <c r="BG973" s="228">
        <f>IF(N973="zákl. přenesená",J973,0)</f>
        <v>0</v>
      </c>
      <c r="BH973" s="228">
        <f>IF(N973="sníž. přenesená",J973,0)</f>
        <v>0</v>
      </c>
      <c r="BI973" s="228">
        <f>IF(N973="nulová",J973,0)</f>
        <v>0</v>
      </c>
      <c r="BJ973" s="20" t="s">
        <v>91</v>
      </c>
      <c r="BK973" s="228">
        <f>ROUND(I973*H973,2)</f>
        <v>0</v>
      </c>
      <c r="BL973" s="20" t="s">
        <v>163</v>
      </c>
      <c r="BM973" s="227" t="s">
        <v>1207</v>
      </c>
    </row>
    <row r="974" s="2" customFormat="1">
      <c r="A974" s="42"/>
      <c r="B974" s="43"/>
      <c r="C974" s="44"/>
      <c r="D974" s="229" t="s">
        <v>165</v>
      </c>
      <c r="E974" s="44"/>
      <c r="F974" s="230" t="s">
        <v>1208</v>
      </c>
      <c r="G974" s="44"/>
      <c r="H974" s="44"/>
      <c r="I974" s="231"/>
      <c r="J974" s="44"/>
      <c r="K974" s="44"/>
      <c r="L974" s="48"/>
      <c r="M974" s="232"/>
      <c r="N974" s="233"/>
      <c r="O974" s="88"/>
      <c r="P974" s="88"/>
      <c r="Q974" s="88"/>
      <c r="R974" s="88"/>
      <c r="S974" s="88"/>
      <c r="T974" s="89"/>
      <c r="U974" s="42"/>
      <c r="V974" s="42"/>
      <c r="W974" s="42"/>
      <c r="X974" s="42"/>
      <c r="Y974" s="42"/>
      <c r="Z974" s="42"/>
      <c r="AA974" s="42"/>
      <c r="AB974" s="42"/>
      <c r="AC974" s="42"/>
      <c r="AD974" s="42"/>
      <c r="AE974" s="42"/>
      <c r="AT974" s="20" t="s">
        <v>165</v>
      </c>
      <c r="AU974" s="20" t="s">
        <v>94</v>
      </c>
    </row>
    <row r="975" s="13" customFormat="1">
      <c r="A975" s="13"/>
      <c r="B975" s="234"/>
      <c r="C975" s="235"/>
      <c r="D975" s="236" t="s">
        <v>167</v>
      </c>
      <c r="E975" s="237" t="s">
        <v>36</v>
      </c>
      <c r="F975" s="238" t="s">
        <v>1209</v>
      </c>
      <c r="G975" s="235"/>
      <c r="H975" s="237" t="s">
        <v>36</v>
      </c>
      <c r="I975" s="239"/>
      <c r="J975" s="235"/>
      <c r="K975" s="235"/>
      <c r="L975" s="240"/>
      <c r="M975" s="241"/>
      <c r="N975" s="242"/>
      <c r="O975" s="242"/>
      <c r="P975" s="242"/>
      <c r="Q975" s="242"/>
      <c r="R975" s="242"/>
      <c r="S975" s="242"/>
      <c r="T975" s="24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44" t="s">
        <v>167</v>
      </c>
      <c r="AU975" s="244" t="s">
        <v>94</v>
      </c>
      <c r="AV975" s="13" t="s">
        <v>91</v>
      </c>
      <c r="AW975" s="13" t="s">
        <v>43</v>
      </c>
      <c r="AX975" s="13" t="s">
        <v>83</v>
      </c>
      <c r="AY975" s="244" t="s">
        <v>156</v>
      </c>
    </row>
    <row r="976" s="14" customFormat="1">
      <c r="A976" s="14"/>
      <c r="B976" s="245"/>
      <c r="C976" s="246"/>
      <c r="D976" s="236" t="s">
        <v>167</v>
      </c>
      <c r="E976" s="247" t="s">
        <v>36</v>
      </c>
      <c r="F976" s="248" t="s">
        <v>274</v>
      </c>
      <c r="G976" s="246"/>
      <c r="H976" s="249">
        <v>4</v>
      </c>
      <c r="I976" s="250"/>
      <c r="J976" s="246"/>
      <c r="K976" s="246"/>
      <c r="L976" s="251"/>
      <c r="M976" s="252"/>
      <c r="N976" s="253"/>
      <c r="O976" s="253"/>
      <c r="P976" s="253"/>
      <c r="Q976" s="253"/>
      <c r="R976" s="253"/>
      <c r="S976" s="253"/>
      <c r="T976" s="254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5" t="s">
        <v>167</v>
      </c>
      <c r="AU976" s="255" t="s">
        <v>94</v>
      </c>
      <c r="AV976" s="14" t="s">
        <v>94</v>
      </c>
      <c r="AW976" s="14" t="s">
        <v>43</v>
      </c>
      <c r="AX976" s="14" t="s">
        <v>83</v>
      </c>
      <c r="AY976" s="255" t="s">
        <v>156</v>
      </c>
    </row>
    <row r="977" s="14" customFormat="1">
      <c r="A977" s="14"/>
      <c r="B977" s="245"/>
      <c r="C977" s="246"/>
      <c r="D977" s="236" t="s">
        <v>167</v>
      </c>
      <c r="E977" s="247" t="s">
        <v>36</v>
      </c>
      <c r="F977" s="248" t="s">
        <v>275</v>
      </c>
      <c r="G977" s="246"/>
      <c r="H977" s="249">
        <v>43.520000000000003</v>
      </c>
      <c r="I977" s="250"/>
      <c r="J977" s="246"/>
      <c r="K977" s="246"/>
      <c r="L977" s="251"/>
      <c r="M977" s="252"/>
      <c r="N977" s="253"/>
      <c r="O977" s="253"/>
      <c r="P977" s="253"/>
      <c r="Q977" s="253"/>
      <c r="R977" s="253"/>
      <c r="S977" s="253"/>
      <c r="T977" s="254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5" t="s">
        <v>167</v>
      </c>
      <c r="AU977" s="255" t="s">
        <v>94</v>
      </c>
      <c r="AV977" s="14" t="s">
        <v>94</v>
      </c>
      <c r="AW977" s="14" t="s">
        <v>43</v>
      </c>
      <c r="AX977" s="14" t="s">
        <v>83</v>
      </c>
      <c r="AY977" s="255" t="s">
        <v>156</v>
      </c>
    </row>
    <row r="978" s="14" customFormat="1">
      <c r="A978" s="14"/>
      <c r="B978" s="245"/>
      <c r="C978" s="246"/>
      <c r="D978" s="236" t="s">
        <v>167</v>
      </c>
      <c r="E978" s="247" t="s">
        <v>36</v>
      </c>
      <c r="F978" s="248" t="s">
        <v>1006</v>
      </c>
      <c r="G978" s="246"/>
      <c r="H978" s="249">
        <v>9.5</v>
      </c>
      <c r="I978" s="250"/>
      <c r="J978" s="246"/>
      <c r="K978" s="246"/>
      <c r="L978" s="251"/>
      <c r="M978" s="252"/>
      <c r="N978" s="253"/>
      <c r="O978" s="253"/>
      <c r="P978" s="253"/>
      <c r="Q978" s="253"/>
      <c r="R978" s="253"/>
      <c r="S978" s="253"/>
      <c r="T978" s="254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5" t="s">
        <v>167</v>
      </c>
      <c r="AU978" s="255" t="s">
        <v>94</v>
      </c>
      <c r="AV978" s="14" t="s">
        <v>94</v>
      </c>
      <c r="AW978" s="14" t="s">
        <v>43</v>
      </c>
      <c r="AX978" s="14" t="s">
        <v>83</v>
      </c>
      <c r="AY978" s="255" t="s">
        <v>156</v>
      </c>
    </row>
    <row r="979" s="14" customFormat="1">
      <c r="A979" s="14"/>
      <c r="B979" s="245"/>
      <c r="C979" s="246"/>
      <c r="D979" s="236" t="s">
        <v>167</v>
      </c>
      <c r="E979" s="247" t="s">
        <v>36</v>
      </c>
      <c r="F979" s="248" t="s">
        <v>1007</v>
      </c>
      <c r="G979" s="246"/>
      <c r="H979" s="249">
        <v>38.189999999999998</v>
      </c>
      <c r="I979" s="250"/>
      <c r="J979" s="246"/>
      <c r="K979" s="246"/>
      <c r="L979" s="251"/>
      <c r="M979" s="252"/>
      <c r="N979" s="253"/>
      <c r="O979" s="253"/>
      <c r="P979" s="253"/>
      <c r="Q979" s="253"/>
      <c r="R979" s="253"/>
      <c r="S979" s="253"/>
      <c r="T979" s="254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5" t="s">
        <v>167</v>
      </c>
      <c r="AU979" s="255" t="s">
        <v>94</v>
      </c>
      <c r="AV979" s="14" t="s">
        <v>94</v>
      </c>
      <c r="AW979" s="14" t="s">
        <v>43</v>
      </c>
      <c r="AX979" s="14" t="s">
        <v>83</v>
      </c>
      <c r="AY979" s="255" t="s">
        <v>156</v>
      </c>
    </row>
    <row r="980" s="14" customFormat="1">
      <c r="A980" s="14"/>
      <c r="B980" s="245"/>
      <c r="C980" s="246"/>
      <c r="D980" s="236" t="s">
        <v>167</v>
      </c>
      <c r="E980" s="247" t="s">
        <v>36</v>
      </c>
      <c r="F980" s="248" t="s">
        <v>1048</v>
      </c>
      <c r="G980" s="246"/>
      <c r="H980" s="249">
        <v>17.498999999999999</v>
      </c>
      <c r="I980" s="250"/>
      <c r="J980" s="246"/>
      <c r="K980" s="246"/>
      <c r="L980" s="251"/>
      <c r="M980" s="252"/>
      <c r="N980" s="253"/>
      <c r="O980" s="253"/>
      <c r="P980" s="253"/>
      <c r="Q980" s="253"/>
      <c r="R980" s="253"/>
      <c r="S980" s="253"/>
      <c r="T980" s="254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55" t="s">
        <v>167</v>
      </c>
      <c r="AU980" s="255" t="s">
        <v>94</v>
      </c>
      <c r="AV980" s="14" t="s">
        <v>94</v>
      </c>
      <c r="AW980" s="14" t="s">
        <v>43</v>
      </c>
      <c r="AX980" s="14" t="s">
        <v>83</v>
      </c>
      <c r="AY980" s="255" t="s">
        <v>156</v>
      </c>
    </row>
    <row r="981" s="14" customFormat="1">
      <c r="A981" s="14"/>
      <c r="B981" s="245"/>
      <c r="C981" s="246"/>
      <c r="D981" s="236" t="s">
        <v>167</v>
      </c>
      <c r="E981" s="247" t="s">
        <v>36</v>
      </c>
      <c r="F981" s="248" t="s">
        <v>1049</v>
      </c>
      <c r="G981" s="246"/>
      <c r="H981" s="249">
        <v>8.3599999999999994</v>
      </c>
      <c r="I981" s="250"/>
      <c r="J981" s="246"/>
      <c r="K981" s="246"/>
      <c r="L981" s="251"/>
      <c r="M981" s="252"/>
      <c r="N981" s="253"/>
      <c r="O981" s="253"/>
      <c r="P981" s="253"/>
      <c r="Q981" s="253"/>
      <c r="R981" s="253"/>
      <c r="S981" s="253"/>
      <c r="T981" s="254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5" t="s">
        <v>167</v>
      </c>
      <c r="AU981" s="255" t="s">
        <v>94</v>
      </c>
      <c r="AV981" s="14" t="s">
        <v>94</v>
      </c>
      <c r="AW981" s="14" t="s">
        <v>43</v>
      </c>
      <c r="AX981" s="14" t="s">
        <v>83</v>
      </c>
      <c r="AY981" s="255" t="s">
        <v>156</v>
      </c>
    </row>
    <row r="982" s="14" customFormat="1">
      <c r="A982" s="14"/>
      <c r="B982" s="245"/>
      <c r="C982" s="246"/>
      <c r="D982" s="236" t="s">
        <v>167</v>
      </c>
      <c r="E982" s="247" t="s">
        <v>36</v>
      </c>
      <c r="F982" s="248" t="s">
        <v>1050</v>
      </c>
      <c r="G982" s="246"/>
      <c r="H982" s="249">
        <v>40.659999999999997</v>
      </c>
      <c r="I982" s="250"/>
      <c r="J982" s="246"/>
      <c r="K982" s="246"/>
      <c r="L982" s="251"/>
      <c r="M982" s="252"/>
      <c r="N982" s="253"/>
      <c r="O982" s="253"/>
      <c r="P982" s="253"/>
      <c r="Q982" s="253"/>
      <c r="R982" s="253"/>
      <c r="S982" s="253"/>
      <c r="T982" s="254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5" t="s">
        <v>167</v>
      </c>
      <c r="AU982" s="255" t="s">
        <v>94</v>
      </c>
      <c r="AV982" s="14" t="s">
        <v>94</v>
      </c>
      <c r="AW982" s="14" t="s">
        <v>43</v>
      </c>
      <c r="AX982" s="14" t="s">
        <v>83</v>
      </c>
      <c r="AY982" s="255" t="s">
        <v>156</v>
      </c>
    </row>
    <row r="983" s="14" customFormat="1">
      <c r="A983" s="14"/>
      <c r="B983" s="245"/>
      <c r="C983" s="246"/>
      <c r="D983" s="236" t="s">
        <v>167</v>
      </c>
      <c r="E983" s="247" t="s">
        <v>36</v>
      </c>
      <c r="F983" s="248" t="s">
        <v>1210</v>
      </c>
      <c r="G983" s="246"/>
      <c r="H983" s="249">
        <v>17.100000000000001</v>
      </c>
      <c r="I983" s="250"/>
      <c r="J983" s="246"/>
      <c r="K983" s="246"/>
      <c r="L983" s="251"/>
      <c r="M983" s="252"/>
      <c r="N983" s="253"/>
      <c r="O983" s="253"/>
      <c r="P983" s="253"/>
      <c r="Q983" s="253"/>
      <c r="R983" s="253"/>
      <c r="S983" s="253"/>
      <c r="T983" s="254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5" t="s">
        <v>167</v>
      </c>
      <c r="AU983" s="255" t="s">
        <v>94</v>
      </c>
      <c r="AV983" s="14" t="s">
        <v>94</v>
      </c>
      <c r="AW983" s="14" t="s">
        <v>43</v>
      </c>
      <c r="AX983" s="14" t="s">
        <v>83</v>
      </c>
      <c r="AY983" s="255" t="s">
        <v>156</v>
      </c>
    </row>
    <row r="984" s="14" customFormat="1">
      <c r="A984" s="14"/>
      <c r="B984" s="245"/>
      <c r="C984" s="246"/>
      <c r="D984" s="236" t="s">
        <v>167</v>
      </c>
      <c r="E984" s="247" t="s">
        <v>36</v>
      </c>
      <c r="F984" s="248" t="s">
        <v>1211</v>
      </c>
      <c r="G984" s="246"/>
      <c r="H984" s="249">
        <v>0.070999999999999994</v>
      </c>
      <c r="I984" s="250"/>
      <c r="J984" s="246"/>
      <c r="K984" s="246"/>
      <c r="L984" s="251"/>
      <c r="M984" s="252"/>
      <c r="N984" s="253"/>
      <c r="O984" s="253"/>
      <c r="P984" s="253"/>
      <c r="Q984" s="253"/>
      <c r="R984" s="253"/>
      <c r="S984" s="253"/>
      <c r="T984" s="254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5" t="s">
        <v>167</v>
      </c>
      <c r="AU984" s="255" t="s">
        <v>94</v>
      </c>
      <c r="AV984" s="14" t="s">
        <v>94</v>
      </c>
      <c r="AW984" s="14" t="s">
        <v>43</v>
      </c>
      <c r="AX984" s="14" t="s">
        <v>83</v>
      </c>
      <c r="AY984" s="255" t="s">
        <v>156</v>
      </c>
    </row>
    <row r="985" s="15" customFormat="1">
      <c r="A985" s="15"/>
      <c r="B985" s="256"/>
      <c r="C985" s="257"/>
      <c r="D985" s="236" t="s">
        <v>167</v>
      </c>
      <c r="E985" s="258" t="s">
        <v>36</v>
      </c>
      <c r="F985" s="259" t="s">
        <v>250</v>
      </c>
      <c r="G985" s="257"/>
      <c r="H985" s="260">
        <v>178.89999999999998</v>
      </c>
      <c r="I985" s="261"/>
      <c r="J985" s="257"/>
      <c r="K985" s="257"/>
      <c r="L985" s="262"/>
      <c r="M985" s="263"/>
      <c r="N985" s="264"/>
      <c r="O985" s="264"/>
      <c r="P985" s="264"/>
      <c r="Q985" s="264"/>
      <c r="R985" s="264"/>
      <c r="S985" s="264"/>
      <c r="T985" s="265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T985" s="266" t="s">
        <v>167</v>
      </c>
      <c r="AU985" s="266" t="s">
        <v>94</v>
      </c>
      <c r="AV985" s="15" t="s">
        <v>163</v>
      </c>
      <c r="AW985" s="15" t="s">
        <v>43</v>
      </c>
      <c r="AX985" s="15" t="s">
        <v>91</v>
      </c>
      <c r="AY985" s="266" t="s">
        <v>156</v>
      </c>
    </row>
    <row r="986" s="2" customFormat="1" ht="24.15" customHeight="1">
      <c r="A986" s="42"/>
      <c r="B986" s="43"/>
      <c r="C986" s="216" t="s">
        <v>1212</v>
      </c>
      <c r="D986" s="216" t="s">
        <v>158</v>
      </c>
      <c r="E986" s="217" t="s">
        <v>1213</v>
      </c>
      <c r="F986" s="218" t="s">
        <v>1214</v>
      </c>
      <c r="G986" s="219" t="s">
        <v>161</v>
      </c>
      <c r="H986" s="220">
        <v>7156</v>
      </c>
      <c r="I986" s="221"/>
      <c r="J986" s="222">
        <f>ROUND(I986*H986,2)</f>
        <v>0</v>
      </c>
      <c r="K986" s="218" t="s">
        <v>162</v>
      </c>
      <c r="L986" s="48"/>
      <c r="M986" s="223" t="s">
        <v>36</v>
      </c>
      <c r="N986" s="224" t="s">
        <v>54</v>
      </c>
      <c r="O986" s="88"/>
      <c r="P986" s="225">
        <f>O986*H986</f>
        <v>0</v>
      </c>
      <c r="Q986" s="225">
        <v>0</v>
      </c>
      <c r="R986" s="225">
        <f>Q986*H986</f>
        <v>0</v>
      </c>
      <c r="S986" s="225">
        <v>0</v>
      </c>
      <c r="T986" s="226">
        <f>S986*H986</f>
        <v>0</v>
      </c>
      <c r="U986" s="42"/>
      <c r="V986" s="42"/>
      <c r="W986" s="42"/>
      <c r="X986" s="42"/>
      <c r="Y986" s="42"/>
      <c r="Z986" s="42"/>
      <c r="AA986" s="42"/>
      <c r="AB986" s="42"/>
      <c r="AC986" s="42"/>
      <c r="AD986" s="42"/>
      <c r="AE986" s="42"/>
      <c r="AR986" s="227" t="s">
        <v>163</v>
      </c>
      <c r="AT986" s="227" t="s">
        <v>158</v>
      </c>
      <c r="AU986" s="227" t="s">
        <v>94</v>
      </c>
      <c r="AY986" s="20" t="s">
        <v>156</v>
      </c>
      <c r="BE986" s="228">
        <f>IF(N986="základní",J986,0)</f>
        <v>0</v>
      </c>
      <c r="BF986" s="228">
        <f>IF(N986="snížená",J986,0)</f>
        <v>0</v>
      </c>
      <c r="BG986" s="228">
        <f>IF(N986="zákl. přenesená",J986,0)</f>
        <v>0</v>
      </c>
      <c r="BH986" s="228">
        <f>IF(N986="sníž. přenesená",J986,0)</f>
        <v>0</v>
      </c>
      <c r="BI986" s="228">
        <f>IF(N986="nulová",J986,0)</f>
        <v>0</v>
      </c>
      <c r="BJ986" s="20" t="s">
        <v>91</v>
      </c>
      <c r="BK986" s="228">
        <f>ROUND(I986*H986,2)</f>
        <v>0</v>
      </c>
      <c r="BL986" s="20" t="s">
        <v>163</v>
      </c>
      <c r="BM986" s="227" t="s">
        <v>1215</v>
      </c>
    </row>
    <row r="987" s="2" customFormat="1">
      <c r="A987" s="42"/>
      <c r="B987" s="43"/>
      <c r="C987" s="44"/>
      <c r="D987" s="229" t="s">
        <v>165</v>
      </c>
      <c r="E987" s="44"/>
      <c r="F987" s="230" t="s">
        <v>1216</v>
      </c>
      <c r="G987" s="44"/>
      <c r="H987" s="44"/>
      <c r="I987" s="231"/>
      <c r="J987" s="44"/>
      <c r="K987" s="44"/>
      <c r="L987" s="48"/>
      <c r="M987" s="232"/>
      <c r="N987" s="233"/>
      <c r="O987" s="88"/>
      <c r="P987" s="88"/>
      <c r="Q987" s="88"/>
      <c r="R987" s="88"/>
      <c r="S987" s="88"/>
      <c r="T987" s="89"/>
      <c r="U987" s="42"/>
      <c r="V987" s="42"/>
      <c r="W987" s="42"/>
      <c r="X987" s="42"/>
      <c r="Y987" s="42"/>
      <c r="Z987" s="42"/>
      <c r="AA987" s="42"/>
      <c r="AB987" s="42"/>
      <c r="AC987" s="42"/>
      <c r="AD987" s="42"/>
      <c r="AE987" s="42"/>
      <c r="AT987" s="20" t="s">
        <v>165</v>
      </c>
      <c r="AU987" s="20" t="s">
        <v>94</v>
      </c>
    </row>
    <row r="988" s="14" customFormat="1">
      <c r="A988" s="14"/>
      <c r="B988" s="245"/>
      <c r="C988" s="246"/>
      <c r="D988" s="236" t="s">
        <v>167</v>
      </c>
      <c r="E988" s="246"/>
      <c r="F988" s="248" t="s">
        <v>1217</v>
      </c>
      <c r="G988" s="246"/>
      <c r="H988" s="249">
        <v>7156</v>
      </c>
      <c r="I988" s="250"/>
      <c r="J988" s="246"/>
      <c r="K988" s="246"/>
      <c r="L988" s="251"/>
      <c r="M988" s="252"/>
      <c r="N988" s="253"/>
      <c r="O988" s="253"/>
      <c r="P988" s="253"/>
      <c r="Q988" s="253"/>
      <c r="R988" s="253"/>
      <c r="S988" s="253"/>
      <c r="T988" s="254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5" t="s">
        <v>167</v>
      </c>
      <c r="AU988" s="255" t="s">
        <v>94</v>
      </c>
      <c r="AV988" s="14" t="s">
        <v>94</v>
      </c>
      <c r="AW988" s="14" t="s">
        <v>4</v>
      </c>
      <c r="AX988" s="14" t="s">
        <v>91</v>
      </c>
      <c r="AY988" s="255" t="s">
        <v>156</v>
      </c>
    </row>
    <row r="989" s="2" customFormat="1" ht="33" customHeight="1">
      <c r="A989" s="42"/>
      <c r="B989" s="43"/>
      <c r="C989" s="216" t="s">
        <v>1218</v>
      </c>
      <c r="D989" s="216" t="s">
        <v>158</v>
      </c>
      <c r="E989" s="217" t="s">
        <v>1219</v>
      </c>
      <c r="F989" s="218" t="s">
        <v>1220</v>
      </c>
      <c r="G989" s="219" t="s">
        <v>226</v>
      </c>
      <c r="H989" s="220">
        <v>1</v>
      </c>
      <c r="I989" s="221"/>
      <c r="J989" s="222">
        <f>ROUND(I989*H989,2)</f>
        <v>0</v>
      </c>
      <c r="K989" s="218" t="s">
        <v>162</v>
      </c>
      <c r="L989" s="48"/>
      <c r="M989" s="223" t="s">
        <v>36</v>
      </c>
      <c r="N989" s="224" t="s">
        <v>54</v>
      </c>
      <c r="O989" s="88"/>
      <c r="P989" s="225">
        <f>O989*H989</f>
        <v>0</v>
      </c>
      <c r="Q989" s="225">
        <v>0</v>
      </c>
      <c r="R989" s="225">
        <f>Q989*H989</f>
        <v>0</v>
      </c>
      <c r="S989" s="225">
        <v>0</v>
      </c>
      <c r="T989" s="226">
        <f>S989*H989</f>
        <v>0</v>
      </c>
      <c r="U989" s="42"/>
      <c r="V989" s="42"/>
      <c r="W989" s="42"/>
      <c r="X989" s="42"/>
      <c r="Y989" s="42"/>
      <c r="Z989" s="42"/>
      <c r="AA989" s="42"/>
      <c r="AB989" s="42"/>
      <c r="AC989" s="42"/>
      <c r="AD989" s="42"/>
      <c r="AE989" s="42"/>
      <c r="AR989" s="227" t="s">
        <v>163</v>
      </c>
      <c r="AT989" s="227" t="s">
        <v>158</v>
      </c>
      <c r="AU989" s="227" t="s">
        <v>94</v>
      </c>
      <c r="AY989" s="20" t="s">
        <v>156</v>
      </c>
      <c r="BE989" s="228">
        <f>IF(N989="základní",J989,0)</f>
        <v>0</v>
      </c>
      <c r="BF989" s="228">
        <f>IF(N989="snížená",J989,0)</f>
        <v>0</v>
      </c>
      <c r="BG989" s="228">
        <f>IF(N989="zákl. přenesená",J989,0)</f>
        <v>0</v>
      </c>
      <c r="BH989" s="228">
        <f>IF(N989="sníž. přenesená",J989,0)</f>
        <v>0</v>
      </c>
      <c r="BI989" s="228">
        <f>IF(N989="nulová",J989,0)</f>
        <v>0</v>
      </c>
      <c r="BJ989" s="20" t="s">
        <v>91</v>
      </c>
      <c r="BK989" s="228">
        <f>ROUND(I989*H989,2)</f>
        <v>0</v>
      </c>
      <c r="BL989" s="20" t="s">
        <v>163</v>
      </c>
      <c r="BM989" s="227" t="s">
        <v>1221</v>
      </c>
    </row>
    <row r="990" s="2" customFormat="1">
      <c r="A990" s="42"/>
      <c r="B990" s="43"/>
      <c r="C990" s="44"/>
      <c r="D990" s="229" t="s">
        <v>165</v>
      </c>
      <c r="E990" s="44"/>
      <c r="F990" s="230" t="s">
        <v>1222</v>
      </c>
      <c r="G990" s="44"/>
      <c r="H990" s="44"/>
      <c r="I990" s="231"/>
      <c r="J990" s="44"/>
      <c r="K990" s="44"/>
      <c r="L990" s="48"/>
      <c r="M990" s="232"/>
      <c r="N990" s="233"/>
      <c r="O990" s="88"/>
      <c r="P990" s="88"/>
      <c r="Q990" s="88"/>
      <c r="R990" s="88"/>
      <c r="S990" s="88"/>
      <c r="T990" s="89"/>
      <c r="U990" s="42"/>
      <c r="V990" s="42"/>
      <c r="W990" s="42"/>
      <c r="X990" s="42"/>
      <c r="Y990" s="42"/>
      <c r="Z990" s="42"/>
      <c r="AA990" s="42"/>
      <c r="AB990" s="42"/>
      <c r="AC990" s="42"/>
      <c r="AD990" s="42"/>
      <c r="AE990" s="42"/>
      <c r="AT990" s="20" t="s">
        <v>165</v>
      </c>
      <c r="AU990" s="20" t="s">
        <v>94</v>
      </c>
    </row>
    <row r="991" s="2" customFormat="1" ht="24.15" customHeight="1">
      <c r="A991" s="42"/>
      <c r="B991" s="43"/>
      <c r="C991" s="216" t="s">
        <v>1223</v>
      </c>
      <c r="D991" s="216" t="s">
        <v>158</v>
      </c>
      <c r="E991" s="217" t="s">
        <v>1224</v>
      </c>
      <c r="F991" s="218" t="s">
        <v>1225</v>
      </c>
      <c r="G991" s="219" t="s">
        <v>161</v>
      </c>
      <c r="H991" s="220">
        <v>178.90000000000001</v>
      </c>
      <c r="I991" s="221"/>
      <c r="J991" s="222">
        <f>ROUND(I991*H991,2)</f>
        <v>0</v>
      </c>
      <c r="K991" s="218" t="s">
        <v>162</v>
      </c>
      <c r="L991" s="48"/>
      <c r="M991" s="223" t="s">
        <v>36</v>
      </c>
      <c r="N991" s="224" t="s">
        <v>54</v>
      </c>
      <c r="O991" s="88"/>
      <c r="P991" s="225">
        <f>O991*H991</f>
        <v>0</v>
      </c>
      <c r="Q991" s="225">
        <v>0</v>
      </c>
      <c r="R991" s="225">
        <f>Q991*H991</f>
        <v>0</v>
      </c>
      <c r="S991" s="225">
        <v>0</v>
      </c>
      <c r="T991" s="226">
        <f>S991*H991</f>
        <v>0</v>
      </c>
      <c r="U991" s="42"/>
      <c r="V991" s="42"/>
      <c r="W991" s="42"/>
      <c r="X991" s="42"/>
      <c r="Y991" s="42"/>
      <c r="Z991" s="42"/>
      <c r="AA991" s="42"/>
      <c r="AB991" s="42"/>
      <c r="AC991" s="42"/>
      <c r="AD991" s="42"/>
      <c r="AE991" s="42"/>
      <c r="AR991" s="227" t="s">
        <v>163</v>
      </c>
      <c r="AT991" s="227" t="s">
        <v>158</v>
      </c>
      <c r="AU991" s="227" t="s">
        <v>94</v>
      </c>
      <c r="AY991" s="20" t="s">
        <v>156</v>
      </c>
      <c r="BE991" s="228">
        <f>IF(N991="základní",J991,0)</f>
        <v>0</v>
      </c>
      <c r="BF991" s="228">
        <f>IF(N991="snížená",J991,0)</f>
        <v>0</v>
      </c>
      <c r="BG991" s="228">
        <f>IF(N991="zákl. přenesená",J991,0)</f>
        <v>0</v>
      </c>
      <c r="BH991" s="228">
        <f>IF(N991="sníž. přenesená",J991,0)</f>
        <v>0</v>
      </c>
      <c r="BI991" s="228">
        <f>IF(N991="nulová",J991,0)</f>
        <v>0</v>
      </c>
      <c r="BJ991" s="20" t="s">
        <v>91</v>
      </c>
      <c r="BK991" s="228">
        <f>ROUND(I991*H991,2)</f>
        <v>0</v>
      </c>
      <c r="BL991" s="20" t="s">
        <v>163</v>
      </c>
      <c r="BM991" s="227" t="s">
        <v>1226</v>
      </c>
    </row>
    <row r="992" s="2" customFormat="1">
      <c r="A992" s="42"/>
      <c r="B992" s="43"/>
      <c r="C992" s="44"/>
      <c r="D992" s="229" t="s">
        <v>165</v>
      </c>
      <c r="E992" s="44"/>
      <c r="F992" s="230" t="s">
        <v>1227</v>
      </c>
      <c r="G992" s="44"/>
      <c r="H992" s="44"/>
      <c r="I992" s="231"/>
      <c r="J992" s="44"/>
      <c r="K992" s="44"/>
      <c r="L992" s="48"/>
      <c r="M992" s="232"/>
      <c r="N992" s="233"/>
      <c r="O992" s="88"/>
      <c r="P992" s="88"/>
      <c r="Q992" s="88"/>
      <c r="R992" s="88"/>
      <c r="S992" s="88"/>
      <c r="T992" s="89"/>
      <c r="U992" s="42"/>
      <c r="V992" s="42"/>
      <c r="W992" s="42"/>
      <c r="X992" s="42"/>
      <c r="Y992" s="42"/>
      <c r="Z992" s="42"/>
      <c r="AA992" s="42"/>
      <c r="AB992" s="42"/>
      <c r="AC992" s="42"/>
      <c r="AD992" s="42"/>
      <c r="AE992" s="42"/>
      <c r="AT992" s="20" t="s">
        <v>165</v>
      </c>
      <c r="AU992" s="20" t="s">
        <v>94</v>
      </c>
    </row>
    <row r="993" s="2" customFormat="1" ht="16.5" customHeight="1">
      <c r="A993" s="42"/>
      <c r="B993" s="43"/>
      <c r="C993" s="216" t="s">
        <v>1228</v>
      </c>
      <c r="D993" s="216" t="s">
        <v>158</v>
      </c>
      <c r="E993" s="217" t="s">
        <v>1229</v>
      </c>
      <c r="F993" s="218" t="s">
        <v>1230</v>
      </c>
      <c r="G993" s="219" t="s">
        <v>161</v>
      </c>
      <c r="H993" s="220">
        <v>178.90000000000001</v>
      </c>
      <c r="I993" s="221"/>
      <c r="J993" s="222">
        <f>ROUND(I993*H993,2)</f>
        <v>0</v>
      </c>
      <c r="K993" s="218" t="s">
        <v>162</v>
      </c>
      <c r="L993" s="48"/>
      <c r="M993" s="223" t="s">
        <v>36</v>
      </c>
      <c r="N993" s="224" t="s">
        <v>54</v>
      </c>
      <c r="O993" s="88"/>
      <c r="P993" s="225">
        <f>O993*H993</f>
        <v>0</v>
      </c>
      <c r="Q993" s="225">
        <v>0</v>
      </c>
      <c r="R993" s="225">
        <f>Q993*H993</f>
        <v>0</v>
      </c>
      <c r="S993" s="225">
        <v>0</v>
      </c>
      <c r="T993" s="226">
        <f>S993*H993</f>
        <v>0</v>
      </c>
      <c r="U993" s="42"/>
      <c r="V993" s="42"/>
      <c r="W993" s="42"/>
      <c r="X993" s="42"/>
      <c r="Y993" s="42"/>
      <c r="Z993" s="42"/>
      <c r="AA993" s="42"/>
      <c r="AB993" s="42"/>
      <c r="AC993" s="42"/>
      <c r="AD993" s="42"/>
      <c r="AE993" s="42"/>
      <c r="AR993" s="227" t="s">
        <v>163</v>
      </c>
      <c r="AT993" s="227" t="s">
        <v>158</v>
      </c>
      <c r="AU993" s="227" t="s">
        <v>94</v>
      </c>
      <c r="AY993" s="20" t="s">
        <v>156</v>
      </c>
      <c r="BE993" s="228">
        <f>IF(N993="základní",J993,0)</f>
        <v>0</v>
      </c>
      <c r="BF993" s="228">
        <f>IF(N993="snížená",J993,0)</f>
        <v>0</v>
      </c>
      <c r="BG993" s="228">
        <f>IF(N993="zákl. přenesená",J993,0)</f>
        <v>0</v>
      </c>
      <c r="BH993" s="228">
        <f>IF(N993="sníž. přenesená",J993,0)</f>
        <v>0</v>
      </c>
      <c r="BI993" s="228">
        <f>IF(N993="nulová",J993,0)</f>
        <v>0</v>
      </c>
      <c r="BJ993" s="20" t="s">
        <v>91</v>
      </c>
      <c r="BK993" s="228">
        <f>ROUND(I993*H993,2)</f>
        <v>0</v>
      </c>
      <c r="BL993" s="20" t="s">
        <v>163</v>
      </c>
      <c r="BM993" s="227" t="s">
        <v>1231</v>
      </c>
    </row>
    <row r="994" s="2" customFormat="1">
      <c r="A994" s="42"/>
      <c r="B994" s="43"/>
      <c r="C994" s="44"/>
      <c r="D994" s="229" t="s">
        <v>165</v>
      </c>
      <c r="E994" s="44"/>
      <c r="F994" s="230" t="s">
        <v>1232</v>
      </c>
      <c r="G994" s="44"/>
      <c r="H994" s="44"/>
      <c r="I994" s="231"/>
      <c r="J994" s="44"/>
      <c r="K994" s="44"/>
      <c r="L994" s="48"/>
      <c r="M994" s="232"/>
      <c r="N994" s="233"/>
      <c r="O994" s="88"/>
      <c r="P994" s="88"/>
      <c r="Q994" s="88"/>
      <c r="R994" s="88"/>
      <c r="S994" s="88"/>
      <c r="T994" s="89"/>
      <c r="U994" s="42"/>
      <c r="V994" s="42"/>
      <c r="W994" s="42"/>
      <c r="X994" s="42"/>
      <c r="Y994" s="42"/>
      <c r="Z994" s="42"/>
      <c r="AA994" s="42"/>
      <c r="AB994" s="42"/>
      <c r="AC994" s="42"/>
      <c r="AD994" s="42"/>
      <c r="AE994" s="42"/>
      <c r="AT994" s="20" t="s">
        <v>165</v>
      </c>
      <c r="AU994" s="20" t="s">
        <v>94</v>
      </c>
    </row>
    <row r="995" s="2" customFormat="1" ht="21.75" customHeight="1">
      <c r="A995" s="42"/>
      <c r="B995" s="43"/>
      <c r="C995" s="216" t="s">
        <v>1233</v>
      </c>
      <c r="D995" s="216" t="s">
        <v>158</v>
      </c>
      <c r="E995" s="217" t="s">
        <v>1234</v>
      </c>
      <c r="F995" s="218" t="s">
        <v>1235</v>
      </c>
      <c r="G995" s="219" t="s">
        <v>161</v>
      </c>
      <c r="H995" s="220">
        <v>7156</v>
      </c>
      <c r="I995" s="221"/>
      <c r="J995" s="222">
        <f>ROUND(I995*H995,2)</f>
        <v>0</v>
      </c>
      <c r="K995" s="218" t="s">
        <v>162</v>
      </c>
      <c r="L995" s="48"/>
      <c r="M995" s="223" t="s">
        <v>36</v>
      </c>
      <c r="N995" s="224" t="s">
        <v>54</v>
      </c>
      <c r="O995" s="88"/>
      <c r="P995" s="225">
        <f>O995*H995</f>
        <v>0</v>
      </c>
      <c r="Q995" s="225">
        <v>0</v>
      </c>
      <c r="R995" s="225">
        <f>Q995*H995</f>
        <v>0</v>
      </c>
      <c r="S995" s="225">
        <v>0</v>
      </c>
      <c r="T995" s="226">
        <f>S995*H995</f>
        <v>0</v>
      </c>
      <c r="U995" s="42"/>
      <c r="V995" s="42"/>
      <c r="W995" s="42"/>
      <c r="X995" s="42"/>
      <c r="Y995" s="42"/>
      <c r="Z995" s="42"/>
      <c r="AA995" s="42"/>
      <c r="AB995" s="42"/>
      <c r="AC995" s="42"/>
      <c r="AD995" s="42"/>
      <c r="AE995" s="42"/>
      <c r="AR995" s="227" t="s">
        <v>163</v>
      </c>
      <c r="AT995" s="227" t="s">
        <v>158</v>
      </c>
      <c r="AU995" s="227" t="s">
        <v>94</v>
      </c>
      <c r="AY995" s="20" t="s">
        <v>156</v>
      </c>
      <c r="BE995" s="228">
        <f>IF(N995="základní",J995,0)</f>
        <v>0</v>
      </c>
      <c r="BF995" s="228">
        <f>IF(N995="snížená",J995,0)</f>
        <v>0</v>
      </c>
      <c r="BG995" s="228">
        <f>IF(N995="zákl. přenesená",J995,0)</f>
        <v>0</v>
      </c>
      <c r="BH995" s="228">
        <f>IF(N995="sníž. přenesená",J995,0)</f>
        <v>0</v>
      </c>
      <c r="BI995" s="228">
        <f>IF(N995="nulová",J995,0)</f>
        <v>0</v>
      </c>
      <c r="BJ995" s="20" t="s">
        <v>91</v>
      </c>
      <c r="BK995" s="228">
        <f>ROUND(I995*H995,2)</f>
        <v>0</v>
      </c>
      <c r="BL995" s="20" t="s">
        <v>163</v>
      </c>
      <c r="BM995" s="227" t="s">
        <v>1236</v>
      </c>
    </row>
    <row r="996" s="2" customFormat="1">
      <c r="A996" s="42"/>
      <c r="B996" s="43"/>
      <c r="C996" s="44"/>
      <c r="D996" s="229" t="s">
        <v>165</v>
      </c>
      <c r="E996" s="44"/>
      <c r="F996" s="230" t="s">
        <v>1237</v>
      </c>
      <c r="G996" s="44"/>
      <c r="H996" s="44"/>
      <c r="I996" s="231"/>
      <c r="J996" s="44"/>
      <c r="K996" s="44"/>
      <c r="L996" s="48"/>
      <c r="M996" s="232"/>
      <c r="N996" s="233"/>
      <c r="O996" s="88"/>
      <c r="P996" s="88"/>
      <c r="Q996" s="88"/>
      <c r="R996" s="88"/>
      <c r="S996" s="88"/>
      <c r="T996" s="89"/>
      <c r="U996" s="42"/>
      <c r="V996" s="42"/>
      <c r="W996" s="42"/>
      <c r="X996" s="42"/>
      <c r="Y996" s="42"/>
      <c r="Z996" s="42"/>
      <c r="AA996" s="42"/>
      <c r="AB996" s="42"/>
      <c r="AC996" s="42"/>
      <c r="AD996" s="42"/>
      <c r="AE996" s="42"/>
      <c r="AT996" s="20" t="s">
        <v>165</v>
      </c>
      <c r="AU996" s="20" t="s">
        <v>94</v>
      </c>
    </row>
    <row r="997" s="14" customFormat="1">
      <c r="A997" s="14"/>
      <c r="B997" s="245"/>
      <c r="C997" s="246"/>
      <c r="D997" s="236" t="s">
        <v>167</v>
      </c>
      <c r="E997" s="246"/>
      <c r="F997" s="248" t="s">
        <v>1217</v>
      </c>
      <c r="G997" s="246"/>
      <c r="H997" s="249">
        <v>7156</v>
      </c>
      <c r="I997" s="250"/>
      <c r="J997" s="246"/>
      <c r="K997" s="246"/>
      <c r="L997" s="251"/>
      <c r="M997" s="252"/>
      <c r="N997" s="253"/>
      <c r="O997" s="253"/>
      <c r="P997" s="253"/>
      <c r="Q997" s="253"/>
      <c r="R997" s="253"/>
      <c r="S997" s="253"/>
      <c r="T997" s="254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5" t="s">
        <v>167</v>
      </c>
      <c r="AU997" s="255" t="s">
        <v>94</v>
      </c>
      <c r="AV997" s="14" t="s">
        <v>94</v>
      </c>
      <c r="AW997" s="14" t="s">
        <v>4</v>
      </c>
      <c r="AX997" s="14" t="s">
        <v>91</v>
      </c>
      <c r="AY997" s="255" t="s">
        <v>156</v>
      </c>
    </row>
    <row r="998" s="2" customFormat="1" ht="16.5" customHeight="1">
      <c r="A998" s="42"/>
      <c r="B998" s="43"/>
      <c r="C998" s="216" t="s">
        <v>1238</v>
      </c>
      <c r="D998" s="216" t="s">
        <v>158</v>
      </c>
      <c r="E998" s="217" t="s">
        <v>1239</v>
      </c>
      <c r="F998" s="218" t="s">
        <v>1240</v>
      </c>
      <c r="G998" s="219" t="s">
        <v>161</v>
      </c>
      <c r="H998" s="220">
        <v>178.90000000000001</v>
      </c>
      <c r="I998" s="221"/>
      <c r="J998" s="222">
        <f>ROUND(I998*H998,2)</f>
        <v>0</v>
      </c>
      <c r="K998" s="218" t="s">
        <v>162</v>
      </c>
      <c r="L998" s="48"/>
      <c r="M998" s="223" t="s">
        <v>36</v>
      </c>
      <c r="N998" s="224" t="s">
        <v>54</v>
      </c>
      <c r="O998" s="88"/>
      <c r="P998" s="225">
        <f>O998*H998</f>
        <v>0</v>
      </c>
      <c r="Q998" s="225">
        <v>0</v>
      </c>
      <c r="R998" s="225">
        <f>Q998*H998</f>
        <v>0</v>
      </c>
      <c r="S998" s="225">
        <v>0</v>
      </c>
      <c r="T998" s="226">
        <f>S998*H998</f>
        <v>0</v>
      </c>
      <c r="U998" s="42"/>
      <c r="V998" s="42"/>
      <c r="W998" s="42"/>
      <c r="X998" s="42"/>
      <c r="Y998" s="42"/>
      <c r="Z998" s="42"/>
      <c r="AA998" s="42"/>
      <c r="AB998" s="42"/>
      <c r="AC998" s="42"/>
      <c r="AD998" s="42"/>
      <c r="AE998" s="42"/>
      <c r="AR998" s="227" t="s">
        <v>163</v>
      </c>
      <c r="AT998" s="227" t="s">
        <v>158</v>
      </c>
      <c r="AU998" s="227" t="s">
        <v>94</v>
      </c>
      <c r="AY998" s="20" t="s">
        <v>156</v>
      </c>
      <c r="BE998" s="228">
        <f>IF(N998="základní",J998,0)</f>
        <v>0</v>
      </c>
      <c r="BF998" s="228">
        <f>IF(N998="snížená",J998,0)</f>
        <v>0</v>
      </c>
      <c r="BG998" s="228">
        <f>IF(N998="zákl. přenesená",J998,0)</f>
        <v>0</v>
      </c>
      <c r="BH998" s="228">
        <f>IF(N998="sníž. přenesená",J998,0)</f>
        <v>0</v>
      </c>
      <c r="BI998" s="228">
        <f>IF(N998="nulová",J998,0)</f>
        <v>0</v>
      </c>
      <c r="BJ998" s="20" t="s">
        <v>91</v>
      </c>
      <c r="BK998" s="228">
        <f>ROUND(I998*H998,2)</f>
        <v>0</v>
      </c>
      <c r="BL998" s="20" t="s">
        <v>163</v>
      </c>
      <c r="BM998" s="227" t="s">
        <v>1241</v>
      </c>
    </row>
    <row r="999" s="2" customFormat="1">
      <c r="A999" s="42"/>
      <c r="B999" s="43"/>
      <c r="C999" s="44"/>
      <c r="D999" s="229" t="s">
        <v>165</v>
      </c>
      <c r="E999" s="44"/>
      <c r="F999" s="230" t="s">
        <v>1242</v>
      </c>
      <c r="G999" s="44"/>
      <c r="H999" s="44"/>
      <c r="I999" s="231"/>
      <c r="J999" s="44"/>
      <c r="K999" s="44"/>
      <c r="L999" s="48"/>
      <c r="M999" s="232"/>
      <c r="N999" s="233"/>
      <c r="O999" s="88"/>
      <c r="P999" s="88"/>
      <c r="Q999" s="88"/>
      <c r="R999" s="88"/>
      <c r="S999" s="88"/>
      <c r="T999" s="89"/>
      <c r="U999" s="42"/>
      <c r="V999" s="42"/>
      <c r="W999" s="42"/>
      <c r="X999" s="42"/>
      <c r="Y999" s="42"/>
      <c r="Z999" s="42"/>
      <c r="AA999" s="42"/>
      <c r="AB999" s="42"/>
      <c r="AC999" s="42"/>
      <c r="AD999" s="42"/>
      <c r="AE999" s="42"/>
      <c r="AT999" s="20" t="s">
        <v>165</v>
      </c>
      <c r="AU999" s="20" t="s">
        <v>94</v>
      </c>
    </row>
    <row r="1000" s="2" customFormat="1" ht="24.15" customHeight="1">
      <c r="A1000" s="42"/>
      <c r="B1000" s="43"/>
      <c r="C1000" s="216" t="s">
        <v>1243</v>
      </c>
      <c r="D1000" s="216" t="s">
        <v>158</v>
      </c>
      <c r="E1000" s="217" t="s">
        <v>1244</v>
      </c>
      <c r="F1000" s="218" t="s">
        <v>1245</v>
      </c>
      <c r="G1000" s="219" t="s">
        <v>161</v>
      </c>
      <c r="H1000" s="220">
        <v>299</v>
      </c>
      <c r="I1000" s="221"/>
      <c r="J1000" s="222">
        <f>ROUND(I1000*H1000,2)</f>
        <v>0</v>
      </c>
      <c r="K1000" s="218" t="s">
        <v>162</v>
      </c>
      <c r="L1000" s="48"/>
      <c r="M1000" s="223" t="s">
        <v>36</v>
      </c>
      <c r="N1000" s="224" t="s">
        <v>54</v>
      </c>
      <c r="O1000" s="88"/>
      <c r="P1000" s="225">
        <f>O1000*H1000</f>
        <v>0</v>
      </c>
      <c r="Q1000" s="225">
        <v>0.00012999999999999999</v>
      </c>
      <c r="R1000" s="225">
        <f>Q1000*H1000</f>
        <v>0.038869999999999995</v>
      </c>
      <c r="S1000" s="225">
        <v>0</v>
      </c>
      <c r="T1000" s="226">
        <f>S1000*H1000</f>
        <v>0</v>
      </c>
      <c r="U1000" s="42"/>
      <c r="V1000" s="42"/>
      <c r="W1000" s="42"/>
      <c r="X1000" s="42"/>
      <c r="Y1000" s="42"/>
      <c r="Z1000" s="42"/>
      <c r="AA1000" s="42"/>
      <c r="AB1000" s="42"/>
      <c r="AC1000" s="42"/>
      <c r="AD1000" s="42"/>
      <c r="AE1000" s="42"/>
      <c r="AR1000" s="227" t="s">
        <v>163</v>
      </c>
      <c r="AT1000" s="227" t="s">
        <v>158</v>
      </c>
      <c r="AU1000" s="227" t="s">
        <v>94</v>
      </c>
      <c r="AY1000" s="20" t="s">
        <v>156</v>
      </c>
      <c r="BE1000" s="228">
        <f>IF(N1000="základní",J1000,0)</f>
        <v>0</v>
      </c>
      <c r="BF1000" s="228">
        <f>IF(N1000="snížená",J1000,0)</f>
        <v>0</v>
      </c>
      <c r="BG1000" s="228">
        <f>IF(N1000="zákl. přenesená",J1000,0)</f>
        <v>0</v>
      </c>
      <c r="BH1000" s="228">
        <f>IF(N1000="sníž. přenesená",J1000,0)</f>
        <v>0</v>
      </c>
      <c r="BI1000" s="228">
        <f>IF(N1000="nulová",J1000,0)</f>
        <v>0</v>
      </c>
      <c r="BJ1000" s="20" t="s">
        <v>91</v>
      </c>
      <c r="BK1000" s="228">
        <f>ROUND(I1000*H1000,2)</f>
        <v>0</v>
      </c>
      <c r="BL1000" s="20" t="s">
        <v>163</v>
      </c>
      <c r="BM1000" s="227" t="s">
        <v>1246</v>
      </c>
    </row>
    <row r="1001" s="2" customFormat="1">
      <c r="A1001" s="42"/>
      <c r="B1001" s="43"/>
      <c r="C1001" s="44"/>
      <c r="D1001" s="229" t="s">
        <v>165</v>
      </c>
      <c r="E1001" s="44"/>
      <c r="F1001" s="230" t="s">
        <v>1247</v>
      </c>
      <c r="G1001" s="44"/>
      <c r="H1001" s="44"/>
      <c r="I1001" s="231"/>
      <c r="J1001" s="44"/>
      <c r="K1001" s="44"/>
      <c r="L1001" s="48"/>
      <c r="M1001" s="232"/>
      <c r="N1001" s="233"/>
      <c r="O1001" s="88"/>
      <c r="P1001" s="88"/>
      <c r="Q1001" s="88"/>
      <c r="R1001" s="88"/>
      <c r="S1001" s="88"/>
      <c r="T1001" s="89"/>
      <c r="U1001" s="42"/>
      <c r="V1001" s="42"/>
      <c r="W1001" s="42"/>
      <c r="X1001" s="42"/>
      <c r="Y1001" s="42"/>
      <c r="Z1001" s="42"/>
      <c r="AA1001" s="42"/>
      <c r="AB1001" s="42"/>
      <c r="AC1001" s="42"/>
      <c r="AD1001" s="42"/>
      <c r="AE1001" s="42"/>
      <c r="AT1001" s="20" t="s">
        <v>165</v>
      </c>
      <c r="AU1001" s="20" t="s">
        <v>94</v>
      </c>
    </row>
    <row r="1002" s="13" customFormat="1">
      <c r="A1002" s="13"/>
      <c r="B1002" s="234"/>
      <c r="C1002" s="235"/>
      <c r="D1002" s="236" t="s">
        <v>167</v>
      </c>
      <c r="E1002" s="237" t="s">
        <v>36</v>
      </c>
      <c r="F1002" s="238" t="s">
        <v>392</v>
      </c>
      <c r="G1002" s="235"/>
      <c r="H1002" s="237" t="s">
        <v>36</v>
      </c>
      <c r="I1002" s="239"/>
      <c r="J1002" s="235"/>
      <c r="K1002" s="235"/>
      <c r="L1002" s="240"/>
      <c r="M1002" s="241"/>
      <c r="N1002" s="242"/>
      <c r="O1002" s="242"/>
      <c r="P1002" s="242"/>
      <c r="Q1002" s="242"/>
      <c r="R1002" s="242"/>
      <c r="S1002" s="242"/>
      <c r="T1002" s="243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4" t="s">
        <v>167</v>
      </c>
      <c r="AU1002" s="244" t="s">
        <v>94</v>
      </c>
      <c r="AV1002" s="13" t="s">
        <v>91</v>
      </c>
      <c r="AW1002" s="13" t="s">
        <v>43</v>
      </c>
      <c r="AX1002" s="13" t="s">
        <v>83</v>
      </c>
      <c r="AY1002" s="244" t="s">
        <v>156</v>
      </c>
    </row>
    <row r="1003" s="13" customFormat="1">
      <c r="A1003" s="13"/>
      <c r="B1003" s="234"/>
      <c r="C1003" s="235"/>
      <c r="D1003" s="236" t="s">
        <v>167</v>
      </c>
      <c r="E1003" s="237" t="s">
        <v>36</v>
      </c>
      <c r="F1003" s="238" t="s">
        <v>393</v>
      </c>
      <c r="G1003" s="235"/>
      <c r="H1003" s="237" t="s">
        <v>36</v>
      </c>
      <c r="I1003" s="239"/>
      <c r="J1003" s="235"/>
      <c r="K1003" s="235"/>
      <c r="L1003" s="240"/>
      <c r="M1003" s="241"/>
      <c r="N1003" s="242"/>
      <c r="O1003" s="242"/>
      <c r="P1003" s="242"/>
      <c r="Q1003" s="242"/>
      <c r="R1003" s="242"/>
      <c r="S1003" s="242"/>
      <c r="T1003" s="243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44" t="s">
        <v>167</v>
      </c>
      <c r="AU1003" s="244" t="s">
        <v>94</v>
      </c>
      <c r="AV1003" s="13" t="s">
        <v>91</v>
      </c>
      <c r="AW1003" s="13" t="s">
        <v>43</v>
      </c>
      <c r="AX1003" s="13" t="s">
        <v>83</v>
      </c>
      <c r="AY1003" s="244" t="s">
        <v>156</v>
      </c>
    </row>
    <row r="1004" s="14" customFormat="1">
      <c r="A1004" s="14"/>
      <c r="B1004" s="245"/>
      <c r="C1004" s="246"/>
      <c r="D1004" s="236" t="s">
        <v>167</v>
      </c>
      <c r="E1004" s="247" t="s">
        <v>36</v>
      </c>
      <c r="F1004" s="248" t="s">
        <v>247</v>
      </c>
      <c r="G1004" s="246"/>
      <c r="H1004" s="249">
        <v>60</v>
      </c>
      <c r="I1004" s="250"/>
      <c r="J1004" s="246"/>
      <c r="K1004" s="246"/>
      <c r="L1004" s="251"/>
      <c r="M1004" s="252"/>
      <c r="N1004" s="253"/>
      <c r="O1004" s="253"/>
      <c r="P1004" s="253"/>
      <c r="Q1004" s="253"/>
      <c r="R1004" s="253"/>
      <c r="S1004" s="253"/>
      <c r="T1004" s="254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55" t="s">
        <v>167</v>
      </c>
      <c r="AU1004" s="255" t="s">
        <v>94</v>
      </c>
      <c r="AV1004" s="14" t="s">
        <v>94</v>
      </c>
      <c r="AW1004" s="14" t="s">
        <v>43</v>
      </c>
      <c r="AX1004" s="14" t="s">
        <v>83</v>
      </c>
      <c r="AY1004" s="255" t="s">
        <v>156</v>
      </c>
    </row>
    <row r="1005" s="14" customFormat="1">
      <c r="A1005" s="14"/>
      <c r="B1005" s="245"/>
      <c r="C1005" s="246"/>
      <c r="D1005" s="236" t="s">
        <v>167</v>
      </c>
      <c r="E1005" s="247" t="s">
        <v>36</v>
      </c>
      <c r="F1005" s="248" t="s">
        <v>248</v>
      </c>
      <c r="G1005" s="246"/>
      <c r="H1005" s="249">
        <v>28</v>
      </c>
      <c r="I1005" s="250"/>
      <c r="J1005" s="246"/>
      <c r="K1005" s="246"/>
      <c r="L1005" s="251"/>
      <c r="M1005" s="252"/>
      <c r="N1005" s="253"/>
      <c r="O1005" s="253"/>
      <c r="P1005" s="253"/>
      <c r="Q1005" s="253"/>
      <c r="R1005" s="253"/>
      <c r="S1005" s="253"/>
      <c r="T1005" s="254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5" t="s">
        <v>167</v>
      </c>
      <c r="AU1005" s="255" t="s">
        <v>94</v>
      </c>
      <c r="AV1005" s="14" t="s">
        <v>94</v>
      </c>
      <c r="AW1005" s="14" t="s">
        <v>43</v>
      </c>
      <c r="AX1005" s="14" t="s">
        <v>83</v>
      </c>
      <c r="AY1005" s="255" t="s">
        <v>156</v>
      </c>
    </row>
    <row r="1006" s="14" customFormat="1">
      <c r="A1006" s="14"/>
      <c r="B1006" s="245"/>
      <c r="C1006" s="246"/>
      <c r="D1006" s="236" t="s">
        <v>167</v>
      </c>
      <c r="E1006" s="247" t="s">
        <v>36</v>
      </c>
      <c r="F1006" s="248" t="s">
        <v>249</v>
      </c>
      <c r="G1006" s="246"/>
      <c r="H1006" s="249">
        <v>27.199999999999999</v>
      </c>
      <c r="I1006" s="250"/>
      <c r="J1006" s="246"/>
      <c r="K1006" s="246"/>
      <c r="L1006" s="251"/>
      <c r="M1006" s="252"/>
      <c r="N1006" s="253"/>
      <c r="O1006" s="253"/>
      <c r="P1006" s="253"/>
      <c r="Q1006" s="253"/>
      <c r="R1006" s="253"/>
      <c r="S1006" s="253"/>
      <c r="T1006" s="254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55" t="s">
        <v>167</v>
      </c>
      <c r="AU1006" s="255" t="s">
        <v>94</v>
      </c>
      <c r="AV1006" s="14" t="s">
        <v>94</v>
      </c>
      <c r="AW1006" s="14" t="s">
        <v>43</v>
      </c>
      <c r="AX1006" s="14" t="s">
        <v>83</v>
      </c>
      <c r="AY1006" s="255" t="s">
        <v>156</v>
      </c>
    </row>
    <row r="1007" s="13" customFormat="1">
      <c r="A1007" s="13"/>
      <c r="B1007" s="234"/>
      <c r="C1007" s="235"/>
      <c r="D1007" s="236" t="s">
        <v>167</v>
      </c>
      <c r="E1007" s="237" t="s">
        <v>36</v>
      </c>
      <c r="F1007" s="238" t="s">
        <v>1248</v>
      </c>
      <c r="G1007" s="235"/>
      <c r="H1007" s="237" t="s">
        <v>36</v>
      </c>
      <c r="I1007" s="239"/>
      <c r="J1007" s="235"/>
      <c r="K1007" s="235"/>
      <c r="L1007" s="240"/>
      <c r="M1007" s="241"/>
      <c r="N1007" s="242"/>
      <c r="O1007" s="242"/>
      <c r="P1007" s="242"/>
      <c r="Q1007" s="242"/>
      <c r="R1007" s="242"/>
      <c r="S1007" s="242"/>
      <c r="T1007" s="243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44" t="s">
        <v>167</v>
      </c>
      <c r="AU1007" s="244" t="s">
        <v>94</v>
      </c>
      <c r="AV1007" s="13" t="s">
        <v>91</v>
      </c>
      <c r="AW1007" s="13" t="s">
        <v>43</v>
      </c>
      <c r="AX1007" s="13" t="s">
        <v>83</v>
      </c>
      <c r="AY1007" s="244" t="s">
        <v>156</v>
      </c>
    </row>
    <row r="1008" s="13" customFormat="1">
      <c r="A1008" s="13"/>
      <c r="B1008" s="234"/>
      <c r="C1008" s="235"/>
      <c r="D1008" s="236" t="s">
        <v>167</v>
      </c>
      <c r="E1008" s="237" t="s">
        <v>36</v>
      </c>
      <c r="F1008" s="238" t="s">
        <v>907</v>
      </c>
      <c r="G1008" s="235"/>
      <c r="H1008" s="237" t="s">
        <v>36</v>
      </c>
      <c r="I1008" s="239"/>
      <c r="J1008" s="235"/>
      <c r="K1008" s="235"/>
      <c r="L1008" s="240"/>
      <c r="M1008" s="241"/>
      <c r="N1008" s="242"/>
      <c r="O1008" s="242"/>
      <c r="P1008" s="242"/>
      <c r="Q1008" s="242"/>
      <c r="R1008" s="242"/>
      <c r="S1008" s="242"/>
      <c r="T1008" s="243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4" t="s">
        <v>167</v>
      </c>
      <c r="AU1008" s="244" t="s">
        <v>94</v>
      </c>
      <c r="AV1008" s="13" t="s">
        <v>91</v>
      </c>
      <c r="AW1008" s="13" t="s">
        <v>43</v>
      </c>
      <c r="AX1008" s="13" t="s">
        <v>83</v>
      </c>
      <c r="AY1008" s="244" t="s">
        <v>156</v>
      </c>
    </row>
    <row r="1009" s="13" customFormat="1">
      <c r="A1009" s="13"/>
      <c r="B1009" s="234"/>
      <c r="C1009" s="235"/>
      <c r="D1009" s="236" t="s">
        <v>167</v>
      </c>
      <c r="E1009" s="237" t="s">
        <v>36</v>
      </c>
      <c r="F1009" s="238" t="s">
        <v>908</v>
      </c>
      <c r="G1009" s="235"/>
      <c r="H1009" s="237" t="s">
        <v>36</v>
      </c>
      <c r="I1009" s="239"/>
      <c r="J1009" s="235"/>
      <c r="K1009" s="235"/>
      <c r="L1009" s="240"/>
      <c r="M1009" s="241"/>
      <c r="N1009" s="242"/>
      <c r="O1009" s="242"/>
      <c r="P1009" s="242"/>
      <c r="Q1009" s="242"/>
      <c r="R1009" s="242"/>
      <c r="S1009" s="242"/>
      <c r="T1009" s="243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44" t="s">
        <v>167</v>
      </c>
      <c r="AU1009" s="244" t="s">
        <v>94</v>
      </c>
      <c r="AV1009" s="13" t="s">
        <v>91</v>
      </c>
      <c r="AW1009" s="13" t="s">
        <v>43</v>
      </c>
      <c r="AX1009" s="13" t="s">
        <v>83</v>
      </c>
      <c r="AY1009" s="244" t="s">
        <v>156</v>
      </c>
    </row>
    <row r="1010" s="14" customFormat="1">
      <c r="A1010" s="14"/>
      <c r="B1010" s="245"/>
      <c r="C1010" s="246"/>
      <c r="D1010" s="236" t="s">
        <v>167</v>
      </c>
      <c r="E1010" s="247" t="s">
        <v>36</v>
      </c>
      <c r="F1010" s="248" t="s">
        <v>909</v>
      </c>
      <c r="G1010" s="246"/>
      <c r="H1010" s="249">
        <v>38.799999999999997</v>
      </c>
      <c r="I1010" s="250"/>
      <c r="J1010" s="246"/>
      <c r="K1010" s="246"/>
      <c r="L1010" s="251"/>
      <c r="M1010" s="252"/>
      <c r="N1010" s="253"/>
      <c r="O1010" s="253"/>
      <c r="P1010" s="253"/>
      <c r="Q1010" s="253"/>
      <c r="R1010" s="253"/>
      <c r="S1010" s="253"/>
      <c r="T1010" s="254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5" t="s">
        <v>167</v>
      </c>
      <c r="AU1010" s="255" t="s">
        <v>94</v>
      </c>
      <c r="AV1010" s="14" t="s">
        <v>94</v>
      </c>
      <c r="AW1010" s="14" t="s">
        <v>43</v>
      </c>
      <c r="AX1010" s="14" t="s">
        <v>83</v>
      </c>
      <c r="AY1010" s="255" t="s">
        <v>156</v>
      </c>
    </row>
    <row r="1011" s="13" customFormat="1">
      <c r="A1011" s="13"/>
      <c r="B1011" s="234"/>
      <c r="C1011" s="235"/>
      <c r="D1011" s="236" t="s">
        <v>167</v>
      </c>
      <c r="E1011" s="237" t="s">
        <v>36</v>
      </c>
      <c r="F1011" s="238" t="s">
        <v>910</v>
      </c>
      <c r="G1011" s="235"/>
      <c r="H1011" s="237" t="s">
        <v>36</v>
      </c>
      <c r="I1011" s="239"/>
      <c r="J1011" s="235"/>
      <c r="K1011" s="235"/>
      <c r="L1011" s="240"/>
      <c r="M1011" s="241"/>
      <c r="N1011" s="242"/>
      <c r="O1011" s="242"/>
      <c r="P1011" s="242"/>
      <c r="Q1011" s="242"/>
      <c r="R1011" s="242"/>
      <c r="S1011" s="242"/>
      <c r="T1011" s="243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44" t="s">
        <v>167</v>
      </c>
      <c r="AU1011" s="244" t="s">
        <v>94</v>
      </c>
      <c r="AV1011" s="13" t="s">
        <v>91</v>
      </c>
      <c r="AW1011" s="13" t="s">
        <v>43</v>
      </c>
      <c r="AX1011" s="13" t="s">
        <v>83</v>
      </c>
      <c r="AY1011" s="244" t="s">
        <v>156</v>
      </c>
    </row>
    <row r="1012" s="14" customFormat="1">
      <c r="A1012" s="14"/>
      <c r="B1012" s="245"/>
      <c r="C1012" s="246"/>
      <c r="D1012" s="236" t="s">
        <v>167</v>
      </c>
      <c r="E1012" s="247" t="s">
        <v>36</v>
      </c>
      <c r="F1012" s="248" t="s">
        <v>911</v>
      </c>
      <c r="G1012" s="246"/>
      <c r="H1012" s="249">
        <v>39.200000000000003</v>
      </c>
      <c r="I1012" s="250"/>
      <c r="J1012" s="246"/>
      <c r="K1012" s="246"/>
      <c r="L1012" s="251"/>
      <c r="M1012" s="252"/>
      <c r="N1012" s="253"/>
      <c r="O1012" s="253"/>
      <c r="P1012" s="253"/>
      <c r="Q1012" s="253"/>
      <c r="R1012" s="253"/>
      <c r="S1012" s="253"/>
      <c r="T1012" s="254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55" t="s">
        <v>167</v>
      </c>
      <c r="AU1012" s="255" t="s">
        <v>94</v>
      </c>
      <c r="AV1012" s="14" t="s">
        <v>94</v>
      </c>
      <c r="AW1012" s="14" t="s">
        <v>43</v>
      </c>
      <c r="AX1012" s="14" t="s">
        <v>83</v>
      </c>
      <c r="AY1012" s="255" t="s">
        <v>156</v>
      </c>
    </row>
    <row r="1013" s="13" customFormat="1">
      <c r="A1013" s="13"/>
      <c r="B1013" s="234"/>
      <c r="C1013" s="235"/>
      <c r="D1013" s="236" t="s">
        <v>167</v>
      </c>
      <c r="E1013" s="237" t="s">
        <v>36</v>
      </c>
      <c r="F1013" s="238" t="s">
        <v>912</v>
      </c>
      <c r="G1013" s="235"/>
      <c r="H1013" s="237" t="s">
        <v>36</v>
      </c>
      <c r="I1013" s="239"/>
      <c r="J1013" s="235"/>
      <c r="K1013" s="235"/>
      <c r="L1013" s="240"/>
      <c r="M1013" s="241"/>
      <c r="N1013" s="242"/>
      <c r="O1013" s="242"/>
      <c r="P1013" s="242"/>
      <c r="Q1013" s="242"/>
      <c r="R1013" s="242"/>
      <c r="S1013" s="242"/>
      <c r="T1013" s="243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44" t="s">
        <v>167</v>
      </c>
      <c r="AU1013" s="244" t="s">
        <v>94</v>
      </c>
      <c r="AV1013" s="13" t="s">
        <v>91</v>
      </c>
      <c r="AW1013" s="13" t="s">
        <v>43</v>
      </c>
      <c r="AX1013" s="13" t="s">
        <v>83</v>
      </c>
      <c r="AY1013" s="244" t="s">
        <v>156</v>
      </c>
    </row>
    <row r="1014" s="14" customFormat="1">
      <c r="A1014" s="14"/>
      <c r="B1014" s="245"/>
      <c r="C1014" s="246"/>
      <c r="D1014" s="236" t="s">
        <v>167</v>
      </c>
      <c r="E1014" s="247" t="s">
        <v>36</v>
      </c>
      <c r="F1014" s="248" t="s">
        <v>913</v>
      </c>
      <c r="G1014" s="246"/>
      <c r="H1014" s="249">
        <v>105.8</v>
      </c>
      <c r="I1014" s="250"/>
      <c r="J1014" s="246"/>
      <c r="K1014" s="246"/>
      <c r="L1014" s="251"/>
      <c r="M1014" s="252"/>
      <c r="N1014" s="253"/>
      <c r="O1014" s="253"/>
      <c r="P1014" s="253"/>
      <c r="Q1014" s="253"/>
      <c r="R1014" s="253"/>
      <c r="S1014" s="253"/>
      <c r="T1014" s="254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5" t="s">
        <v>167</v>
      </c>
      <c r="AU1014" s="255" t="s">
        <v>94</v>
      </c>
      <c r="AV1014" s="14" t="s">
        <v>94</v>
      </c>
      <c r="AW1014" s="14" t="s">
        <v>43</v>
      </c>
      <c r="AX1014" s="14" t="s">
        <v>83</v>
      </c>
      <c r="AY1014" s="255" t="s">
        <v>156</v>
      </c>
    </row>
    <row r="1015" s="13" customFormat="1">
      <c r="A1015" s="13"/>
      <c r="B1015" s="234"/>
      <c r="C1015" s="235"/>
      <c r="D1015" s="236" t="s">
        <v>167</v>
      </c>
      <c r="E1015" s="237" t="s">
        <v>36</v>
      </c>
      <c r="F1015" s="238" t="s">
        <v>501</v>
      </c>
      <c r="G1015" s="235"/>
      <c r="H1015" s="237" t="s">
        <v>36</v>
      </c>
      <c r="I1015" s="239"/>
      <c r="J1015" s="235"/>
      <c r="K1015" s="235"/>
      <c r="L1015" s="240"/>
      <c r="M1015" s="241"/>
      <c r="N1015" s="242"/>
      <c r="O1015" s="242"/>
      <c r="P1015" s="242"/>
      <c r="Q1015" s="242"/>
      <c r="R1015" s="242"/>
      <c r="S1015" s="242"/>
      <c r="T1015" s="243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44" t="s">
        <v>167</v>
      </c>
      <c r="AU1015" s="244" t="s">
        <v>94</v>
      </c>
      <c r="AV1015" s="13" t="s">
        <v>91</v>
      </c>
      <c r="AW1015" s="13" t="s">
        <v>43</v>
      </c>
      <c r="AX1015" s="13" t="s">
        <v>83</v>
      </c>
      <c r="AY1015" s="244" t="s">
        <v>156</v>
      </c>
    </row>
    <row r="1016" s="13" customFormat="1">
      <c r="A1016" s="13"/>
      <c r="B1016" s="234"/>
      <c r="C1016" s="235"/>
      <c r="D1016" s="236" t="s">
        <v>167</v>
      </c>
      <c r="E1016" s="237" t="s">
        <v>36</v>
      </c>
      <c r="F1016" s="238" t="s">
        <v>1249</v>
      </c>
      <c r="G1016" s="235"/>
      <c r="H1016" s="237" t="s">
        <v>36</v>
      </c>
      <c r="I1016" s="239"/>
      <c r="J1016" s="235"/>
      <c r="K1016" s="235"/>
      <c r="L1016" s="240"/>
      <c r="M1016" s="241"/>
      <c r="N1016" s="242"/>
      <c r="O1016" s="242"/>
      <c r="P1016" s="242"/>
      <c r="Q1016" s="242"/>
      <c r="R1016" s="242"/>
      <c r="S1016" s="242"/>
      <c r="T1016" s="243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44" t="s">
        <v>167</v>
      </c>
      <c r="AU1016" s="244" t="s">
        <v>94</v>
      </c>
      <c r="AV1016" s="13" t="s">
        <v>91</v>
      </c>
      <c r="AW1016" s="13" t="s">
        <v>43</v>
      </c>
      <c r="AX1016" s="13" t="s">
        <v>83</v>
      </c>
      <c r="AY1016" s="244" t="s">
        <v>156</v>
      </c>
    </row>
    <row r="1017" s="15" customFormat="1">
      <c r="A1017" s="15"/>
      <c r="B1017" s="256"/>
      <c r="C1017" s="257"/>
      <c r="D1017" s="236" t="s">
        <v>167</v>
      </c>
      <c r="E1017" s="258" t="s">
        <v>36</v>
      </c>
      <c r="F1017" s="259" t="s">
        <v>250</v>
      </c>
      <c r="G1017" s="257"/>
      <c r="H1017" s="260">
        <v>299</v>
      </c>
      <c r="I1017" s="261"/>
      <c r="J1017" s="257"/>
      <c r="K1017" s="257"/>
      <c r="L1017" s="262"/>
      <c r="M1017" s="263"/>
      <c r="N1017" s="264"/>
      <c r="O1017" s="264"/>
      <c r="P1017" s="264"/>
      <c r="Q1017" s="264"/>
      <c r="R1017" s="264"/>
      <c r="S1017" s="264"/>
      <c r="T1017" s="265"/>
      <c r="U1017" s="15"/>
      <c r="V1017" s="15"/>
      <c r="W1017" s="15"/>
      <c r="X1017" s="15"/>
      <c r="Y1017" s="15"/>
      <c r="Z1017" s="15"/>
      <c r="AA1017" s="15"/>
      <c r="AB1017" s="15"/>
      <c r="AC1017" s="15"/>
      <c r="AD1017" s="15"/>
      <c r="AE1017" s="15"/>
      <c r="AT1017" s="266" t="s">
        <v>167</v>
      </c>
      <c r="AU1017" s="266" t="s">
        <v>94</v>
      </c>
      <c r="AV1017" s="15" t="s">
        <v>163</v>
      </c>
      <c r="AW1017" s="15" t="s">
        <v>43</v>
      </c>
      <c r="AX1017" s="15" t="s">
        <v>91</v>
      </c>
      <c r="AY1017" s="266" t="s">
        <v>156</v>
      </c>
    </row>
    <row r="1018" s="2" customFormat="1" ht="24.15" customHeight="1">
      <c r="A1018" s="42"/>
      <c r="B1018" s="43"/>
      <c r="C1018" s="216" t="s">
        <v>1250</v>
      </c>
      <c r="D1018" s="216" t="s">
        <v>158</v>
      </c>
      <c r="E1018" s="217" t="s">
        <v>1251</v>
      </c>
      <c r="F1018" s="218" t="s">
        <v>1252</v>
      </c>
      <c r="G1018" s="219" t="s">
        <v>161</v>
      </c>
      <c r="H1018" s="220">
        <v>299</v>
      </c>
      <c r="I1018" s="221"/>
      <c r="J1018" s="222">
        <f>ROUND(I1018*H1018,2)</f>
        <v>0</v>
      </c>
      <c r="K1018" s="218" t="s">
        <v>162</v>
      </c>
      <c r="L1018" s="48"/>
      <c r="M1018" s="223" t="s">
        <v>36</v>
      </c>
      <c r="N1018" s="224" t="s">
        <v>54</v>
      </c>
      <c r="O1018" s="88"/>
      <c r="P1018" s="225">
        <f>O1018*H1018</f>
        <v>0</v>
      </c>
      <c r="Q1018" s="225">
        <v>3.4999999999999997E-05</v>
      </c>
      <c r="R1018" s="225">
        <f>Q1018*H1018</f>
        <v>0.010464999999999999</v>
      </c>
      <c r="S1018" s="225">
        <v>0</v>
      </c>
      <c r="T1018" s="226">
        <f>S1018*H1018</f>
        <v>0</v>
      </c>
      <c r="U1018" s="42"/>
      <c r="V1018" s="42"/>
      <c r="W1018" s="42"/>
      <c r="X1018" s="42"/>
      <c r="Y1018" s="42"/>
      <c r="Z1018" s="42"/>
      <c r="AA1018" s="42"/>
      <c r="AB1018" s="42"/>
      <c r="AC1018" s="42"/>
      <c r="AD1018" s="42"/>
      <c r="AE1018" s="42"/>
      <c r="AR1018" s="227" t="s">
        <v>163</v>
      </c>
      <c r="AT1018" s="227" t="s">
        <v>158</v>
      </c>
      <c r="AU1018" s="227" t="s">
        <v>94</v>
      </c>
      <c r="AY1018" s="20" t="s">
        <v>156</v>
      </c>
      <c r="BE1018" s="228">
        <f>IF(N1018="základní",J1018,0)</f>
        <v>0</v>
      </c>
      <c r="BF1018" s="228">
        <f>IF(N1018="snížená",J1018,0)</f>
        <v>0</v>
      </c>
      <c r="BG1018" s="228">
        <f>IF(N1018="zákl. přenesená",J1018,0)</f>
        <v>0</v>
      </c>
      <c r="BH1018" s="228">
        <f>IF(N1018="sníž. přenesená",J1018,0)</f>
        <v>0</v>
      </c>
      <c r="BI1018" s="228">
        <f>IF(N1018="nulová",J1018,0)</f>
        <v>0</v>
      </c>
      <c r="BJ1018" s="20" t="s">
        <v>91</v>
      </c>
      <c r="BK1018" s="228">
        <f>ROUND(I1018*H1018,2)</f>
        <v>0</v>
      </c>
      <c r="BL1018" s="20" t="s">
        <v>163</v>
      </c>
      <c r="BM1018" s="227" t="s">
        <v>1253</v>
      </c>
    </row>
    <row r="1019" s="2" customFormat="1">
      <c r="A1019" s="42"/>
      <c r="B1019" s="43"/>
      <c r="C1019" s="44"/>
      <c r="D1019" s="229" t="s">
        <v>165</v>
      </c>
      <c r="E1019" s="44"/>
      <c r="F1019" s="230" t="s">
        <v>1254</v>
      </c>
      <c r="G1019" s="44"/>
      <c r="H1019" s="44"/>
      <c r="I1019" s="231"/>
      <c r="J1019" s="44"/>
      <c r="K1019" s="44"/>
      <c r="L1019" s="48"/>
      <c r="M1019" s="232"/>
      <c r="N1019" s="233"/>
      <c r="O1019" s="88"/>
      <c r="P1019" s="88"/>
      <c r="Q1019" s="88"/>
      <c r="R1019" s="88"/>
      <c r="S1019" s="88"/>
      <c r="T1019" s="89"/>
      <c r="U1019" s="42"/>
      <c r="V1019" s="42"/>
      <c r="W1019" s="42"/>
      <c r="X1019" s="42"/>
      <c r="Y1019" s="42"/>
      <c r="Z1019" s="42"/>
      <c r="AA1019" s="42"/>
      <c r="AB1019" s="42"/>
      <c r="AC1019" s="42"/>
      <c r="AD1019" s="42"/>
      <c r="AE1019" s="42"/>
      <c r="AT1019" s="20" t="s">
        <v>165</v>
      </c>
      <c r="AU1019" s="20" t="s">
        <v>94</v>
      </c>
    </row>
    <row r="1020" s="13" customFormat="1">
      <c r="A1020" s="13"/>
      <c r="B1020" s="234"/>
      <c r="C1020" s="235"/>
      <c r="D1020" s="236" t="s">
        <v>167</v>
      </c>
      <c r="E1020" s="237" t="s">
        <v>36</v>
      </c>
      <c r="F1020" s="238" t="s">
        <v>392</v>
      </c>
      <c r="G1020" s="235"/>
      <c r="H1020" s="237" t="s">
        <v>36</v>
      </c>
      <c r="I1020" s="239"/>
      <c r="J1020" s="235"/>
      <c r="K1020" s="235"/>
      <c r="L1020" s="240"/>
      <c r="M1020" s="241"/>
      <c r="N1020" s="242"/>
      <c r="O1020" s="242"/>
      <c r="P1020" s="242"/>
      <c r="Q1020" s="242"/>
      <c r="R1020" s="242"/>
      <c r="S1020" s="242"/>
      <c r="T1020" s="243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4" t="s">
        <v>167</v>
      </c>
      <c r="AU1020" s="244" t="s">
        <v>94</v>
      </c>
      <c r="AV1020" s="13" t="s">
        <v>91</v>
      </c>
      <c r="AW1020" s="13" t="s">
        <v>43</v>
      </c>
      <c r="AX1020" s="13" t="s">
        <v>83</v>
      </c>
      <c r="AY1020" s="244" t="s">
        <v>156</v>
      </c>
    </row>
    <row r="1021" s="13" customFormat="1">
      <c r="A1021" s="13"/>
      <c r="B1021" s="234"/>
      <c r="C1021" s="235"/>
      <c r="D1021" s="236" t="s">
        <v>167</v>
      </c>
      <c r="E1021" s="237" t="s">
        <v>36</v>
      </c>
      <c r="F1021" s="238" t="s">
        <v>393</v>
      </c>
      <c r="G1021" s="235"/>
      <c r="H1021" s="237" t="s">
        <v>36</v>
      </c>
      <c r="I1021" s="239"/>
      <c r="J1021" s="235"/>
      <c r="K1021" s="235"/>
      <c r="L1021" s="240"/>
      <c r="M1021" s="241"/>
      <c r="N1021" s="242"/>
      <c r="O1021" s="242"/>
      <c r="P1021" s="242"/>
      <c r="Q1021" s="242"/>
      <c r="R1021" s="242"/>
      <c r="S1021" s="242"/>
      <c r="T1021" s="243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4" t="s">
        <v>167</v>
      </c>
      <c r="AU1021" s="244" t="s">
        <v>94</v>
      </c>
      <c r="AV1021" s="13" t="s">
        <v>91</v>
      </c>
      <c r="AW1021" s="13" t="s">
        <v>43</v>
      </c>
      <c r="AX1021" s="13" t="s">
        <v>83</v>
      </c>
      <c r="AY1021" s="244" t="s">
        <v>156</v>
      </c>
    </row>
    <row r="1022" s="14" customFormat="1">
      <c r="A1022" s="14"/>
      <c r="B1022" s="245"/>
      <c r="C1022" s="246"/>
      <c r="D1022" s="236" t="s">
        <v>167</v>
      </c>
      <c r="E1022" s="247" t="s">
        <v>36</v>
      </c>
      <c r="F1022" s="248" t="s">
        <v>247</v>
      </c>
      <c r="G1022" s="246"/>
      <c r="H1022" s="249">
        <v>60</v>
      </c>
      <c r="I1022" s="250"/>
      <c r="J1022" s="246"/>
      <c r="K1022" s="246"/>
      <c r="L1022" s="251"/>
      <c r="M1022" s="252"/>
      <c r="N1022" s="253"/>
      <c r="O1022" s="253"/>
      <c r="P1022" s="253"/>
      <c r="Q1022" s="253"/>
      <c r="R1022" s="253"/>
      <c r="S1022" s="253"/>
      <c r="T1022" s="254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5" t="s">
        <v>167</v>
      </c>
      <c r="AU1022" s="255" t="s">
        <v>94</v>
      </c>
      <c r="AV1022" s="14" t="s">
        <v>94</v>
      </c>
      <c r="AW1022" s="14" t="s">
        <v>43</v>
      </c>
      <c r="AX1022" s="14" t="s">
        <v>83</v>
      </c>
      <c r="AY1022" s="255" t="s">
        <v>156</v>
      </c>
    </row>
    <row r="1023" s="14" customFormat="1">
      <c r="A1023" s="14"/>
      <c r="B1023" s="245"/>
      <c r="C1023" s="246"/>
      <c r="D1023" s="236" t="s">
        <v>167</v>
      </c>
      <c r="E1023" s="247" t="s">
        <v>36</v>
      </c>
      <c r="F1023" s="248" t="s">
        <v>248</v>
      </c>
      <c r="G1023" s="246"/>
      <c r="H1023" s="249">
        <v>28</v>
      </c>
      <c r="I1023" s="250"/>
      <c r="J1023" s="246"/>
      <c r="K1023" s="246"/>
      <c r="L1023" s="251"/>
      <c r="M1023" s="252"/>
      <c r="N1023" s="253"/>
      <c r="O1023" s="253"/>
      <c r="P1023" s="253"/>
      <c r="Q1023" s="253"/>
      <c r="R1023" s="253"/>
      <c r="S1023" s="253"/>
      <c r="T1023" s="254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5" t="s">
        <v>167</v>
      </c>
      <c r="AU1023" s="255" t="s">
        <v>94</v>
      </c>
      <c r="AV1023" s="14" t="s">
        <v>94</v>
      </c>
      <c r="AW1023" s="14" t="s">
        <v>43</v>
      </c>
      <c r="AX1023" s="14" t="s">
        <v>83</v>
      </c>
      <c r="AY1023" s="255" t="s">
        <v>156</v>
      </c>
    </row>
    <row r="1024" s="14" customFormat="1">
      <c r="A1024" s="14"/>
      <c r="B1024" s="245"/>
      <c r="C1024" s="246"/>
      <c r="D1024" s="236" t="s">
        <v>167</v>
      </c>
      <c r="E1024" s="247" t="s">
        <v>36</v>
      </c>
      <c r="F1024" s="248" t="s">
        <v>249</v>
      </c>
      <c r="G1024" s="246"/>
      <c r="H1024" s="249">
        <v>27.199999999999999</v>
      </c>
      <c r="I1024" s="250"/>
      <c r="J1024" s="246"/>
      <c r="K1024" s="246"/>
      <c r="L1024" s="251"/>
      <c r="M1024" s="252"/>
      <c r="N1024" s="253"/>
      <c r="O1024" s="253"/>
      <c r="P1024" s="253"/>
      <c r="Q1024" s="253"/>
      <c r="R1024" s="253"/>
      <c r="S1024" s="253"/>
      <c r="T1024" s="254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55" t="s">
        <v>167</v>
      </c>
      <c r="AU1024" s="255" t="s">
        <v>94</v>
      </c>
      <c r="AV1024" s="14" t="s">
        <v>94</v>
      </c>
      <c r="AW1024" s="14" t="s">
        <v>43</v>
      </c>
      <c r="AX1024" s="14" t="s">
        <v>83</v>
      </c>
      <c r="AY1024" s="255" t="s">
        <v>156</v>
      </c>
    </row>
    <row r="1025" s="13" customFormat="1">
      <c r="A1025" s="13"/>
      <c r="B1025" s="234"/>
      <c r="C1025" s="235"/>
      <c r="D1025" s="236" t="s">
        <v>167</v>
      </c>
      <c r="E1025" s="237" t="s">
        <v>36</v>
      </c>
      <c r="F1025" s="238" t="s">
        <v>1248</v>
      </c>
      <c r="G1025" s="235"/>
      <c r="H1025" s="237" t="s">
        <v>36</v>
      </c>
      <c r="I1025" s="239"/>
      <c r="J1025" s="235"/>
      <c r="K1025" s="235"/>
      <c r="L1025" s="240"/>
      <c r="M1025" s="241"/>
      <c r="N1025" s="242"/>
      <c r="O1025" s="242"/>
      <c r="P1025" s="242"/>
      <c r="Q1025" s="242"/>
      <c r="R1025" s="242"/>
      <c r="S1025" s="242"/>
      <c r="T1025" s="243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44" t="s">
        <v>167</v>
      </c>
      <c r="AU1025" s="244" t="s">
        <v>94</v>
      </c>
      <c r="AV1025" s="13" t="s">
        <v>91</v>
      </c>
      <c r="AW1025" s="13" t="s">
        <v>43</v>
      </c>
      <c r="AX1025" s="13" t="s">
        <v>83</v>
      </c>
      <c r="AY1025" s="244" t="s">
        <v>156</v>
      </c>
    </row>
    <row r="1026" s="13" customFormat="1">
      <c r="A1026" s="13"/>
      <c r="B1026" s="234"/>
      <c r="C1026" s="235"/>
      <c r="D1026" s="236" t="s">
        <v>167</v>
      </c>
      <c r="E1026" s="237" t="s">
        <v>36</v>
      </c>
      <c r="F1026" s="238" t="s">
        <v>907</v>
      </c>
      <c r="G1026" s="235"/>
      <c r="H1026" s="237" t="s">
        <v>36</v>
      </c>
      <c r="I1026" s="239"/>
      <c r="J1026" s="235"/>
      <c r="K1026" s="235"/>
      <c r="L1026" s="240"/>
      <c r="M1026" s="241"/>
      <c r="N1026" s="242"/>
      <c r="O1026" s="242"/>
      <c r="P1026" s="242"/>
      <c r="Q1026" s="242"/>
      <c r="R1026" s="242"/>
      <c r="S1026" s="242"/>
      <c r="T1026" s="243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4" t="s">
        <v>167</v>
      </c>
      <c r="AU1026" s="244" t="s">
        <v>94</v>
      </c>
      <c r="AV1026" s="13" t="s">
        <v>91</v>
      </c>
      <c r="AW1026" s="13" t="s">
        <v>43</v>
      </c>
      <c r="AX1026" s="13" t="s">
        <v>83</v>
      </c>
      <c r="AY1026" s="244" t="s">
        <v>156</v>
      </c>
    </row>
    <row r="1027" s="13" customFormat="1">
      <c r="A1027" s="13"/>
      <c r="B1027" s="234"/>
      <c r="C1027" s="235"/>
      <c r="D1027" s="236" t="s">
        <v>167</v>
      </c>
      <c r="E1027" s="237" t="s">
        <v>36</v>
      </c>
      <c r="F1027" s="238" t="s">
        <v>908</v>
      </c>
      <c r="G1027" s="235"/>
      <c r="H1027" s="237" t="s">
        <v>36</v>
      </c>
      <c r="I1027" s="239"/>
      <c r="J1027" s="235"/>
      <c r="K1027" s="235"/>
      <c r="L1027" s="240"/>
      <c r="M1027" s="241"/>
      <c r="N1027" s="242"/>
      <c r="O1027" s="242"/>
      <c r="P1027" s="242"/>
      <c r="Q1027" s="242"/>
      <c r="R1027" s="242"/>
      <c r="S1027" s="242"/>
      <c r="T1027" s="243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44" t="s">
        <v>167</v>
      </c>
      <c r="AU1027" s="244" t="s">
        <v>94</v>
      </c>
      <c r="AV1027" s="13" t="s">
        <v>91</v>
      </c>
      <c r="AW1027" s="13" t="s">
        <v>43</v>
      </c>
      <c r="AX1027" s="13" t="s">
        <v>83</v>
      </c>
      <c r="AY1027" s="244" t="s">
        <v>156</v>
      </c>
    </row>
    <row r="1028" s="14" customFormat="1">
      <c r="A1028" s="14"/>
      <c r="B1028" s="245"/>
      <c r="C1028" s="246"/>
      <c r="D1028" s="236" t="s">
        <v>167</v>
      </c>
      <c r="E1028" s="247" t="s">
        <v>36</v>
      </c>
      <c r="F1028" s="248" t="s">
        <v>909</v>
      </c>
      <c r="G1028" s="246"/>
      <c r="H1028" s="249">
        <v>38.799999999999997</v>
      </c>
      <c r="I1028" s="250"/>
      <c r="J1028" s="246"/>
      <c r="K1028" s="246"/>
      <c r="L1028" s="251"/>
      <c r="M1028" s="252"/>
      <c r="N1028" s="253"/>
      <c r="O1028" s="253"/>
      <c r="P1028" s="253"/>
      <c r="Q1028" s="253"/>
      <c r="R1028" s="253"/>
      <c r="S1028" s="253"/>
      <c r="T1028" s="254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5" t="s">
        <v>167</v>
      </c>
      <c r="AU1028" s="255" t="s">
        <v>94</v>
      </c>
      <c r="AV1028" s="14" t="s">
        <v>94</v>
      </c>
      <c r="AW1028" s="14" t="s">
        <v>43</v>
      </c>
      <c r="AX1028" s="14" t="s">
        <v>83</v>
      </c>
      <c r="AY1028" s="255" t="s">
        <v>156</v>
      </c>
    </row>
    <row r="1029" s="13" customFormat="1">
      <c r="A1029" s="13"/>
      <c r="B1029" s="234"/>
      <c r="C1029" s="235"/>
      <c r="D1029" s="236" t="s">
        <v>167</v>
      </c>
      <c r="E1029" s="237" t="s">
        <v>36</v>
      </c>
      <c r="F1029" s="238" t="s">
        <v>910</v>
      </c>
      <c r="G1029" s="235"/>
      <c r="H1029" s="237" t="s">
        <v>36</v>
      </c>
      <c r="I1029" s="239"/>
      <c r="J1029" s="235"/>
      <c r="K1029" s="235"/>
      <c r="L1029" s="240"/>
      <c r="M1029" s="241"/>
      <c r="N1029" s="242"/>
      <c r="O1029" s="242"/>
      <c r="P1029" s="242"/>
      <c r="Q1029" s="242"/>
      <c r="R1029" s="242"/>
      <c r="S1029" s="242"/>
      <c r="T1029" s="243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44" t="s">
        <v>167</v>
      </c>
      <c r="AU1029" s="244" t="s">
        <v>94</v>
      </c>
      <c r="AV1029" s="13" t="s">
        <v>91</v>
      </c>
      <c r="AW1029" s="13" t="s">
        <v>43</v>
      </c>
      <c r="AX1029" s="13" t="s">
        <v>83</v>
      </c>
      <c r="AY1029" s="244" t="s">
        <v>156</v>
      </c>
    </row>
    <row r="1030" s="14" customFormat="1">
      <c r="A1030" s="14"/>
      <c r="B1030" s="245"/>
      <c r="C1030" s="246"/>
      <c r="D1030" s="236" t="s">
        <v>167</v>
      </c>
      <c r="E1030" s="247" t="s">
        <v>36</v>
      </c>
      <c r="F1030" s="248" t="s">
        <v>911</v>
      </c>
      <c r="G1030" s="246"/>
      <c r="H1030" s="249">
        <v>39.200000000000003</v>
      </c>
      <c r="I1030" s="250"/>
      <c r="J1030" s="246"/>
      <c r="K1030" s="246"/>
      <c r="L1030" s="251"/>
      <c r="M1030" s="252"/>
      <c r="N1030" s="253"/>
      <c r="O1030" s="253"/>
      <c r="P1030" s="253"/>
      <c r="Q1030" s="253"/>
      <c r="R1030" s="253"/>
      <c r="S1030" s="253"/>
      <c r="T1030" s="254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5" t="s">
        <v>167</v>
      </c>
      <c r="AU1030" s="255" t="s">
        <v>94</v>
      </c>
      <c r="AV1030" s="14" t="s">
        <v>94</v>
      </c>
      <c r="AW1030" s="14" t="s">
        <v>43</v>
      </c>
      <c r="AX1030" s="14" t="s">
        <v>83</v>
      </c>
      <c r="AY1030" s="255" t="s">
        <v>156</v>
      </c>
    </row>
    <row r="1031" s="13" customFormat="1">
      <c r="A1031" s="13"/>
      <c r="B1031" s="234"/>
      <c r="C1031" s="235"/>
      <c r="D1031" s="236" t="s">
        <v>167</v>
      </c>
      <c r="E1031" s="237" t="s">
        <v>36</v>
      </c>
      <c r="F1031" s="238" t="s">
        <v>912</v>
      </c>
      <c r="G1031" s="235"/>
      <c r="H1031" s="237" t="s">
        <v>36</v>
      </c>
      <c r="I1031" s="239"/>
      <c r="J1031" s="235"/>
      <c r="K1031" s="235"/>
      <c r="L1031" s="240"/>
      <c r="M1031" s="241"/>
      <c r="N1031" s="242"/>
      <c r="O1031" s="242"/>
      <c r="P1031" s="242"/>
      <c r="Q1031" s="242"/>
      <c r="R1031" s="242"/>
      <c r="S1031" s="242"/>
      <c r="T1031" s="243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44" t="s">
        <v>167</v>
      </c>
      <c r="AU1031" s="244" t="s">
        <v>94</v>
      </c>
      <c r="AV1031" s="13" t="s">
        <v>91</v>
      </c>
      <c r="AW1031" s="13" t="s">
        <v>43</v>
      </c>
      <c r="AX1031" s="13" t="s">
        <v>83</v>
      </c>
      <c r="AY1031" s="244" t="s">
        <v>156</v>
      </c>
    </row>
    <row r="1032" s="14" customFormat="1">
      <c r="A1032" s="14"/>
      <c r="B1032" s="245"/>
      <c r="C1032" s="246"/>
      <c r="D1032" s="236" t="s">
        <v>167</v>
      </c>
      <c r="E1032" s="247" t="s">
        <v>36</v>
      </c>
      <c r="F1032" s="248" t="s">
        <v>913</v>
      </c>
      <c r="G1032" s="246"/>
      <c r="H1032" s="249">
        <v>105.8</v>
      </c>
      <c r="I1032" s="250"/>
      <c r="J1032" s="246"/>
      <c r="K1032" s="246"/>
      <c r="L1032" s="251"/>
      <c r="M1032" s="252"/>
      <c r="N1032" s="253"/>
      <c r="O1032" s="253"/>
      <c r="P1032" s="253"/>
      <c r="Q1032" s="253"/>
      <c r="R1032" s="253"/>
      <c r="S1032" s="253"/>
      <c r="T1032" s="254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5" t="s">
        <v>167</v>
      </c>
      <c r="AU1032" s="255" t="s">
        <v>94</v>
      </c>
      <c r="AV1032" s="14" t="s">
        <v>94</v>
      </c>
      <c r="AW1032" s="14" t="s">
        <v>43</v>
      </c>
      <c r="AX1032" s="14" t="s">
        <v>83</v>
      </c>
      <c r="AY1032" s="255" t="s">
        <v>156</v>
      </c>
    </row>
    <row r="1033" s="13" customFormat="1">
      <c r="A1033" s="13"/>
      <c r="B1033" s="234"/>
      <c r="C1033" s="235"/>
      <c r="D1033" s="236" t="s">
        <v>167</v>
      </c>
      <c r="E1033" s="237" t="s">
        <v>36</v>
      </c>
      <c r="F1033" s="238" t="s">
        <v>501</v>
      </c>
      <c r="G1033" s="235"/>
      <c r="H1033" s="237" t="s">
        <v>36</v>
      </c>
      <c r="I1033" s="239"/>
      <c r="J1033" s="235"/>
      <c r="K1033" s="235"/>
      <c r="L1033" s="240"/>
      <c r="M1033" s="241"/>
      <c r="N1033" s="242"/>
      <c r="O1033" s="242"/>
      <c r="P1033" s="242"/>
      <c r="Q1033" s="242"/>
      <c r="R1033" s="242"/>
      <c r="S1033" s="242"/>
      <c r="T1033" s="243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44" t="s">
        <v>167</v>
      </c>
      <c r="AU1033" s="244" t="s">
        <v>94</v>
      </c>
      <c r="AV1033" s="13" t="s">
        <v>91</v>
      </c>
      <c r="AW1033" s="13" t="s">
        <v>43</v>
      </c>
      <c r="AX1033" s="13" t="s">
        <v>83</v>
      </c>
      <c r="AY1033" s="244" t="s">
        <v>156</v>
      </c>
    </row>
    <row r="1034" s="13" customFormat="1">
      <c r="A1034" s="13"/>
      <c r="B1034" s="234"/>
      <c r="C1034" s="235"/>
      <c r="D1034" s="236" t="s">
        <v>167</v>
      </c>
      <c r="E1034" s="237" t="s">
        <v>36</v>
      </c>
      <c r="F1034" s="238" t="s">
        <v>1249</v>
      </c>
      <c r="G1034" s="235"/>
      <c r="H1034" s="237" t="s">
        <v>36</v>
      </c>
      <c r="I1034" s="239"/>
      <c r="J1034" s="235"/>
      <c r="K1034" s="235"/>
      <c r="L1034" s="240"/>
      <c r="M1034" s="241"/>
      <c r="N1034" s="242"/>
      <c r="O1034" s="242"/>
      <c r="P1034" s="242"/>
      <c r="Q1034" s="242"/>
      <c r="R1034" s="242"/>
      <c r="S1034" s="242"/>
      <c r="T1034" s="243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44" t="s">
        <v>167</v>
      </c>
      <c r="AU1034" s="244" t="s">
        <v>94</v>
      </c>
      <c r="AV1034" s="13" t="s">
        <v>91</v>
      </c>
      <c r="AW1034" s="13" t="s">
        <v>43</v>
      </c>
      <c r="AX1034" s="13" t="s">
        <v>83</v>
      </c>
      <c r="AY1034" s="244" t="s">
        <v>156</v>
      </c>
    </row>
    <row r="1035" s="15" customFormat="1">
      <c r="A1035" s="15"/>
      <c r="B1035" s="256"/>
      <c r="C1035" s="257"/>
      <c r="D1035" s="236" t="s">
        <v>167</v>
      </c>
      <c r="E1035" s="258" t="s">
        <v>36</v>
      </c>
      <c r="F1035" s="259" t="s">
        <v>250</v>
      </c>
      <c r="G1035" s="257"/>
      <c r="H1035" s="260">
        <v>299</v>
      </c>
      <c r="I1035" s="261"/>
      <c r="J1035" s="257"/>
      <c r="K1035" s="257"/>
      <c r="L1035" s="262"/>
      <c r="M1035" s="263"/>
      <c r="N1035" s="264"/>
      <c r="O1035" s="264"/>
      <c r="P1035" s="264"/>
      <c r="Q1035" s="264"/>
      <c r="R1035" s="264"/>
      <c r="S1035" s="264"/>
      <c r="T1035" s="265"/>
      <c r="U1035" s="15"/>
      <c r="V1035" s="15"/>
      <c r="W1035" s="15"/>
      <c r="X1035" s="15"/>
      <c r="Y1035" s="15"/>
      <c r="Z1035" s="15"/>
      <c r="AA1035" s="15"/>
      <c r="AB1035" s="15"/>
      <c r="AC1035" s="15"/>
      <c r="AD1035" s="15"/>
      <c r="AE1035" s="15"/>
      <c r="AT1035" s="266" t="s">
        <v>167</v>
      </c>
      <c r="AU1035" s="266" t="s">
        <v>94</v>
      </c>
      <c r="AV1035" s="15" t="s">
        <v>163</v>
      </c>
      <c r="AW1035" s="15" t="s">
        <v>43</v>
      </c>
      <c r="AX1035" s="15" t="s">
        <v>91</v>
      </c>
      <c r="AY1035" s="266" t="s">
        <v>156</v>
      </c>
    </row>
    <row r="1036" s="13" customFormat="1">
      <c r="A1036" s="13"/>
      <c r="B1036" s="234"/>
      <c r="C1036" s="235"/>
      <c r="D1036" s="236" t="s">
        <v>167</v>
      </c>
      <c r="E1036" s="237" t="s">
        <v>36</v>
      </c>
      <c r="F1036" s="238" t="s">
        <v>377</v>
      </c>
      <c r="G1036" s="235"/>
      <c r="H1036" s="237" t="s">
        <v>36</v>
      </c>
      <c r="I1036" s="239"/>
      <c r="J1036" s="235"/>
      <c r="K1036" s="235"/>
      <c r="L1036" s="240"/>
      <c r="M1036" s="241"/>
      <c r="N1036" s="242"/>
      <c r="O1036" s="242"/>
      <c r="P1036" s="242"/>
      <c r="Q1036" s="242"/>
      <c r="R1036" s="242"/>
      <c r="S1036" s="242"/>
      <c r="T1036" s="243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44" t="s">
        <v>167</v>
      </c>
      <c r="AU1036" s="244" t="s">
        <v>94</v>
      </c>
      <c r="AV1036" s="13" t="s">
        <v>91</v>
      </c>
      <c r="AW1036" s="13" t="s">
        <v>43</v>
      </c>
      <c r="AX1036" s="13" t="s">
        <v>83</v>
      </c>
      <c r="AY1036" s="244" t="s">
        <v>156</v>
      </c>
    </row>
    <row r="1037" s="13" customFormat="1">
      <c r="A1037" s="13"/>
      <c r="B1037" s="234"/>
      <c r="C1037" s="235"/>
      <c r="D1037" s="236" t="s">
        <v>167</v>
      </c>
      <c r="E1037" s="237" t="s">
        <v>36</v>
      </c>
      <c r="F1037" s="238" t="s">
        <v>378</v>
      </c>
      <c r="G1037" s="235"/>
      <c r="H1037" s="237" t="s">
        <v>36</v>
      </c>
      <c r="I1037" s="239"/>
      <c r="J1037" s="235"/>
      <c r="K1037" s="235"/>
      <c r="L1037" s="240"/>
      <c r="M1037" s="241"/>
      <c r="N1037" s="242"/>
      <c r="O1037" s="242"/>
      <c r="P1037" s="242"/>
      <c r="Q1037" s="242"/>
      <c r="R1037" s="242"/>
      <c r="S1037" s="242"/>
      <c r="T1037" s="243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44" t="s">
        <v>167</v>
      </c>
      <c r="AU1037" s="244" t="s">
        <v>94</v>
      </c>
      <c r="AV1037" s="13" t="s">
        <v>91</v>
      </c>
      <c r="AW1037" s="13" t="s">
        <v>43</v>
      </c>
      <c r="AX1037" s="13" t="s">
        <v>83</v>
      </c>
      <c r="AY1037" s="244" t="s">
        <v>156</v>
      </c>
    </row>
    <row r="1038" s="14" customFormat="1">
      <c r="A1038" s="14"/>
      <c r="B1038" s="245"/>
      <c r="C1038" s="246"/>
      <c r="D1038" s="236" t="s">
        <v>167</v>
      </c>
      <c r="E1038" s="247" t="s">
        <v>36</v>
      </c>
      <c r="F1038" s="248" t="s">
        <v>255</v>
      </c>
      <c r="G1038" s="246"/>
      <c r="H1038" s="249">
        <v>93.290999999999997</v>
      </c>
      <c r="I1038" s="250"/>
      <c r="J1038" s="246"/>
      <c r="K1038" s="246"/>
      <c r="L1038" s="251"/>
      <c r="M1038" s="252"/>
      <c r="N1038" s="253"/>
      <c r="O1038" s="253"/>
      <c r="P1038" s="253"/>
      <c r="Q1038" s="253"/>
      <c r="R1038" s="253"/>
      <c r="S1038" s="253"/>
      <c r="T1038" s="254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55" t="s">
        <v>167</v>
      </c>
      <c r="AU1038" s="255" t="s">
        <v>94</v>
      </c>
      <c r="AV1038" s="14" t="s">
        <v>94</v>
      </c>
      <c r="AW1038" s="14" t="s">
        <v>43</v>
      </c>
      <c r="AX1038" s="14" t="s">
        <v>83</v>
      </c>
      <c r="AY1038" s="255" t="s">
        <v>156</v>
      </c>
    </row>
    <row r="1039" s="14" customFormat="1">
      <c r="A1039" s="14"/>
      <c r="B1039" s="245"/>
      <c r="C1039" s="246"/>
      <c r="D1039" s="236" t="s">
        <v>167</v>
      </c>
      <c r="E1039" s="247" t="s">
        <v>36</v>
      </c>
      <c r="F1039" s="248" t="s">
        <v>256</v>
      </c>
      <c r="G1039" s="246"/>
      <c r="H1039" s="249">
        <v>65.748999999999995</v>
      </c>
      <c r="I1039" s="250"/>
      <c r="J1039" s="246"/>
      <c r="K1039" s="246"/>
      <c r="L1039" s="251"/>
      <c r="M1039" s="252"/>
      <c r="N1039" s="253"/>
      <c r="O1039" s="253"/>
      <c r="P1039" s="253"/>
      <c r="Q1039" s="253"/>
      <c r="R1039" s="253"/>
      <c r="S1039" s="253"/>
      <c r="T1039" s="254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5" t="s">
        <v>167</v>
      </c>
      <c r="AU1039" s="255" t="s">
        <v>94</v>
      </c>
      <c r="AV1039" s="14" t="s">
        <v>94</v>
      </c>
      <c r="AW1039" s="14" t="s">
        <v>43</v>
      </c>
      <c r="AX1039" s="14" t="s">
        <v>83</v>
      </c>
      <c r="AY1039" s="255" t="s">
        <v>156</v>
      </c>
    </row>
    <row r="1040" s="14" customFormat="1">
      <c r="A1040" s="14"/>
      <c r="B1040" s="245"/>
      <c r="C1040" s="246"/>
      <c r="D1040" s="236" t="s">
        <v>167</v>
      </c>
      <c r="E1040" s="247" t="s">
        <v>36</v>
      </c>
      <c r="F1040" s="248" t="s">
        <v>257</v>
      </c>
      <c r="G1040" s="246"/>
      <c r="H1040" s="249">
        <v>62.232999999999997</v>
      </c>
      <c r="I1040" s="250"/>
      <c r="J1040" s="246"/>
      <c r="K1040" s="246"/>
      <c r="L1040" s="251"/>
      <c r="M1040" s="252"/>
      <c r="N1040" s="253"/>
      <c r="O1040" s="253"/>
      <c r="P1040" s="253"/>
      <c r="Q1040" s="253"/>
      <c r="R1040" s="253"/>
      <c r="S1040" s="253"/>
      <c r="T1040" s="254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5" t="s">
        <v>167</v>
      </c>
      <c r="AU1040" s="255" t="s">
        <v>94</v>
      </c>
      <c r="AV1040" s="14" t="s">
        <v>94</v>
      </c>
      <c r="AW1040" s="14" t="s">
        <v>43</v>
      </c>
      <c r="AX1040" s="14" t="s">
        <v>83</v>
      </c>
      <c r="AY1040" s="255" t="s">
        <v>156</v>
      </c>
    </row>
    <row r="1041" s="14" customFormat="1">
      <c r="A1041" s="14"/>
      <c r="B1041" s="245"/>
      <c r="C1041" s="246"/>
      <c r="D1041" s="236" t="s">
        <v>167</v>
      </c>
      <c r="E1041" s="247" t="s">
        <v>36</v>
      </c>
      <c r="F1041" s="248" t="s">
        <v>258</v>
      </c>
      <c r="G1041" s="246"/>
      <c r="H1041" s="249">
        <v>-8.7919999999999998</v>
      </c>
      <c r="I1041" s="250"/>
      <c r="J1041" s="246"/>
      <c r="K1041" s="246"/>
      <c r="L1041" s="251"/>
      <c r="M1041" s="252"/>
      <c r="N1041" s="253"/>
      <c r="O1041" s="253"/>
      <c r="P1041" s="253"/>
      <c r="Q1041" s="253"/>
      <c r="R1041" s="253"/>
      <c r="S1041" s="253"/>
      <c r="T1041" s="254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5" t="s">
        <v>167</v>
      </c>
      <c r="AU1041" s="255" t="s">
        <v>94</v>
      </c>
      <c r="AV1041" s="14" t="s">
        <v>94</v>
      </c>
      <c r="AW1041" s="14" t="s">
        <v>43</v>
      </c>
      <c r="AX1041" s="14" t="s">
        <v>83</v>
      </c>
      <c r="AY1041" s="255" t="s">
        <v>156</v>
      </c>
    </row>
    <row r="1042" s="14" customFormat="1">
      <c r="A1042" s="14"/>
      <c r="B1042" s="245"/>
      <c r="C1042" s="246"/>
      <c r="D1042" s="236" t="s">
        <v>167</v>
      </c>
      <c r="E1042" s="247" t="s">
        <v>36</v>
      </c>
      <c r="F1042" s="248" t="s">
        <v>1255</v>
      </c>
      <c r="G1042" s="246"/>
      <c r="H1042" s="249">
        <v>-45.036000000000001</v>
      </c>
      <c r="I1042" s="250"/>
      <c r="J1042" s="246"/>
      <c r="K1042" s="246"/>
      <c r="L1042" s="251"/>
      <c r="M1042" s="252"/>
      <c r="N1042" s="253"/>
      <c r="O1042" s="253"/>
      <c r="P1042" s="253"/>
      <c r="Q1042" s="253"/>
      <c r="R1042" s="253"/>
      <c r="S1042" s="253"/>
      <c r="T1042" s="254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5" t="s">
        <v>167</v>
      </c>
      <c r="AU1042" s="255" t="s">
        <v>94</v>
      </c>
      <c r="AV1042" s="14" t="s">
        <v>94</v>
      </c>
      <c r="AW1042" s="14" t="s">
        <v>43</v>
      </c>
      <c r="AX1042" s="14" t="s">
        <v>83</v>
      </c>
      <c r="AY1042" s="255" t="s">
        <v>156</v>
      </c>
    </row>
    <row r="1043" s="13" customFormat="1">
      <c r="A1043" s="13"/>
      <c r="B1043" s="234"/>
      <c r="C1043" s="235"/>
      <c r="D1043" s="236" t="s">
        <v>167</v>
      </c>
      <c r="E1043" s="237" t="s">
        <v>36</v>
      </c>
      <c r="F1043" s="238" t="s">
        <v>260</v>
      </c>
      <c r="G1043" s="235"/>
      <c r="H1043" s="237" t="s">
        <v>36</v>
      </c>
      <c r="I1043" s="239"/>
      <c r="J1043" s="235"/>
      <c r="K1043" s="235"/>
      <c r="L1043" s="240"/>
      <c r="M1043" s="241"/>
      <c r="N1043" s="242"/>
      <c r="O1043" s="242"/>
      <c r="P1043" s="242"/>
      <c r="Q1043" s="242"/>
      <c r="R1043" s="242"/>
      <c r="S1043" s="242"/>
      <c r="T1043" s="243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44" t="s">
        <v>167</v>
      </c>
      <c r="AU1043" s="244" t="s">
        <v>94</v>
      </c>
      <c r="AV1043" s="13" t="s">
        <v>91</v>
      </c>
      <c r="AW1043" s="13" t="s">
        <v>43</v>
      </c>
      <c r="AX1043" s="13" t="s">
        <v>83</v>
      </c>
      <c r="AY1043" s="244" t="s">
        <v>156</v>
      </c>
    </row>
    <row r="1044" s="14" customFormat="1">
      <c r="A1044" s="14"/>
      <c r="B1044" s="245"/>
      <c r="C1044" s="246"/>
      <c r="D1044" s="236" t="s">
        <v>167</v>
      </c>
      <c r="E1044" s="247" t="s">
        <v>36</v>
      </c>
      <c r="F1044" s="248" t="s">
        <v>261</v>
      </c>
      <c r="G1044" s="246"/>
      <c r="H1044" s="249">
        <v>5.2480000000000002</v>
      </c>
      <c r="I1044" s="250"/>
      <c r="J1044" s="246"/>
      <c r="K1044" s="246"/>
      <c r="L1044" s="251"/>
      <c r="M1044" s="252"/>
      <c r="N1044" s="253"/>
      <c r="O1044" s="253"/>
      <c r="P1044" s="253"/>
      <c r="Q1044" s="253"/>
      <c r="R1044" s="253"/>
      <c r="S1044" s="253"/>
      <c r="T1044" s="254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5" t="s">
        <v>167</v>
      </c>
      <c r="AU1044" s="255" t="s">
        <v>94</v>
      </c>
      <c r="AV1044" s="14" t="s">
        <v>94</v>
      </c>
      <c r="AW1044" s="14" t="s">
        <v>43</v>
      </c>
      <c r="AX1044" s="14" t="s">
        <v>83</v>
      </c>
      <c r="AY1044" s="255" t="s">
        <v>156</v>
      </c>
    </row>
    <row r="1045" s="14" customFormat="1">
      <c r="A1045" s="14"/>
      <c r="B1045" s="245"/>
      <c r="C1045" s="246"/>
      <c r="D1045" s="236" t="s">
        <v>167</v>
      </c>
      <c r="E1045" s="247" t="s">
        <v>36</v>
      </c>
      <c r="F1045" s="248" t="s">
        <v>1256</v>
      </c>
      <c r="G1045" s="246"/>
      <c r="H1045" s="249">
        <v>17.225999999999999</v>
      </c>
      <c r="I1045" s="250"/>
      <c r="J1045" s="246"/>
      <c r="K1045" s="246"/>
      <c r="L1045" s="251"/>
      <c r="M1045" s="252"/>
      <c r="N1045" s="253"/>
      <c r="O1045" s="253"/>
      <c r="P1045" s="253"/>
      <c r="Q1045" s="253"/>
      <c r="R1045" s="253"/>
      <c r="S1045" s="253"/>
      <c r="T1045" s="254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5" t="s">
        <v>167</v>
      </c>
      <c r="AU1045" s="255" t="s">
        <v>94</v>
      </c>
      <c r="AV1045" s="14" t="s">
        <v>94</v>
      </c>
      <c r="AW1045" s="14" t="s">
        <v>43</v>
      </c>
      <c r="AX1045" s="14" t="s">
        <v>83</v>
      </c>
      <c r="AY1045" s="255" t="s">
        <v>156</v>
      </c>
    </row>
    <row r="1046" s="13" customFormat="1">
      <c r="A1046" s="13"/>
      <c r="B1046" s="234"/>
      <c r="C1046" s="235"/>
      <c r="D1046" s="236" t="s">
        <v>167</v>
      </c>
      <c r="E1046" s="237" t="s">
        <v>36</v>
      </c>
      <c r="F1046" s="238" t="s">
        <v>943</v>
      </c>
      <c r="G1046" s="235"/>
      <c r="H1046" s="237" t="s">
        <v>36</v>
      </c>
      <c r="I1046" s="239"/>
      <c r="J1046" s="235"/>
      <c r="K1046" s="235"/>
      <c r="L1046" s="240"/>
      <c r="M1046" s="241"/>
      <c r="N1046" s="242"/>
      <c r="O1046" s="242"/>
      <c r="P1046" s="242"/>
      <c r="Q1046" s="242"/>
      <c r="R1046" s="242"/>
      <c r="S1046" s="242"/>
      <c r="T1046" s="243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44" t="s">
        <v>167</v>
      </c>
      <c r="AU1046" s="244" t="s">
        <v>94</v>
      </c>
      <c r="AV1046" s="13" t="s">
        <v>91</v>
      </c>
      <c r="AW1046" s="13" t="s">
        <v>43</v>
      </c>
      <c r="AX1046" s="13" t="s">
        <v>83</v>
      </c>
      <c r="AY1046" s="244" t="s">
        <v>156</v>
      </c>
    </row>
    <row r="1047" s="13" customFormat="1">
      <c r="A1047" s="13"/>
      <c r="B1047" s="234"/>
      <c r="C1047" s="235"/>
      <c r="D1047" s="236" t="s">
        <v>167</v>
      </c>
      <c r="E1047" s="237" t="s">
        <v>36</v>
      </c>
      <c r="F1047" s="238" t="s">
        <v>908</v>
      </c>
      <c r="G1047" s="235"/>
      <c r="H1047" s="237" t="s">
        <v>36</v>
      </c>
      <c r="I1047" s="239"/>
      <c r="J1047" s="235"/>
      <c r="K1047" s="235"/>
      <c r="L1047" s="240"/>
      <c r="M1047" s="241"/>
      <c r="N1047" s="242"/>
      <c r="O1047" s="242"/>
      <c r="P1047" s="242"/>
      <c r="Q1047" s="242"/>
      <c r="R1047" s="242"/>
      <c r="S1047" s="242"/>
      <c r="T1047" s="243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44" t="s">
        <v>167</v>
      </c>
      <c r="AU1047" s="244" t="s">
        <v>94</v>
      </c>
      <c r="AV1047" s="13" t="s">
        <v>91</v>
      </c>
      <c r="AW1047" s="13" t="s">
        <v>43</v>
      </c>
      <c r="AX1047" s="13" t="s">
        <v>83</v>
      </c>
      <c r="AY1047" s="244" t="s">
        <v>156</v>
      </c>
    </row>
    <row r="1048" s="14" customFormat="1">
      <c r="A1048" s="14"/>
      <c r="B1048" s="245"/>
      <c r="C1048" s="246"/>
      <c r="D1048" s="236" t="s">
        <v>167</v>
      </c>
      <c r="E1048" s="247" t="s">
        <v>36</v>
      </c>
      <c r="F1048" s="248" t="s">
        <v>944</v>
      </c>
      <c r="G1048" s="246"/>
      <c r="H1048" s="249">
        <v>39.689999999999998</v>
      </c>
      <c r="I1048" s="250"/>
      <c r="J1048" s="246"/>
      <c r="K1048" s="246"/>
      <c r="L1048" s="251"/>
      <c r="M1048" s="252"/>
      <c r="N1048" s="253"/>
      <c r="O1048" s="253"/>
      <c r="P1048" s="253"/>
      <c r="Q1048" s="253"/>
      <c r="R1048" s="253"/>
      <c r="S1048" s="253"/>
      <c r="T1048" s="254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5" t="s">
        <v>167</v>
      </c>
      <c r="AU1048" s="255" t="s">
        <v>94</v>
      </c>
      <c r="AV1048" s="14" t="s">
        <v>94</v>
      </c>
      <c r="AW1048" s="14" t="s">
        <v>43</v>
      </c>
      <c r="AX1048" s="14" t="s">
        <v>83</v>
      </c>
      <c r="AY1048" s="255" t="s">
        <v>156</v>
      </c>
    </row>
    <row r="1049" s="13" customFormat="1">
      <c r="A1049" s="13"/>
      <c r="B1049" s="234"/>
      <c r="C1049" s="235"/>
      <c r="D1049" s="236" t="s">
        <v>167</v>
      </c>
      <c r="E1049" s="237" t="s">
        <v>36</v>
      </c>
      <c r="F1049" s="238" t="s">
        <v>910</v>
      </c>
      <c r="G1049" s="235"/>
      <c r="H1049" s="237" t="s">
        <v>36</v>
      </c>
      <c r="I1049" s="239"/>
      <c r="J1049" s="235"/>
      <c r="K1049" s="235"/>
      <c r="L1049" s="240"/>
      <c r="M1049" s="241"/>
      <c r="N1049" s="242"/>
      <c r="O1049" s="242"/>
      <c r="P1049" s="242"/>
      <c r="Q1049" s="242"/>
      <c r="R1049" s="242"/>
      <c r="S1049" s="242"/>
      <c r="T1049" s="243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44" t="s">
        <v>167</v>
      </c>
      <c r="AU1049" s="244" t="s">
        <v>94</v>
      </c>
      <c r="AV1049" s="13" t="s">
        <v>91</v>
      </c>
      <c r="AW1049" s="13" t="s">
        <v>43</v>
      </c>
      <c r="AX1049" s="13" t="s">
        <v>83</v>
      </c>
      <c r="AY1049" s="244" t="s">
        <v>156</v>
      </c>
    </row>
    <row r="1050" s="14" customFormat="1">
      <c r="A1050" s="14"/>
      <c r="B1050" s="245"/>
      <c r="C1050" s="246"/>
      <c r="D1050" s="236" t="s">
        <v>167</v>
      </c>
      <c r="E1050" s="247" t="s">
        <v>36</v>
      </c>
      <c r="F1050" s="248" t="s">
        <v>945</v>
      </c>
      <c r="G1050" s="246"/>
      <c r="H1050" s="249">
        <v>38.531999999999996</v>
      </c>
      <c r="I1050" s="250"/>
      <c r="J1050" s="246"/>
      <c r="K1050" s="246"/>
      <c r="L1050" s="251"/>
      <c r="M1050" s="252"/>
      <c r="N1050" s="253"/>
      <c r="O1050" s="253"/>
      <c r="P1050" s="253"/>
      <c r="Q1050" s="253"/>
      <c r="R1050" s="253"/>
      <c r="S1050" s="253"/>
      <c r="T1050" s="254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5" t="s">
        <v>167</v>
      </c>
      <c r="AU1050" s="255" t="s">
        <v>94</v>
      </c>
      <c r="AV1050" s="14" t="s">
        <v>94</v>
      </c>
      <c r="AW1050" s="14" t="s">
        <v>43</v>
      </c>
      <c r="AX1050" s="14" t="s">
        <v>83</v>
      </c>
      <c r="AY1050" s="255" t="s">
        <v>156</v>
      </c>
    </row>
    <row r="1051" s="13" customFormat="1">
      <c r="A1051" s="13"/>
      <c r="B1051" s="234"/>
      <c r="C1051" s="235"/>
      <c r="D1051" s="236" t="s">
        <v>167</v>
      </c>
      <c r="E1051" s="237" t="s">
        <v>36</v>
      </c>
      <c r="F1051" s="238" t="s">
        <v>912</v>
      </c>
      <c r="G1051" s="235"/>
      <c r="H1051" s="237" t="s">
        <v>36</v>
      </c>
      <c r="I1051" s="239"/>
      <c r="J1051" s="235"/>
      <c r="K1051" s="235"/>
      <c r="L1051" s="240"/>
      <c r="M1051" s="241"/>
      <c r="N1051" s="242"/>
      <c r="O1051" s="242"/>
      <c r="P1051" s="242"/>
      <c r="Q1051" s="242"/>
      <c r="R1051" s="242"/>
      <c r="S1051" s="242"/>
      <c r="T1051" s="243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44" t="s">
        <v>167</v>
      </c>
      <c r="AU1051" s="244" t="s">
        <v>94</v>
      </c>
      <c r="AV1051" s="13" t="s">
        <v>91</v>
      </c>
      <c r="AW1051" s="13" t="s">
        <v>43</v>
      </c>
      <c r="AX1051" s="13" t="s">
        <v>83</v>
      </c>
      <c r="AY1051" s="244" t="s">
        <v>156</v>
      </c>
    </row>
    <row r="1052" s="14" customFormat="1">
      <c r="A1052" s="14"/>
      <c r="B1052" s="245"/>
      <c r="C1052" s="246"/>
      <c r="D1052" s="236" t="s">
        <v>167</v>
      </c>
      <c r="E1052" s="247" t="s">
        <v>36</v>
      </c>
      <c r="F1052" s="248" t="s">
        <v>946</v>
      </c>
      <c r="G1052" s="246"/>
      <c r="H1052" s="249">
        <v>81.494</v>
      </c>
      <c r="I1052" s="250"/>
      <c r="J1052" s="246"/>
      <c r="K1052" s="246"/>
      <c r="L1052" s="251"/>
      <c r="M1052" s="252"/>
      <c r="N1052" s="253"/>
      <c r="O1052" s="253"/>
      <c r="P1052" s="253"/>
      <c r="Q1052" s="253"/>
      <c r="R1052" s="253"/>
      <c r="S1052" s="253"/>
      <c r="T1052" s="254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5" t="s">
        <v>167</v>
      </c>
      <c r="AU1052" s="255" t="s">
        <v>94</v>
      </c>
      <c r="AV1052" s="14" t="s">
        <v>94</v>
      </c>
      <c r="AW1052" s="14" t="s">
        <v>43</v>
      </c>
      <c r="AX1052" s="14" t="s">
        <v>83</v>
      </c>
      <c r="AY1052" s="255" t="s">
        <v>156</v>
      </c>
    </row>
    <row r="1053" s="14" customFormat="1">
      <c r="A1053" s="14"/>
      <c r="B1053" s="245"/>
      <c r="C1053" s="246"/>
      <c r="D1053" s="236" t="s">
        <v>167</v>
      </c>
      <c r="E1053" s="247" t="s">
        <v>36</v>
      </c>
      <c r="F1053" s="248" t="s">
        <v>947</v>
      </c>
      <c r="G1053" s="246"/>
      <c r="H1053" s="249">
        <v>-45.036000000000001</v>
      </c>
      <c r="I1053" s="250"/>
      <c r="J1053" s="246"/>
      <c r="K1053" s="246"/>
      <c r="L1053" s="251"/>
      <c r="M1053" s="252"/>
      <c r="N1053" s="253"/>
      <c r="O1053" s="253"/>
      <c r="P1053" s="253"/>
      <c r="Q1053" s="253"/>
      <c r="R1053" s="253"/>
      <c r="S1053" s="253"/>
      <c r="T1053" s="254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5" t="s">
        <v>167</v>
      </c>
      <c r="AU1053" s="255" t="s">
        <v>94</v>
      </c>
      <c r="AV1053" s="14" t="s">
        <v>94</v>
      </c>
      <c r="AW1053" s="14" t="s">
        <v>43</v>
      </c>
      <c r="AX1053" s="14" t="s">
        <v>83</v>
      </c>
      <c r="AY1053" s="255" t="s">
        <v>156</v>
      </c>
    </row>
    <row r="1054" s="14" customFormat="1">
      <c r="A1054" s="14"/>
      <c r="B1054" s="245"/>
      <c r="C1054" s="246"/>
      <c r="D1054" s="236" t="s">
        <v>167</v>
      </c>
      <c r="E1054" s="247" t="s">
        <v>36</v>
      </c>
      <c r="F1054" s="248" t="s">
        <v>948</v>
      </c>
      <c r="G1054" s="246"/>
      <c r="H1054" s="249">
        <v>-38.814999999999998</v>
      </c>
      <c r="I1054" s="250"/>
      <c r="J1054" s="246"/>
      <c r="K1054" s="246"/>
      <c r="L1054" s="251"/>
      <c r="M1054" s="252"/>
      <c r="N1054" s="253"/>
      <c r="O1054" s="253"/>
      <c r="P1054" s="253"/>
      <c r="Q1054" s="253"/>
      <c r="R1054" s="253"/>
      <c r="S1054" s="253"/>
      <c r="T1054" s="254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5" t="s">
        <v>167</v>
      </c>
      <c r="AU1054" s="255" t="s">
        <v>94</v>
      </c>
      <c r="AV1054" s="14" t="s">
        <v>94</v>
      </c>
      <c r="AW1054" s="14" t="s">
        <v>43</v>
      </c>
      <c r="AX1054" s="14" t="s">
        <v>83</v>
      </c>
      <c r="AY1054" s="255" t="s">
        <v>156</v>
      </c>
    </row>
    <row r="1055" s="13" customFormat="1">
      <c r="A1055" s="13"/>
      <c r="B1055" s="234"/>
      <c r="C1055" s="235"/>
      <c r="D1055" s="236" t="s">
        <v>167</v>
      </c>
      <c r="E1055" s="237" t="s">
        <v>36</v>
      </c>
      <c r="F1055" s="238" t="s">
        <v>260</v>
      </c>
      <c r="G1055" s="235"/>
      <c r="H1055" s="237" t="s">
        <v>36</v>
      </c>
      <c r="I1055" s="239"/>
      <c r="J1055" s="235"/>
      <c r="K1055" s="235"/>
      <c r="L1055" s="240"/>
      <c r="M1055" s="241"/>
      <c r="N1055" s="242"/>
      <c r="O1055" s="242"/>
      <c r="P1055" s="242"/>
      <c r="Q1055" s="242"/>
      <c r="R1055" s="242"/>
      <c r="S1055" s="242"/>
      <c r="T1055" s="243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4" t="s">
        <v>167</v>
      </c>
      <c r="AU1055" s="244" t="s">
        <v>94</v>
      </c>
      <c r="AV1055" s="13" t="s">
        <v>91</v>
      </c>
      <c r="AW1055" s="13" t="s">
        <v>43</v>
      </c>
      <c r="AX1055" s="13" t="s">
        <v>83</v>
      </c>
      <c r="AY1055" s="244" t="s">
        <v>156</v>
      </c>
    </row>
    <row r="1056" s="14" customFormat="1">
      <c r="A1056" s="14"/>
      <c r="B1056" s="245"/>
      <c r="C1056" s="246"/>
      <c r="D1056" s="236" t="s">
        <v>167</v>
      </c>
      <c r="E1056" s="247" t="s">
        <v>36</v>
      </c>
      <c r="F1056" s="248" t="s">
        <v>949</v>
      </c>
      <c r="G1056" s="246"/>
      <c r="H1056" s="249">
        <v>15.08</v>
      </c>
      <c r="I1056" s="250"/>
      <c r="J1056" s="246"/>
      <c r="K1056" s="246"/>
      <c r="L1056" s="251"/>
      <c r="M1056" s="252"/>
      <c r="N1056" s="253"/>
      <c r="O1056" s="253"/>
      <c r="P1056" s="253"/>
      <c r="Q1056" s="253"/>
      <c r="R1056" s="253"/>
      <c r="S1056" s="253"/>
      <c r="T1056" s="254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5" t="s">
        <v>167</v>
      </c>
      <c r="AU1056" s="255" t="s">
        <v>94</v>
      </c>
      <c r="AV1056" s="14" t="s">
        <v>94</v>
      </c>
      <c r="AW1056" s="14" t="s">
        <v>43</v>
      </c>
      <c r="AX1056" s="14" t="s">
        <v>83</v>
      </c>
      <c r="AY1056" s="255" t="s">
        <v>156</v>
      </c>
    </row>
    <row r="1057" s="2" customFormat="1" ht="24.15" customHeight="1">
      <c r="A1057" s="42"/>
      <c r="B1057" s="43"/>
      <c r="C1057" s="216" t="s">
        <v>1257</v>
      </c>
      <c r="D1057" s="216" t="s">
        <v>158</v>
      </c>
      <c r="E1057" s="217" t="s">
        <v>1258</v>
      </c>
      <c r="F1057" s="218" t="s">
        <v>1259</v>
      </c>
      <c r="G1057" s="219" t="s">
        <v>161</v>
      </c>
      <c r="H1057" s="220">
        <v>3.4500000000000002</v>
      </c>
      <c r="I1057" s="221"/>
      <c r="J1057" s="222">
        <f>ROUND(I1057*H1057,2)</f>
        <v>0</v>
      </c>
      <c r="K1057" s="218" t="s">
        <v>162</v>
      </c>
      <c r="L1057" s="48"/>
      <c r="M1057" s="223" t="s">
        <v>36</v>
      </c>
      <c r="N1057" s="224" t="s">
        <v>54</v>
      </c>
      <c r="O1057" s="88"/>
      <c r="P1057" s="225">
        <f>O1057*H1057</f>
        <v>0</v>
      </c>
      <c r="Q1057" s="225">
        <v>0.00029399999999999999</v>
      </c>
      <c r="R1057" s="225">
        <f>Q1057*H1057</f>
        <v>0.0010143000000000001</v>
      </c>
      <c r="S1057" s="225">
        <v>0</v>
      </c>
      <c r="T1057" s="226">
        <f>S1057*H1057</f>
        <v>0</v>
      </c>
      <c r="U1057" s="42"/>
      <c r="V1057" s="42"/>
      <c r="W1057" s="42"/>
      <c r="X1057" s="42"/>
      <c r="Y1057" s="42"/>
      <c r="Z1057" s="42"/>
      <c r="AA1057" s="42"/>
      <c r="AB1057" s="42"/>
      <c r="AC1057" s="42"/>
      <c r="AD1057" s="42"/>
      <c r="AE1057" s="42"/>
      <c r="AR1057" s="227" t="s">
        <v>163</v>
      </c>
      <c r="AT1057" s="227" t="s">
        <v>158</v>
      </c>
      <c r="AU1057" s="227" t="s">
        <v>94</v>
      </c>
      <c r="AY1057" s="20" t="s">
        <v>156</v>
      </c>
      <c r="BE1057" s="228">
        <f>IF(N1057="základní",J1057,0)</f>
        <v>0</v>
      </c>
      <c r="BF1057" s="228">
        <f>IF(N1057="snížená",J1057,0)</f>
        <v>0</v>
      </c>
      <c r="BG1057" s="228">
        <f>IF(N1057="zákl. přenesená",J1057,0)</f>
        <v>0</v>
      </c>
      <c r="BH1057" s="228">
        <f>IF(N1057="sníž. přenesená",J1057,0)</f>
        <v>0</v>
      </c>
      <c r="BI1057" s="228">
        <f>IF(N1057="nulová",J1057,0)</f>
        <v>0</v>
      </c>
      <c r="BJ1057" s="20" t="s">
        <v>91</v>
      </c>
      <c r="BK1057" s="228">
        <f>ROUND(I1057*H1057,2)</f>
        <v>0</v>
      </c>
      <c r="BL1057" s="20" t="s">
        <v>163</v>
      </c>
      <c r="BM1057" s="227" t="s">
        <v>1260</v>
      </c>
    </row>
    <row r="1058" s="2" customFormat="1">
      <c r="A1058" s="42"/>
      <c r="B1058" s="43"/>
      <c r="C1058" s="44"/>
      <c r="D1058" s="229" t="s">
        <v>165</v>
      </c>
      <c r="E1058" s="44"/>
      <c r="F1058" s="230" t="s">
        <v>1261</v>
      </c>
      <c r="G1058" s="44"/>
      <c r="H1058" s="44"/>
      <c r="I1058" s="231"/>
      <c r="J1058" s="44"/>
      <c r="K1058" s="44"/>
      <c r="L1058" s="48"/>
      <c r="M1058" s="232"/>
      <c r="N1058" s="233"/>
      <c r="O1058" s="88"/>
      <c r="P1058" s="88"/>
      <c r="Q1058" s="88"/>
      <c r="R1058" s="88"/>
      <c r="S1058" s="88"/>
      <c r="T1058" s="89"/>
      <c r="U1058" s="42"/>
      <c r="V1058" s="42"/>
      <c r="W1058" s="42"/>
      <c r="X1058" s="42"/>
      <c r="Y1058" s="42"/>
      <c r="Z1058" s="42"/>
      <c r="AA1058" s="42"/>
      <c r="AB1058" s="42"/>
      <c r="AC1058" s="42"/>
      <c r="AD1058" s="42"/>
      <c r="AE1058" s="42"/>
      <c r="AT1058" s="20" t="s">
        <v>165</v>
      </c>
      <c r="AU1058" s="20" t="s">
        <v>94</v>
      </c>
    </row>
    <row r="1059" s="13" customFormat="1">
      <c r="A1059" s="13"/>
      <c r="B1059" s="234"/>
      <c r="C1059" s="235"/>
      <c r="D1059" s="236" t="s">
        <v>167</v>
      </c>
      <c r="E1059" s="237" t="s">
        <v>36</v>
      </c>
      <c r="F1059" s="238" t="s">
        <v>1262</v>
      </c>
      <c r="G1059" s="235"/>
      <c r="H1059" s="237" t="s">
        <v>36</v>
      </c>
      <c r="I1059" s="239"/>
      <c r="J1059" s="235"/>
      <c r="K1059" s="235"/>
      <c r="L1059" s="240"/>
      <c r="M1059" s="241"/>
      <c r="N1059" s="242"/>
      <c r="O1059" s="242"/>
      <c r="P1059" s="242"/>
      <c r="Q1059" s="242"/>
      <c r="R1059" s="242"/>
      <c r="S1059" s="242"/>
      <c r="T1059" s="243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44" t="s">
        <v>167</v>
      </c>
      <c r="AU1059" s="244" t="s">
        <v>94</v>
      </c>
      <c r="AV1059" s="13" t="s">
        <v>91</v>
      </c>
      <c r="AW1059" s="13" t="s">
        <v>43</v>
      </c>
      <c r="AX1059" s="13" t="s">
        <v>83</v>
      </c>
      <c r="AY1059" s="244" t="s">
        <v>156</v>
      </c>
    </row>
    <row r="1060" s="14" customFormat="1">
      <c r="A1060" s="14"/>
      <c r="B1060" s="245"/>
      <c r="C1060" s="246"/>
      <c r="D1060" s="236" t="s">
        <v>167</v>
      </c>
      <c r="E1060" s="247" t="s">
        <v>36</v>
      </c>
      <c r="F1060" s="248" t="s">
        <v>1263</v>
      </c>
      <c r="G1060" s="246"/>
      <c r="H1060" s="249">
        <v>2.7000000000000002</v>
      </c>
      <c r="I1060" s="250"/>
      <c r="J1060" s="246"/>
      <c r="K1060" s="246"/>
      <c r="L1060" s="251"/>
      <c r="M1060" s="252"/>
      <c r="N1060" s="253"/>
      <c r="O1060" s="253"/>
      <c r="P1060" s="253"/>
      <c r="Q1060" s="253"/>
      <c r="R1060" s="253"/>
      <c r="S1060" s="253"/>
      <c r="T1060" s="254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5" t="s">
        <v>167</v>
      </c>
      <c r="AU1060" s="255" t="s">
        <v>94</v>
      </c>
      <c r="AV1060" s="14" t="s">
        <v>94</v>
      </c>
      <c r="AW1060" s="14" t="s">
        <v>43</v>
      </c>
      <c r="AX1060" s="14" t="s">
        <v>83</v>
      </c>
      <c r="AY1060" s="255" t="s">
        <v>156</v>
      </c>
    </row>
    <row r="1061" s="14" customFormat="1">
      <c r="A1061" s="14"/>
      <c r="B1061" s="245"/>
      <c r="C1061" s="246"/>
      <c r="D1061" s="236" t="s">
        <v>167</v>
      </c>
      <c r="E1061" s="247" t="s">
        <v>36</v>
      </c>
      <c r="F1061" s="248" t="s">
        <v>1264</v>
      </c>
      <c r="G1061" s="246"/>
      <c r="H1061" s="249">
        <v>0.75</v>
      </c>
      <c r="I1061" s="250"/>
      <c r="J1061" s="246"/>
      <c r="K1061" s="246"/>
      <c r="L1061" s="251"/>
      <c r="M1061" s="252"/>
      <c r="N1061" s="253"/>
      <c r="O1061" s="253"/>
      <c r="P1061" s="253"/>
      <c r="Q1061" s="253"/>
      <c r="R1061" s="253"/>
      <c r="S1061" s="253"/>
      <c r="T1061" s="254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5" t="s">
        <v>167</v>
      </c>
      <c r="AU1061" s="255" t="s">
        <v>94</v>
      </c>
      <c r="AV1061" s="14" t="s">
        <v>94</v>
      </c>
      <c r="AW1061" s="14" t="s">
        <v>43</v>
      </c>
      <c r="AX1061" s="14" t="s">
        <v>83</v>
      </c>
      <c r="AY1061" s="255" t="s">
        <v>156</v>
      </c>
    </row>
    <row r="1062" s="15" customFormat="1">
      <c r="A1062" s="15"/>
      <c r="B1062" s="256"/>
      <c r="C1062" s="257"/>
      <c r="D1062" s="236" t="s">
        <v>167</v>
      </c>
      <c r="E1062" s="258" t="s">
        <v>36</v>
      </c>
      <c r="F1062" s="259" t="s">
        <v>250</v>
      </c>
      <c r="G1062" s="257"/>
      <c r="H1062" s="260">
        <v>3.4500000000000002</v>
      </c>
      <c r="I1062" s="261"/>
      <c r="J1062" s="257"/>
      <c r="K1062" s="257"/>
      <c r="L1062" s="262"/>
      <c r="M1062" s="263"/>
      <c r="N1062" s="264"/>
      <c r="O1062" s="264"/>
      <c r="P1062" s="264"/>
      <c r="Q1062" s="264"/>
      <c r="R1062" s="264"/>
      <c r="S1062" s="264"/>
      <c r="T1062" s="265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15"/>
      <c r="AT1062" s="266" t="s">
        <v>167</v>
      </c>
      <c r="AU1062" s="266" t="s">
        <v>94</v>
      </c>
      <c r="AV1062" s="15" t="s">
        <v>163</v>
      </c>
      <c r="AW1062" s="15" t="s">
        <v>43</v>
      </c>
      <c r="AX1062" s="15" t="s">
        <v>91</v>
      </c>
      <c r="AY1062" s="266" t="s">
        <v>156</v>
      </c>
    </row>
    <row r="1063" s="2" customFormat="1" ht="24.15" customHeight="1">
      <c r="A1063" s="42"/>
      <c r="B1063" s="43"/>
      <c r="C1063" s="216" t="s">
        <v>1265</v>
      </c>
      <c r="D1063" s="216" t="s">
        <v>158</v>
      </c>
      <c r="E1063" s="217" t="s">
        <v>1266</v>
      </c>
      <c r="F1063" s="218" t="s">
        <v>1267</v>
      </c>
      <c r="G1063" s="219" t="s">
        <v>161</v>
      </c>
      <c r="H1063" s="220">
        <v>34.829999999999998</v>
      </c>
      <c r="I1063" s="221"/>
      <c r="J1063" s="222">
        <f>ROUND(I1063*H1063,2)</f>
        <v>0</v>
      </c>
      <c r="K1063" s="218" t="s">
        <v>162</v>
      </c>
      <c r="L1063" s="48"/>
      <c r="M1063" s="223" t="s">
        <v>36</v>
      </c>
      <c r="N1063" s="224" t="s">
        <v>54</v>
      </c>
      <c r="O1063" s="88"/>
      <c r="P1063" s="225">
        <f>O1063*H1063</f>
        <v>0</v>
      </c>
      <c r="Q1063" s="225">
        <v>0.001575</v>
      </c>
      <c r="R1063" s="225">
        <f>Q1063*H1063</f>
        <v>0.054857249999999996</v>
      </c>
      <c r="S1063" s="225">
        <v>0</v>
      </c>
      <c r="T1063" s="226">
        <f>S1063*H1063</f>
        <v>0</v>
      </c>
      <c r="U1063" s="42"/>
      <c r="V1063" s="42"/>
      <c r="W1063" s="42"/>
      <c r="X1063" s="42"/>
      <c r="Y1063" s="42"/>
      <c r="Z1063" s="42"/>
      <c r="AA1063" s="42"/>
      <c r="AB1063" s="42"/>
      <c r="AC1063" s="42"/>
      <c r="AD1063" s="42"/>
      <c r="AE1063" s="42"/>
      <c r="AR1063" s="227" t="s">
        <v>163</v>
      </c>
      <c r="AT1063" s="227" t="s">
        <v>158</v>
      </c>
      <c r="AU1063" s="227" t="s">
        <v>94</v>
      </c>
      <c r="AY1063" s="20" t="s">
        <v>156</v>
      </c>
      <c r="BE1063" s="228">
        <f>IF(N1063="základní",J1063,0)</f>
        <v>0</v>
      </c>
      <c r="BF1063" s="228">
        <f>IF(N1063="snížená",J1063,0)</f>
        <v>0</v>
      </c>
      <c r="BG1063" s="228">
        <f>IF(N1063="zákl. přenesená",J1063,0)</f>
        <v>0</v>
      </c>
      <c r="BH1063" s="228">
        <f>IF(N1063="sníž. přenesená",J1063,0)</f>
        <v>0</v>
      </c>
      <c r="BI1063" s="228">
        <f>IF(N1063="nulová",J1063,0)</f>
        <v>0</v>
      </c>
      <c r="BJ1063" s="20" t="s">
        <v>91</v>
      </c>
      <c r="BK1063" s="228">
        <f>ROUND(I1063*H1063,2)</f>
        <v>0</v>
      </c>
      <c r="BL1063" s="20" t="s">
        <v>163</v>
      </c>
      <c r="BM1063" s="227" t="s">
        <v>1268</v>
      </c>
    </row>
    <row r="1064" s="2" customFormat="1">
      <c r="A1064" s="42"/>
      <c r="B1064" s="43"/>
      <c r="C1064" s="44"/>
      <c r="D1064" s="229" t="s">
        <v>165</v>
      </c>
      <c r="E1064" s="44"/>
      <c r="F1064" s="230" t="s">
        <v>1269</v>
      </c>
      <c r="G1064" s="44"/>
      <c r="H1064" s="44"/>
      <c r="I1064" s="231"/>
      <c r="J1064" s="44"/>
      <c r="K1064" s="44"/>
      <c r="L1064" s="48"/>
      <c r="M1064" s="232"/>
      <c r="N1064" s="233"/>
      <c r="O1064" s="88"/>
      <c r="P1064" s="88"/>
      <c r="Q1064" s="88"/>
      <c r="R1064" s="88"/>
      <c r="S1064" s="88"/>
      <c r="T1064" s="89"/>
      <c r="U1064" s="42"/>
      <c r="V1064" s="42"/>
      <c r="W1064" s="42"/>
      <c r="X1064" s="42"/>
      <c r="Y1064" s="42"/>
      <c r="Z1064" s="42"/>
      <c r="AA1064" s="42"/>
      <c r="AB1064" s="42"/>
      <c r="AC1064" s="42"/>
      <c r="AD1064" s="42"/>
      <c r="AE1064" s="42"/>
      <c r="AT1064" s="20" t="s">
        <v>165</v>
      </c>
      <c r="AU1064" s="20" t="s">
        <v>94</v>
      </c>
    </row>
    <row r="1065" s="13" customFormat="1">
      <c r="A1065" s="13"/>
      <c r="B1065" s="234"/>
      <c r="C1065" s="235"/>
      <c r="D1065" s="236" t="s">
        <v>167</v>
      </c>
      <c r="E1065" s="237" t="s">
        <v>36</v>
      </c>
      <c r="F1065" s="238" t="s">
        <v>1270</v>
      </c>
      <c r="G1065" s="235"/>
      <c r="H1065" s="237" t="s">
        <v>36</v>
      </c>
      <c r="I1065" s="239"/>
      <c r="J1065" s="235"/>
      <c r="K1065" s="235"/>
      <c r="L1065" s="240"/>
      <c r="M1065" s="241"/>
      <c r="N1065" s="242"/>
      <c r="O1065" s="242"/>
      <c r="P1065" s="242"/>
      <c r="Q1065" s="242"/>
      <c r="R1065" s="242"/>
      <c r="S1065" s="242"/>
      <c r="T1065" s="243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44" t="s">
        <v>167</v>
      </c>
      <c r="AU1065" s="244" t="s">
        <v>94</v>
      </c>
      <c r="AV1065" s="13" t="s">
        <v>91</v>
      </c>
      <c r="AW1065" s="13" t="s">
        <v>43</v>
      </c>
      <c r="AX1065" s="13" t="s">
        <v>83</v>
      </c>
      <c r="AY1065" s="244" t="s">
        <v>156</v>
      </c>
    </row>
    <row r="1066" s="13" customFormat="1">
      <c r="A1066" s="13"/>
      <c r="B1066" s="234"/>
      <c r="C1066" s="235"/>
      <c r="D1066" s="236" t="s">
        <v>167</v>
      </c>
      <c r="E1066" s="237" t="s">
        <v>36</v>
      </c>
      <c r="F1066" s="238" t="s">
        <v>1271</v>
      </c>
      <c r="G1066" s="235"/>
      <c r="H1066" s="237" t="s">
        <v>36</v>
      </c>
      <c r="I1066" s="239"/>
      <c r="J1066" s="235"/>
      <c r="K1066" s="235"/>
      <c r="L1066" s="240"/>
      <c r="M1066" s="241"/>
      <c r="N1066" s="242"/>
      <c r="O1066" s="242"/>
      <c r="P1066" s="242"/>
      <c r="Q1066" s="242"/>
      <c r="R1066" s="242"/>
      <c r="S1066" s="242"/>
      <c r="T1066" s="243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44" t="s">
        <v>167</v>
      </c>
      <c r="AU1066" s="244" t="s">
        <v>94</v>
      </c>
      <c r="AV1066" s="13" t="s">
        <v>91</v>
      </c>
      <c r="AW1066" s="13" t="s">
        <v>43</v>
      </c>
      <c r="AX1066" s="13" t="s">
        <v>83</v>
      </c>
      <c r="AY1066" s="244" t="s">
        <v>156</v>
      </c>
    </row>
    <row r="1067" s="14" customFormat="1">
      <c r="A1067" s="14"/>
      <c r="B1067" s="245"/>
      <c r="C1067" s="246"/>
      <c r="D1067" s="236" t="s">
        <v>167</v>
      </c>
      <c r="E1067" s="247" t="s">
        <v>36</v>
      </c>
      <c r="F1067" s="248" t="s">
        <v>1272</v>
      </c>
      <c r="G1067" s="246"/>
      <c r="H1067" s="249">
        <v>32.880000000000003</v>
      </c>
      <c r="I1067" s="250"/>
      <c r="J1067" s="246"/>
      <c r="K1067" s="246"/>
      <c r="L1067" s="251"/>
      <c r="M1067" s="252"/>
      <c r="N1067" s="253"/>
      <c r="O1067" s="253"/>
      <c r="P1067" s="253"/>
      <c r="Q1067" s="253"/>
      <c r="R1067" s="253"/>
      <c r="S1067" s="253"/>
      <c r="T1067" s="254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5" t="s">
        <v>167</v>
      </c>
      <c r="AU1067" s="255" t="s">
        <v>94</v>
      </c>
      <c r="AV1067" s="14" t="s">
        <v>94</v>
      </c>
      <c r="AW1067" s="14" t="s">
        <v>43</v>
      </c>
      <c r="AX1067" s="14" t="s">
        <v>83</v>
      </c>
      <c r="AY1067" s="255" t="s">
        <v>156</v>
      </c>
    </row>
    <row r="1068" s="14" customFormat="1">
      <c r="A1068" s="14"/>
      <c r="B1068" s="245"/>
      <c r="C1068" s="246"/>
      <c r="D1068" s="236" t="s">
        <v>167</v>
      </c>
      <c r="E1068" s="247" t="s">
        <v>36</v>
      </c>
      <c r="F1068" s="248" t="s">
        <v>1273</v>
      </c>
      <c r="G1068" s="246"/>
      <c r="H1068" s="249">
        <v>1.95</v>
      </c>
      <c r="I1068" s="250"/>
      <c r="J1068" s="246"/>
      <c r="K1068" s="246"/>
      <c r="L1068" s="251"/>
      <c r="M1068" s="252"/>
      <c r="N1068" s="253"/>
      <c r="O1068" s="253"/>
      <c r="P1068" s="253"/>
      <c r="Q1068" s="253"/>
      <c r="R1068" s="253"/>
      <c r="S1068" s="253"/>
      <c r="T1068" s="254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55" t="s">
        <v>167</v>
      </c>
      <c r="AU1068" s="255" t="s">
        <v>94</v>
      </c>
      <c r="AV1068" s="14" t="s">
        <v>94</v>
      </c>
      <c r="AW1068" s="14" t="s">
        <v>43</v>
      </c>
      <c r="AX1068" s="14" t="s">
        <v>83</v>
      </c>
      <c r="AY1068" s="255" t="s">
        <v>156</v>
      </c>
    </row>
    <row r="1069" s="15" customFormat="1">
      <c r="A1069" s="15"/>
      <c r="B1069" s="256"/>
      <c r="C1069" s="257"/>
      <c r="D1069" s="236" t="s">
        <v>167</v>
      </c>
      <c r="E1069" s="258" t="s">
        <v>36</v>
      </c>
      <c r="F1069" s="259" t="s">
        <v>250</v>
      </c>
      <c r="G1069" s="257"/>
      <c r="H1069" s="260">
        <v>34.830000000000005</v>
      </c>
      <c r="I1069" s="261"/>
      <c r="J1069" s="257"/>
      <c r="K1069" s="257"/>
      <c r="L1069" s="262"/>
      <c r="M1069" s="263"/>
      <c r="N1069" s="264"/>
      <c r="O1069" s="264"/>
      <c r="P1069" s="264"/>
      <c r="Q1069" s="264"/>
      <c r="R1069" s="264"/>
      <c r="S1069" s="264"/>
      <c r="T1069" s="265"/>
      <c r="U1069" s="15"/>
      <c r="V1069" s="15"/>
      <c r="W1069" s="15"/>
      <c r="X1069" s="15"/>
      <c r="Y1069" s="15"/>
      <c r="Z1069" s="15"/>
      <c r="AA1069" s="15"/>
      <c r="AB1069" s="15"/>
      <c r="AC1069" s="15"/>
      <c r="AD1069" s="15"/>
      <c r="AE1069" s="15"/>
      <c r="AT1069" s="266" t="s">
        <v>167</v>
      </c>
      <c r="AU1069" s="266" t="s">
        <v>94</v>
      </c>
      <c r="AV1069" s="15" t="s">
        <v>163</v>
      </c>
      <c r="AW1069" s="15" t="s">
        <v>43</v>
      </c>
      <c r="AX1069" s="15" t="s">
        <v>91</v>
      </c>
      <c r="AY1069" s="266" t="s">
        <v>156</v>
      </c>
    </row>
    <row r="1070" s="2" customFormat="1" ht="24.15" customHeight="1">
      <c r="A1070" s="42"/>
      <c r="B1070" s="43"/>
      <c r="C1070" s="216" t="s">
        <v>1274</v>
      </c>
      <c r="D1070" s="216" t="s">
        <v>158</v>
      </c>
      <c r="E1070" s="217" t="s">
        <v>1275</v>
      </c>
      <c r="F1070" s="218" t="s">
        <v>1276</v>
      </c>
      <c r="G1070" s="219" t="s">
        <v>226</v>
      </c>
      <c r="H1070" s="220">
        <v>76</v>
      </c>
      <c r="I1070" s="221"/>
      <c r="J1070" s="222">
        <f>ROUND(I1070*H1070,2)</f>
        <v>0</v>
      </c>
      <c r="K1070" s="218" t="s">
        <v>162</v>
      </c>
      <c r="L1070" s="48"/>
      <c r="M1070" s="223" t="s">
        <v>36</v>
      </c>
      <c r="N1070" s="224" t="s">
        <v>54</v>
      </c>
      <c r="O1070" s="88"/>
      <c r="P1070" s="225">
        <f>O1070*H1070</f>
        <v>0</v>
      </c>
      <c r="Q1070" s="225">
        <v>4.2484000000000002E-05</v>
      </c>
      <c r="R1070" s="225">
        <f>Q1070*H1070</f>
        <v>0.0032287840000000002</v>
      </c>
      <c r="S1070" s="225">
        <v>0</v>
      </c>
      <c r="T1070" s="226">
        <f>S1070*H1070</f>
        <v>0</v>
      </c>
      <c r="U1070" s="42"/>
      <c r="V1070" s="42"/>
      <c r="W1070" s="42"/>
      <c r="X1070" s="42"/>
      <c r="Y1070" s="42"/>
      <c r="Z1070" s="42"/>
      <c r="AA1070" s="42"/>
      <c r="AB1070" s="42"/>
      <c r="AC1070" s="42"/>
      <c r="AD1070" s="42"/>
      <c r="AE1070" s="42"/>
      <c r="AR1070" s="227" t="s">
        <v>163</v>
      </c>
      <c r="AT1070" s="227" t="s">
        <v>158</v>
      </c>
      <c r="AU1070" s="227" t="s">
        <v>94</v>
      </c>
      <c r="AY1070" s="20" t="s">
        <v>156</v>
      </c>
      <c r="BE1070" s="228">
        <f>IF(N1070="základní",J1070,0)</f>
        <v>0</v>
      </c>
      <c r="BF1070" s="228">
        <f>IF(N1070="snížená",J1070,0)</f>
        <v>0</v>
      </c>
      <c r="BG1070" s="228">
        <f>IF(N1070="zákl. přenesená",J1070,0)</f>
        <v>0</v>
      </c>
      <c r="BH1070" s="228">
        <f>IF(N1070="sníž. přenesená",J1070,0)</f>
        <v>0</v>
      </c>
      <c r="BI1070" s="228">
        <f>IF(N1070="nulová",J1070,0)</f>
        <v>0</v>
      </c>
      <c r="BJ1070" s="20" t="s">
        <v>91</v>
      </c>
      <c r="BK1070" s="228">
        <f>ROUND(I1070*H1070,2)</f>
        <v>0</v>
      </c>
      <c r="BL1070" s="20" t="s">
        <v>163</v>
      </c>
      <c r="BM1070" s="227" t="s">
        <v>1277</v>
      </c>
    </row>
    <row r="1071" s="2" customFormat="1">
      <c r="A1071" s="42"/>
      <c r="B1071" s="43"/>
      <c r="C1071" s="44"/>
      <c r="D1071" s="229" t="s">
        <v>165</v>
      </c>
      <c r="E1071" s="44"/>
      <c r="F1071" s="230" t="s">
        <v>1278</v>
      </c>
      <c r="G1071" s="44"/>
      <c r="H1071" s="44"/>
      <c r="I1071" s="231"/>
      <c r="J1071" s="44"/>
      <c r="K1071" s="44"/>
      <c r="L1071" s="48"/>
      <c r="M1071" s="232"/>
      <c r="N1071" s="233"/>
      <c r="O1071" s="88"/>
      <c r="P1071" s="88"/>
      <c r="Q1071" s="88"/>
      <c r="R1071" s="88"/>
      <c r="S1071" s="88"/>
      <c r="T1071" s="89"/>
      <c r="U1071" s="42"/>
      <c r="V1071" s="42"/>
      <c r="W1071" s="42"/>
      <c r="X1071" s="42"/>
      <c r="Y1071" s="42"/>
      <c r="Z1071" s="42"/>
      <c r="AA1071" s="42"/>
      <c r="AB1071" s="42"/>
      <c r="AC1071" s="42"/>
      <c r="AD1071" s="42"/>
      <c r="AE1071" s="42"/>
      <c r="AT1071" s="20" t="s">
        <v>165</v>
      </c>
      <c r="AU1071" s="20" t="s">
        <v>94</v>
      </c>
    </row>
    <row r="1072" s="2" customFormat="1">
      <c r="A1072" s="42"/>
      <c r="B1072" s="43"/>
      <c r="C1072" s="44"/>
      <c r="D1072" s="236" t="s">
        <v>413</v>
      </c>
      <c r="E1072" s="44"/>
      <c r="F1072" s="278" t="s">
        <v>1279</v>
      </c>
      <c r="G1072" s="44"/>
      <c r="H1072" s="44"/>
      <c r="I1072" s="231"/>
      <c r="J1072" s="44"/>
      <c r="K1072" s="44"/>
      <c r="L1072" s="48"/>
      <c r="M1072" s="232"/>
      <c r="N1072" s="233"/>
      <c r="O1072" s="88"/>
      <c r="P1072" s="88"/>
      <c r="Q1072" s="88"/>
      <c r="R1072" s="88"/>
      <c r="S1072" s="88"/>
      <c r="T1072" s="89"/>
      <c r="U1072" s="42"/>
      <c r="V1072" s="42"/>
      <c r="W1072" s="42"/>
      <c r="X1072" s="42"/>
      <c r="Y1072" s="42"/>
      <c r="Z1072" s="42"/>
      <c r="AA1072" s="42"/>
      <c r="AB1072" s="42"/>
      <c r="AC1072" s="42"/>
      <c r="AD1072" s="42"/>
      <c r="AE1072" s="42"/>
      <c r="AT1072" s="20" t="s">
        <v>413</v>
      </c>
      <c r="AU1072" s="20" t="s">
        <v>94</v>
      </c>
    </row>
    <row r="1073" s="13" customFormat="1">
      <c r="A1073" s="13"/>
      <c r="B1073" s="234"/>
      <c r="C1073" s="235"/>
      <c r="D1073" s="236" t="s">
        <v>167</v>
      </c>
      <c r="E1073" s="237" t="s">
        <v>36</v>
      </c>
      <c r="F1073" s="238" t="s">
        <v>1280</v>
      </c>
      <c r="G1073" s="235"/>
      <c r="H1073" s="237" t="s">
        <v>36</v>
      </c>
      <c r="I1073" s="239"/>
      <c r="J1073" s="235"/>
      <c r="K1073" s="235"/>
      <c r="L1073" s="240"/>
      <c r="M1073" s="241"/>
      <c r="N1073" s="242"/>
      <c r="O1073" s="242"/>
      <c r="P1073" s="242"/>
      <c r="Q1073" s="242"/>
      <c r="R1073" s="242"/>
      <c r="S1073" s="242"/>
      <c r="T1073" s="243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44" t="s">
        <v>167</v>
      </c>
      <c r="AU1073" s="244" t="s">
        <v>94</v>
      </c>
      <c r="AV1073" s="13" t="s">
        <v>91</v>
      </c>
      <c r="AW1073" s="13" t="s">
        <v>43</v>
      </c>
      <c r="AX1073" s="13" t="s">
        <v>83</v>
      </c>
      <c r="AY1073" s="244" t="s">
        <v>156</v>
      </c>
    </row>
    <row r="1074" s="13" customFormat="1">
      <c r="A1074" s="13"/>
      <c r="B1074" s="234"/>
      <c r="C1074" s="235"/>
      <c r="D1074" s="236" t="s">
        <v>167</v>
      </c>
      <c r="E1074" s="237" t="s">
        <v>36</v>
      </c>
      <c r="F1074" s="238" t="s">
        <v>1281</v>
      </c>
      <c r="G1074" s="235"/>
      <c r="H1074" s="237" t="s">
        <v>36</v>
      </c>
      <c r="I1074" s="239"/>
      <c r="J1074" s="235"/>
      <c r="K1074" s="235"/>
      <c r="L1074" s="240"/>
      <c r="M1074" s="241"/>
      <c r="N1074" s="242"/>
      <c r="O1074" s="242"/>
      <c r="P1074" s="242"/>
      <c r="Q1074" s="242"/>
      <c r="R1074" s="242"/>
      <c r="S1074" s="242"/>
      <c r="T1074" s="243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44" t="s">
        <v>167</v>
      </c>
      <c r="AU1074" s="244" t="s">
        <v>94</v>
      </c>
      <c r="AV1074" s="13" t="s">
        <v>91</v>
      </c>
      <c r="AW1074" s="13" t="s">
        <v>43</v>
      </c>
      <c r="AX1074" s="13" t="s">
        <v>83</v>
      </c>
      <c r="AY1074" s="244" t="s">
        <v>156</v>
      </c>
    </row>
    <row r="1075" s="13" customFormat="1">
      <c r="A1075" s="13"/>
      <c r="B1075" s="234"/>
      <c r="C1075" s="235"/>
      <c r="D1075" s="236" t="s">
        <v>167</v>
      </c>
      <c r="E1075" s="237" t="s">
        <v>36</v>
      </c>
      <c r="F1075" s="238" t="s">
        <v>1282</v>
      </c>
      <c r="G1075" s="235"/>
      <c r="H1075" s="237" t="s">
        <v>36</v>
      </c>
      <c r="I1075" s="239"/>
      <c r="J1075" s="235"/>
      <c r="K1075" s="235"/>
      <c r="L1075" s="240"/>
      <c r="M1075" s="241"/>
      <c r="N1075" s="242"/>
      <c r="O1075" s="242"/>
      <c r="P1075" s="242"/>
      <c r="Q1075" s="242"/>
      <c r="R1075" s="242"/>
      <c r="S1075" s="242"/>
      <c r="T1075" s="243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4" t="s">
        <v>167</v>
      </c>
      <c r="AU1075" s="244" t="s">
        <v>94</v>
      </c>
      <c r="AV1075" s="13" t="s">
        <v>91</v>
      </c>
      <c r="AW1075" s="13" t="s">
        <v>43</v>
      </c>
      <c r="AX1075" s="13" t="s">
        <v>83</v>
      </c>
      <c r="AY1075" s="244" t="s">
        <v>156</v>
      </c>
    </row>
    <row r="1076" s="13" customFormat="1">
      <c r="A1076" s="13"/>
      <c r="B1076" s="234"/>
      <c r="C1076" s="235"/>
      <c r="D1076" s="236" t="s">
        <v>167</v>
      </c>
      <c r="E1076" s="237" t="s">
        <v>36</v>
      </c>
      <c r="F1076" s="238" t="s">
        <v>1283</v>
      </c>
      <c r="G1076" s="235"/>
      <c r="H1076" s="237" t="s">
        <v>36</v>
      </c>
      <c r="I1076" s="239"/>
      <c r="J1076" s="235"/>
      <c r="K1076" s="235"/>
      <c r="L1076" s="240"/>
      <c r="M1076" s="241"/>
      <c r="N1076" s="242"/>
      <c r="O1076" s="242"/>
      <c r="P1076" s="242"/>
      <c r="Q1076" s="242"/>
      <c r="R1076" s="242"/>
      <c r="S1076" s="242"/>
      <c r="T1076" s="243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44" t="s">
        <v>167</v>
      </c>
      <c r="AU1076" s="244" t="s">
        <v>94</v>
      </c>
      <c r="AV1076" s="13" t="s">
        <v>91</v>
      </c>
      <c r="AW1076" s="13" t="s">
        <v>43</v>
      </c>
      <c r="AX1076" s="13" t="s">
        <v>83</v>
      </c>
      <c r="AY1076" s="244" t="s">
        <v>156</v>
      </c>
    </row>
    <row r="1077" s="13" customFormat="1">
      <c r="A1077" s="13"/>
      <c r="B1077" s="234"/>
      <c r="C1077" s="235"/>
      <c r="D1077" s="236" t="s">
        <v>167</v>
      </c>
      <c r="E1077" s="237" t="s">
        <v>36</v>
      </c>
      <c r="F1077" s="238" t="s">
        <v>1284</v>
      </c>
      <c r="G1077" s="235"/>
      <c r="H1077" s="237" t="s">
        <v>36</v>
      </c>
      <c r="I1077" s="239"/>
      <c r="J1077" s="235"/>
      <c r="K1077" s="235"/>
      <c r="L1077" s="240"/>
      <c r="M1077" s="241"/>
      <c r="N1077" s="242"/>
      <c r="O1077" s="242"/>
      <c r="P1077" s="242"/>
      <c r="Q1077" s="242"/>
      <c r="R1077" s="242"/>
      <c r="S1077" s="242"/>
      <c r="T1077" s="243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44" t="s">
        <v>167</v>
      </c>
      <c r="AU1077" s="244" t="s">
        <v>94</v>
      </c>
      <c r="AV1077" s="13" t="s">
        <v>91</v>
      </c>
      <c r="AW1077" s="13" t="s">
        <v>43</v>
      </c>
      <c r="AX1077" s="13" t="s">
        <v>83</v>
      </c>
      <c r="AY1077" s="244" t="s">
        <v>156</v>
      </c>
    </row>
    <row r="1078" s="13" customFormat="1">
      <c r="A1078" s="13"/>
      <c r="B1078" s="234"/>
      <c r="C1078" s="235"/>
      <c r="D1078" s="236" t="s">
        <v>167</v>
      </c>
      <c r="E1078" s="237" t="s">
        <v>36</v>
      </c>
      <c r="F1078" s="238" t="s">
        <v>1285</v>
      </c>
      <c r="G1078" s="235"/>
      <c r="H1078" s="237" t="s">
        <v>36</v>
      </c>
      <c r="I1078" s="239"/>
      <c r="J1078" s="235"/>
      <c r="K1078" s="235"/>
      <c r="L1078" s="240"/>
      <c r="M1078" s="241"/>
      <c r="N1078" s="242"/>
      <c r="O1078" s="242"/>
      <c r="P1078" s="242"/>
      <c r="Q1078" s="242"/>
      <c r="R1078" s="242"/>
      <c r="S1078" s="242"/>
      <c r="T1078" s="243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44" t="s">
        <v>167</v>
      </c>
      <c r="AU1078" s="244" t="s">
        <v>94</v>
      </c>
      <c r="AV1078" s="13" t="s">
        <v>91</v>
      </c>
      <c r="AW1078" s="13" t="s">
        <v>43</v>
      </c>
      <c r="AX1078" s="13" t="s">
        <v>83</v>
      </c>
      <c r="AY1078" s="244" t="s">
        <v>156</v>
      </c>
    </row>
    <row r="1079" s="13" customFormat="1">
      <c r="A1079" s="13"/>
      <c r="B1079" s="234"/>
      <c r="C1079" s="235"/>
      <c r="D1079" s="236" t="s">
        <v>167</v>
      </c>
      <c r="E1079" s="237" t="s">
        <v>36</v>
      </c>
      <c r="F1079" s="238" t="s">
        <v>1286</v>
      </c>
      <c r="G1079" s="235"/>
      <c r="H1079" s="237" t="s">
        <v>36</v>
      </c>
      <c r="I1079" s="239"/>
      <c r="J1079" s="235"/>
      <c r="K1079" s="235"/>
      <c r="L1079" s="240"/>
      <c r="M1079" s="241"/>
      <c r="N1079" s="242"/>
      <c r="O1079" s="242"/>
      <c r="P1079" s="242"/>
      <c r="Q1079" s="242"/>
      <c r="R1079" s="242"/>
      <c r="S1079" s="242"/>
      <c r="T1079" s="243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44" t="s">
        <v>167</v>
      </c>
      <c r="AU1079" s="244" t="s">
        <v>94</v>
      </c>
      <c r="AV1079" s="13" t="s">
        <v>91</v>
      </c>
      <c r="AW1079" s="13" t="s">
        <v>43</v>
      </c>
      <c r="AX1079" s="13" t="s">
        <v>83</v>
      </c>
      <c r="AY1079" s="244" t="s">
        <v>156</v>
      </c>
    </row>
    <row r="1080" s="13" customFormat="1">
      <c r="A1080" s="13"/>
      <c r="B1080" s="234"/>
      <c r="C1080" s="235"/>
      <c r="D1080" s="236" t="s">
        <v>167</v>
      </c>
      <c r="E1080" s="237" t="s">
        <v>36</v>
      </c>
      <c r="F1080" s="238" t="s">
        <v>1287</v>
      </c>
      <c r="G1080" s="235"/>
      <c r="H1080" s="237" t="s">
        <v>36</v>
      </c>
      <c r="I1080" s="239"/>
      <c r="J1080" s="235"/>
      <c r="K1080" s="235"/>
      <c r="L1080" s="240"/>
      <c r="M1080" s="241"/>
      <c r="N1080" s="242"/>
      <c r="O1080" s="242"/>
      <c r="P1080" s="242"/>
      <c r="Q1080" s="242"/>
      <c r="R1080" s="242"/>
      <c r="S1080" s="242"/>
      <c r="T1080" s="243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44" t="s">
        <v>167</v>
      </c>
      <c r="AU1080" s="244" t="s">
        <v>94</v>
      </c>
      <c r="AV1080" s="13" t="s">
        <v>91</v>
      </c>
      <c r="AW1080" s="13" t="s">
        <v>43</v>
      </c>
      <c r="AX1080" s="13" t="s">
        <v>83</v>
      </c>
      <c r="AY1080" s="244" t="s">
        <v>156</v>
      </c>
    </row>
    <row r="1081" s="13" customFormat="1">
      <c r="A1081" s="13"/>
      <c r="B1081" s="234"/>
      <c r="C1081" s="235"/>
      <c r="D1081" s="236" t="s">
        <v>167</v>
      </c>
      <c r="E1081" s="237" t="s">
        <v>36</v>
      </c>
      <c r="F1081" s="238" t="s">
        <v>1288</v>
      </c>
      <c r="G1081" s="235"/>
      <c r="H1081" s="237" t="s">
        <v>36</v>
      </c>
      <c r="I1081" s="239"/>
      <c r="J1081" s="235"/>
      <c r="K1081" s="235"/>
      <c r="L1081" s="240"/>
      <c r="M1081" s="241"/>
      <c r="N1081" s="242"/>
      <c r="O1081" s="242"/>
      <c r="P1081" s="242"/>
      <c r="Q1081" s="242"/>
      <c r="R1081" s="242"/>
      <c r="S1081" s="242"/>
      <c r="T1081" s="243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44" t="s">
        <v>167</v>
      </c>
      <c r="AU1081" s="244" t="s">
        <v>94</v>
      </c>
      <c r="AV1081" s="13" t="s">
        <v>91</v>
      </c>
      <c r="AW1081" s="13" t="s">
        <v>43</v>
      </c>
      <c r="AX1081" s="13" t="s">
        <v>83</v>
      </c>
      <c r="AY1081" s="244" t="s">
        <v>156</v>
      </c>
    </row>
    <row r="1082" s="13" customFormat="1">
      <c r="A1082" s="13"/>
      <c r="B1082" s="234"/>
      <c r="C1082" s="235"/>
      <c r="D1082" s="236" t="s">
        <v>167</v>
      </c>
      <c r="E1082" s="237" t="s">
        <v>36</v>
      </c>
      <c r="F1082" s="238" t="s">
        <v>1289</v>
      </c>
      <c r="G1082" s="235"/>
      <c r="H1082" s="237" t="s">
        <v>36</v>
      </c>
      <c r="I1082" s="239"/>
      <c r="J1082" s="235"/>
      <c r="K1082" s="235"/>
      <c r="L1082" s="240"/>
      <c r="M1082" s="241"/>
      <c r="N1082" s="242"/>
      <c r="O1082" s="242"/>
      <c r="P1082" s="242"/>
      <c r="Q1082" s="242"/>
      <c r="R1082" s="242"/>
      <c r="S1082" s="242"/>
      <c r="T1082" s="243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44" t="s">
        <v>167</v>
      </c>
      <c r="AU1082" s="244" t="s">
        <v>94</v>
      </c>
      <c r="AV1082" s="13" t="s">
        <v>91</v>
      </c>
      <c r="AW1082" s="13" t="s">
        <v>43</v>
      </c>
      <c r="AX1082" s="13" t="s">
        <v>83</v>
      </c>
      <c r="AY1082" s="244" t="s">
        <v>156</v>
      </c>
    </row>
    <row r="1083" s="13" customFormat="1">
      <c r="A1083" s="13"/>
      <c r="B1083" s="234"/>
      <c r="C1083" s="235"/>
      <c r="D1083" s="236" t="s">
        <v>167</v>
      </c>
      <c r="E1083" s="237" t="s">
        <v>36</v>
      </c>
      <c r="F1083" s="238" t="s">
        <v>1290</v>
      </c>
      <c r="G1083" s="235"/>
      <c r="H1083" s="237" t="s">
        <v>36</v>
      </c>
      <c r="I1083" s="239"/>
      <c r="J1083" s="235"/>
      <c r="K1083" s="235"/>
      <c r="L1083" s="240"/>
      <c r="M1083" s="241"/>
      <c r="N1083" s="242"/>
      <c r="O1083" s="242"/>
      <c r="P1083" s="242"/>
      <c r="Q1083" s="242"/>
      <c r="R1083" s="242"/>
      <c r="S1083" s="242"/>
      <c r="T1083" s="243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44" t="s">
        <v>167</v>
      </c>
      <c r="AU1083" s="244" t="s">
        <v>94</v>
      </c>
      <c r="AV1083" s="13" t="s">
        <v>91</v>
      </c>
      <c r="AW1083" s="13" t="s">
        <v>43</v>
      </c>
      <c r="AX1083" s="13" t="s">
        <v>83</v>
      </c>
      <c r="AY1083" s="244" t="s">
        <v>156</v>
      </c>
    </row>
    <row r="1084" s="14" customFormat="1">
      <c r="A1084" s="14"/>
      <c r="B1084" s="245"/>
      <c r="C1084" s="246"/>
      <c r="D1084" s="236" t="s">
        <v>167</v>
      </c>
      <c r="E1084" s="247" t="s">
        <v>36</v>
      </c>
      <c r="F1084" s="248" t="s">
        <v>1291</v>
      </c>
      <c r="G1084" s="246"/>
      <c r="H1084" s="249">
        <v>76</v>
      </c>
      <c r="I1084" s="250"/>
      <c r="J1084" s="246"/>
      <c r="K1084" s="246"/>
      <c r="L1084" s="251"/>
      <c r="M1084" s="252"/>
      <c r="N1084" s="253"/>
      <c r="O1084" s="253"/>
      <c r="P1084" s="253"/>
      <c r="Q1084" s="253"/>
      <c r="R1084" s="253"/>
      <c r="S1084" s="253"/>
      <c r="T1084" s="254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5" t="s">
        <v>167</v>
      </c>
      <c r="AU1084" s="255" t="s">
        <v>94</v>
      </c>
      <c r="AV1084" s="14" t="s">
        <v>94</v>
      </c>
      <c r="AW1084" s="14" t="s">
        <v>43</v>
      </c>
      <c r="AX1084" s="14" t="s">
        <v>83</v>
      </c>
      <c r="AY1084" s="255" t="s">
        <v>156</v>
      </c>
    </row>
    <row r="1085" s="15" customFormat="1">
      <c r="A1085" s="15"/>
      <c r="B1085" s="256"/>
      <c r="C1085" s="257"/>
      <c r="D1085" s="236" t="s">
        <v>167</v>
      </c>
      <c r="E1085" s="258" t="s">
        <v>36</v>
      </c>
      <c r="F1085" s="259" t="s">
        <v>250</v>
      </c>
      <c r="G1085" s="257"/>
      <c r="H1085" s="260">
        <v>76</v>
      </c>
      <c r="I1085" s="261"/>
      <c r="J1085" s="257"/>
      <c r="K1085" s="257"/>
      <c r="L1085" s="262"/>
      <c r="M1085" s="263"/>
      <c r="N1085" s="264"/>
      <c r="O1085" s="264"/>
      <c r="P1085" s="264"/>
      <c r="Q1085" s="264"/>
      <c r="R1085" s="264"/>
      <c r="S1085" s="264"/>
      <c r="T1085" s="265"/>
      <c r="U1085" s="15"/>
      <c r="V1085" s="15"/>
      <c r="W1085" s="15"/>
      <c r="X1085" s="15"/>
      <c r="Y1085" s="15"/>
      <c r="Z1085" s="15"/>
      <c r="AA1085" s="15"/>
      <c r="AB1085" s="15"/>
      <c r="AC1085" s="15"/>
      <c r="AD1085" s="15"/>
      <c r="AE1085" s="15"/>
      <c r="AT1085" s="266" t="s">
        <v>167</v>
      </c>
      <c r="AU1085" s="266" t="s">
        <v>94</v>
      </c>
      <c r="AV1085" s="15" t="s">
        <v>163</v>
      </c>
      <c r="AW1085" s="15" t="s">
        <v>43</v>
      </c>
      <c r="AX1085" s="15" t="s">
        <v>91</v>
      </c>
      <c r="AY1085" s="266" t="s">
        <v>156</v>
      </c>
    </row>
    <row r="1086" s="14" customFormat="1">
      <c r="A1086" s="14"/>
      <c r="B1086" s="245"/>
      <c r="C1086" s="246"/>
      <c r="D1086" s="236" t="s">
        <v>167</v>
      </c>
      <c r="E1086" s="247" t="s">
        <v>36</v>
      </c>
      <c r="F1086" s="248" t="s">
        <v>1292</v>
      </c>
      <c r="G1086" s="246"/>
      <c r="H1086" s="249">
        <v>75.167000000000002</v>
      </c>
      <c r="I1086" s="250"/>
      <c r="J1086" s="246"/>
      <c r="K1086" s="246"/>
      <c r="L1086" s="251"/>
      <c r="M1086" s="252"/>
      <c r="N1086" s="253"/>
      <c r="O1086" s="253"/>
      <c r="P1086" s="253"/>
      <c r="Q1086" s="253"/>
      <c r="R1086" s="253"/>
      <c r="S1086" s="253"/>
      <c r="T1086" s="254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5" t="s">
        <v>167</v>
      </c>
      <c r="AU1086" s="255" t="s">
        <v>94</v>
      </c>
      <c r="AV1086" s="14" t="s">
        <v>94</v>
      </c>
      <c r="AW1086" s="14" t="s">
        <v>43</v>
      </c>
      <c r="AX1086" s="14" t="s">
        <v>83</v>
      </c>
      <c r="AY1086" s="255" t="s">
        <v>156</v>
      </c>
    </row>
    <row r="1087" s="2" customFormat="1" ht="21.75" customHeight="1">
      <c r="A1087" s="42"/>
      <c r="B1087" s="43"/>
      <c r="C1087" s="216" t="s">
        <v>1293</v>
      </c>
      <c r="D1087" s="216" t="s">
        <v>158</v>
      </c>
      <c r="E1087" s="217" t="s">
        <v>1294</v>
      </c>
      <c r="F1087" s="218" t="s">
        <v>1295</v>
      </c>
      <c r="G1087" s="219" t="s">
        <v>226</v>
      </c>
      <c r="H1087" s="220">
        <v>76</v>
      </c>
      <c r="I1087" s="221"/>
      <c r="J1087" s="222">
        <f>ROUND(I1087*H1087,2)</f>
        <v>0</v>
      </c>
      <c r="K1087" s="218" t="s">
        <v>162</v>
      </c>
      <c r="L1087" s="48"/>
      <c r="M1087" s="223" t="s">
        <v>36</v>
      </c>
      <c r="N1087" s="224" t="s">
        <v>54</v>
      </c>
      <c r="O1087" s="88"/>
      <c r="P1087" s="225">
        <f>O1087*H1087</f>
        <v>0</v>
      </c>
      <c r="Q1087" s="225">
        <v>0.00012999999999999999</v>
      </c>
      <c r="R1087" s="225">
        <f>Q1087*H1087</f>
        <v>0.0098799999999999999</v>
      </c>
      <c r="S1087" s="225">
        <v>0</v>
      </c>
      <c r="T1087" s="226">
        <f>S1087*H1087</f>
        <v>0</v>
      </c>
      <c r="U1087" s="42"/>
      <c r="V1087" s="42"/>
      <c r="W1087" s="42"/>
      <c r="X1087" s="42"/>
      <c r="Y1087" s="42"/>
      <c r="Z1087" s="42"/>
      <c r="AA1087" s="42"/>
      <c r="AB1087" s="42"/>
      <c r="AC1087" s="42"/>
      <c r="AD1087" s="42"/>
      <c r="AE1087" s="42"/>
      <c r="AR1087" s="227" t="s">
        <v>163</v>
      </c>
      <c r="AT1087" s="227" t="s">
        <v>158</v>
      </c>
      <c r="AU1087" s="227" t="s">
        <v>94</v>
      </c>
      <c r="AY1087" s="20" t="s">
        <v>156</v>
      </c>
      <c r="BE1087" s="228">
        <f>IF(N1087="základní",J1087,0)</f>
        <v>0</v>
      </c>
      <c r="BF1087" s="228">
        <f>IF(N1087="snížená",J1087,0)</f>
        <v>0</v>
      </c>
      <c r="BG1087" s="228">
        <f>IF(N1087="zákl. přenesená",J1087,0)</f>
        <v>0</v>
      </c>
      <c r="BH1087" s="228">
        <f>IF(N1087="sníž. přenesená",J1087,0)</f>
        <v>0</v>
      </c>
      <c r="BI1087" s="228">
        <f>IF(N1087="nulová",J1087,0)</f>
        <v>0</v>
      </c>
      <c r="BJ1087" s="20" t="s">
        <v>91</v>
      </c>
      <c r="BK1087" s="228">
        <f>ROUND(I1087*H1087,2)</f>
        <v>0</v>
      </c>
      <c r="BL1087" s="20" t="s">
        <v>163</v>
      </c>
      <c r="BM1087" s="227" t="s">
        <v>1296</v>
      </c>
    </row>
    <row r="1088" s="2" customFormat="1">
      <c r="A1088" s="42"/>
      <c r="B1088" s="43"/>
      <c r="C1088" s="44"/>
      <c r="D1088" s="229" t="s">
        <v>165</v>
      </c>
      <c r="E1088" s="44"/>
      <c r="F1088" s="230" t="s">
        <v>1297</v>
      </c>
      <c r="G1088" s="44"/>
      <c r="H1088" s="44"/>
      <c r="I1088" s="231"/>
      <c r="J1088" s="44"/>
      <c r="K1088" s="44"/>
      <c r="L1088" s="48"/>
      <c r="M1088" s="232"/>
      <c r="N1088" s="233"/>
      <c r="O1088" s="88"/>
      <c r="P1088" s="88"/>
      <c r="Q1088" s="88"/>
      <c r="R1088" s="88"/>
      <c r="S1088" s="88"/>
      <c r="T1088" s="89"/>
      <c r="U1088" s="42"/>
      <c r="V1088" s="42"/>
      <c r="W1088" s="42"/>
      <c r="X1088" s="42"/>
      <c r="Y1088" s="42"/>
      <c r="Z1088" s="42"/>
      <c r="AA1088" s="42"/>
      <c r="AB1088" s="42"/>
      <c r="AC1088" s="42"/>
      <c r="AD1088" s="42"/>
      <c r="AE1088" s="42"/>
      <c r="AT1088" s="20" t="s">
        <v>165</v>
      </c>
      <c r="AU1088" s="20" t="s">
        <v>94</v>
      </c>
    </row>
    <row r="1089" s="2" customFormat="1">
      <c r="A1089" s="42"/>
      <c r="B1089" s="43"/>
      <c r="C1089" s="44"/>
      <c r="D1089" s="236" t="s">
        <v>413</v>
      </c>
      <c r="E1089" s="44"/>
      <c r="F1089" s="278" t="s">
        <v>1279</v>
      </c>
      <c r="G1089" s="44"/>
      <c r="H1089" s="44"/>
      <c r="I1089" s="231"/>
      <c r="J1089" s="44"/>
      <c r="K1089" s="44"/>
      <c r="L1089" s="48"/>
      <c r="M1089" s="232"/>
      <c r="N1089" s="233"/>
      <c r="O1089" s="88"/>
      <c r="P1089" s="88"/>
      <c r="Q1089" s="88"/>
      <c r="R1089" s="88"/>
      <c r="S1089" s="88"/>
      <c r="T1089" s="89"/>
      <c r="U1089" s="42"/>
      <c r="V1089" s="42"/>
      <c r="W1089" s="42"/>
      <c r="X1089" s="42"/>
      <c r="Y1089" s="42"/>
      <c r="Z1089" s="42"/>
      <c r="AA1089" s="42"/>
      <c r="AB1089" s="42"/>
      <c r="AC1089" s="42"/>
      <c r="AD1089" s="42"/>
      <c r="AE1089" s="42"/>
      <c r="AT1089" s="20" t="s">
        <v>413</v>
      </c>
      <c r="AU1089" s="20" t="s">
        <v>94</v>
      </c>
    </row>
    <row r="1090" s="13" customFormat="1">
      <c r="A1090" s="13"/>
      <c r="B1090" s="234"/>
      <c r="C1090" s="235"/>
      <c r="D1090" s="236" t="s">
        <v>167</v>
      </c>
      <c r="E1090" s="237" t="s">
        <v>36</v>
      </c>
      <c r="F1090" s="238" t="s">
        <v>1280</v>
      </c>
      <c r="G1090" s="235"/>
      <c r="H1090" s="237" t="s">
        <v>36</v>
      </c>
      <c r="I1090" s="239"/>
      <c r="J1090" s="235"/>
      <c r="K1090" s="235"/>
      <c r="L1090" s="240"/>
      <c r="M1090" s="241"/>
      <c r="N1090" s="242"/>
      <c r="O1090" s="242"/>
      <c r="P1090" s="242"/>
      <c r="Q1090" s="242"/>
      <c r="R1090" s="242"/>
      <c r="S1090" s="242"/>
      <c r="T1090" s="243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44" t="s">
        <v>167</v>
      </c>
      <c r="AU1090" s="244" t="s">
        <v>94</v>
      </c>
      <c r="AV1090" s="13" t="s">
        <v>91</v>
      </c>
      <c r="AW1090" s="13" t="s">
        <v>43</v>
      </c>
      <c r="AX1090" s="13" t="s">
        <v>83</v>
      </c>
      <c r="AY1090" s="244" t="s">
        <v>156</v>
      </c>
    </row>
    <row r="1091" s="13" customFormat="1">
      <c r="A1091" s="13"/>
      <c r="B1091" s="234"/>
      <c r="C1091" s="235"/>
      <c r="D1091" s="236" t="s">
        <v>167</v>
      </c>
      <c r="E1091" s="237" t="s">
        <v>36</v>
      </c>
      <c r="F1091" s="238" t="s">
        <v>1281</v>
      </c>
      <c r="G1091" s="235"/>
      <c r="H1091" s="237" t="s">
        <v>36</v>
      </c>
      <c r="I1091" s="239"/>
      <c r="J1091" s="235"/>
      <c r="K1091" s="235"/>
      <c r="L1091" s="240"/>
      <c r="M1091" s="241"/>
      <c r="N1091" s="242"/>
      <c r="O1091" s="242"/>
      <c r="P1091" s="242"/>
      <c r="Q1091" s="242"/>
      <c r="R1091" s="242"/>
      <c r="S1091" s="242"/>
      <c r="T1091" s="243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44" t="s">
        <v>167</v>
      </c>
      <c r="AU1091" s="244" t="s">
        <v>94</v>
      </c>
      <c r="AV1091" s="13" t="s">
        <v>91</v>
      </c>
      <c r="AW1091" s="13" t="s">
        <v>43</v>
      </c>
      <c r="AX1091" s="13" t="s">
        <v>83</v>
      </c>
      <c r="AY1091" s="244" t="s">
        <v>156</v>
      </c>
    </row>
    <row r="1092" s="13" customFormat="1">
      <c r="A1092" s="13"/>
      <c r="B1092" s="234"/>
      <c r="C1092" s="235"/>
      <c r="D1092" s="236" t="s">
        <v>167</v>
      </c>
      <c r="E1092" s="237" t="s">
        <v>36</v>
      </c>
      <c r="F1092" s="238" t="s">
        <v>1282</v>
      </c>
      <c r="G1092" s="235"/>
      <c r="H1092" s="237" t="s">
        <v>36</v>
      </c>
      <c r="I1092" s="239"/>
      <c r="J1092" s="235"/>
      <c r="K1092" s="235"/>
      <c r="L1092" s="240"/>
      <c r="M1092" s="241"/>
      <c r="N1092" s="242"/>
      <c r="O1092" s="242"/>
      <c r="P1092" s="242"/>
      <c r="Q1092" s="242"/>
      <c r="R1092" s="242"/>
      <c r="S1092" s="242"/>
      <c r="T1092" s="243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44" t="s">
        <v>167</v>
      </c>
      <c r="AU1092" s="244" t="s">
        <v>94</v>
      </c>
      <c r="AV1092" s="13" t="s">
        <v>91</v>
      </c>
      <c r="AW1092" s="13" t="s">
        <v>43</v>
      </c>
      <c r="AX1092" s="13" t="s">
        <v>83</v>
      </c>
      <c r="AY1092" s="244" t="s">
        <v>156</v>
      </c>
    </row>
    <row r="1093" s="13" customFormat="1">
      <c r="A1093" s="13"/>
      <c r="B1093" s="234"/>
      <c r="C1093" s="235"/>
      <c r="D1093" s="236" t="s">
        <v>167</v>
      </c>
      <c r="E1093" s="237" t="s">
        <v>36</v>
      </c>
      <c r="F1093" s="238" t="s">
        <v>1283</v>
      </c>
      <c r="G1093" s="235"/>
      <c r="H1093" s="237" t="s">
        <v>36</v>
      </c>
      <c r="I1093" s="239"/>
      <c r="J1093" s="235"/>
      <c r="K1093" s="235"/>
      <c r="L1093" s="240"/>
      <c r="M1093" s="241"/>
      <c r="N1093" s="242"/>
      <c r="O1093" s="242"/>
      <c r="P1093" s="242"/>
      <c r="Q1093" s="242"/>
      <c r="R1093" s="242"/>
      <c r="S1093" s="242"/>
      <c r="T1093" s="243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44" t="s">
        <v>167</v>
      </c>
      <c r="AU1093" s="244" t="s">
        <v>94</v>
      </c>
      <c r="AV1093" s="13" t="s">
        <v>91</v>
      </c>
      <c r="AW1093" s="13" t="s">
        <v>43</v>
      </c>
      <c r="AX1093" s="13" t="s">
        <v>83</v>
      </c>
      <c r="AY1093" s="244" t="s">
        <v>156</v>
      </c>
    </row>
    <row r="1094" s="13" customFormat="1">
      <c r="A1094" s="13"/>
      <c r="B1094" s="234"/>
      <c r="C1094" s="235"/>
      <c r="D1094" s="236" t="s">
        <v>167</v>
      </c>
      <c r="E1094" s="237" t="s">
        <v>36</v>
      </c>
      <c r="F1094" s="238" t="s">
        <v>1284</v>
      </c>
      <c r="G1094" s="235"/>
      <c r="H1094" s="237" t="s">
        <v>36</v>
      </c>
      <c r="I1094" s="239"/>
      <c r="J1094" s="235"/>
      <c r="K1094" s="235"/>
      <c r="L1094" s="240"/>
      <c r="M1094" s="241"/>
      <c r="N1094" s="242"/>
      <c r="O1094" s="242"/>
      <c r="P1094" s="242"/>
      <c r="Q1094" s="242"/>
      <c r="R1094" s="242"/>
      <c r="S1094" s="242"/>
      <c r="T1094" s="243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44" t="s">
        <v>167</v>
      </c>
      <c r="AU1094" s="244" t="s">
        <v>94</v>
      </c>
      <c r="AV1094" s="13" t="s">
        <v>91</v>
      </c>
      <c r="AW1094" s="13" t="s">
        <v>43</v>
      </c>
      <c r="AX1094" s="13" t="s">
        <v>83</v>
      </c>
      <c r="AY1094" s="244" t="s">
        <v>156</v>
      </c>
    </row>
    <row r="1095" s="13" customFormat="1">
      <c r="A1095" s="13"/>
      <c r="B1095" s="234"/>
      <c r="C1095" s="235"/>
      <c r="D1095" s="236" t="s">
        <v>167</v>
      </c>
      <c r="E1095" s="237" t="s">
        <v>36</v>
      </c>
      <c r="F1095" s="238" t="s">
        <v>1285</v>
      </c>
      <c r="G1095" s="235"/>
      <c r="H1095" s="237" t="s">
        <v>36</v>
      </c>
      <c r="I1095" s="239"/>
      <c r="J1095" s="235"/>
      <c r="K1095" s="235"/>
      <c r="L1095" s="240"/>
      <c r="M1095" s="241"/>
      <c r="N1095" s="242"/>
      <c r="O1095" s="242"/>
      <c r="P1095" s="242"/>
      <c r="Q1095" s="242"/>
      <c r="R1095" s="242"/>
      <c r="S1095" s="242"/>
      <c r="T1095" s="243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44" t="s">
        <v>167</v>
      </c>
      <c r="AU1095" s="244" t="s">
        <v>94</v>
      </c>
      <c r="AV1095" s="13" t="s">
        <v>91</v>
      </c>
      <c r="AW1095" s="13" t="s">
        <v>43</v>
      </c>
      <c r="AX1095" s="13" t="s">
        <v>83</v>
      </c>
      <c r="AY1095" s="244" t="s">
        <v>156</v>
      </c>
    </row>
    <row r="1096" s="13" customFormat="1">
      <c r="A1096" s="13"/>
      <c r="B1096" s="234"/>
      <c r="C1096" s="235"/>
      <c r="D1096" s="236" t="s">
        <v>167</v>
      </c>
      <c r="E1096" s="237" t="s">
        <v>36</v>
      </c>
      <c r="F1096" s="238" t="s">
        <v>1286</v>
      </c>
      <c r="G1096" s="235"/>
      <c r="H1096" s="237" t="s">
        <v>36</v>
      </c>
      <c r="I1096" s="239"/>
      <c r="J1096" s="235"/>
      <c r="K1096" s="235"/>
      <c r="L1096" s="240"/>
      <c r="M1096" s="241"/>
      <c r="N1096" s="242"/>
      <c r="O1096" s="242"/>
      <c r="P1096" s="242"/>
      <c r="Q1096" s="242"/>
      <c r="R1096" s="242"/>
      <c r="S1096" s="242"/>
      <c r="T1096" s="243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44" t="s">
        <v>167</v>
      </c>
      <c r="AU1096" s="244" t="s">
        <v>94</v>
      </c>
      <c r="AV1096" s="13" t="s">
        <v>91</v>
      </c>
      <c r="AW1096" s="13" t="s">
        <v>43</v>
      </c>
      <c r="AX1096" s="13" t="s">
        <v>83</v>
      </c>
      <c r="AY1096" s="244" t="s">
        <v>156</v>
      </c>
    </row>
    <row r="1097" s="13" customFormat="1">
      <c r="A1097" s="13"/>
      <c r="B1097" s="234"/>
      <c r="C1097" s="235"/>
      <c r="D1097" s="236" t="s">
        <v>167</v>
      </c>
      <c r="E1097" s="237" t="s">
        <v>36</v>
      </c>
      <c r="F1097" s="238" t="s">
        <v>1287</v>
      </c>
      <c r="G1097" s="235"/>
      <c r="H1097" s="237" t="s">
        <v>36</v>
      </c>
      <c r="I1097" s="239"/>
      <c r="J1097" s="235"/>
      <c r="K1097" s="235"/>
      <c r="L1097" s="240"/>
      <c r="M1097" s="241"/>
      <c r="N1097" s="242"/>
      <c r="O1097" s="242"/>
      <c r="P1097" s="242"/>
      <c r="Q1097" s="242"/>
      <c r="R1097" s="242"/>
      <c r="S1097" s="242"/>
      <c r="T1097" s="243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44" t="s">
        <v>167</v>
      </c>
      <c r="AU1097" s="244" t="s">
        <v>94</v>
      </c>
      <c r="AV1097" s="13" t="s">
        <v>91</v>
      </c>
      <c r="AW1097" s="13" t="s">
        <v>43</v>
      </c>
      <c r="AX1097" s="13" t="s">
        <v>83</v>
      </c>
      <c r="AY1097" s="244" t="s">
        <v>156</v>
      </c>
    </row>
    <row r="1098" s="13" customFormat="1">
      <c r="A1098" s="13"/>
      <c r="B1098" s="234"/>
      <c r="C1098" s="235"/>
      <c r="D1098" s="236" t="s">
        <v>167</v>
      </c>
      <c r="E1098" s="237" t="s">
        <v>36</v>
      </c>
      <c r="F1098" s="238" t="s">
        <v>1288</v>
      </c>
      <c r="G1098" s="235"/>
      <c r="H1098" s="237" t="s">
        <v>36</v>
      </c>
      <c r="I1098" s="239"/>
      <c r="J1098" s="235"/>
      <c r="K1098" s="235"/>
      <c r="L1098" s="240"/>
      <c r="M1098" s="241"/>
      <c r="N1098" s="242"/>
      <c r="O1098" s="242"/>
      <c r="P1098" s="242"/>
      <c r="Q1098" s="242"/>
      <c r="R1098" s="242"/>
      <c r="S1098" s="242"/>
      <c r="T1098" s="243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44" t="s">
        <v>167</v>
      </c>
      <c r="AU1098" s="244" t="s">
        <v>94</v>
      </c>
      <c r="AV1098" s="13" t="s">
        <v>91</v>
      </c>
      <c r="AW1098" s="13" t="s">
        <v>43</v>
      </c>
      <c r="AX1098" s="13" t="s">
        <v>83</v>
      </c>
      <c r="AY1098" s="244" t="s">
        <v>156</v>
      </c>
    </row>
    <row r="1099" s="13" customFormat="1">
      <c r="A1099" s="13"/>
      <c r="B1099" s="234"/>
      <c r="C1099" s="235"/>
      <c r="D1099" s="236" t="s">
        <v>167</v>
      </c>
      <c r="E1099" s="237" t="s">
        <v>36</v>
      </c>
      <c r="F1099" s="238" t="s">
        <v>1289</v>
      </c>
      <c r="G1099" s="235"/>
      <c r="H1099" s="237" t="s">
        <v>36</v>
      </c>
      <c r="I1099" s="239"/>
      <c r="J1099" s="235"/>
      <c r="K1099" s="235"/>
      <c r="L1099" s="240"/>
      <c r="M1099" s="241"/>
      <c r="N1099" s="242"/>
      <c r="O1099" s="242"/>
      <c r="P1099" s="242"/>
      <c r="Q1099" s="242"/>
      <c r="R1099" s="242"/>
      <c r="S1099" s="242"/>
      <c r="T1099" s="243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44" t="s">
        <v>167</v>
      </c>
      <c r="AU1099" s="244" t="s">
        <v>94</v>
      </c>
      <c r="AV1099" s="13" t="s">
        <v>91</v>
      </c>
      <c r="AW1099" s="13" t="s">
        <v>43</v>
      </c>
      <c r="AX1099" s="13" t="s">
        <v>83</v>
      </c>
      <c r="AY1099" s="244" t="s">
        <v>156</v>
      </c>
    </row>
    <row r="1100" s="13" customFormat="1">
      <c r="A1100" s="13"/>
      <c r="B1100" s="234"/>
      <c r="C1100" s="235"/>
      <c r="D1100" s="236" t="s">
        <v>167</v>
      </c>
      <c r="E1100" s="237" t="s">
        <v>36</v>
      </c>
      <c r="F1100" s="238" t="s">
        <v>1290</v>
      </c>
      <c r="G1100" s="235"/>
      <c r="H1100" s="237" t="s">
        <v>36</v>
      </c>
      <c r="I1100" s="239"/>
      <c r="J1100" s="235"/>
      <c r="K1100" s="235"/>
      <c r="L1100" s="240"/>
      <c r="M1100" s="241"/>
      <c r="N1100" s="242"/>
      <c r="O1100" s="242"/>
      <c r="P1100" s="242"/>
      <c r="Q1100" s="242"/>
      <c r="R1100" s="242"/>
      <c r="S1100" s="242"/>
      <c r="T1100" s="243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4" t="s">
        <v>167</v>
      </c>
      <c r="AU1100" s="244" t="s">
        <v>94</v>
      </c>
      <c r="AV1100" s="13" t="s">
        <v>91</v>
      </c>
      <c r="AW1100" s="13" t="s">
        <v>43</v>
      </c>
      <c r="AX1100" s="13" t="s">
        <v>83</v>
      </c>
      <c r="AY1100" s="244" t="s">
        <v>156</v>
      </c>
    </row>
    <row r="1101" s="14" customFormat="1">
      <c r="A1101" s="14"/>
      <c r="B1101" s="245"/>
      <c r="C1101" s="246"/>
      <c r="D1101" s="236" t="s">
        <v>167</v>
      </c>
      <c r="E1101" s="247" t="s">
        <v>36</v>
      </c>
      <c r="F1101" s="248" t="s">
        <v>1291</v>
      </c>
      <c r="G1101" s="246"/>
      <c r="H1101" s="249">
        <v>76</v>
      </c>
      <c r="I1101" s="250"/>
      <c r="J1101" s="246"/>
      <c r="K1101" s="246"/>
      <c r="L1101" s="251"/>
      <c r="M1101" s="252"/>
      <c r="N1101" s="253"/>
      <c r="O1101" s="253"/>
      <c r="P1101" s="253"/>
      <c r="Q1101" s="253"/>
      <c r="R1101" s="253"/>
      <c r="S1101" s="253"/>
      <c r="T1101" s="254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5" t="s">
        <v>167</v>
      </c>
      <c r="AU1101" s="255" t="s">
        <v>94</v>
      </c>
      <c r="AV1101" s="14" t="s">
        <v>94</v>
      </c>
      <c r="AW1101" s="14" t="s">
        <v>43</v>
      </c>
      <c r="AX1101" s="14" t="s">
        <v>83</v>
      </c>
      <c r="AY1101" s="255" t="s">
        <v>156</v>
      </c>
    </row>
    <row r="1102" s="15" customFormat="1">
      <c r="A1102" s="15"/>
      <c r="B1102" s="256"/>
      <c r="C1102" s="257"/>
      <c r="D1102" s="236" t="s">
        <v>167</v>
      </c>
      <c r="E1102" s="258" t="s">
        <v>36</v>
      </c>
      <c r="F1102" s="259" t="s">
        <v>250</v>
      </c>
      <c r="G1102" s="257"/>
      <c r="H1102" s="260">
        <v>76</v>
      </c>
      <c r="I1102" s="261"/>
      <c r="J1102" s="257"/>
      <c r="K1102" s="257"/>
      <c r="L1102" s="262"/>
      <c r="M1102" s="263"/>
      <c r="N1102" s="264"/>
      <c r="O1102" s="264"/>
      <c r="P1102" s="264"/>
      <c r="Q1102" s="264"/>
      <c r="R1102" s="264"/>
      <c r="S1102" s="264"/>
      <c r="T1102" s="265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15"/>
      <c r="AT1102" s="266" t="s">
        <v>167</v>
      </c>
      <c r="AU1102" s="266" t="s">
        <v>94</v>
      </c>
      <c r="AV1102" s="15" t="s">
        <v>163</v>
      </c>
      <c r="AW1102" s="15" t="s">
        <v>43</v>
      </c>
      <c r="AX1102" s="15" t="s">
        <v>91</v>
      </c>
      <c r="AY1102" s="266" t="s">
        <v>156</v>
      </c>
    </row>
    <row r="1103" s="14" customFormat="1">
      <c r="A1103" s="14"/>
      <c r="B1103" s="245"/>
      <c r="C1103" s="246"/>
      <c r="D1103" s="236" t="s">
        <v>167</v>
      </c>
      <c r="E1103" s="247" t="s">
        <v>36</v>
      </c>
      <c r="F1103" s="248" t="s">
        <v>1292</v>
      </c>
      <c r="G1103" s="246"/>
      <c r="H1103" s="249">
        <v>75.167000000000002</v>
      </c>
      <c r="I1103" s="250"/>
      <c r="J1103" s="246"/>
      <c r="K1103" s="246"/>
      <c r="L1103" s="251"/>
      <c r="M1103" s="252"/>
      <c r="N1103" s="253"/>
      <c r="O1103" s="253"/>
      <c r="P1103" s="253"/>
      <c r="Q1103" s="253"/>
      <c r="R1103" s="253"/>
      <c r="S1103" s="253"/>
      <c r="T1103" s="254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5" t="s">
        <v>167</v>
      </c>
      <c r="AU1103" s="255" t="s">
        <v>94</v>
      </c>
      <c r="AV1103" s="14" t="s">
        <v>94</v>
      </c>
      <c r="AW1103" s="14" t="s">
        <v>43</v>
      </c>
      <c r="AX1103" s="14" t="s">
        <v>83</v>
      </c>
      <c r="AY1103" s="255" t="s">
        <v>156</v>
      </c>
    </row>
    <row r="1104" s="2" customFormat="1" ht="16.5" customHeight="1">
      <c r="A1104" s="42"/>
      <c r="B1104" s="43"/>
      <c r="C1104" s="216" t="s">
        <v>1298</v>
      </c>
      <c r="D1104" s="216" t="s">
        <v>158</v>
      </c>
      <c r="E1104" s="217" t="s">
        <v>1299</v>
      </c>
      <c r="F1104" s="218" t="s">
        <v>1300</v>
      </c>
      <c r="G1104" s="219" t="s">
        <v>161</v>
      </c>
      <c r="H1104" s="220">
        <v>178.90000000000001</v>
      </c>
      <c r="I1104" s="221"/>
      <c r="J1104" s="222">
        <f>ROUND(I1104*H1104,2)</f>
        <v>0</v>
      </c>
      <c r="K1104" s="218" t="s">
        <v>162</v>
      </c>
      <c r="L1104" s="48"/>
      <c r="M1104" s="223" t="s">
        <v>36</v>
      </c>
      <c r="N1104" s="224" t="s">
        <v>54</v>
      </c>
      <c r="O1104" s="88"/>
      <c r="P1104" s="225">
        <f>O1104*H1104</f>
        <v>0</v>
      </c>
      <c r="Q1104" s="225">
        <v>0</v>
      </c>
      <c r="R1104" s="225">
        <f>Q1104*H1104</f>
        <v>0</v>
      </c>
      <c r="S1104" s="225">
        <v>0</v>
      </c>
      <c r="T1104" s="226">
        <f>S1104*H1104</f>
        <v>0</v>
      </c>
      <c r="U1104" s="42"/>
      <c r="V1104" s="42"/>
      <c r="W1104" s="42"/>
      <c r="X1104" s="42"/>
      <c r="Y1104" s="42"/>
      <c r="Z1104" s="42"/>
      <c r="AA1104" s="42"/>
      <c r="AB1104" s="42"/>
      <c r="AC1104" s="42"/>
      <c r="AD1104" s="42"/>
      <c r="AE1104" s="42"/>
      <c r="AR1104" s="227" t="s">
        <v>163</v>
      </c>
      <c r="AT1104" s="227" t="s">
        <v>158</v>
      </c>
      <c r="AU1104" s="227" t="s">
        <v>94</v>
      </c>
      <c r="AY1104" s="20" t="s">
        <v>156</v>
      </c>
      <c r="BE1104" s="228">
        <f>IF(N1104="základní",J1104,0)</f>
        <v>0</v>
      </c>
      <c r="BF1104" s="228">
        <f>IF(N1104="snížená",J1104,0)</f>
        <v>0</v>
      </c>
      <c r="BG1104" s="228">
        <f>IF(N1104="zákl. přenesená",J1104,0)</f>
        <v>0</v>
      </c>
      <c r="BH1104" s="228">
        <f>IF(N1104="sníž. přenesená",J1104,0)</f>
        <v>0</v>
      </c>
      <c r="BI1104" s="228">
        <f>IF(N1104="nulová",J1104,0)</f>
        <v>0</v>
      </c>
      <c r="BJ1104" s="20" t="s">
        <v>91</v>
      </c>
      <c r="BK1104" s="228">
        <f>ROUND(I1104*H1104,2)</f>
        <v>0</v>
      </c>
      <c r="BL1104" s="20" t="s">
        <v>163</v>
      </c>
      <c r="BM1104" s="227" t="s">
        <v>1301</v>
      </c>
    </row>
    <row r="1105" s="2" customFormat="1">
      <c r="A1105" s="42"/>
      <c r="B1105" s="43"/>
      <c r="C1105" s="44"/>
      <c r="D1105" s="229" t="s">
        <v>165</v>
      </c>
      <c r="E1105" s="44"/>
      <c r="F1105" s="230" t="s">
        <v>1302</v>
      </c>
      <c r="G1105" s="44"/>
      <c r="H1105" s="44"/>
      <c r="I1105" s="231"/>
      <c r="J1105" s="44"/>
      <c r="K1105" s="44"/>
      <c r="L1105" s="48"/>
      <c r="M1105" s="232"/>
      <c r="N1105" s="233"/>
      <c r="O1105" s="88"/>
      <c r="P1105" s="88"/>
      <c r="Q1105" s="88"/>
      <c r="R1105" s="88"/>
      <c r="S1105" s="88"/>
      <c r="T1105" s="89"/>
      <c r="U1105" s="42"/>
      <c r="V1105" s="42"/>
      <c r="W1105" s="42"/>
      <c r="X1105" s="42"/>
      <c r="Y1105" s="42"/>
      <c r="Z1105" s="42"/>
      <c r="AA1105" s="42"/>
      <c r="AB1105" s="42"/>
      <c r="AC1105" s="42"/>
      <c r="AD1105" s="42"/>
      <c r="AE1105" s="42"/>
      <c r="AT1105" s="20" t="s">
        <v>165</v>
      </c>
      <c r="AU1105" s="20" t="s">
        <v>94</v>
      </c>
    </row>
    <row r="1106" s="2" customFormat="1" ht="24.15" customHeight="1">
      <c r="A1106" s="42"/>
      <c r="B1106" s="43"/>
      <c r="C1106" s="216" t="s">
        <v>1303</v>
      </c>
      <c r="D1106" s="216" t="s">
        <v>158</v>
      </c>
      <c r="E1106" s="217" t="s">
        <v>1304</v>
      </c>
      <c r="F1106" s="218" t="s">
        <v>1305</v>
      </c>
      <c r="G1106" s="219" t="s">
        <v>161</v>
      </c>
      <c r="H1106" s="220">
        <v>178.90000000000001</v>
      </c>
      <c r="I1106" s="221"/>
      <c r="J1106" s="222">
        <f>ROUND(I1106*H1106,2)</f>
        <v>0</v>
      </c>
      <c r="K1106" s="218" t="s">
        <v>162</v>
      </c>
      <c r="L1106" s="48"/>
      <c r="M1106" s="223" t="s">
        <v>36</v>
      </c>
      <c r="N1106" s="224" t="s">
        <v>54</v>
      </c>
      <c r="O1106" s="88"/>
      <c r="P1106" s="225">
        <f>O1106*H1106</f>
        <v>0</v>
      </c>
      <c r="Q1106" s="225">
        <v>0</v>
      </c>
      <c r="R1106" s="225">
        <f>Q1106*H1106</f>
        <v>0</v>
      </c>
      <c r="S1106" s="225">
        <v>0</v>
      </c>
      <c r="T1106" s="226">
        <f>S1106*H1106</f>
        <v>0</v>
      </c>
      <c r="U1106" s="42"/>
      <c r="V1106" s="42"/>
      <c r="W1106" s="42"/>
      <c r="X1106" s="42"/>
      <c r="Y1106" s="42"/>
      <c r="Z1106" s="42"/>
      <c r="AA1106" s="42"/>
      <c r="AB1106" s="42"/>
      <c r="AC1106" s="42"/>
      <c r="AD1106" s="42"/>
      <c r="AE1106" s="42"/>
      <c r="AR1106" s="227" t="s">
        <v>163</v>
      </c>
      <c r="AT1106" s="227" t="s">
        <v>158</v>
      </c>
      <c r="AU1106" s="227" t="s">
        <v>94</v>
      </c>
      <c r="AY1106" s="20" t="s">
        <v>156</v>
      </c>
      <c r="BE1106" s="228">
        <f>IF(N1106="základní",J1106,0)</f>
        <v>0</v>
      </c>
      <c r="BF1106" s="228">
        <f>IF(N1106="snížená",J1106,0)</f>
        <v>0</v>
      </c>
      <c r="BG1106" s="228">
        <f>IF(N1106="zákl. přenesená",J1106,0)</f>
        <v>0</v>
      </c>
      <c r="BH1106" s="228">
        <f>IF(N1106="sníž. přenesená",J1106,0)</f>
        <v>0</v>
      </c>
      <c r="BI1106" s="228">
        <f>IF(N1106="nulová",J1106,0)</f>
        <v>0</v>
      </c>
      <c r="BJ1106" s="20" t="s">
        <v>91</v>
      </c>
      <c r="BK1106" s="228">
        <f>ROUND(I1106*H1106,2)</f>
        <v>0</v>
      </c>
      <c r="BL1106" s="20" t="s">
        <v>163</v>
      </c>
      <c r="BM1106" s="227" t="s">
        <v>1306</v>
      </c>
    </row>
    <row r="1107" s="2" customFormat="1">
      <c r="A1107" s="42"/>
      <c r="B1107" s="43"/>
      <c r="C1107" s="44"/>
      <c r="D1107" s="229" t="s">
        <v>165</v>
      </c>
      <c r="E1107" s="44"/>
      <c r="F1107" s="230" t="s">
        <v>1307</v>
      </c>
      <c r="G1107" s="44"/>
      <c r="H1107" s="44"/>
      <c r="I1107" s="231"/>
      <c r="J1107" s="44"/>
      <c r="K1107" s="44"/>
      <c r="L1107" s="48"/>
      <c r="M1107" s="232"/>
      <c r="N1107" s="233"/>
      <c r="O1107" s="88"/>
      <c r="P1107" s="88"/>
      <c r="Q1107" s="88"/>
      <c r="R1107" s="88"/>
      <c r="S1107" s="88"/>
      <c r="T1107" s="89"/>
      <c r="U1107" s="42"/>
      <c r="V1107" s="42"/>
      <c r="W1107" s="42"/>
      <c r="X1107" s="42"/>
      <c r="Y1107" s="42"/>
      <c r="Z1107" s="42"/>
      <c r="AA1107" s="42"/>
      <c r="AB1107" s="42"/>
      <c r="AC1107" s="42"/>
      <c r="AD1107" s="42"/>
      <c r="AE1107" s="42"/>
      <c r="AT1107" s="20" t="s">
        <v>165</v>
      </c>
      <c r="AU1107" s="20" t="s">
        <v>94</v>
      </c>
    </row>
    <row r="1108" s="12" customFormat="1" ht="22.8" customHeight="1">
      <c r="A1108" s="12"/>
      <c r="B1108" s="200"/>
      <c r="C1108" s="201"/>
      <c r="D1108" s="202" t="s">
        <v>82</v>
      </c>
      <c r="E1108" s="214" t="s">
        <v>1308</v>
      </c>
      <c r="F1108" s="214" t="s">
        <v>1309</v>
      </c>
      <c r="G1108" s="201"/>
      <c r="H1108" s="201"/>
      <c r="I1108" s="204"/>
      <c r="J1108" s="215">
        <f>BK1108</f>
        <v>0</v>
      </c>
      <c r="K1108" s="201"/>
      <c r="L1108" s="206"/>
      <c r="M1108" s="207"/>
      <c r="N1108" s="208"/>
      <c r="O1108" s="208"/>
      <c r="P1108" s="209">
        <f>SUM(P1109:P1110)</f>
        <v>0</v>
      </c>
      <c r="Q1108" s="208"/>
      <c r="R1108" s="209">
        <f>SUM(R1109:R1110)</f>
        <v>0</v>
      </c>
      <c r="S1108" s="208"/>
      <c r="T1108" s="210">
        <f>SUM(T1109:T1110)</f>
        <v>0</v>
      </c>
      <c r="U1108" s="12"/>
      <c r="V1108" s="12"/>
      <c r="W1108" s="12"/>
      <c r="X1108" s="12"/>
      <c r="Y1108" s="12"/>
      <c r="Z1108" s="12"/>
      <c r="AA1108" s="12"/>
      <c r="AB1108" s="12"/>
      <c r="AC1108" s="12"/>
      <c r="AD1108" s="12"/>
      <c r="AE1108" s="12"/>
      <c r="AR1108" s="211" t="s">
        <v>91</v>
      </c>
      <c r="AT1108" s="212" t="s">
        <v>82</v>
      </c>
      <c r="AU1108" s="212" t="s">
        <v>91</v>
      </c>
      <c r="AY1108" s="211" t="s">
        <v>156</v>
      </c>
      <c r="BK1108" s="213">
        <f>SUM(BK1109:BK1110)</f>
        <v>0</v>
      </c>
    </row>
    <row r="1109" s="2" customFormat="1" ht="33" customHeight="1">
      <c r="A1109" s="42"/>
      <c r="B1109" s="43"/>
      <c r="C1109" s="216" t="s">
        <v>1310</v>
      </c>
      <c r="D1109" s="216" t="s">
        <v>158</v>
      </c>
      <c r="E1109" s="217" t="s">
        <v>1311</v>
      </c>
      <c r="F1109" s="218" t="s">
        <v>1312</v>
      </c>
      <c r="G1109" s="219" t="s">
        <v>283</v>
      </c>
      <c r="H1109" s="220">
        <v>260.84500000000003</v>
      </c>
      <c r="I1109" s="221"/>
      <c r="J1109" s="222">
        <f>ROUND(I1109*H1109,2)</f>
        <v>0</v>
      </c>
      <c r="K1109" s="218" t="s">
        <v>162</v>
      </c>
      <c r="L1109" s="48"/>
      <c r="M1109" s="223" t="s">
        <v>36</v>
      </c>
      <c r="N1109" s="224" t="s">
        <v>54</v>
      </c>
      <c r="O1109" s="88"/>
      <c r="P1109" s="225">
        <f>O1109*H1109</f>
        <v>0</v>
      </c>
      <c r="Q1109" s="225">
        <v>0</v>
      </c>
      <c r="R1109" s="225">
        <f>Q1109*H1109</f>
        <v>0</v>
      </c>
      <c r="S1109" s="225">
        <v>0</v>
      </c>
      <c r="T1109" s="226">
        <f>S1109*H1109</f>
        <v>0</v>
      </c>
      <c r="U1109" s="42"/>
      <c r="V1109" s="42"/>
      <c r="W1109" s="42"/>
      <c r="X1109" s="42"/>
      <c r="Y1109" s="42"/>
      <c r="Z1109" s="42"/>
      <c r="AA1109" s="42"/>
      <c r="AB1109" s="42"/>
      <c r="AC1109" s="42"/>
      <c r="AD1109" s="42"/>
      <c r="AE1109" s="42"/>
      <c r="AR1109" s="227" t="s">
        <v>163</v>
      </c>
      <c r="AT1109" s="227" t="s">
        <v>158</v>
      </c>
      <c r="AU1109" s="227" t="s">
        <v>94</v>
      </c>
      <c r="AY1109" s="20" t="s">
        <v>156</v>
      </c>
      <c r="BE1109" s="228">
        <f>IF(N1109="základní",J1109,0)</f>
        <v>0</v>
      </c>
      <c r="BF1109" s="228">
        <f>IF(N1109="snížená",J1109,0)</f>
        <v>0</v>
      </c>
      <c r="BG1109" s="228">
        <f>IF(N1109="zákl. přenesená",J1109,0)</f>
        <v>0</v>
      </c>
      <c r="BH1109" s="228">
        <f>IF(N1109="sníž. přenesená",J1109,0)</f>
        <v>0</v>
      </c>
      <c r="BI1109" s="228">
        <f>IF(N1109="nulová",J1109,0)</f>
        <v>0</v>
      </c>
      <c r="BJ1109" s="20" t="s">
        <v>91</v>
      </c>
      <c r="BK1109" s="228">
        <f>ROUND(I1109*H1109,2)</f>
        <v>0</v>
      </c>
      <c r="BL1109" s="20" t="s">
        <v>163</v>
      </c>
      <c r="BM1109" s="227" t="s">
        <v>1313</v>
      </c>
    </row>
    <row r="1110" s="2" customFormat="1">
      <c r="A1110" s="42"/>
      <c r="B1110" s="43"/>
      <c r="C1110" s="44"/>
      <c r="D1110" s="229" t="s">
        <v>165</v>
      </c>
      <c r="E1110" s="44"/>
      <c r="F1110" s="230" t="s">
        <v>1314</v>
      </c>
      <c r="G1110" s="44"/>
      <c r="H1110" s="44"/>
      <c r="I1110" s="231"/>
      <c r="J1110" s="44"/>
      <c r="K1110" s="44"/>
      <c r="L1110" s="48"/>
      <c r="M1110" s="232"/>
      <c r="N1110" s="233"/>
      <c r="O1110" s="88"/>
      <c r="P1110" s="88"/>
      <c r="Q1110" s="88"/>
      <c r="R1110" s="88"/>
      <c r="S1110" s="88"/>
      <c r="T1110" s="89"/>
      <c r="U1110" s="42"/>
      <c r="V1110" s="42"/>
      <c r="W1110" s="42"/>
      <c r="X1110" s="42"/>
      <c r="Y1110" s="42"/>
      <c r="Z1110" s="42"/>
      <c r="AA1110" s="42"/>
      <c r="AB1110" s="42"/>
      <c r="AC1110" s="42"/>
      <c r="AD1110" s="42"/>
      <c r="AE1110" s="42"/>
      <c r="AT1110" s="20" t="s">
        <v>165</v>
      </c>
      <c r="AU1110" s="20" t="s">
        <v>94</v>
      </c>
    </row>
    <row r="1111" s="12" customFormat="1" ht="25.92" customHeight="1">
      <c r="A1111" s="12"/>
      <c r="B1111" s="200"/>
      <c r="C1111" s="201"/>
      <c r="D1111" s="202" t="s">
        <v>82</v>
      </c>
      <c r="E1111" s="203" t="s">
        <v>338</v>
      </c>
      <c r="F1111" s="203" t="s">
        <v>339</v>
      </c>
      <c r="G1111" s="201"/>
      <c r="H1111" s="201"/>
      <c r="I1111" s="204"/>
      <c r="J1111" s="205">
        <f>BK1111</f>
        <v>0</v>
      </c>
      <c r="K1111" s="201"/>
      <c r="L1111" s="206"/>
      <c r="M1111" s="207"/>
      <c r="N1111" s="208"/>
      <c r="O1111" s="208"/>
      <c r="P1111" s="209">
        <f>P1112+P1179+P1474+P1608+P1619+P1672+P1681+P1784+P2014+P2047+P2146+P2170+P2222+P2268+P2415</f>
        <v>0</v>
      </c>
      <c r="Q1111" s="208"/>
      <c r="R1111" s="209">
        <f>R1112+R1179+R1474+R1608+R1619+R1672+R1681+R1784+R2014+R2047+R2146+R2170+R2222+R2268+R2415</f>
        <v>15.630475878249001</v>
      </c>
      <c r="S1111" s="208"/>
      <c r="T1111" s="210">
        <f>T1112+T1179+T1474+T1608+T1619+T1672+T1681+T1784+T2014+T2047+T2146+T2170+T2222+T2268+T2415</f>
        <v>0.01013445</v>
      </c>
      <c r="U1111" s="12"/>
      <c r="V1111" s="12"/>
      <c r="W1111" s="12"/>
      <c r="X1111" s="12"/>
      <c r="Y1111" s="12"/>
      <c r="Z1111" s="12"/>
      <c r="AA1111" s="12"/>
      <c r="AB1111" s="12"/>
      <c r="AC1111" s="12"/>
      <c r="AD1111" s="12"/>
      <c r="AE1111" s="12"/>
      <c r="AR1111" s="211" t="s">
        <v>94</v>
      </c>
      <c r="AT1111" s="212" t="s">
        <v>82</v>
      </c>
      <c r="AU1111" s="212" t="s">
        <v>83</v>
      </c>
      <c r="AY1111" s="211" t="s">
        <v>156</v>
      </c>
      <c r="BK1111" s="213">
        <f>BK1112+BK1179+BK1474+BK1608+BK1619+BK1672+BK1681+BK1784+BK2014+BK2047+BK2146+BK2170+BK2222+BK2268+BK2415</f>
        <v>0</v>
      </c>
    </row>
    <row r="1112" s="12" customFormat="1" ht="22.8" customHeight="1">
      <c r="A1112" s="12"/>
      <c r="B1112" s="200"/>
      <c r="C1112" s="201"/>
      <c r="D1112" s="202" t="s">
        <v>82</v>
      </c>
      <c r="E1112" s="214" t="s">
        <v>1315</v>
      </c>
      <c r="F1112" s="214" t="s">
        <v>1316</v>
      </c>
      <c r="G1112" s="201"/>
      <c r="H1112" s="201"/>
      <c r="I1112" s="204"/>
      <c r="J1112" s="215">
        <f>BK1112</f>
        <v>0</v>
      </c>
      <c r="K1112" s="201"/>
      <c r="L1112" s="206"/>
      <c r="M1112" s="207"/>
      <c r="N1112" s="208"/>
      <c r="O1112" s="208"/>
      <c r="P1112" s="209">
        <f>SUM(P1113:P1178)</f>
        <v>0</v>
      </c>
      <c r="Q1112" s="208"/>
      <c r="R1112" s="209">
        <f>SUM(R1113:R1178)</f>
        <v>0.93343916150000017</v>
      </c>
      <c r="S1112" s="208"/>
      <c r="T1112" s="210">
        <f>SUM(T1113:T1178)</f>
        <v>0</v>
      </c>
      <c r="U1112" s="12"/>
      <c r="V1112" s="12"/>
      <c r="W1112" s="12"/>
      <c r="X1112" s="12"/>
      <c r="Y1112" s="12"/>
      <c r="Z1112" s="12"/>
      <c r="AA1112" s="12"/>
      <c r="AB1112" s="12"/>
      <c r="AC1112" s="12"/>
      <c r="AD1112" s="12"/>
      <c r="AE1112" s="12"/>
      <c r="AR1112" s="211" t="s">
        <v>94</v>
      </c>
      <c r="AT1112" s="212" t="s">
        <v>82</v>
      </c>
      <c r="AU1112" s="212" t="s">
        <v>91</v>
      </c>
      <c r="AY1112" s="211" t="s">
        <v>156</v>
      </c>
      <c r="BK1112" s="213">
        <f>SUM(BK1113:BK1178)</f>
        <v>0</v>
      </c>
    </row>
    <row r="1113" s="2" customFormat="1" ht="21.75" customHeight="1">
      <c r="A1113" s="42"/>
      <c r="B1113" s="43"/>
      <c r="C1113" s="216" t="s">
        <v>1317</v>
      </c>
      <c r="D1113" s="216" t="s">
        <v>158</v>
      </c>
      <c r="E1113" s="217" t="s">
        <v>1318</v>
      </c>
      <c r="F1113" s="218" t="s">
        <v>1319</v>
      </c>
      <c r="G1113" s="219" t="s">
        <v>161</v>
      </c>
      <c r="H1113" s="220">
        <v>68</v>
      </c>
      <c r="I1113" s="221"/>
      <c r="J1113" s="222">
        <f>ROUND(I1113*H1113,2)</f>
        <v>0</v>
      </c>
      <c r="K1113" s="218" t="s">
        <v>162</v>
      </c>
      <c r="L1113" s="48"/>
      <c r="M1113" s="223" t="s">
        <v>36</v>
      </c>
      <c r="N1113" s="224" t="s">
        <v>54</v>
      </c>
      <c r="O1113" s="88"/>
      <c r="P1113" s="225">
        <f>O1113*H1113</f>
        <v>0</v>
      </c>
      <c r="Q1113" s="225">
        <v>0</v>
      </c>
      <c r="R1113" s="225">
        <f>Q1113*H1113</f>
        <v>0</v>
      </c>
      <c r="S1113" s="225">
        <v>0</v>
      </c>
      <c r="T1113" s="226">
        <f>S1113*H1113</f>
        <v>0</v>
      </c>
      <c r="U1113" s="42"/>
      <c r="V1113" s="42"/>
      <c r="W1113" s="42"/>
      <c r="X1113" s="42"/>
      <c r="Y1113" s="42"/>
      <c r="Z1113" s="42"/>
      <c r="AA1113" s="42"/>
      <c r="AB1113" s="42"/>
      <c r="AC1113" s="42"/>
      <c r="AD1113" s="42"/>
      <c r="AE1113" s="42"/>
      <c r="AR1113" s="227" t="s">
        <v>291</v>
      </c>
      <c r="AT1113" s="227" t="s">
        <v>158</v>
      </c>
      <c r="AU1113" s="227" t="s">
        <v>94</v>
      </c>
      <c r="AY1113" s="20" t="s">
        <v>156</v>
      </c>
      <c r="BE1113" s="228">
        <f>IF(N1113="základní",J1113,0)</f>
        <v>0</v>
      </c>
      <c r="BF1113" s="228">
        <f>IF(N1113="snížená",J1113,0)</f>
        <v>0</v>
      </c>
      <c r="BG1113" s="228">
        <f>IF(N1113="zákl. přenesená",J1113,0)</f>
        <v>0</v>
      </c>
      <c r="BH1113" s="228">
        <f>IF(N1113="sníž. přenesená",J1113,0)</f>
        <v>0</v>
      </c>
      <c r="BI1113" s="228">
        <f>IF(N1113="nulová",J1113,0)</f>
        <v>0</v>
      </c>
      <c r="BJ1113" s="20" t="s">
        <v>91</v>
      </c>
      <c r="BK1113" s="228">
        <f>ROUND(I1113*H1113,2)</f>
        <v>0</v>
      </c>
      <c r="BL1113" s="20" t="s">
        <v>291</v>
      </c>
      <c r="BM1113" s="227" t="s">
        <v>1320</v>
      </c>
    </row>
    <row r="1114" s="2" customFormat="1">
      <c r="A1114" s="42"/>
      <c r="B1114" s="43"/>
      <c r="C1114" s="44"/>
      <c r="D1114" s="229" t="s">
        <v>165</v>
      </c>
      <c r="E1114" s="44"/>
      <c r="F1114" s="230" t="s">
        <v>1321</v>
      </c>
      <c r="G1114" s="44"/>
      <c r="H1114" s="44"/>
      <c r="I1114" s="231"/>
      <c r="J1114" s="44"/>
      <c r="K1114" s="44"/>
      <c r="L1114" s="48"/>
      <c r="M1114" s="232"/>
      <c r="N1114" s="233"/>
      <c r="O1114" s="88"/>
      <c r="P1114" s="88"/>
      <c r="Q1114" s="88"/>
      <c r="R1114" s="88"/>
      <c r="S1114" s="88"/>
      <c r="T1114" s="89"/>
      <c r="U1114" s="42"/>
      <c r="V1114" s="42"/>
      <c r="W1114" s="42"/>
      <c r="X1114" s="42"/>
      <c r="Y1114" s="42"/>
      <c r="Z1114" s="42"/>
      <c r="AA1114" s="42"/>
      <c r="AB1114" s="42"/>
      <c r="AC1114" s="42"/>
      <c r="AD1114" s="42"/>
      <c r="AE1114" s="42"/>
      <c r="AT1114" s="20" t="s">
        <v>165</v>
      </c>
      <c r="AU1114" s="20" t="s">
        <v>94</v>
      </c>
    </row>
    <row r="1115" s="13" customFormat="1">
      <c r="A1115" s="13"/>
      <c r="B1115" s="234"/>
      <c r="C1115" s="235"/>
      <c r="D1115" s="236" t="s">
        <v>167</v>
      </c>
      <c r="E1115" s="237" t="s">
        <v>36</v>
      </c>
      <c r="F1115" s="238" t="s">
        <v>1175</v>
      </c>
      <c r="G1115" s="235"/>
      <c r="H1115" s="237" t="s">
        <v>36</v>
      </c>
      <c r="I1115" s="239"/>
      <c r="J1115" s="235"/>
      <c r="K1115" s="235"/>
      <c r="L1115" s="240"/>
      <c r="M1115" s="241"/>
      <c r="N1115" s="242"/>
      <c r="O1115" s="242"/>
      <c r="P1115" s="242"/>
      <c r="Q1115" s="242"/>
      <c r="R1115" s="242"/>
      <c r="S1115" s="242"/>
      <c r="T1115" s="243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44" t="s">
        <v>167</v>
      </c>
      <c r="AU1115" s="244" t="s">
        <v>94</v>
      </c>
      <c r="AV1115" s="13" t="s">
        <v>91</v>
      </c>
      <c r="AW1115" s="13" t="s">
        <v>43</v>
      </c>
      <c r="AX1115" s="13" t="s">
        <v>83</v>
      </c>
      <c r="AY1115" s="244" t="s">
        <v>156</v>
      </c>
    </row>
    <row r="1116" s="13" customFormat="1">
      <c r="A1116" s="13"/>
      <c r="B1116" s="234"/>
      <c r="C1116" s="235"/>
      <c r="D1116" s="236" t="s">
        <v>167</v>
      </c>
      <c r="E1116" s="237" t="s">
        <v>36</v>
      </c>
      <c r="F1116" s="238" t="s">
        <v>1176</v>
      </c>
      <c r="G1116" s="235"/>
      <c r="H1116" s="237" t="s">
        <v>36</v>
      </c>
      <c r="I1116" s="239"/>
      <c r="J1116" s="235"/>
      <c r="K1116" s="235"/>
      <c r="L1116" s="240"/>
      <c r="M1116" s="241"/>
      <c r="N1116" s="242"/>
      <c r="O1116" s="242"/>
      <c r="P1116" s="242"/>
      <c r="Q1116" s="242"/>
      <c r="R1116" s="242"/>
      <c r="S1116" s="242"/>
      <c r="T1116" s="243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4" t="s">
        <v>167</v>
      </c>
      <c r="AU1116" s="244" t="s">
        <v>94</v>
      </c>
      <c r="AV1116" s="13" t="s">
        <v>91</v>
      </c>
      <c r="AW1116" s="13" t="s">
        <v>43</v>
      </c>
      <c r="AX1116" s="13" t="s">
        <v>83</v>
      </c>
      <c r="AY1116" s="244" t="s">
        <v>156</v>
      </c>
    </row>
    <row r="1117" s="13" customFormat="1">
      <c r="A1117" s="13"/>
      <c r="B1117" s="234"/>
      <c r="C1117" s="235"/>
      <c r="D1117" s="236" t="s">
        <v>167</v>
      </c>
      <c r="E1117" s="237" t="s">
        <v>36</v>
      </c>
      <c r="F1117" s="238" t="s">
        <v>556</v>
      </c>
      <c r="G1117" s="235"/>
      <c r="H1117" s="237" t="s">
        <v>36</v>
      </c>
      <c r="I1117" s="239"/>
      <c r="J1117" s="235"/>
      <c r="K1117" s="235"/>
      <c r="L1117" s="240"/>
      <c r="M1117" s="241"/>
      <c r="N1117" s="242"/>
      <c r="O1117" s="242"/>
      <c r="P1117" s="242"/>
      <c r="Q1117" s="242"/>
      <c r="R1117" s="242"/>
      <c r="S1117" s="242"/>
      <c r="T1117" s="243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44" t="s">
        <v>167</v>
      </c>
      <c r="AU1117" s="244" t="s">
        <v>94</v>
      </c>
      <c r="AV1117" s="13" t="s">
        <v>91</v>
      </c>
      <c r="AW1117" s="13" t="s">
        <v>43</v>
      </c>
      <c r="AX1117" s="13" t="s">
        <v>83</v>
      </c>
      <c r="AY1117" s="244" t="s">
        <v>156</v>
      </c>
    </row>
    <row r="1118" s="14" customFormat="1">
      <c r="A1118" s="14"/>
      <c r="B1118" s="245"/>
      <c r="C1118" s="246"/>
      <c r="D1118" s="236" t="s">
        <v>167</v>
      </c>
      <c r="E1118" s="247" t="s">
        <v>36</v>
      </c>
      <c r="F1118" s="248" t="s">
        <v>1322</v>
      </c>
      <c r="G1118" s="246"/>
      <c r="H1118" s="249">
        <v>67.933000000000007</v>
      </c>
      <c r="I1118" s="250"/>
      <c r="J1118" s="246"/>
      <c r="K1118" s="246"/>
      <c r="L1118" s="251"/>
      <c r="M1118" s="252"/>
      <c r="N1118" s="253"/>
      <c r="O1118" s="253"/>
      <c r="P1118" s="253"/>
      <c r="Q1118" s="253"/>
      <c r="R1118" s="253"/>
      <c r="S1118" s="253"/>
      <c r="T1118" s="254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55" t="s">
        <v>167</v>
      </c>
      <c r="AU1118" s="255" t="s">
        <v>94</v>
      </c>
      <c r="AV1118" s="14" t="s">
        <v>94</v>
      </c>
      <c r="AW1118" s="14" t="s">
        <v>43</v>
      </c>
      <c r="AX1118" s="14" t="s">
        <v>83</v>
      </c>
      <c r="AY1118" s="255" t="s">
        <v>156</v>
      </c>
    </row>
    <row r="1119" s="14" customFormat="1">
      <c r="A1119" s="14"/>
      <c r="B1119" s="245"/>
      <c r="C1119" s="246"/>
      <c r="D1119" s="236" t="s">
        <v>167</v>
      </c>
      <c r="E1119" s="247" t="s">
        <v>36</v>
      </c>
      <c r="F1119" s="248" t="s">
        <v>1323</v>
      </c>
      <c r="G1119" s="246"/>
      <c r="H1119" s="249">
        <v>0.067000000000000004</v>
      </c>
      <c r="I1119" s="250"/>
      <c r="J1119" s="246"/>
      <c r="K1119" s="246"/>
      <c r="L1119" s="251"/>
      <c r="M1119" s="252"/>
      <c r="N1119" s="253"/>
      <c r="O1119" s="253"/>
      <c r="P1119" s="253"/>
      <c r="Q1119" s="253"/>
      <c r="R1119" s="253"/>
      <c r="S1119" s="253"/>
      <c r="T1119" s="254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5" t="s">
        <v>167</v>
      </c>
      <c r="AU1119" s="255" t="s">
        <v>94</v>
      </c>
      <c r="AV1119" s="14" t="s">
        <v>94</v>
      </c>
      <c r="AW1119" s="14" t="s">
        <v>43</v>
      </c>
      <c r="AX1119" s="14" t="s">
        <v>83</v>
      </c>
      <c r="AY1119" s="255" t="s">
        <v>156</v>
      </c>
    </row>
    <row r="1120" s="15" customFormat="1">
      <c r="A1120" s="15"/>
      <c r="B1120" s="256"/>
      <c r="C1120" s="257"/>
      <c r="D1120" s="236" t="s">
        <v>167</v>
      </c>
      <c r="E1120" s="258" t="s">
        <v>36</v>
      </c>
      <c r="F1120" s="259" t="s">
        <v>250</v>
      </c>
      <c r="G1120" s="257"/>
      <c r="H1120" s="260">
        <v>68</v>
      </c>
      <c r="I1120" s="261"/>
      <c r="J1120" s="257"/>
      <c r="K1120" s="257"/>
      <c r="L1120" s="262"/>
      <c r="M1120" s="263"/>
      <c r="N1120" s="264"/>
      <c r="O1120" s="264"/>
      <c r="P1120" s="264"/>
      <c r="Q1120" s="264"/>
      <c r="R1120" s="264"/>
      <c r="S1120" s="264"/>
      <c r="T1120" s="265"/>
      <c r="U1120" s="15"/>
      <c r="V1120" s="15"/>
      <c r="W1120" s="15"/>
      <c r="X1120" s="15"/>
      <c r="Y1120" s="15"/>
      <c r="Z1120" s="15"/>
      <c r="AA1120" s="15"/>
      <c r="AB1120" s="15"/>
      <c r="AC1120" s="15"/>
      <c r="AD1120" s="15"/>
      <c r="AE1120" s="15"/>
      <c r="AT1120" s="266" t="s">
        <v>167</v>
      </c>
      <c r="AU1120" s="266" t="s">
        <v>94</v>
      </c>
      <c r="AV1120" s="15" t="s">
        <v>163</v>
      </c>
      <c r="AW1120" s="15" t="s">
        <v>43</v>
      </c>
      <c r="AX1120" s="15" t="s">
        <v>91</v>
      </c>
      <c r="AY1120" s="266" t="s">
        <v>156</v>
      </c>
    </row>
    <row r="1121" s="2" customFormat="1" ht="16.5" customHeight="1">
      <c r="A1121" s="42"/>
      <c r="B1121" s="43"/>
      <c r="C1121" s="282" t="s">
        <v>1324</v>
      </c>
      <c r="D1121" s="282" t="s">
        <v>849</v>
      </c>
      <c r="E1121" s="283" t="s">
        <v>1325</v>
      </c>
      <c r="F1121" s="284" t="s">
        <v>1326</v>
      </c>
      <c r="G1121" s="285" t="s">
        <v>283</v>
      </c>
      <c r="H1121" s="286">
        <v>0.02</v>
      </c>
      <c r="I1121" s="287"/>
      <c r="J1121" s="288">
        <f>ROUND(I1121*H1121,2)</f>
        <v>0</v>
      </c>
      <c r="K1121" s="284" t="s">
        <v>162</v>
      </c>
      <c r="L1121" s="289"/>
      <c r="M1121" s="290" t="s">
        <v>36</v>
      </c>
      <c r="N1121" s="291" t="s">
        <v>54</v>
      </c>
      <c r="O1121" s="88"/>
      <c r="P1121" s="225">
        <f>O1121*H1121</f>
        <v>0</v>
      </c>
      <c r="Q1121" s="225">
        <v>1</v>
      </c>
      <c r="R1121" s="225">
        <f>Q1121*H1121</f>
        <v>0.02</v>
      </c>
      <c r="S1121" s="225">
        <v>0</v>
      </c>
      <c r="T1121" s="226">
        <f>S1121*H1121</f>
        <v>0</v>
      </c>
      <c r="U1121" s="42"/>
      <c r="V1121" s="42"/>
      <c r="W1121" s="42"/>
      <c r="X1121" s="42"/>
      <c r="Y1121" s="42"/>
      <c r="Z1121" s="42"/>
      <c r="AA1121" s="42"/>
      <c r="AB1121" s="42"/>
      <c r="AC1121" s="42"/>
      <c r="AD1121" s="42"/>
      <c r="AE1121" s="42"/>
      <c r="AR1121" s="227" t="s">
        <v>401</v>
      </c>
      <c r="AT1121" s="227" t="s">
        <v>849</v>
      </c>
      <c r="AU1121" s="227" t="s">
        <v>94</v>
      </c>
      <c r="AY1121" s="20" t="s">
        <v>156</v>
      </c>
      <c r="BE1121" s="228">
        <f>IF(N1121="základní",J1121,0)</f>
        <v>0</v>
      </c>
      <c r="BF1121" s="228">
        <f>IF(N1121="snížená",J1121,0)</f>
        <v>0</v>
      </c>
      <c r="BG1121" s="228">
        <f>IF(N1121="zákl. přenesená",J1121,0)</f>
        <v>0</v>
      </c>
      <c r="BH1121" s="228">
        <f>IF(N1121="sníž. přenesená",J1121,0)</f>
        <v>0</v>
      </c>
      <c r="BI1121" s="228">
        <f>IF(N1121="nulová",J1121,0)</f>
        <v>0</v>
      </c>
      <c r="BJ1121" s="20" t="s">
        <v>91</v>
      </c>
      <c r="BK1121" s="228">
        <f>ROUND(I1121*H1121,2)</f>
        <v>0</v>
      </c>
      <c r="BL1121" s="20" t="s">
        <v>291</v>
      </c>
      <c r="BM1121" s="227" t="s">
        <v>1327</v>
      </c>
    </row>
    <row r="1122" s="14" customFormat="1">
      <c r="A1122" s="14"/>
      <c r="B1122" s="245"/>
      <c r="C1122" s="246"/>
      <c r="D1122" s="236" t="s">
        <v>167</v>
      </c>
      <c r="E1122" s="246"/>
      <c r="F1122" s="248" t="s">
        <v>1328</v>
      </c>
      <c r="G1122" s="246"/>
      <c r="H1122" s="249">
        <v>0.02</v>
      </c>
      <c r="I1122" s="250"/>
      <c r="J1122" s="246"/>
      <c r="K1122" s="246"/>
      <c r="L1122" s="251"/>
      <c r="M1122" s="252"/>
      <c r="N1122" s="253"/>
      <c r="O1122" s="253"/>
      <c r="P1122" s="253"/>
      <c r="Q1122" s="253"/>
      <c r="R1122" s="253"/>
      <c r="S1122" s="253"/>
      <c r="T1122" s="254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5" t="s">
        <v>167</v>
      </c>
      <c r="AU1122" s="255" t="s">
        <v>94</v>
      </c>
      <c r="AV1122" s="14" t="s">
        <v>94</v>
      </c>
      <c r="AW1122" s="14" t="s">
        <v>4</v>
      </c>
      <c r="AX1122" s="14" t="s">
        <v>91</v>
      </c>
      <c r="AY1122" s="255" t="s">
        <v>156</v>
      </c>
    </row>
    <row r="1123" s="2" customFormat="1" ht="21.75" customHeight="1">
      <c r="A1123" s="42"/>
      <c r="B1123" s="43"/>
      <c r="C1123" s="216" t="s">
        <v>1329</v>
      </c>
      <c r="D1123" s="216" t="s">
        <v>158</v>
      </c>
      <c r="E1123" s="217" t="s">
        <v>1330</v>
      </c>
      <c r="F1123" s="218" t="s">
        <v>1331</v>
      </c>
      <c r="G1123" s="219" t="s">
        <v>161</v>
      </c>
      <c r="H1123" s="220">
        <v>29.699999999999999</v>
      </c>
      <c r="I1123" s="221"/>
      <c r="J1123" s="222">
        <f>ROUND(I1123*H1123,2)</f>
        <v>0</v>
      </c>
      <c r="K1123" s="218" t="s">
        <v>162</v>
      </c>
      <c r="L1123" s="48"/>
      <c r="M1123" s="223" t="s">
        <v>36</v>
      </c>
      <c r="N1123" s="224" t="s">
        <v>54</v>
      </c>
      <c r="O1123" s="88"/>
      <c r="P1123" s="225">
        <f>O1123*H1123</f>
        <v>0</v>
      </c>
      <c r="Q1123" s="225">
        <v>0</v>
      </c>
      <c r="R1123" s="225">
        <f>Q1123*H1123</f>
        <v>0</v>
      </c>
      <c r="S1123" s="225">
        <v>0</v>
      </c>
      <c r="T1123" s="226">
        <f>S1123*H1123</f>
        <v>0</v>
      </c>
      <c r="U1123" s="42"/>
      <c r="V1123" s="42"/>
      <c r="W1123" s="42"/>
      <c r="X1123" s="42"/>
      <c r="Y1123" s="42"/>
      <c r="Z1123" s="42"/>
      <c r="AA1123" s="42"/>
      <c r="AB1123" s="42"/>
      <c r="AC1123" s="42"/>
      <c r="AD1123" s="42"/>
      <c r="AE1123" s="42"/>
      <c r="AR1123" s="227" t="s">
        <v>291</v>
      </c>
      <c r="AT1123" s="227" t="s">
        <v>158</v>
      </c>
      <c r="AU1123" s="227" t="s">
        <v>94</v>
      </c>
      <c r="AY1123" s="20" t="s">
        <v>156</v>
      </c>
      <c r="BE1123" s="228">
        <f>IF(N1123="základní",J1123,0)</f>
        <v>0</v>
      </c>
      <c r="BF1123" s="228">
        <f>IF(N1123="snížená",J1123,0)</f>
        <v>0</v>
      </c>
      <c r="BG1123" s="228">
        <f>IF(N1123="zákl. přenesená",J1123,0)</f>
        <v>0</v>
      </c>
      <c r="BH1123" s="228">
        <f>IF(N1123="sníž. přenesená",J1123,0)</f>
        <v>0</v>
      </c>
      <c r="BI1123" s="228">
        <f>IF(N1123="nulová",J1123,0)</f>
        <v>0</v>
      </c>
      <c r="BJ1123" s="20" t="s">
        <v>91</v>
      </c>
      <c r="BK1123" s="228">
        <f>ROUND(I1123*H1123,2)</f>
        <v>0</v>
      </c>
      <c r="BL1123" s="20" t="s">
        <v>291</v>
      </c>
      <c r="BM1123" s="227" t="s">
        <v>1332</v>
      </c>
    </row>
    <row r="1124" s="2" customFormat="1">
      <c r="A1124" s="42"/>
      <c r="B1124" s="43"/>
      <c r="C1124" s="44"/>
      <c r="D1124" s="229" t="s">
        <v>165</v>
      </c>
      <c r="E1124" s="44"/>
      <c r="F1124" s="230" t="s">
        <v>1333</v>
      </c>
      <c r="G1124" s="44"/>
      <c r="H1124" s="44"/>
      <c r="I1124" s="231"/>
      <c r="J1124" s="44"/>
      <c r="K1124" s="44"/>
      <c r="L1124" s="48"/>
      <c r="M1124" s="232"/>
      <c r="N1124" s="233"/>
      <c r="O1124" s="88"/>
      <c r="P1124" s="88"/>
      <c r="Q1124" s="88"/>
      <c r="R1124" s="88"/>
      <c r="S1124" s="88"/>
      <c r="T1124" s="89"/>
      <c r="U1124" s="42"/>
      <c r="V1124" s="42"/>
      <c r="W1124" s="42"/>
      <c r="X1124" s="42"/>
      <c r="Y1124" s="42"/>
      <c r="Z1124" s="42"/>
      <c r="AA1124" s="42"/>
      <c r="AB1124" s="42"/>
      <c r="AC1124" s="42"/>
      <c r="AD1124" s="42"/>
      <c r="AE1124" s="42"/>
      <c r="AT1124" s="20" t="s">
        <v>165</v>
      </c>
      <c r="AU1124" s="20" t="s">
        <v>94</v>
      </c>
    </row>
    <row r="1125" s="13" customFormat="1">
      <c r="A1125" s="13"/>
      <c r="B1125" s="234"/>
      <c r="C1125" s="235"/>
      <c r="D1125" s="236" t="s">
        <v>167</v>
      </c>
      <c r="E1125" s="237" t="s">
        <v>36</v>
      </c>
      <c r="F1125" s="238" t="s">
        <v>1175</v>
      </c>
      <c r="G1125" s="235"/>
      <c r="H1125" s="237" t="s">
        <v>36</v>
      </c>
      <c r="I1125" s="239"/>
      <c r="J1125" s="235"/>
      <c r="K1125" s="235"/>
      <c r="L1125" s="240"/>
      <c r="M1125" s="241"/>
      <c r="N1125" s="242"/>
      <c r="O1125" s="242"/>
      <c r="P1125" s="242"/>
      <c r="Q1125" s="242"/>
      <c r="R1125" s="242"/>
      <c r="S1125" s="242"/>
      <c r="T1125" s="243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44" t="s">
        <v>167</v>
      </c>
      <c r="AU1125" s="244" t="s">
        <v>94</v>
      </c>
      <c r="AV1125" s="13" t="s">
        <v>91</v>
      </c>
      <c r="AW1125" s="13" t="s">
        <v>43</v>
      </c>
      <c r="AX1125" s="13" t="s">
        <v>83</v>
      </c>
      <c r="AY1125" s="244" t="s">
        <v>156</v>
      </c>
    </row>
    <row r="1126" s="13" customFormat="1">
      <c r="A1126" s="13"/>
      <c r="B1126" s="234"/>
      <c r="C1126" s="235"/>
      <c r="D1126" s="236" t="s">
        <v>167</v>
      </c>
      <c r="E1126" s="237" t="s">
        <v>36</v>
      </c>
      <c r="F1126" s="238" t="s">
        <v>1176</v>
      </c>
      <c r="G1126" s="235"/>
      <c r="H1126" s="237" t="s">
        <v>36</v>
      </c>
      <c r="I1126" s="239"/>
      <c r="J1126" s="235"/>
      <c r="K1126" s="235"/>
      <c r="L1126" s="240"/>
      <c r="M1126" s="241"/>
      <c r="N1126" s="242"/>
      <c r="O1126" s="242"/>
      <c r="P1126" s="242"/>
      <c r="Q1126" s="242"/>
      <c r="R1126" s="242"/>
      <c r="S1126" s="242"/>
      <c r="T1126" s="243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44" t="s">
        <v>167</v>
      </c>
      <c r="AU1126" s="244" t="s">
        <v>94</v>
      </c>
      <c r="AV1126" s="13" t="s">
        <v>91</v>
      </c>
      <c r="AW1126" s="13" t="s">
        <v>43</v>
      </c>
      <c r="AX1126" s="13" t="s">
        <v>83</v>
      </c>
      <c r="AY1126" s="244" t="s">
        <v>156</v>
      </c>
    </row>
    <row r="1127" s="13" customFormat="1">
      <c r="A1127" s="13"/>
      <c r="B1127" s="234"/>
      <c r="C1127" s="235"/>
      <c r="D1127" s="236" t="s">
        <v>167</v>
      </c>
      <c r="E1127" s="237" t="s">
        <v>36</v>
      </c>
      <c r="F1127" s="238" t="s">
        <v>556</v>
      </c>
      <c r="G1127" s="235"/>
      <c r="H1127" s="237" t="s">
        <v>36</v>
      </c>
      <c r="I1127" s="239"/>
      <c r="J1127" s="235"/>
      <c r="K1127" s="235"/>
      <c r="L1127" s="240"/>
      <c r="M1127" s="241"/>
      <c r="N1127" s="242"/>
      <c r="O1127" s="242"/>
      <c r="P1127" s="242"/>
      <c r="Q1127" s="242"/>
      <c r="R1127" s="242"/>
      <c r="S1127" s="242"/>
      <c r="T1127" s="243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44" t="s">
        <v>167</v>
      </c>
      <c r="AU1127" s="244" t="s">
        <v>94</v>
      </c>
      <c r="AV1127" s="13" t="s">
        <v>91</v>
      </c>
      <c r="AW1127" s="13" t="s">
        <v>43</v>
      </c>
      <c r="AX1127" s="13" t="s">
        <v>83</v>
      </c>
      <c r="AY1127" s="244" t="s">
        <v>156</v>
      </c>
    </row>
    <row r="1128" s="13" customFormat="1">
      <c r="A1128" s="13"/>
      <c r="B1128" s="234"/>
      <c r="C1128" s="235"/>
      <c r="D1128" s="236" t="s">
        <v>167</v>
      </c>
      <c r="E1128" s="237" t="s">
        <v>36</v>
      </c>
      <c r="F1128" s="238" t="s">
        <v>1334</v>
      </c>
      <c r="G1128" s="235"/>
      <c r="H1128" s="237" t="s">
        <v>36</v>
      </c>
      <c r="I1128" s="239"/>
      <c r="J1128" s="235"/>
      <c r="K1128" s="235"/>
      <c r="L1128" s="240"/>
      <c r="M1128" s="241"/>
      <c r="N1128" s="242"/>
      <c r="O1128" s="242"/>
      <c r="P1128" s="242"/>
      <c r="Q1128" s="242"/>
      <c r="R1128" s="242"/>
      <c r="S1128" s="242"/>
      <c r="T1128" s="243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44" t="s">
        <v>167</v>
      </c>
      <c r="AU1128" s="244" t="s">
        <v>94</v>
      </c>
      <c r="AV1128" s="13" t="s">
        <v>91</v>
      </c>
      <c r="AW1128" s="13" t="s">
        <v>43</v>
      </c>
      <c r="AX1128" s="13" t="s">
        <v>83</v>
      </c>
      <c r="AY1128" s="244" t="s">
        <v>156</v>
      </c>
    </row>
    <row r="1129" s="14" customFormat="1">
      <c r="A1129" s="14"/>
      <c r="B1129" s="245"/>
      <c r="C1129" s="246"/>
      <c r="D1129" s="236" t="s">
        <v>167</v>
      </c>
      <c r="E1129" s="247" t="s">
        <v>36</v>
      </c>
      <c r="F1129" s="248" t="s">
        <v>1335</v>
      </c>
      <c r="G1129" s="246"/>
      <c r="H1129" s="249">
        <v>23.48</v>
      </c>
      <c r="I1129" s="250"/>
      <c r="J1129" s="246"/>
      <c r="K1129" s="246"/>
      <c r="L1129" s="251"/>
      <c r="M1129" s="252"/>
      <c r="N1129" s="253"/>
      <c r="O1129" s="253"/>
      <c r="P1129" s="253"/>
      <c r="Q1129" s="253"/>
      <c r="R1129" s="253"/>
      <c r="S1129" s="253"/>
      <c r="T1129" s="254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5" t="s">
        <v>167</v>
      </c>
      <c r="AU1129" s="255" t="s">
        <v>94</v>
      </c>
      <c r="AV1129" s="14" t="s">
        <v>94</v>
      </c>
      <c r="AW1129" s="14" t="s">
        <v>43</v>
      </c>
      <c r="AX1129" s="14" t="s">
        <v>83</v>
      </c>
      <c r="AY1129" s="255" t="s">
        <v>156</v>
      </c>
    </row>
    <row r="1130" s="14" customFormat="1">
      <c r="A1130" s="14"/>
      <c r="B1130" s="245"/>
      <c r="C1130" s="246"/>
      <c r="D1130" s="236" t="s">
        <v>167</v>
      </c>
      <c r="E1130" s="247" t="s">
        <v>36</v>
      </c>
      <c r="F1130" s="248" t="s">
        <v>1336</v>
      </c>
      <c r="G1130" s="246"/>
      <c r="H1130" s="249">
        <v>6.165</v>
      </c>
      <c r="I1130" s="250"/>
      <c r="J1130" s="246"/>
      <c r="K1130" s="246"/>
      <c r="L1130" s="251"/>
      <c r="M1130" s="252"/>
      <c r="N1130" s="253"/>
      <c r="O1130" s="253"/>
      <c r="P1130" s="253"/>
      <c r="Q1130" s="253"/>
      <c r="R1130" s="253"/>
      <c r="S1130" s="253"/>
      <c r="T1130" s="254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55" t="s">
        <v>167</v>
      </c>
      <c r="AU1130" s="255" t="s">
        <v>94</v>
      </c>
      <c r="AV1130" s="14" t="s">
        <v>94</v>
      </c>
      <c r="AW1130" s="14" t="s">
        <v>43</v>
      </c>
      <c r="AX1130" s="14" t="s">
        <v>83</v>
      </c>
      <c r="AY1130" s="255" t="s">
        <v>156</v>
      </c>
    </row>
    <row r="1131" s="14" customFormat="1">
      <c r="A1131" s="14"/>
      <c r="B1131" s="245"/>
      <c r="C1131" s="246"/>
      <c r="D1131" s="236" t="s">
        <v>167</v>
      </c>
      <c r="E1131" s="247" t="s">
        <v>36</v>
      </c>
      <c r="F1131" s="248" t="s">
        <v>1337</v>
      </c>
      <c r="G1131" s="246"/>
      <c r="H1131" s="249">
        <v>0.055</v>
      </c>
      <c r="I1131" s="250"/>
      <c r="J1131" s="246"/>
      <c r="K1131" s="246"/>
      <c r="L1131" s="251"/>
      <c r="M1131" s="252"/>
      <c r="N1131" s="253"/>
      <c r="O1131" s="253"/>
      <c r="P1131" s="253"/>
      <c r="Q1131" s="253"/>
      <c r="R1131" s="253"/>
      <c r="S1131" s="253"/>
      <c r="T1131" s="254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5" t="s">
        <v>167</v>
      </c>
      <c r="AU1131" s="255" t="s">
        <v>94</v>
      </c>
      <c r="AV1131" s="14" t="s">
        <v>94</v>
      </c>
      <c r="AW1131" s="14" t="s">
        <v>43</v>
      </c>
      <c r="AX1131" s="14" t="s">
        <v>83</v>
      </c>
      <c r="AY1131" s="255" t="s">
        <v>156</v>
      </c>
    </row>
    <row r="1132" s="15" customFormat="1">
      <c r="A1132" s="15"/>
      <c r="B1132" s="256"/>
      <c r="C1132" s="257"/>
      <c r="D1132" s="236" t="s">
        <v>167</v>
      </c>
      <c r="E1132" s="258" t="s">
        <v>36</v>
      </c>
      <c r="F1132" s="259" t="s">
        <v>250</v>
      </c>
      <c r="G1132" s="257"/>
      <c r="H1132" s="260">
        <v>29.699999999999999</v>
      </c>
      <c r="I1132" s="261"/>
      <c r="J1132" s="257"/>
      <c r="K1132" s="257"/>
      <c r="L1132" s="262"/>
      <c r="M1132" s="263"/>
      <c r="N1132" s="264"/>
      <c r="O1132" s="264"/>
      <c r="P1132" s="264"/>
      <c r="Q1132" s="264"/>
      <c r="R1132" s="264"/>
      <c r="S1132" s="264"/>
      <c r="T1132" s="265"/>
      <c r="U1132" s="15"/>
      <c r="V1132" s="15"/>
      <c r="W1132" s="15"/>
      <c r="X1132" s="15"/>
      <c r="Y1132" s="15"/>
      <c r="Z1132" s="15"/>
      <c r="AA1132" s="15"/>
      <c r="AB1132" s="15"/>
      <c r="AC1132" s="15"/>
      <c r="AD1132" s="15"/>
      <c r="AE1132" s="15"/>
      <c r="AT1132" s="266" t="s">
        <v>167</v>
      </c>
      <c r="AU1132" s="266" t="s">
        <v>94</v>
      </c>
      <c r="AV1132" s="15" t="s">
        <v>163</v>
      </c>
      <c r="AW1132" s="15" t="s">
        <v>43</v>
      </c>
      <c r="AX1132" s="15" t="s">
        <v>91</v>
      </c>
      <c r="AY1132" s="266" t="s">
        <v>156</v>
      </c>
    </row>
    <row r="1133" s="2" customFormat="1" ht="16.5" customHeight="1">
      <c r="A1133" s="42"/>
      <c r="B1133" s="43"/>
      <c r="C1133" s="282" t="s">
        <v>1338</v>
      </c>
      <c r="D1133" s="282" t="s">
        <v>849</v>
      </c>
      <c r="E1133" s="283" t="s">
        <v>1325</v>
      </c>
      <c r="F1133" s="284" t="s">
        <v>1326</v>
      </c>
      <c r="G1133" s="285" t="s">
        <v>283</v>
      </c>
      <c r="H1133" s="286">
        <v>0.01</v>
      </c>
      <c r="I1133" s="287"/>
      <c r="J1133" s="288">
        <f>ROUND(I1133*H1133,2)</f>
        <v>0</v>
      </c>
      <c r="K1133" s="284" t="s">
        <v>162</v>
      </c>
      <c r="L1133" s="289"/>
      <c r="M1133" s="290" t="s">
        <v>36</v>
      </c>
      <c r="N1133" s="291" t="s">
        <v>54</v>
      </c>
      <c r="O1133" s="88"/>
      <c r="P1133" s="225">
        <f>O1133*H1133</f>
        <v>0</v>
      </c>
      <c r="Q1133" s="225">
        <v>1</v>
      </c>
      <c r="R1133" s="225">
        <f>Q1133*H1133</f>
        <v>0.01</v>
      </c>
      <c r="S1133" s="225">
        <v>0</v>
      </c>
      <c r="T1133" s="226">
        <f>S1133*H1133</f>
        <v>0</v>
      </c>
      <c r="U1133" s="42"/>
      <c r="V1133" s="42"/>
      <c r="W1133" s="42"/>
      <c r="X1133" s="42"/>
      <c r="Y1133" s="42"/>
      <c r="Z1133" s="42"/>
      <c r="AA1133" s="42"/>
      <c r="AB1133" s="42"/>
      <c r="AC1133" s="42"/>
      <c r="AD1133" s="42"/>
      <c r="AE1133" s="42"/>
      <c r="AR1133" s="227" t="s">
        <v>401</v>
      </c>
      <c r="AT1133" s="227" t="s">
        <v>849</v>
      </c>
      <c r="AU1133" s="227" t="s">
        <v>94</v>
      </c>
      <c r="AY1133" s="20" t="s">
        <v>156</v>
      </c>
      <c r="BE1133" s="228">
        <f>IF(N1133="základní",J1133,0)</f>
        <v>0</v>
      </c>
      <c r="BF1133" s="228">
        <f>IF(N1133="snížená",J1133,0)</f>
        <v>0</v>
      </c>
      <c r="BG1133" s="228">
        <f>IF(N1133="zákl. přenesená",J1133,0)</f>
        <v>0</v>
      </c>
      <c r="BH1133" s="228">
        <f>IF(N1133="sníž. přenesená",J1133,0)</f>
        <v>0</v>
      </c>
      <c r="BI1133" s="228">
        <f>IF(N1133="nulová",J1133,0)</f>
        <v>0</v>
      </c>
      <c r="BJ1133" s="20" t="s">
        <v>91</v>
      </c>
      <c r="BK1133" s="228">
        <f>ROUND(I1133*H1133,2)</f>
        <v>0</v>
      </c>
      <c r="BL1133" s="20" t="s">
        <v>291</v>
      </c>
      <c r="BM1133" s="227" t="s">
        <v>1339</v>
      </c>
    </row>
    <row r="1134" s="14" customFormat="1">
      <c r="A1134" s="14"/>
      <c r="B1134" s="245"/>
      <c r="C1134" s="246"/>
      <c r="D1134" s="236" t="s">
        <v>167</v>
      </c>
      <c r="E1134" s="246"/>
      <c r="F1134" s="248" t="s">
        <v>1340</v>
      </c>
      <c r="G1134" s="246"/>
      <c r="H1134" s="249">
        <v>0.01</v>
      </c>
      <c r="I1134" s="250"/>
      <c r="J1134" s="246"/>
      <c r="K1134" s="246"/>
      <c r="L1134" s="251"/>
      <c r="M1134" s="252"/>
      <c r="N1134" s="253"/>
      <c r="O1134" s="253"/>
      <c r="P1134" s="253"/>
      <c r="Q1134" s="253"/>
      <c r="R1134" s="253"/>
      <c r="S1134" s="253"/>
      <c r="T1134" s="254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5" t="s">
        <v>167</v>
      </c>
      <c r="AU1134" s="255" t="s">
        <v>94</v>
      </c>
      <c r="AV1134" s="14" t="s">
        <v>94</v>
      </c>
      <c r="AW1134" s="14" t="s">
        <v>4</v>
      </c>
      <c r="AX1134" s="14" t="s">
        <v>91</v>
      </c>
      <c r="AY1134" s="255" t="s">
        <v>156</v>
      </c>
    </row>
    <row r="1135" s="2" customFormat="1" ht="16.5" customHeight="1">
      <c r="A1135" s="42"/>
      <c r="B1135" s="43"/>
      <c r="C1135" s="216" t="s">
        <v>1341</v>
      </c>
      <c r="D1135" s="216" t="s">
        <v>158</v>
      </c>
      <c r="E1135" s="217" t="s">
        <v>1342</v>
      </c>
      <c r="F1135" s="218" t="s">
        <v>1343</v>
      </c>
      <c r="G1135" s="219" t="s">
        <v>161</v>
      </c>
      <c r="H1135" s="220">
        <v>68</v>
      </c>
      <c r="I1135" s="221"/>
      <c r="J1135" s="222">
        <f>ROUND(I1135*H1135,2)</f>
        <v>0</v>
      </c>
      <c r="K1135" s="218" t="s">
        <v>162</v>
      </c>
      <c r="L1135" s="48"/>
      <c r="M1135" s="223" t="s">
        <v>36</v>
      </c>
      <c r="N1135" s="224" t="s">
        <v>54</v>
      </c>
      <c r="O1135" s="88"/>
      <c r="P1135" s="225">
        <f>O1135*H1135</f>
        <v>0</v>
      </c>
      <c r="Q1135" s="225">
        <v>0.00039825</v>
      </c>
      <c r="R1135" s="225">
        <f>Q1135*H1135</f>
        <v>0.027081000000000001</v>
      </c>
      <c r="S1135" s="225">
        <v>0</v>
      </c>
      <c r="T1135" s="226">
        <f>S1135*H1135</f>
        <v>0</v>
      </c>
      <c r="U1135" s="42"/>
      <c r="V1135" s="42"/>
      <c r="W1135" s="42"/>
      <c r="X1135" s="42"/>
      <c r="Y1135" s="42"/>
      <c r="Z1135" s="42"/>
      <c r="AA1135" s="42"/>
      <c r="AB1135" s="42"/>
      <c r="AC1135" s="42"/>
      <c r="AD1135" s="42"/>
      <c r="AE1135" s="42"/>
      <c r="AR1135" s="227" t="s">
        <v>291</v>
      </c>
      <c r="AT1135" s="227" t="s">
        <v>158</v>
      </c>
      <c r="AU1135" s="227" t="s">
        <v>94</v>
      </c>
      <c r="AY1135" s="20" t="s">
        <v>156</v>
      </c>
      <c r="BE1135" s="228">
        <f>IF(N1135="základní",J1135,0)</f>
        <v>0</v>
      </c>
      <c r="BF1135" s="228">
        <f>IF(N1135="snížená",J1135,0)</f>
        <v>0</v>
      </c>
      <c r="BG1135" s="228">
        <f>IF(N1135="zákl. přenesená",J1135,0)</f>
        <v>0</v>
      </c>
      <c r="BH1135" s="228">
        <f>IF(N1135="sníž. přenesená",J1135,0)</f>
        <v>0</v>
      </c>
      <c r="BI1135" s="228">
        <f>IF(N1135="nulová",J1135,0)</f>
        <v>0</v>
      </c>
      <c r="BJ1135" s="20" t="s">
        <v>91</v>
      </c>
      <c r="BK1135" s="228">
        <f>ROUND(I1135*H1135,2)</f>
        <v>0</v>
      </c>
      <c r="BL1135" s="20" t="s">
        <v>291</v>
      </c>
      <c r="BM1135" s="227" t="s">
        <v>1344</v>
      </c>
    </row>
    <row r="1136" s="2" customFormat="1">
      <c r="A1136" s="42"/>
      <c r="B1136" s="43"/>
      <c r="C1136" s="44"/>
      <c r="D1136" s="229" t="s">
        <v>165</v>
      </c>
      <c r="E1136" s="44"/>
      <c r="F1136" s="230" t="s">
        <v>1345</v>
      </c>
      <c r="G1136" s="44"/>
      <c r="H1136" s="44"/>
      <c r="I1136" s="231"/>
      <c r="J1136" s="44"/>
      <c r="K1136" s="44"/>
      <c r="L1136" s="48"/>
      <c r="M1136" s="232"/>
      <c r="N1136" s="233"/>
      <c r="O1136" s="88"/>
      <c r="P1136" s="88"/>
      <c r="Q1136" s="88"/>
      <c r="R1136" s="88"/>
      <c r="S1136" s="88"/>
      <c r="T1136" s="89"/>
      <c r="U1136" s="42"/>
      <c r="V1136" s="42"/>
      <c r="W1136" s="42"/>
      <c r="X1136" s="42"/>
      <c r="Y1136" s="42"/>
      <c r="Z1136" s="42"/>
      <c r="AA1136" s="42"/>
      <c r="AB1136" s="42"/>
      <c r="AC1136" s="42"/>
      <c r="AD1136" s="42"/>
      <c r="AE1136" s="42"/>
      <c r="AT1136" s="20" t="s">
        <v>165</v>
      </c>
      <c r="AU1136" s="20" t="s">
        <v>94</v>
      </c>
    </row>
    <row r="1137" s="2" customFormat="1" ht="24.15" customHeight="1">
      <c r="A1137" s="42"/>
      <c r="B1137" s="43"/>
      <c r="C1137" s="282" t="s">
        <v>1346</v>
      </c>
      <c r="D1137" s="282" t="s">
        <v>849</v>
      </c>
      <c r="E1137" s="283" t="s">
        <v>1347</v>
      </c>
      <c r="F1137" s="284" t="s">
        <v>1348</v>
      </c>
      <c r="G1137" s="285" t="s">
        <v>161</v>
      </c>
      <c r="H1137" s="286">
        <v>79.254000000000005</v>
      </c>
      <c r="I1137" s="287"/>
      <c r="J1137" s="288">
        <f>ROUND(I1137*H1137,2)</f>
        <v>0</v>
      </c>
      <c r="K1137" s="284" t="s">
        <v>162</v>
      </c>
      <c r="L1137" s="289"/>
      <c r="M1137" s="290" t="s">
        <v>36</v>
      </c>
      <c r="N1137" s="291" t="s">
        <v>54</v>
      </c>
      <c r="O1137" s="88"/>
      <c r="P1137" s="225">
        <f>O1137*H1137</f>
        <v>0</v>
      </c>
      <c r="Q1137" s="225">
        <v>0.0053</v>
      </c>
      <c r="R1137" s="225">
        <f>Q1137*H1137</f>
        <v>0.42004620000000004</v>
      </c>
      <c r="S1137" s="225">
        <v>0</v>
      </c>
      <c r="T1137" s="226">
        <f>S1137*H1137</f>
        <v>0</v>
      </c>
      <c r="U1137" s="42"/>
      <c r="V1137" s="42"/>
      <c r="W1137" s="42"/>
      <c r="X1137" s="42"/>
      <c r="Y1137" s="42"/>
      <c r="Z1137" s="42"/>
      <c r="AA1137" s="42"/>
      <c r="AB1137" s="42"/>
      <c r="AC1137" s="42"/>
      <c r="AD1137" s="42"/>
      <c r="AE1137" s="42"/>
      <c r="AR1137" s="227" t="s">
        <v>401</v>
      </c>
      <c r="AT1137" s="227" t="s">
        <v>849</v>
      </c>
      <c r="AU1137" s="227" t="s">
        <v>94</v>
      </c>
      <c r="AY1137" s="20" t="s">
        <v>156</v>
      </c>
      <c r="BE1137" s="228">
        <f>IF(N1137="základní",J1137,0)</f>
        <v>0</v>
      </c>
      <c r="BF1137" s="228">
        <f>IF(N1137="snížená",J1137,0)</f>
        <v>0</v>
      </c>
      <c r="BG1137" s="228">
        <f>IF(N1137="zákl. přenesená",J1137,0)</f>
        <v>0</v>
      </c>
      <c r="BH1137" s="228">
        <f>IF(N1137="sníž. přenesená",J1137,0)</f>
        <v>0</v>
      </c>
      <c r="BI1137" s="228">
        <f>IF(N1137="nulová",J1137,0)</f>
        <v>0</v>
      </c>
      <c r="BJ1137" s="20" t="s">
        <v>91</v>
      </c>
      <c r="BK1137" s="228">
        <f>ROUND(I1137*H1137,2)</f>
        <v>0</v>
      </c>
      <c r="BL1137" s="20" t="s">
        <v>291</v>
      </c>
      <c r="BM1137" s="227" t="s">
        <v>1349</v>
      </c>
    </row>
    <row r="1138" s="14" customFormat="1">
      <c r="A1138" s="14"/>
      <c r="B1138" s="245"/>
      <c r="C1138" s="246"/>
      <c r="D1138" s="236" t="s">
        <v>167</v>
      </c>
      <c r="E1138" s="246"/>
      <c r="F1138" s="248" t="s">
        <v>1350</v>
      </c>
      <c r="G1138" s="246"/>
      <c r="H1138" s="249">
        <v>79.254000000000005</v>
      </c>
      <c r="I1138" s="250"/>
      <c r="J1138" s="246"/>
      <c r="K1138" s="246"/>
      <c r="L1138" s="251"/>
      <c r="M1138" s="252"/>
      <c r="N1138" s="253"/>
      <c r="O1138" s="253"/>
      <c r="P1138" s="253"/>
      <c r="Q1138" s="253"/>
      <c r="R1138" s="253"/>
      <c r="S1138" s="253"/>
      <c r="T1138" s="254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55" t="s">
        <v>167</v>
      </c>
      <c r="AU1138" s="255" t="s">
        <v>94</v>
      </c>
      <c r="AV1138" s="14" t="s">
        <v>94</v>
      </c>
      <c r="AW1138" s="14" t="s">
        <v>4</v>
      </c>
      <c r="AX1138" s="14" t="s">
        <v>91</v>
      </c>
      <c r="AY1138" s="255" t="s">
        <v>156</v>
      </c>
    </row>
    <row r="1139" s="2" customFormat="1" ht="16.5" customHeight="1">
      <c r="A1139" s="42"/>
      <c r="B1139" s="43"/>
      <c r="C1139" s="216" t="s">
        <v>1351</v>
      </c>
      <c r="D1139" s="216" t="s">
        <v>158</v>
      </c>
      <c r="E1139" s="217" t="s">
        <v>1352</v>
      </c>
      <c r="F1139" s="218" t="s">
        <v>1353</v>
      </c>
      <c r="G1139" s="219" t="s">
        <v>161</v>
      </c>
      <c r="H1139" s="220">
        <v>29.699999999999999</v>
      </c>
      <c r="I1139" s="221"/>
      <c r="J1139" s="222">
        <f>ROUND(I1139*H1139,2)</f>
        <v>0</v>
      </c>
      <c r="K1139" s="218" t="s">
        <v>162</v>
      </c>
      <c r="L1139" s="48"/>
      <c r="M1139" s="223" t="s">
        <v>36</v>
      </c>
      <c r="N1139" s="224" t="s">
        <v>54</v>
      </c>
      <c r="O1139" s="88"/>
      <c r="P1139" s="225">
        <f>O1139*H1139</f>
        <v>0</v>
      </c>
      <c r="Q1139" s="225">
        <v>0.00039825</v>
      </c>
      <c r="R1139" s="225">
        <f>Q1139*H1139</f>
        <v>0.011828025000000001</v>
      </c>
      <c r="S1139" s="225">
        <v>0</v>
      </c>
      <c r="T1139" s="226">
        <f>S1139*H1139</f>
        <v>0</v>
      </c>
      <c r="U1139" s="42"/>
      <c r="V1139" s="42"/>
      <c r="W1139" s="42"/>
      <c r="X1139" s="42"/>
      <c r="Y1139" s="42"/>
      <c r="Z1139" s="42"/>
      <c r="AA1139" s="42"/>
      <c r="AB1139" s="42"/>
      <c r="AC1139" s="42"/>
      <c r="AD1139" s="42"/>
      <c r="AE1139" s="42"/>
      <c r="AR1139" s="227" t="s">
        <v>291</v>
      </c>
      <c r="AT1139" s="227" t="s">
        <v>158</v>
      </c>
      <c r="AU1139" s="227" t="s">
        <v>94</v>
      </c>
      <c r="AY1139" s="20" t="s">
        <v>156</v>
      </c>
      <c r="BE1139" s="228">
        <f>IF(N1139="základní",J1139,0)</f>
        <v>0</v>
      </c>
      <c r="BF1139" s="228">
        <f>IF(N1139="snížená",J1139,0)</f>
        <v>0</v>
      </c>
      <c r="BG1139" s="228">
        <f>IF(N1139="zákl. přenesená",J1139,0)</f>
        <v>0</v>
      </c>
      <c r="BH1139" s="228">
        <f>IF(N1139="sníž. přenesená",J1139,0)</f>
        <v>0</v>
      </c>
      <c r="BI1139" s="228">
        <f>IF(N1139="nulová",J1139,0)</f>
        <v>0</v>
      </c>
      <c r="BJ1139" s="20" t="s">
        <v>91</v>
      </c>
      <c r="BK1139" s="228">
        <f>ROUND(I1139*H1139,2)</f>
        <v>0</v>
      </c>
      <c r="BL1139" s="20" t="s">
        <v>291</v>
      </c>
      <c r="BM1139" s="227" t="s">
        <v>1354</v>
      </c>
    </row>
    <row r="1140" s="2" customFormat="1">
      <c r="A1140" s="42"/>
      <c r="B1140" s="43"/>
      <c r="C1140" s="44"/>
      <c r="D1140" s="229" t="s">
        <v>165</v>
      </c>
      <c r="E1140" s="44"/>
      <c r="F1140" s="230" t="s">
        <v>1355</v>
      </c>
      <c r="G1140" s="44"/>
      <c r="H1140" s="44"/>
      <c r="I1140" s="231"/>
      <c r="J1140" s="44"/>
      <c r="K1140" s="44"/>
      <c r="L1140" s="48"/>
      <c r="M1140" s="232"/>
      <c r="N1140" s="233"/>
      <c r="O1140" s="88"/>
      <c r="P1140" s="88"/>
      <c r="Q1140" s="88"/>
      <c r="R1140" s="88"/>
      <c r="S1140" s="88"/>
      <c r="T1140" s="89"/>
      <c r="U1140" s="42"/>
      <c r="V1140" s="42"/>
      <c r="W1140" s="42"/>
      <c r="X1140" s="42"/>
      <c r="Y1140" s="42"/>
      <c r="Z1140" s="42"/>
      <c r="AA1140" s="42"/>
      <c r="AB1140" s="42"/>
      <c r="AC1140" s="42"/>
      <c r="AD1140" s="42"/>
      <c r="AE1140" s="42"/>
      <c r="AT1140" s="20" t="s">
        <v>165</v>
      </c>
      <c r="AU1140" s="20" t="s">
        <v>94</v>
      </c>
    </row>
    <row r="1141" s="2" customFormat="1" ht="24.15" customHeight="1">
      <c r="A1141" s="42"/>
      <c r="B1141" s="43"/>
      <c r="C1141" s="282" t="s">
        <v>1356</v>
      </c>
      <c r="D1141" s="282" t="s">
        <v>849</v>
      </c>
      <c r="E1141" s="283" t="s">
        <v>1347</v>
      </c>
      <c r="F1141" s="284" t="s">
        <v>1348</v>
      </c>
      <c r="G1141" s="285" t="s">
        <v>161</v>
      </c>
      <c r="H1141" s="286">
        <v>36.264000000000003</v>
      </c>
      <c r="I1141" s="287"/>
      <c r="J1141" s="288">
        <f>ROUND(I1141*H1141,2)</f>
        <v>0</v>
      </c>
      <c r="K1141" s="284" t="s">
        <v>162</v>
      </c>
      <c r="L1141" s="289"/>
      <c r="M1141" s="290" t="s">
        <v>36</v>
      </c>
      <c r="N1141" s="291" t="s">
        <v>54</v>
      </c>
      <c r="O1141" s="88"/>
      <c r="P1141" s="225">
        <f>O1141*H1141</f>
        <v>0</v>
      </c>
      <c r="Q1141" s="225">
        <v>0.0053</v>
      </c>
      <c r="R1141" s="225">
        <f>Q1141*H1141</f>
        <v>0.19219920000000001</v>
      </c>
      <c r="S1141" s="225">
        <v>0</v>
      </c>
      <c r="T1141" s="226">
        <f>S1141*H1141</f>
        <v>0</v>
      </c>
      <c r="U1141" s="42"/>
      <c r="V1141" s="42"/>
      <c r="W1141" s="42"/>
      <c r="X1141" s="42"/>
      <c r="Y1141" s="42"/>
      <c r="Z1141" s="42"/>
      <c r="AA1141" s="42"/>
      <c r="AB1141" s="42"/>
      <c r="AC1141" s="42"/>
      <c r="AD1141" s="42"/>
      <c r="AE1141" s="42"/>
      <c r="AR1141" s="227" t="s">
        <v>401</v>
      </c>
      <c r="AT1141" s="227" t="s">
        <v>849</v>
      </c>
      <c r="AU1141" s="227" t="s">
        <v>94</v>
      </c>
      <c r="AY1141" s="20" t="s">
        <v>156</v>
      </c>
      <c r="BE1141" s="228">
        <f>IF(N1141="základní",J1141,0)</f>
        <v>0</v>
      </c>
      <c r="BF1141" s="228">
        <f>IF(N1141="snížená",J1141,0)</f>
        <v>0</v>
      </c>
      <c r="BG1141" s="228">
        <f>IF(N1141="zákl. přenesená",J1141,0)</f>
        <v>0</v>
      </c>
      <c r="BH1141" s="228">
        <f>IF(N1141="sníž. přenesená",J1141,0)</f>
        <v>0</v>
      </c>
      <c r="BI1141" s="228">
        <f>IF(N1141="nulová",J1141,0)</f>
        <v>0</v>
      </c>
      <c r="BJ1141" s="20" t="s">
        <v>91</v>
      </c>
      <c r="BK1141" s="228">
        <f>ROUND(I1141*H1141,2)</f>
        <v>0</v>
      </c>
      <c r="BL1141" s="20" t="s">
        <v>291</v>
      </c>
      <c r="BM1141" s="227" t="s">
        <v>1357</v>
      </c>
    </row>
    <row r="1142" s="14" customFormat="1">
      <c r="A1142" s="14"/>
      <c r="B1142" s="245"/>
      <c r="C1142" s="246"/>
      <c r="D1142" s="236" t="s">
        <v>167</v>
      </c>
      <c r="E1142" s="246"/>
      <c r="F1142" s="248" t="s">
        <v>1358</v>
      </c>
      <c r="G1142" s="246"/>
      <c r="H1142" s="249">
        <v>36.264000000000003</v>
      </c>
      <c r="I1142" s="250"/>
      <c r="J1142" s="246"/>
      <c r="K1142" s="246"/>
      <c r="L1142" s="251"/>
      <c r="M1142" s="252"/>
      <c r="N1142" s="253"/>
      <c r="O1142" s="253"/>
      <c r="P1142" s="253"/>
      <c r="Q1142" s="253"/>
      <c r="R1142" s="253"/>
      <c r="S1142" s="253"/>
      <c r="T1142" s="254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5" t="s">
        <v>167</v>
      </c>
      <c r="AU1142" s="255" t="s">
        <v>94</v>
      </c>
      <c r="AV1142" s="14" t="s">
        <v>94</v>
      </c>
      <c r="AW1142" s="14" t="s">
        <v>4</v>
      </c>
      <c r="AX1142" s="14" t="s">
        <v>91</v>
      </c>
      <c r="AY1142" s="255" t="s">
        <v>156</v>
      </c>
    </row>
    <row r="1143" s="2" customFormat="1" ht="24.15" customHeight="1">
      <c r="A1143" s="42"/>
      <c r="B1143" s="43"/>
      <c r="C1143" s="216" t="s">
        <v>1359</v>
      </c>
      <c r="D1143" s="216" t="s">
        <v>158</v>
      </c>
      <c r="E1143" s="217" t="s">
        <v>1360</v>
      </c>
      <c r="F1143" s="218" t="s">
        <v>1361</v>
      </c>
      <c r="G1143" s="219" t="s">
        <v>161</v>
      </c>
      <c r="H1143" s="220">
        <v>20.199999999999999</v>
      </c>
      <c r="I1143" s="221"/>
      <c r="J1143" s="222">
        <f>ROUND(I1143*H1143,2)</f>
        <v>0</v>
      </c>
      <c r="K1143" s="218" t="s">
        <v>162</v>
      </c>
      <c r="L1143" s="48"/>
      <c r="M1143" s="223" t="s">
        <v>36</v>
      </c>
      <c r="N1143" s="224" t="s">
        <v>54</v>
      </c>
      <c r="O1143" s="88"/>
      <c r="P1143" s="225">
        <f>O1143*H1143</f>
        <v>0</v>
      </c>
      <c r="Q1143" s="225">
        <v>0.00079750000000000003</v>
      </c>
      <c r="R1143" s="225">
        <f>Q1143*H1143</f>
        <v>0.016109499999999999</v>
      </c>
      <c r="S1143" s="225">
        <v>0</v>
      </c>
      <c r="T1143" s="226">
        <f>S1143*H1143</f>
        <v>0</v>
      </c>
      <c r="U1143" s="42"/>
      <c r="V1143" s="42"/>
      <c r="W1143" s="42"/>
      <c r="X1143" s="42"/>
      <c r="Y1143" s="42"/>
      <c r="Z1143" s="42"/>
      <c r="AA1143" s="42"/>
      <c r="AB1143" s="42"/>
      <c r="AC1143" s="42"/>
      <c r="AD1143" s="42"/>
      <c r="AE1143" s="42"/>
      <c r="AR1143" s="227" t="s">
        <v>291</v>
      </c>
      <c r="AT1143" s="227" t="s">
        <v>158</v>
      </c>
      <c r="AU1143" s="227" t="s">
        <v>94</v>
      </c>
      <c r="AY1143" s="20" t="s">
        <v>156</v>
      </c>
      <c r="BE1143" s="228">
        <f>IF(N1143="základní",J1143,0)</f>
        <v>0</v>
      </c>
      <c r="BF1143" s="228">
        <f>IF(N1143="snížená",J1143,0)</f>
        <v>0</v>
      </c>
      <c r="BG1143" s="228">
        <f>IF(N1143="zákl. přenesená",J1143,0)</f>
        <v>0</v>
      </c>
      <c r="BH1143" s="228">
        <f>IF(N1143="sníž. přenesená",J1143,0)</f>
        <v>0</v>
      </c>
      <c r="BI1143" s="228">
        <f>IF(N1143="nulová",J1143,0)</f>
        <v>0</v>
      </c>
      <c r="BJ1143" s="20" t="s">
        <v>91</v>
      </c>
      <c r="BK1143" s="228">
        <f>ROUND(I1143*H1143,2)</f>
        <v>0</v>
      </c>
      <c r="BL1143" s="20" t="s">
        <v>291</v>
      </c>
      <c r="BM1143" s="227" t="s">
        <v>1362</v>
      </c>
    </row>
    <row r="1144" s="2" customFormat="1">
      <c r="A1144" s="42"/>
      <c r="B1144" s="43"/>
      <c r="C1144" s="44"/>
      <c r="D1144" s="229" t="s">
        <v>165</v>
      </c>
      <c r="E1144" s="44"/>
      <c r="F1144" s="230" t="s">
        <v>1363</v>
      </c>
      <c r="G1144" s="44"/>
      <c r="H1144" s="44"/>
      <c r="I1144" s="231"/>
      <c r="J1144" s="44"/>
      <c r="K1144" s="44"/>
      <c r="L1144" s="48"/>
      <c r="M1144" s="232"/>
      <c r="N1144" s="233"/>
      <c r="O1144" s="88"/>
      <c r="P1144" s="88"/>
      <c r="Q1144" s="88"/>
      <c r="R1144" s="88"/>
      <c r="S1144" s="88"/>
      <c r="T1144" s="89"/>
      <c r="U1144" s="42"/>
      <c r="V1144" s="42"/>
      <c r="W1144" s="42"/>
      <c r="X1144" s="42"/>
      <c r="Y1144" s="42"/>
      <c r="Z1144" s="42"/>
      <c r="AA1144" s="42"/>
      <c r="AB1144" s="42"/>
      <c r="AC1144" s="42"/>
      <c r="AD1144" s="42"/>
      <c r="AE1144" s="42"/>
      <c r="AT1144" s="20" t="s">
        <v>165</v>
      </c>
      <c r="AU1144" s="20" t="s">
        <v>94</v>
      </c>
    </row>
    <row r="1145" s="13" customFormat="1">
      <c r="A1145" s="13"/>
      <c r="B1145" s="234"/>
      <c r="C1145" s="235"/>
      <c r="D1145" s="236" t="s">
        <v>167</v>
      </c>
      <c r="E1145" s="237" t="s">
        <v>36</v>
      </c>
      <c r="F1145" s="238" t="s">
        <v>1015</v>
      </c>
      <c r="G1145" s="235"/>
      <c r="H1145" s="237" t="s">
        <v>36</v>
      </c>
      <c r="I1145" s="239"/>
      <c r="J1145" s="235"/>
      <c r="K1145" s="235"/>
      <c r="L1145" s="240"/>
      <c r="M1145" s="241"/>
      <c r="N1145" s="242"/>
      <c r="O1145" s="242"/>
      <c r="P1145" s="242"/>
      <c r="Q1145" s="242"/>
      <c r="R1145" s="242"/>
      <c r="S1145" s="242"/>
      <c r="T1145" s="243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44" t="s">
        <v>167</v>
      </c>
      <c r="AU1145" s="244" t="s">
        <v>94</v>
      </c>
      <c r="AV1145" s="13" t="s">
        <v>91</v>
      </c>
      <c r="AW1145" s="13" t="s">
        <v>43</v>
      </c>
      <c r="AX1145" s="13" t="s">
        <v>83</v>
      </c>
      <c r="AY1145" s="244" t="s">
        <v>156</v>
      </c>
    </row>
    <row r="1146" s="13" customFormat="1">
      <c r="A1146" s="13"/>
      <c r="B1146" s="234"/>
      <c r="C1146" s="235"/>
      <c r="D1146" s="236" t="s">
        <v>167</v>
      </c>
      <c r="E1146" s="237" t="s">
        <v>36</v>
      </c>
      <c r="F1146" s="238" t="s">
        <v>1016</v>
      </c>
      <c r="G1146" s="235"/>
      <c r="H1146" s="237" t="s">
        <v>36</v>
      </c>
      <c r="I1146" s="239"/>
      <c r="J1146" s="235"/>
      <c r="K1146" s="235"/>
      <c r="L1146" s="240"/>
      <c r="M1146" s="241"/>
      <c r="N1146" s="242"/>
      <c r="O1146" s="242"/>
      <c r="P1146" s="242"/>
      <c r="Q1146" s="242"/>
      <c r="R1146" s="242"/>
      <c r="S1146" s="242"/>
      <c r="T1146" s="243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4" t="s">
        <v>167</v>
      </c>
      <c r="AU1146" s="244" t="s">
        <v>94</v>
      </c>
      <c r="AV1146" s="13" t="s">
        <v>91</v>
      </c>
      <c r="AW1146" s="13" t="s">
        <v>43</v>
      </c>
      <c r="AX1146" s="13" t="s">
        <v>83</v>
      </c>
      <c r="AY1146" s="244" t="s">
        <v>156</v>
      </c>
    </row>
    <row r="1147" s="13" customFormat="1">
      <c r="A1147" s="13"/>
      <c r="B1147" s="234"/>
      <c r="C1147" s="235"/>
      <c r="D1147" s="236" t="s">
        <v>167</v>
      </c>
      <c r="E1147" s="237" t="s">
        <v>36</v>
      </c>
      <c r="F1147" s="238" t="s">
        <v>1017</v>
      </c>
      <c r="G1147" s="235"/>
      <c r="H1147" s="237" t="s">
        <v>36</v>
      </c>
      <c r="I1147" s="239"/>
      <c r="J1147" s="235"/>
      <c r="K1147" s="235"/>
      <c r="L1147" s="240"/>
      <c r="M1147" s="241"/>
      <c r="N1147" s="242"/>
      <c r="O1147" s="242"/>
      <c r="P1147" s="242"/>
      <c r="Q1147" s="242"/>
      <c r="R1147" s="242"/>
      <c r="S1147" s="242"/>
      <c r="T1147" s="243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44" t="s">
        <v>167</v>
      </c>
      <c r="AU1147" s="244" t="s">
        <v>94</v>
      </c>
      <c r="AV1147" s="13" t="s">
        <v>91</v>
      </c>
      <c r="AW1147" s="13" t="s">
        <v>43</v>
      </c>
      <c r="AX1147" s="13" t="s">
        <v>83</v>
      </c>
      <c r="AY1147" s="244" t="s">
        <v>156</v>
      </c>
    </row>
    <row r="1148" s="13" customFormat="1">
      <c r="A1148" s="13"/>
      <c r="B1148" s="234"/>
      <c r="C1148" s="235"/>
      <c r="D1148" s="236" t="s">
        <v>167</v>
      </c>
      <c r="E1148" s="237" t="s">
        <v>36</v>
      </c>
      <c r="F1148" s="238" t="s">
        <v>1018</v>
      </c>
      <c r="G1148" s="235"/>
      <c r="H1148" s="237" t="s">
        <v>36</v>
      </c>
      <c r="I1148" s="239"/>
      <c r="J1148" s="235"/>
      <c r="K1148" s="235"/>
      <c r="L1148" s="240"/>
      <c r="M1148" s="241"/>
      <c r="N1148" s="242"/>
      <c r="O1148" s="242"/>
      <c r="P1148" s="242"/>
      <c r="Q1148" s="242"/>
      <c r="R1148" s="242"/>
      <c r="S1148" s="242"/>
      <c r="T1148" s="243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44" t="s">
        <v>167</v>
      </c>
      <c r="AU1148" s="244" t="s">
        <v>94</v>
      </c>
      <c r="AV1148" s="13" t="s">
        <v>91</v>
      </c>
      <c r="AW1148" s="13" t="s">
        <v>43</v>
      </c>
      <c r="AX1148" s="13" t="s">
        <v>83</v>
      </c>
      <c r="AY1148" s="244" t="s">
        <v>156</v>
      </c>
    </row>
    <row r="1149" s="13" customFormat="1">
      <c r="A1149" s="13"/>
      <c r="B1149" s="234"/>
      <c r="C1149" s="235"/>
      <c r="D1149" s="236" t="s">
        <v>167</v>
      </c>
      <c r="E1149" s="237" t="s">
        <v>36</v>
      </c>
      <c r="F1149" s="238" t="s">
        <v>1019</v>
      </c>
      <c r="G1149" s="235"/>
      <c r="H1149" s="237" t="s">
        <v>36</v>
      </c>
      <c r="I1149" s="239"/>
      <c r="J1149" s="235"/>
      <c r="K1149" s="235"/>
      <c r="L1149" s="240"/>
      <c r="M1149" s="241"/>
      <c r="N1149" s="242"/>
      <c r="O1149" s="242"/>
      <c r="P1149" s="242"/>
      <c r="Q1149" s="242"/>
      <c r="R1149" s="242"/>
      <c r="S1149" s="242"/>
      <c r="T1149" s="243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44" t="s">
        <v>167</v>
      </c>
      <c r="AU1149" s="244" t="s">
        <v>94</v>
      </c>
      <c r="AV1149" s="13" t="s">
        <v>91</v>
      </c>
      <c r="AW1149" s="13" t="s">
        <v>43</v>
      </c>
      <c r="AX1149" s="13" t="s">
        <v>83</v>
      </c>
      <c r="AY1149" s="244" t="s">
        <v>156</v>
      </c>
    </row>
    <row r="1150" s="14" customFormat="1">
      <c r="A1150" s="14"/>
      <c r="B1150" s="245"/>
      <c r="C1150" s="246"/>
      <c r="D1150" s="236" t="s">
        <v>167</v>
      </c>
      <c r="E1150" s="247" t="s">
        <v>36</v>
      </c>
      <c r="F1150" s="248" t="s">
        <v>1364</v>
      </c>
      <c r="G1150" s="246"/>
      <c r="H1150" s="249">
        <v>16.143000000000001</v>
      </c>
      <c r="I1150" s="250"/>
      <c r="J1150" s="246"/>
      <c r="K1150" s="246"/>
      <c r="L1150" s="251"/>
      <c r="M1150" s="252"/>
      <c r="N1150" s="253"/>
      <c r="O1150" s="253"/>
      <c r="P1150" s="253"/>
      <c r="Q1150" s="253"/>
      <c r="R1150" s="253"/>
      <c r="S1150" s="253"/>
      <c r="T1150" s="254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55" t="s">
        <v>167</v>
      </c>
      <c r="AU1150" s="255" t="s">
        <v>94</v>
      </c>
      <c r="AV1150" s="14" t="s">
        <v>94</v>
      </c>
      <c r="AW1150" s="14" t="s">
        <v>43</v>
      </c>
      <c r="AX1150" s="14" t="s">
        <v>83</v>
      </c>
      <c r="AY1150" s="255" t="s">
        <v>156</v>
      </c>
    </row>
    <row r="1151" s="14" customFormat="1">
      <c r="A1151" s="14"/>
      <c r="B1151" s="245"/>
      <c r="C1151" s="246"/>
      <c r="D1151" s="236" t="s">
        <v>167</v>
      </c>
      <c r="E1151" s="247" t="s">
        <v>36</v>
      </c>
      <c r="F1151" s="248" t="s">
        <v>1365</v>
      </c>
      <c r="G1151" s="246"/>
      <c r="H1151" s="249">
        <v>4.0149999999999997</v>
      </c>
      <c r="I1151" s="250"/>
      <c r="J1151" s="246"/>
      <c r="K1151" s="246"/>
      <c r="L1151" s="251"/>
      <c r="M1151" s="252"/>
      <c r="N1151" s="253"/>
      <c r="O1151" s="253"/>
      <c r="P1151" s="253"/>
      <c r="Q1151" s="253"/>
      <c r="R1151" s="253"/>
      <c r="S1151" s="253"/>
      <c r="T1151" s="254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5" t="s">
        <v>167</v>
      </c>
      <c r="AU1151" s="255" t="s">
        <v>94</v>
      </c>
      <c r="AV1151" s="14" t="s">
        <v>94</v>
      </c>
      <c r="AW1151" s="14" t="s">
        <v>43</v>
      </c>
      <c r="AX1151" s="14" t="s">
        <v>83</v>
      </c>
      <c r="AY1151" s="255" t="s">
        <v>156</v>
      </c>
    </row>
    <row r="1152" s="14" customFormat="1">
      <c r="A1152" s="14"/>
      <c r="B1152" s="245"/>
      <c r="C1152" s="246"/>
      <c r="D1152" s="236" t="s">
        <v>167</v>
      </c>
      <c r="E1152" s="247" t="s">
        <v>36</v>
      </c>
      <c r="F1152" s="248" t="s">
        <v>1366</v>
      </c>
      <c r="G1152" s="246"/>
      <c r="H1152" s="249">
        <v>0.042000000000000003</v>
      </c>
      <c r="I1152" s="250"/>
      <c r="J1152" s="246"/>
      <c r="K1152" s="246"/>
      <c r="L1152" s="251"/>
      <c r="M1152" s="252"/>
      <c r="N1152" s="253"/>
      <c r="O1152" s="253"/>
      <c r="P1152" s="253"/>
      <c r="Q1152" s="253"/>
      <c r="R1152" s="253"/>
      <c r="S1152" s="253"/>
      <c r="T1152" s="254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5" t="s">
        <v>167</v>
      </c>
      <c r="AU1152" s="255" t="s">
        <v>94</v>
      </c>
      <c r="AV1152" s="14" t="s">
        <v>94</v>
      </c>
      <c r="AW1152" s="14" t="s">
        <v>43</v>
      </c>
      <c r="AX1152" s="14" t="s">
        <v>83</v>
      </c>
      <c r="AY1152" s="255" t="s">
        <v>156</v>
      </c>
    </row>
    <row r="1153" s="15" customFormat="1">
      <c r="A1153" s="15"/>
      <c r="B1153" s="256"/>
      <c r="C1153" s="257"/>
      <c r="D1153" s="236" t="s">
        <v>167</v>
      </c>
      <c r="E1153" s="258" t="s">
        <v>36</v>
      </c>
      <c r="F1153" s="259" t="s">
        <v>250</v>
      </c>
      <c r="G1153" s="257"/>
      <c r="H1153" s="260">
        <v>20.200000000000003</v>
      </c>
      <c r="I1153" s="261"/>
      <c r="J1153" s="257"/>
      <c r="K1153" s="257"/>
      <c r="L1153" s="262"/>
      <c r="M1153" s="263"/>
      <c r="N1153" s="264"/>
      <c r="O1153" s="264"/>
      <c r="P1153" s="264"/>
      <c r="Q1153" s="264"/>
      <c r="R1153" s="264"/>
      <c r="S1153" s="264"/>
      <c r="T1153" s="265"/>
      <c r="U1153" s="15"/>
      <c r="V1153" s="15"/>
      <c r="W1153" s="15"/>
      <c r="X1153" s="15"/>
      <c r="Y1153" s="15"/>
      <c r="Z1153" s="15"/>
      <c r="AA1153" s="15"/>
      <c r="AB1153" s="15"/>
      <c r="AC1153" s="15"/>
      <c r="AD1153" s="15"/>
      <c r="AE1153" s="15"/>
      <c r="AT1153" s="266" t="s">
        <v>167</v>
      </c>
      <c r="AU1153" s="266" t="s">
        <v>94</v>
      </c>
      <c r="AV1153" s="15" t="s">
        <v>163</v>
      </c>
      <c r="AW1153" s="15" t="s">
        <v>43</v>
      </c>
      <c r="AX1153" s="15" t="s">
        <v>91</v>
      </c>
      <c r="AY1153" s="266" t="s">
        <v>156</v>
      </c>
    </row>
    <row r="1154" s="2" customFormat="1" ht="21.75" customHeight="1">
      <c r="A1154" s="42"/>
      <c r="B1154" s="43"/>
      <c r="C1154" s="216" t="s">
        <v>1367</v>
      </c>
      <c r="D1154" s="216" t="s">
        <v>158</v>
      </c>
      <c r="E1154" s="217" t="s">
        <v>1368</v>
      </c>
      <c r="F1154" s="218" t="s">
        <v>1369</v>
      </c>
      <c r="G1154" s="219" t="s">
        <v>212</v>
      </c>
      <c r="H1154" s="220">
        <v>20.550000000000001</v>
      </c>
      <c r="I1154" s="221"/>
      <c r="J1154" s="222">
        <f>ROUND(I1154*H1154,2)</f>
        <v>0</v>
      </c>
      <c r="K1154" s="218" t="s">
        <v>162</v>
      </c>
      <c r="L1154" s="48"/>
      <c r="M1154" s="223" t="s">
        <v>36</v>
      </c>
      <c r="N1154" s="224" t="s">
        <v>54</v>
      </c>
      <c r="O1154" s="88"/>
      <c r="P1154" s="225">
        <f>O1154*H1154</f>
        <v>0</v>
      </c>
      <c r="Q1154" s="225">
        <v>0.00040200000000000001</v>
      </c>
      <c r="R1154" s="225">
        <f>Q1154*H1154</f>
        <v>0.0082611000000000004</v>
      </c>
      <c r="S1154" s="225">
        <v>0</v>
      </c>
      <c r="T1154" s="226">
        <f>S1154*H1154</f>
        <v>0</v>
      </c>
      <c r="U1154" s="42"/>
      <c r="V1154" s="42"/>
      <c r="W1154" s="42"/>
      <c r="X1154" s="42"/>
      <c r="Y1154" s="42"/>
      <c r="Z1154" s="42"/>
      <c r="AA1154" s="42"/>
      <c r="AB1154" s="42"/>
      <c r="AC1154" s="42"/>
      <c r="AD1154" s="42"/>
      <c r="AE1154" s="42"/>
      <c r="AR1154" s="227" t="s">
        <v>291</v>
      </c>
      <c r="AT1154" s="227" t="s">
        <v>158</v>
      </c>
      <c r="AU1154" s="227" t="s">
        <v>94</v>
      </c>
      <c r="AY1154" s="20" t="s">
        <v>156</v>
      </c>
      <c r="BE1154" s="228">
        <f>IF(N1154="základní",J1154,0)</f>
        <v>0</v>
      </c>
      <c r="BF1154" s="228">
        <f>IF(N1154="snížená",J1154,0)</f>
        <v>0</v>
      </c>
      <c r="BG1154" s="228">
        <f>IF(N1154="zákl. přenesená",J1154,0)</f>
        <v>0</v>
      </c>
      <c r="BH1154" s="228">
        <f>IF(N1154="sníž. přenesená",J1154,0)</f>
        <v>0</v>
      </c>
      <c r="BI1154" s="228">
        <f>IF(N1154="nulová",J1154,0)</f>
        <v>0</v>
      </c>
      <c r="BJ1154" s="20" t="s">
        <v>91</v>
      </c>
      <c r="BK1154" s="228">
        <f>ROUND(I1154*H1154,2)</f>
        <v>0</v>
      </c>
      <c r="BL1154" s="20" t="s">
        <v>291</v>
      </c>
      <c r="BM1154" s="227" t="s">
        <v>1370</v>
      </c>
    </row>
    <row r="1155" s="2" customFormat="1">
      <c r="A1155" s="42"/>
      <c r="B1155" s="43"/>
      <c r="C1155" s="44"/>
      <c r="D1155" s="229" t="s">
        <v>165</v>
      </c>
      <c r="E1155" s="44"/>
      <c r="F1155" s="230" t="s">
        <v>1371</v>
      </c>
      <c r="G1155" s="44"/>
      <c r="H1155" s="44"/>
      <c r="I1155" s="231"/>
      <c r="J1155" s="44"/>
      <c r="K1155" s="44"/>
      <c r="L1155" s="48"/>
      <c r="M1155" s="232"/>
      <c r="N1155" s="233"/>
      <c r="O1155" s="88"/>
      <c r="P1155" s="88"/>
      <c r="Q1155" s="88"/>
      <c r="R1155" s="88"/>
      <c r="S1155" s="88"/>
      <c r="T1155" s="89"/>
      <c r="U1155" s="42"/>
      <c r="V1155" s="42"/>
      <c r="W1155" s="42"/>
      <c r="X1155" s="42"/>
      <c r="Y1155" s="42"/>
      <c r="Z1155" s="42"/>
      <c r="AA1155" s="42"/>
      <c r="AB1155" s="42"/>
      <c r="AC1155" s="42"/>
      <c r="AD1155" s="42"/>
      <c r="AE1155" s="42"/>
      <c r="AT1155" s="20" t="s">
        <v>165</v>
      </c>
      <c r="AU1155" s="20" t="s">
        <v>94</v>
      </c>
    </row>
    <row r="1156" s="13" customFormat="1">
      <c r="A1156" s="13"/>
      <c r="B1156" s="234"/>
      <c r="C1156" s="235"/>
      <c r="D1156" s="236" t="s">
        <v>167</v>
      </c>
      <c r="E1156" s="237" t="s">
        <v>36</v>
      </c>
      <c r="F1156" s="238" t="s">
        <v>1372</v>
      </c>
      <c r="G1156" s="235"/>
      <c r="H1156" s="237" t="s">
        <v>36</v>
      </c>
      <c r="I1156" s="239"/>
      <c r="J1156" s="235"/>
      <c r="K1156" s="235"/>
      <c r="L1156" s="240"/>
      <c r="M1156" s="241"/>
      <c r="N1156" s="242"/>
      <c r="O1156" s="242"/>
      <c r="P1156" s="242"/>
      <c r="Q1156" s="242"/>
      <c r="R1156" s="242"/>
      <c r="S1156" s="242"/>
      <c r="T1156" s="243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44" t="s">
        <v>167</v>
      </c>
      <c r="AU1156" s="244" t="s">
        <v>94</v>
      </c>
      <c r="AV1156" s="13" t="s">
        <v>91</v>
      </c>
      <c r="AW1156" s="13" t="s">
        <v>43</v>
      </c>
      <c r="AX1156" s="13" t="s">
        <v>83</v>
      </c>
      <c r="AY1156" s="244" t="s">
        <v>156</v>
      </c>
    </row>
    <row r="1157" s="13" customFormat="1">
      <c r="A1157" s="13"/>
      <c r="B1157" s="234"/>
      <c r="C1157" s="235"/>
      <c r="D1157" s="236" t="s">
        <v>167</v>
      </c>
      <c r="E1157" s="237" t="s">
        <v>36</v>
      </c>
      <c r="F1157" s="238" t="s">
        <v>1373</v>
      </c>
      <c r="G1157" s="235"/>
      <c r="H1157" s="237" t="s">
        <v>36</v>
      </c>
      <c r="I1157" s="239"/>
      <c r="J1157" s="235"/>
      <c r="K1157" s="235"/>
      <c r="L1157" s="240"/>
      <c r="M1157" s="241"/>
      <c r="N1157" s="242"/>
      <c r="O1157" s="242"/>
      <c r="P1157" s="242"/>
      <c r="Q1157" s="242"/>
      <c r="R1157" s="242"/>
      <c r="S1157" s="242"/>
      <c r="T1157" s="243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44" t="s">
        <v>167</v>
      </c>
      <c r="AU1157" s="244" t="s">
        <v>94</v>
      </c>
      <c r="AV1157" s="13" t="s">
        <v>91</v>
      </c>
      <c r="AW1157" s="13" t="s">
        <v>43</v>
      </c>
      <c r="AX1157" s="13" t="s">
        <v>83</v>
      </c>
      <c r="AY1157" s="244" t="s">
        <v>156</v>
      </c>
    </row>
    <row r="1158" s="14" customFormat="1">
      <c r="A1158" s="14"/>
      <c r="B1158" s="245"/>
      <c r="C1158" s="246"/>
      <c r="D1158" s="236" t="s">
        <v>167</v>
      </c>
      <c r="E1158" s="247" t="s">
        <v>36</v>
      </c>
      <c r="F1158" s="248" t="s">
        <v>1374</v>
      </c>
      <c r="G1158" s="246"/>
      <c r="H1158" s="249">
        <v>20.550000000000001</v>
      </c>
      <c r="I1158" s="250"/>
      <c r="J1158" s="246"/>
      <c r="K1158" s="246"/>
      <c r="L1158" s="251"/>
      <c r="M1158" s="252"/>
      <c r="N1158" s="253"/>
      <c r="O1158" s="253"/>
      <c r="P1158" s="253"/>
      <c r="Q1158" s="253"/>
      <c r="R1158" s="253"/>
      <c r="S1158" s="253"/>
      <c r="T1158" s="254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55" t="s">
        <v>167</v>
      </c>
      <c r="AU1158" s="255" t="s">
        <v>94</v>
      </c>
      <c r="AV1158" s="14" t="s">
        <v>94</v>
      </c>
      <c r="AW1158" s="14" t="s">
        <v>43</v>
      </c>
      <c r="AX1158" s="14" t="s">
        <v>91</v>
      </c>
      <c r="AY1158" s="255" t="s">
        <v>156</v>
      </c>
    </row>
    <row r="1159" s="2" customFormat="1" ht="24.15" customHeight="1">
      <c r="A1159" s="42"/>
      <c r="B1159" s="43"/>
      <c r="C1159" s="282" t="s">
        <v>1375</v>
      </c>
      <c r="D1159" s="282" t="s">
        <v>849</v>
      </c>
      <c r="E1159" s="283" t="s">
        <v>1347</v>
      </c>
      <c r="F1159" s="284" t="s">
        <v>1348</v>
      </c>
      <c r="G1159" s="285" t="s">
        <v>161</v>
      </c>
      <c r="H1159" s="286">
        <v>22.605</v>
      </c>
      <c r="I1159" s="287"/>
      <c r="J1159" s="288">
        <f>ROUND(I1159*H1159,2)</f>
        <v>0</v>
      </c>
      <c r="K1159" s="284" t="s">
        <v>162</v>
      </c>
      <c r="L1159" s="289"/>
      <c r="M1159" s="290" t="s">
        <v>36</v>
      </c>
      <c r="N1159" s="291" t="s">
        <v>54</v>
      </c>
      <c r="O1159" s="88"/>
      <c r="P1159" s="225">
        <f>O1159*H1159</f>
        <v>0</v>
      </c>
      <c r="Q1159" s="225">
        <v>0.0053</v>
      </c>
      <c r="R1159" s="225">
        <f>Q1159*H1159</f>
        <v>0.1198065</v>
      </c>
      <c r="S1159" s="225">
        <v>0</v>
      </c>
      <c r="T1159" s="226">
        <f>S1159*H1159</f>
        <v>0</v>
      </c>
      <c r="U1159" s="42"/>
      <c r="V1159" s="42"/>
      <c r="W1159" s="42"/>
      <c r="X1159" s="42"/>
      <c r="Y1159" s="42"/>
      <c r="Z1159" s="42"/>
      <c r="AA1159" s="42"/>
      <c r="AB1159" s="42"/>
      <c r="AC1159" s="42"/>
      <c r="AD1159" s="42"/>
      <c r="AE1159" s="42"/>
      <c r="AR1159" s="227" t="s">
        <v>401</v>
      </c>
      <c r="AT1159" s="227" t="s">
        <v>849</v>
      </c>
      <c r="AU1159" s="227" t="s">
        <v>94</v>
      </c>
      <c r="AY1159" s="20" t="s">
        <v>156</v>
      </c>
      <c r="BE1159" s="228">
        <f>IF(N1159="základní",J1159,0)</f>
        <v>0</v>
      </c>
      <c r="BF1159" s="228">
        <f>IF(N1159="snížená",J1159,0)</f>
        <v>0</v>
      </c>
      <c r="BG1159" s="228">
        <f>IF(N1159="zákl. přenesená",J1159,0)</f>
        <v>0</v>
      </c>
      <c r="BH1159" s="228">
        <f>IF(N1159="sníž. přenesená",J1159,0)</f>
        <v>0</v>
      </c>
      <c r="BI1159" s="228">
        <f>IF(N1159="nulová",J1159,0)</f>
        <v>0</v>
      </c>
      <c r="BJ1159" s="20" t="s">
        <v>91</v>
      </c>
      <c r="BK1159" s="228">
        <f>ROUND(I1159*H1159,2)</f>
        <v>0</v>
      </c>
      <c r="BL1159" s="20" t="s">
        <v>291</v>
      </c>
      <c r="BM1159" s="227" t="s">
        <v>1376</v>
      </c>
    </row>
    <row r="1160" s="14" customFormat="1">
      <c r="A1160" s="14"/>
      <c r="B1160" s="245"/>
      <c r="C1160" s="246"/>
      <c r="D1160" s="236" t="s">
        <v>167</v>
      </c>
      <c r="E1160" s="246"/>
      <c r="F1160" s="248" t="s">
        <v>1377</v>
      </c>
      <c r="G1160" s="246"/>
      <c r="H1160" s="249">
        <v>22.605</v>
      </c>
      <c r="I1160" s="250"/>
      <c r="J1160" s="246"/>
      <c r="K1160" s="246"/>
      <c r="L1160" s="251"/>
      <c r="M1160" s="252"/>
      <c r="N1160" s="253"/>
      <c r="O1160" s="253"/>
      <c r="P1160" s="253"/>
      <c r="Q1160" s="253"/>
      <c r="R1160" s="253"/>
      <c r="S1160" s="253"/>
      <c r="T1160" s="254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55" t="s">
        <v>167</v>
      </c>
      <c r="AU1160" s="255" t="s">
        <v>94</v>
      </c>
      <c r="AV1160" s="14" t="s">
        <v>94</v>
      </c>
      <c r="AW1160" s="14" t="s">
        <v>4</v>
      </c>
      <c r="AX1160" s="14" t="s">
        <v>91</v>
      </c>
      <c r="AY1160" s="255" t="s">
        <v>156</v>
      </c>
    </row>
    <row r="1161" s="2" customFormat="1" ht="21.75" customHeight="1">
      <c r="A1161" s="42"/>
      <c r="B1161" s="43"/>
      <c r="C1161" s="216" t="s">
        <v>176</v>
      </c>
      <c r="D1161" s="216" t="s">
        <v>158</v>
      </c>
      <c r="E1161" s="217" t="s">
        <v>1378</v>
      </c>
      <c r="F1161" s="218" t="s">
        <v>1379</v>
      </c>
      <c r="G1161" s="219" t="s">
        <v>212</v>
      </c>
      <c r="H1161" s="220">
        <v>29.350000000000001</v>
      </c>
      <c r="I1161" s="221"/>
      <c r="J1161" s="222">
        <f>ROUND(I1161*H1161,2)</f>
        <v>0</v>
      </c>
      <c r="K1161" s="218" t="s">
        <v>162</v>
      </c>
      <c r="L1161" s="48"/>
      <c r="M1161" s="223" t="s">
        <v>36</v>
      </c>
      <c r="N1161" s="224" t="s">
        <v>54</v>
      </c>
      <c r="O1161" s="88"/>
      <c r="P1161" s="225">
        <f>O1161*H1161</f>
        <v>0</v>
      </c>
      <c r="Q1161" s="225">
        <v>0.00020139</v>
      </c>
      <c r="R1161" s="225">
        <f>Q1161*H1161</f>
        <v>0.0059107965</v>
      </c>
      <c r="S1161" s="225">
        <v>0</v>
      </c>
      <c r="T1161" s="226">
        <f>S1161*H1161</f>
        <v>0</v>
      </c>
      <c r="U1161" s="42"/>
      <c r="V1161" s="42"/>
      <c r="W1161" s="42"/>
      <c r="X1161" s="42"/>
      <c r="Y1161" s="42"/>
      <c r="Z1161" s="42"/>
      <c r="AA1161" s="42"/>
      <c r="AB1161" s="42"/>
      <c r="AC1161" s="42"/>
      <c r="AD1161" s="42"/>
      <c r="AE1161" s="42"/>
      <c r="AR1161" s="227" t="s">
        <v>291</v>
      </c>
      <c r="AT1161" s="227" t="s">
        <v>158</v>
      </c>
      <c r="AU1161" s="227" t="s">
        <v>94</v>
      </c>
      <c r="AY1161" s="20" t="s">
        <v>156</v>
      </c>
      <c r="BE1161" s="228">
        <f>IF(N1161="základní",J1161,0)</f>
        <v>0</v>
      </c>
      <c r="BF1161" s="228">
        <f>IF(N1161="snížená",J1161,0)</f>
        <v>0</v>
      </c>
      <c r="BG1161" s="228">
        <f>IF(N1161="zákl. přenesená",J1161,0)</f>
        <v>0</v>
      </c>
      <c r="BH1161" s="228">
        <f>IF(N1161="sníž. přenesená",J1161,0)</f>
        <v>0</v>
      </c>
      <c r="BI1161" s="228">
        <f>IF(N1161="nulová",J1161,0)</f>
        <v>0</v>
      </c>
      <c r="BJ1161" s="20" t="s">
        <v>91</v>
      </c>
      <c r="BK1161" s="228">
        <f>ROUND(I1161*H1161,2)</f>
        <v>0</v>
      </c>
      <c r="BL1161" s="20" t="s">
        <v>291</v>
      </c>
      <c r="BM1161" s="227" t="s">
        <v>1380</v>
      </c>
    </row>
    <row r="1162" s="2" customFormat="1">
      <c r="A1162" s="42"/>
      <c r="B1162" s="43"/>
      <c r="C1162" s="44"/>
      <c r="D1162" s="229" t="s">
        <v>165</v>
      </c>
      <c r="E1162" s="44"/>
      <c r="F1162" s="230" t="s">
        <v>1381</v>
      </c>
      <c r="G1162" s="44"/>
      <c r="H1162" s="44"/>
      <c r="I1162" s="231"/>
      <c r="J1162" s="44"/>
      <c r="K1162" s="44"/>
      <c r="L1162" s="48"/>
      <c r="M1162" s="232"/>
      <c r="N1162" s="233"/>
      <c r="O1162" s="88"/>
      <c r="P1162" s="88"/>
      <c r="Q1162" s="88"/>
      <c r="R1162" s="88"/>
      <c r="S1162" s="88"/>
      <c r="T1162" s="89"/>
      <c r="U1162" s="42"/>
      <c r="V1162" s="42"/>
      <c r="W1162" s="42"/>
      <c r="X1162" s="42"/>
      <c r="Y1162" s="42"/>
      <c r="Z1162" s="42"/>
      <c r="AA1162" s="42"/>
      <c r="AB1162" s="42"/>
      <c r="AC1162" s="42"/>
      <c r="AD1162" s="42"/>
      <c r="AE1162" s="42"/>
      <c r="AT1162" s="20" t="s">
        <v>165</v>
      </c>
      <c r="AU1162" s="20" t="s">
        <v>94</v>
      </c>
    </row>
    <row r="1163" s="13" customFormat="1">
      <c r="A1163" s="13"/>
      <c r="B1163" s="234"/>
      <c r="C1163" s="235"/>
      <c r="D1163" s="236" t="s">
        <v>167</v>
      </c>
      <c r="E1163" s="237" t="s">
        <v>36</v>
      </c>
      <c r="F1163" s="238" t="s">
        <v>1015</v>
      </c>
      <c r="G1163" s="235"/>
      <c r="H1163" s="237" t="s">
        <v>36</v>
      </c>
      <c r="I1163" s="239"/>
      <c r="J1163" s="235"/>
      <c r="K1163" s="235"/>
      <c r="L1163" s="240"/>
      <c r="M1163" s="241"/>
      <c r="N1163" s="242"/>
      <c r="O1163" s="242"/>
      <c r="P1163" s="242"/>
      <c r="Q1163" s="242"/>
      <c r="R1163" s="242"/>
      <c r="S1163" s="242"/>
      <c r="T1163" s="243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44" t="s">
        <v>167</v>
      </c>
      <c r="AU1163" s="244" t="s">
        <v>94</v>
      </c>
      <c r="AV1163" s="13" t="s">
        <v>91</v>
      </c>
      <c r="AW1163" s="13" t="s">
        <v>43</v>
      </c>
      <c r="AX1163" s="13" t="s">
        <v>83</v>
      </c>
      <c r="AY1163" s="244" t="s">
        <v>156</v>
      </c>
    </row>
    <row r="1164" s="13" customFormat="1">
      <c r="A1164" s="13"/>
      <c r="B1164" s="234"/>
      <c r="C1164" s="235"/>
      <c r="D1164" s="236" t="s">
        <v>167</v>
      </c>
      <c r="E1164" s="237" t="s">
        <v>36</v>
      </c>
      <c r="F1164" s="238" t="s">
        <v>1016</v>
      </c>
      <c r="G1164" s="235"/>
      <c r="H1164" s="237" t="s">
        <v>36</v>
      </c>
      <c r="I1164" s="239"/>
      <c r="J1164" s="235"/>
      <c r="K1164" s="235"/>
      <c r="L1164" s="240"/>
      <c r="M1164" s="241"/>
      <c r="N1164" s="242"/>
      <c r="O1164" s="242"/>
      <c r="P1164" s="242"/>
      <c r="Q1164" s="242"/>
      <c r="R1164" s="242"/>
      <c r="S1164" s="242"/>
      <c r="T1164" s="243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44" t="s">
        <v>167</v>
      </c>
      <c r="AU1164" s="244" t="s">
        <v>94</v>
      </c>
      <c r="AV1164" s="13" t="s">
        <v>91</v>
      </c>
      <c r="AW1164" s="13" t="s">
        <v>43</v>
      </c>
      <c r="AX1164" s="13" t="s">
        <v>83</v>
      </c>
      <c r="AY1164" s="244" t="s">
        <v>156</v>
      </c>
    </row>
    <row r="1165" s="13" customFormat="1">
      <c r="A1165" s="13"/>
      <c r="B1165" s="234"/>
      <c r="C1165" s="235"/>
      <c r="D1165" s="236" t="s">
        <v>167</v>
      </c>
      <c r="E1165" s="237" t="s">
        <v>36</v>
      </c>
      <c r="F1165" s="238" t="s">
        <v>1017</v>
      </c>
      <c r="G1165" s="235"/>
      <c r="H1165" s="237" t="s">
        <v>36</v>
      </c>
      <c r="I1165" s="239"/>
      <c r="J1165" s="235"/>
      <c r="K1165" s="235"/>
      <c r="L1165" s="240"/>
      <c r="M1165" s="241"/>
      <c r="N1165" s="242"/>
      <c r="O1165" s="242"/>
      <c r="P1165" s="242"/>
      <c r="Q1165" s="242"/>
      <c r="R1165" s="242"/>
      <c r="S1165" s="242"/>
      <c r="T1165" s="243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44" t="s">
        <v>167</v>
      </c>
      <c r="AU1165" s="244" t="s">
        <v>94</v>
      </c>
      <c r="AV1165" s="13" t="s">
        <v>91</v>
      </c>
      <c r="AW1165" s="13" t="s">
        <v>43</v>
      </c>
      <c r="AX1165" s="13" t="s">
        <v>83</v>
      </c>
      <c r="AY1165" s="244" t="s">
        <v>156</v>
      </c>
    </row>
    <row r="1166" s="13" customFormat="1">
      <c r="A1166" s="13"/>
      <c r="B1166" s="234"/>
      <c r="C1166" s="235"/>
      <c r="D1166" s="236" t="s">
        <v>167</v>
      </c>
      <c r="E1166" s="237" t="s">
        <v>36</v>
      </c>
      <c r="F1166" s="238" t="s">
        <v>1018</v>
      </c>
      <c r="G1166" s="235"/>
      <c r="H1166" s="237" t="s">
        <v>36</v>
      </c>
      <c r="I1166" s="239"/>
      <c r="J1166" s="235"/>
      <c r="K1166" s="235"/>
      <c r="L1166" s="240"/>
      <c r="M1166" s="241"/>
      <c r="N1166" s="242"/>
      <c r="O1166" s="242"/>
      <c r="P1166" s="242"/>
      <c r="Q1166" s="242"/>
      <c r="R1166" s="242"/>
      <c r="S1166" s="242"/>
      <c r="T1166" s="243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44" t="s">
        <v>167</v>
      </c>
      <c r="AU1166" s="244" t="s">
        <v>94</v>
      </c>
      <c r="AV1166" s="13" t="s">
        <v>91</v>
      </c>
      <c r="AW1166" s="13" t="s">
        <v>43</v>
      </c>
      <c r="AX1166" s="13" t="s">
        <v>83</v>
      </c>
      <c r="AY1166" s="244" t="s">
        <v>156</v>
      </c>
    </row>
    <row r="1167" s="13" customFormat="1">
      <c r="A1167" s="13"/>
      <c r="B1167" s="234"/>
      <c r="C1167" s="235"/>
      <c r="D1167" s="236" t="s">
        <v>167</v>
      </c>
      <c r="E1167" s="237" t="s">
        <v>36</v>
      </c>
      <c r="F1167" s="238" t="s">
        <v>1382</v>
      </c>
      <c r="G1167" s="235"/>
      <c r="H1167" s="237" t="s">
        <v>36</v>
      </c>
      <c r="I1167" s="239"/>
      <c r="J1167" s="235"/>
      <c r="K1167" s="235"/>
      <c r="L1167" s="240"/>
      <c r="M1167" s="241"/>
      <c r="N1167" s="242"/>
      <c r="O1167" s="242"/>
      <c r="P1167" s="242"/>
      <c r="Q1167" s="242"/>
      <c r="R1167" s="242"/>
      <c r="S1167" s="242"/>
      <c r="T1167" s="243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44" t="s">
        <v>167</v>
      </c>
      <c r="AU1167" s="244" t="s">
        <v>94</v>
      </c>
      <c r="AV1167" s="13" t="s">
        <v>91</v>
      </c>
      <c r="AW1167" s="13" t="s">
        <v>43</v>
      </c>
      <c r="AX1167" s="13" t="s">
        <v>83</v>
      </c>
      <c r="AY1167" s="244" t="s">
        <v>156</v>
      </c>
    </row>
    <row r="1168" s="14" customFormat="1">
      <c r="A1168" s="14"/>
      <c r="B1168" s="245"/>
      <c r="C1168" s="246"/>
      <c r="D1168" s="236" t="s">
        <v>167</v>
      </c>
      <c r="E1168" s="247" t="s">
        <v>36</v>
      </c>
      <c r="F1168" s="248" t="s">
        <v>1383</v>
      </c>
      <c r="G1168" s="246"/>
      <c r="H1168" s="249">
        <v>29.350000000000001</v>
      </c>
      <c r="I1168" s="250"/>
      <c r="J1168" s="246"/>
      <c r="K1168" s="246"/>
      <c r="L1168" s="251"/>
      <c r="M1168" s="252"/>
      <c r="N1168" s="253"/>
      <c r="O1168" s="253"/>
      <c r="P1168" s="253"/>
      <c r="Q1168" s="253"/>
      <c r="R1168" s="253"/>
      <c r="S1168" s="253"/>
      <c r="T1168" s="254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5" t="s">
        <v>167</v>
      </c>
      <c r="AU1168" s="255" t="s">
        <v>94</v>
      </c>
      <c r="AV1168" s="14" t="s">
        <v>94</v>
      </c>
      <c r="AW1168" s="14" t="s">
        <v>43</v>
      </c>
      <c r="AX1168" s="14" t="s">
        <v>91</v>
      </c>
      <c r="AY1168" s="255" t="s">
        <v>156</v>
      </c>
    </row>
    <row r="1169" s="2" customFormat="1" ht="24.15" customHeight="1">
      <c r="A1169" s="42"/>
      <c r="B1169" s="43"/>
      <c r="C1169" s="282" t="s">
        <v>1384</v>
      </c>
      <c r="D1169" s="282" t="s">
        <v>849</v>
      </c>
      <c r="E1169" s="283" t="s">
        <v>1347</v>
      </c>
      <c r="F1169" s="284" t="s">
        <v>1348</v>
      </c>
      <c r="G1169" s="285" t="s">
        <v>161</v>
      </c>
      <c r="H1169" s="286">
        <v>18.491</v>
      </c>
      <c r="I1169" s="287"/>
      <c r="J1169" s="288">
        <f>ROUND(I1169*H1169,2)</f>
        <v>0</v>
      </c>
      <c r="K1169" s="284" t="s">
        <v>162</v>
      </c>
      <c r="L1169" s="289"/>
      <c r="M1169" s="290" t="s">
        <v>36</v>
      </c>
      <c r="N1169" s="291" t="s">
        <v>54</v>
      </c>
      <c r="O1169" s="88"/>
      <c r="P1169" s="225">
        <f>O1169*H1169</f>
        <v>0</v>
      </c>
      <c r="Q1169" s="225">
        <v>0.0053</v>
      </c>
      <c r="R1169" s="225">
        <f>Q1169*H1169</f>
        <v>0.098002300000000001</v>
      </c>
      <c r="S1169" s="225">
        <v>0</v>
      </c>
      <c r="T1169" s="226">
        <f>S1169*H1169</f>
        <v>0</v>
      </c>
      <c r="U1169" s="42"/>
      <c r="V1169" s="42"/>
      <c r="W1169" s="42"/>
      <c r="X1169" s="42"/>
      <c r="Y1169" s="42"/>
      <c r="Z1169" s="42"/>
      <c r="AA1169" s="42"/>
      <c r="AB1169" s="42"/>
      <c r="AC1169" s="42"/>
      <c r="AD1169" s="42"/>
      <c r="AE1169" s="42"/>
      <c r="AR1169" s="227" t="s">
        <v>401</v>
      </c>
      <c r="AT1169" s="227" t="s">
        <v>849</v>
      </c>
      <c r="AU1169" s="227" t="s">
        <v>94</v>
      </c>
      <c r="AY1169" s="20" t="s">
        <v>156</v>
      </c>
      <c r="BE1169" s="228">
        <f>IF(N1169="základní",J1169,0)</f>
        <v>0</v>
      </c>
      <c r="BF1169" s="228">
        <f>IF(N1169="snížená",J1169,0)</f>
        <v>0</v>
      </c>
      <c r="BG1169" s="228">
        <f>IF(N1169="zákl. přenesená",J1169,0)</f>
        <v>0</v>
      </c>
      <c r="BH1169" s="228">
        <f>IF(N1169="sníž. přenesená",J1169,0)</f>
        <v>0</v>
      </c>
      <c r="BI1169" s="228">
        <f>IF(N1169="nulová",J1169,0)</f>
        <v>0</v>
      </c>
      <c r="BJ1169" s="20" t="s">
        <v>91</v>
      </c>
      <c r="BK1169" s="228">
        <f>ROUND(I1169*H1169,2)</f>
        <v>0</v>
      </c>
      <c r="BL1169" s="20" t="s">
        <v>291</v>
      </c>
      <c r="BM1169" s="227" t="s">
        <v>1385</v>
      </c>
    </row>
    <row r="1170" s="14" customFormat="1">
      <c r="A1170" s="14"/>
      <c r="B1170" s="245"/>
      <c r="C1170" s="246"/>
      <c r="D1170" s="236" t="s">
        <v>167</v>
      </c>
      <c r="E1170" s="246"/>
      <c r="F1170" s="248" t="s">
        <v>1386</v>
      </c>
      <c r="G1170" s="246"/>
      <c r="H1170" s="249">
        <v>18.491</v>
      </c>
      <c r="I1170" s="250"/>
      <c r="J1170" s="246"/>
      <c r="K1170" s="246"/>
      <c r="L1170" s="251"/>
      <c r="M1170" s="252"/>
      <c r="N1170" s="253"/>
      <c r="O1170" s="253"/>
      <c r="P1170" s="253"/>
      <c r="Q1170" s="253"/>
      <c r="R1170" s="253"/>
      <c r="S1170" s="253"/>
      <c r="T1170" s="254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55" t="s">
        <v>167</v>
      </c>
      <c r="AU1170" s="255" t="s">
        <v>94</v>
      </c>
      <c r="AV1170" s="14" t="s">
        <v>94</v>
      </c>
      <c r="AW1170" s="14" t="s">
        <v>4</v>
      </c>
      <c r="AX1170" s="14" t="s">
        <v>91</v>
      </c>
      <c r="AY1170" s="255" t="s">
        <v>156</v>
      </c>
    </row>
    <row r="1171" s="2" customFormat="1" ht="24.15" customHeight="1">
      <c r="A1171" s="42"/>
      <c r="B1171" s="43"/>
      <c r="C1171" s="216" t="s">
        <v>1387</v>
      </c>
      <c r="D1171" s="216" t="s">
        <v>158</v>
      </c>
      <c r="E1171" s="217" t="s">
        <v>1388</v>
      </c>
      <c r="F1171" s="218" t="s">
        <v>1389</v>
      </c>
      <c r="G1171" s="219" t="s">
        <v>226</v>
      </c>
      <c r="H1171" s="220">
        <v>1</v>
      </c>
      <c r="I1171" s="221"/>
      <c r="J1171" s="222">
        <f>ROUND(I1171*H1171,2)</f>
        <v>0</v>
      </c>
      <c r="K1171" s="218" t="s">
        <v>162</v>
      </c>
      <c r="L1171" s="48"/>
      <c r="M1171" s="223" t="s">
        <v>36</v>
      </c>
      <c r="N1171" s="224" t="s">
        <v>54</v>
      </c>
      <c r="O1171" s="88"/>
      <c r="P1171" s="225">
        <f>O1171*H1171</f>
        <v>0</v>
      </c>
      <c r="Q1171" s="225">
        <v>0.00029903999999999998</v>
      </c>
      <c r="R1171" s="225">
        <f>Q1171*H1171</f>
        <v>0.00029903999999999998</v>
      </c>
      <c r="S1171" s="225">
        <v>0</v>
      </c>
      <c r="T1171" s="226">
        <f>S1171*H1171</f>
        <v>0</v>
      </c>
      <c r="U1171" s="42"/>
      <c r="V1171" s="42"/>
      <c r="W1171" s="42"/>
      <c r="X1171" s="42"/>
      <c r="Y1171" s="42"/>
      <c r="Z1171" s="42"/>
      <c r="AA1171" s="42"/>
      <c r="AB1171" s="42"/>
      <c r="AC1171" s="42"/>
      <c r="AD1171" s="42"/>
      <c r="AE1171" s="42"/>
      <c r="AR1171" s="227" t="s">
        <v>291</v>
      </c>
      <c r="AT1171" s="227" t="s">
        <v>158</v>
      </c>
      <c r="AU1171" s="227" t="s">
        <v>94</v>
      </c>
      <c r="AY1171" s="20" t="s">
        <v>156</v>
      </c>
      <c r="BE1171" s="228">
        <f>IF(N1171="základní",J1171,0)</f>
        <v>0</v>
      </c>
      <c r="BF1171" s="228">
        <f>IF(N1171="snížená",J1171,0)</f>
        <v>0</v>
      </c>
      <c r="BG1171" s="228">
        <f>IF(N1171="zákl. přenesená",J1171,0)</f>
        <v>0</v>
      </c>
      <c r="BH1171" s="228">
        <f>IF(N1171="sníž. přenesená",J1171,0)</f>
        <v>0</v>
      </c>
      <c r="BI1171" s="228">
        <f>IF(N1171="nulová",J1171,0)</f>
        <v>0</v>
      </c>
      <c r="BJ1171" s="20" t="s">
        <v>91</v>
      </c>
      <c r="BK1171" s="228">
        <f>ROUND(I1171*H1171,2)</f>
        <v>0</v>
      </c>
      <c r="BL1171" s="20" t="s">
        <v>291</v>
      </c>
      <c r="BM1171" s="227" t="s">
        <v>1390</v>
      </c>
    </row>
    <row r="1172" s="2" customFormat="1">
      <c r="A1172" s="42"/>
      <c r="B1172" s="43"/>
      <c r="C1172" s="44"/>
      <c r="D1172" s="229" t="s">
        <v>165</v>
      </c>
      <c r="E1172" s="44"/>
      <c r="F1172" s="230" t="s">
        <v>1391</v>
      </c>
      <c r="G1172" s="44"/>
      <c r="H1172" s="44"/>
      <c r="I1172" s="231"/>
      <c r="J1172" s="44"/>
      <c r="K1172" s="44"/>
      <c r="L1172" s="48"/>
      <c r="M1172" s="232"/>
      <c r="N1172" s="233"/>
      <c r="O1172" s="88"/>
      <c r="P1172" s="88"/>
      <c r="Q1172" s="88"/>
      <c r="R1172" s="88"/>
      <c r="S1172" s="88"/>
      <c r="T1172" s="89"/>
      <c r="U1172" s="42"/>
      <c r="V1172" s="42"/>
      <c r="W1172" s="42"/>
      <c r="X1172" s="42"/>
      <c r="Y1172" s="42"/>
      <c r="Z1172" s="42"/>
      <c r="AA1172" s="42"/>
      <c r="AB1172" s="42"/>
      <c r="AC1172" s="42"/>
      <c r="AD1172" s="42"/>
      <c r="AE1172" s="42"/>
      <c r="AT1172" s="20" t="s">
        <v>165</v>
      </c>
      <c r="AU1172" s="20" t="s">
        <v>94</v>
      </c>
    </row>
    <row r="1173" s="13" customFormat="1">
      <c r="A1173" s="13"/>
      <c r="B1173" s="234"/>
      <c r="C1173" s="235"/>
      <c r="D1173" s="236" t="s">
        <v>167</v>
      </c>
      <c r="E1173" s="237" t="s">
        <v>36</v>
      </c>
      <c r="F1173" s="238" t="s">
        <v>1392</v>
      </c>
      <c r="G1173" s="235"/>
      <c r="H1173" s="237" t="s">
        <v>36</v>
      </c>
      <c r="I1173" s="239"/>
      <c r="J1173" s="235"/>
      <c r="K1173" s="235"/>
      <c r="L1173" s="240"/>
      <c r="M1173" s="241"/>
      <c r="N1173" s="242"/>
      <c r="O1173" s="242"/>
      <c r="P1173" s="242"/>
      <c r="Q1173" s="242"/>
      <c r="R1173" s="242"/>
      <c r="S1173" s="242"/>
      <c r="T1173" s="243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44" t="s">
        <v>167</v>
      </c>
      <c r="AU1173" s="244" t="s">
        <v>94</v>
      </c>
      <c r="AV1173" s="13" t="s">
        <v>91</v>
      </c>
      <c r="AW1173" s="13" t="s">
        <v>43</v>
      </c>
      <c r="AX1173" s="13" t="s">
        <v>83</v>
      </c>
      <c r="AY1173" s="244" t="s">
        <v>156</v>
      </c>
    </row>
    <row r="1174" s="14" customFormat="1">
      <c r="A1174" s="14"/>
      <c r="B1174" s="245"/>
      <c r="C1174" s="246"/>
      <c r="D1174" s="236" t="s">
        <v>167</v>
      </c>
      <c r="E1174" s="247" t="s">
        <v>36</v>
      </c>
      <c r="F1174" s="248" t="s">
        <v>91</v>
      </c>
      <c r="G1174" s="246"/>
      <c r="H1174" s="249">
        <v>1</v>
      </c>
      <c r="I1174" s="250"/>
      <c r="J1174" s="246"/>
      <c r="K1174" s="246"/>
      <c r="L1174" s="251"/>
      <c r="M1174" s="252"/>
      <c r="N1174" s="253"/>
      <c r="O1174" s="253"/>
      <c r="P1174" s="253"/>
      <c r="Q1174" s="253"/>
      <c r="R1174" s="253"/>
      <c r="S1174" s="253"/>
      <c r="T1174" s="254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5" t="s">
        <v>167</v>
      </c>
      <c r="AU1174" s="255" t="s">
        <v>94</v>
      </c>
      <c r="AV1174" s="14" t="s">
        <v>94</v>
      </c>
      <c r="AW1174" s="14" t="s">
        <v>43</v>
      </c>
      <c r="AX1174" s="14" t="s">
        <v>91</v>
      </c>
      <c r="AY1174" s="255" t="s">
        <v>156</v>
      </c>
    </row>
    <row r="1175" s="2" customFormat="1" ht="24.15" customHeight="1">
      <c r="A1175" s="42"/>
      <c r="B1175" s="43"/>
      <c r="C1175" s="282" t="s">
        <v>1393</v>
      </c>
      <c r="D1175" s="282" t="s">
        <v>849</v>
      </c>
      <c r="E1175" s="283" t="s">
        <v>1347</v>
      </c>
      <c r="F1175" s="284" t="s">
        <v>1348</v>
      </c>
      <c r="G1175" s="285" t="s">
        <v>161</v>
      </c>
      <c r="H1175" s="286">
        <v>0.73499999999999999</v>
      </c>
      <c r="I1175" s="287"/>
      <c r="J1175" s="288">
        <f>ROUND(I1175*H1175,2)</f>
        <v>0</v>
      </c>
      <c r="K1175" s="284" t="s">
        <v>162</v>
      </c>
      <c r="L1175" s="289"/>
      <c r="M1175" s="290" t="s">
        <v>36</v>
      </c>
      <c r="N1175" s="291" t="s">
        <v>54</v>
      </c>
      <c r="O1175" s="88"/>
      <c r="P1175" s="225">
        <f>O1175*H1175</f>
        <v>0</v>
      </c>
      <c r="Q1175" s="225">
        <v>0.0053</v>
      </c>
      <c r="R1175" s="225">
        <f>Q1175*H1175</f>
        <v>0.0038955000000000001</v>
      </c>
      <c r="S1175" s="225">
        <v>0</v>
      </c>
      <c r="T1175" s="226">
        <f>S1175*H1175</f>
        <v>0</v>
      </c>
      <c r="U1175" s="42"/>
      <c r="V1175" s="42"/>
      <c r="W1175" s="42"/>
      <c r="X1175" s="42"/>
      <c r="Y1175" s="42"/>
      <c r="Z1175" s="42"/>
      <c r="AA1175" s="42"/>
      <c r="AB1175" s="42"/>
      <c r="AC1175" s="42"/>
      <c r="AD1175" s="42"/>
      <c r="AE1175" s="42"/>
      <c r="AR1175" s="227" t="s">
        <v>401</v>
      </c>
      <c r="AT1175" s="227" t="s">
        <v>849</v>
      </c>
      <c r="AU1175" s="227" t="s">
        <v>94</v>
      </c>
      <c r="AY1175" s="20" t="s">
        <v>156</v>
      </c>
      <c r="BE1175" s="228">
        <f>IF(N1175="základní",J1175,0)</f>
        <v>0</v>
      </c>
      <c r="BF1175" s="228">
        <f>IF(N1175="snížená",J1175,0)</f>
        <v>0</v>
      </c>
      <c r="BG1175" s="228">
        <f>IF(N1175="zákl. přenesená",J1175,0)</f>
        <v>0</v>
      </c>
      <c r="BH1175" s="228">
        <f>IF(N1175="sníž. přenesená",J1175,0)</f>
        <v>0</v>
      </c>
      <c r="BI1175" s="228">
        <f>IF(N1175="nulová",J1175,0)</f>
        <v>0</v>
      </c>
      <c r="BJ1175" s="20" t="s">
        <v>91</v>
      </c>
      <c r="BK1175" s="228">
        <f>ROUND(I1175*H1175,2)</f>
        <v>0</v>
      </c>
      <c r="BL1175" s="20" t="s">
        <v>291</v>
      </c>
      <c r="BM1175" s="227" t="s">
        <v>1394</v>
      </c>
    </row>
    <row r="1176" s="14" customFormat="1">
      <c r="A1176" s="14"/>
      <c r="B1176" s="245"/>
      <c r="C1176" s="246"/>
      <c r="D1176" s="236" t="s">
        <v>167</v>
      </c>
      <c r="E1176" s="246"/>
      <c r="F1176" s="248" t="s">
        <v>1395</v>
      </c>
      <c r="G1176" s="246"/>
      <c r="H1176" s="249">
        <v>0.73499999999999999</v>
      </c>
      <c r="I1176" s="250"/>
      <c r="J1176" s="246"/>
      <c r="K1176" s="246"/>
      <c r="L1176" s="251"/>
      <c r="M1176" s="252"/>
      <c r="N1176" s="253"/>
      <c r="O1176" s="253"/>
      <c r="P1176" s="253"/>
      <c r="Q1176" s="253"/>
      <c r="R1176" s="253"/>
      <c r="S1176" s="253"/>
      <c r="T1176" s="254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55" t="s">
        <v>167</v>
      </c>
      <c r="AU1176" s="255" t="s">
        <v>94</v>
      </c>
      <c r="AV1176" s="14" t="s">
        <v>94</v>
      </c>
      <c r="AW1176" s="14" t="s">
        <v>4</v>
      </c>
      <c r="AX1176" s="14" t="s">
        <v>91</v>
      </c>
      <c r="AY1176" s="255" t="s">
        <v>156</v>
      </c>
    </row>
    <row r="1177" s="2" customFormat="1" ht="24.15" customHeight="1">
      <c r="A1177" s="42"/>
      <c r="B1177" s="43"/>
      <c r="C1177" s="216" t="s">
        <v>1396</v>
      </c>
      <c r="D1177" s="216" t="s">
        <v>158</v>
      </c>
      <c r="E1177" s="217" t="s">
        <v>1397</v>
      </c>
      <c r="F1177" s="218" t="s">
        <v>1398</v>
      </c>
      <c r="G1177" s="219" t="s">
        <v>283</v>
      </c>
      <c r="H1177" s="220">
        <v>0.93300000000000005</v>
      </c>
      <c r="I1177" s="221"/>
      <c r="J1177" s="222">
        <f>ROUND(I1177*H1177,2)</f>
        <v>0</v>
      </c>
      <c r="K1177" s="218" t="s">
        <v>162</v>
      </c>
      <c r="L1177" s="48"/>
      <c r="M1177" s="223" t="s">
        <v>36</v>
      </c>
      <c r="N1177" s="224" t="s">
        <v>54</v>
      </c>
      <c r="O1177" s="88"/>
      <c r="P1177" s="225">
        <f>O1177*H1177</f>
        <v>0</v>
      </c>
      <c r="Q1177" s="225">
        <v>0</v>
      </c>
      <c r="R1177" s="225">
        <f>Q1177*H1177</f>
        <v>0</v>
      </c>
      <c r="S1177" s="225">
        <v>0</v>
      </c>
      <c r="T1177" s="226">
        <f>S1177*H1177</f>
        <v>0</v>
      </c>
      <c r="U1177" s="42"/>
      <c r="V1177" s="42"/>
      <c r="W1177" s="42"/>
      <c r="X1177" s="42"/>
      <c r="Y1177" s="42"/>
      <c r="Z1177" s="42"/>
      <c r="AA1177" s="42"/>
      <c r="AB1177" s="42"/>
      <c r="AC1177" s="42"/>
      <c r="AD1177" s="42"/>
      <c r="AE1177" s="42"/>
      <c r="AR1177" s="227" t="s">
        <v>291</v>
      </c>
      <c r="AT1177" s="227" t="s">
        <v>158</v>
      </c>
      <c r="AU1177" s="227" t="s">
        <v>94</v>
      </c>
      <c r="AY1177" s="20" t="s">
        <v>156</v>
      </c>
      <c r="BE1177" s="228">
        <f>IF(N1177="základní",J1177,0)</f>
        <v>0</v>
      </c>
      <c r="BF1177" s="228">
        <f>IF(N1177="snížená",J1177,0)</f>
        <v>0</v>
      </c>
      <c r="BG1177" s="228">
        <f>IF(N1177="zákl. přenesená",J1177,0)</f>
        <v>0</v>
      </c>
      <c r="BH1177" s="228">
        <f>IF(N1177="sníž. přenesená",J1177,0)</f>
        <v>0</v>
      </c>
      <c r="BI1177" s="228">
        <f>IF(N1177="nulová",J1177,0)</f>
        <v>0</v>
      </c>
      <c r="BJ1177" s="20" t="s">
        <v>91</v>
      </c>
      <c r="BK1177" s="228">
        <f>ROUND(I1177*H1177,2)</f>
        <v>0</v>
      </c>
      <c r="BL1177" s="20" t="s">
        <v>291</v>
      </c>
      <c r="BM1177" s="227" t="s">
        <v>1399</v>
      </c>
    </row>
    <row r="1178" s="2" customFormat="1">
      <c r="A1178" s="42"/>
      <c r="B1178" s="43"/>
      <c r="C1178" s="44"/>
      <c r="D1178" s="229" t="s">
        <v>165</v>
      </c>
      <c r="E1178" s="44"/>
      <c r="F1178" s="230" t="s">
        <v>1400</v>
      </c>
      <c r="G1178" s="44"/>
      <c r="H1178" s="44"/>
      <c r="I1178" s="231"/>
      <c r="J1178" s="44"/>
      <c r="K1178" s="44"/>
      <c r="L1178" s="48"/>
      <c r="M1178" s="232"/>
      <c r="N1178" s="233"/>
      <c r="O1178" s="88"/>
      <c r="P1178" s="88"/>
      <c r="Q1178" s="88"/>
      <c r="R1178" s="88"/>
      <c r="S1178" s="88"/>
      <c r="T1178" s="89"/>
      <c r="U1178" s="42"/>
      <c r="V1178" s="42"/>
      <c r="W1178" s="42"/>
      <c r="X1178" s="42"/>
      <c r="Y1178" s="42"/>
      <c r="Z1178" s="42"/>
      <c r="AA1178" s="42"/>
      <c r="AB1178" s="42"/>
      <c r="AC1178" s="42"/>
      <c r="AD1178" s="42"/>
      <c r="AE1178" s="42"/>
      <c r="AT1178" s="20" t="s">
        <v>165</v>
      </c>
      <c r="AU1178" s="20" t="s">
        <v>94</v>
      </c>
    </row>
    <row r="1179" s="12" customFormat="1" ht="22.8" customHeight="1">
      <c r="A1179" s="12"/>
      <c r="B1179" s="200"/>
      <c r="C1179" s="201"/>
      <c r="D1179" s="202" t="s">
        <v>82</v>
      </c>
      <c r="E1179" s="214" t="s">
        <v>1401</v>
      </c>
      <c r="F1179" s="214" t="s">
        <v>1402</v>
      </c>
      <c r="G1179" s="201"/>
      <c r="H1179" s="201"/>
      <c r="I1179" s="204"/>
      <c r="J1179" s="215">
        <f>BK1179</f>
        <v>0</v>
      </c>
      <c r="K1179" s="201"/>
      <c r="L1179" s="206"/>
      <c r="M1179" s="207"/>
      <c r="N1179" s="208"/>
      <c r="O1179" s="208"/>
      <c r="P1179" s="209">
        <f>SUM(P1180:P1473)</f>
        <v>0</v>
      </c>
      <c r="Q1179" s="208"/>
      <c r="R1179" s="209">
        <f>SUM(R1180:R1473)</f>
        <v>5.0829370239500005</v>
      </c>
      <c r="S1179" s="208"/>
      <c r="T1179" s="210">
        <f>SUM(T1180:T1473)</f>
        <v>0</v>
      </c>
      <c r="U1179" s="12"/>
      <c r="V1179" s="12"/>
      <c r="W1179" s="12"/>
      <c r="X1179" s="12"/>
      <c r="Y1179" s="12"/>
      <c r="Z1179" s="12"/>
      <c r="AA1179" s="12"/>
      <c r="AB1179" s="12"/>
      <c r="AC1179" s="12"/>
      <c r="AD1179" s="12"/>
      <c r="AE1179" s="12"/>
      <c r="AR1179" s="211" t="s">
        <v>94</v>
      </c>
      <c r="AT1179" s="212" t="s">
        <v>82</v>
      </c>
      <c r="AU1179" s="212" t="s">
        <v>91</v>
      </c>
      <c r="AY1179" s="211" t="s">
        <v>156</v>
      </c>
      <c r="BK1179" s="213">
        <f>SUM(BK1180:BK1473)</f>
        <v>0</v>
      </c>
    </row>
    <row r="1180" s="2" customFormat="1" ht="24.15" customHeight="1">
      <c r="A1180" s="42"/>
      <c r="B1180" s="43"/>
      <c r="C1180" s="216" t="s">
        <v>1403</v>
      </c>
      <c r="D1180" s="216" t="s">
        <v>158</v>
      </c>
      <c r="E1180" s="217" t="s">
        <v>1404</v>
      </c>
      <c r="F1180" s="218" t="s">
        <v>1405</v>
      </c>
      <c r="G1180" s="219" t="s">
        <v>161</v>
      </c>
      <c r="H1180" s="220">
        <v>74.013000000000005</v>
      </c>
      <c r="I1180" s="221"/>
      <c r="J1180" s="222">
        <f>ROUND(I1180*H1180,2)</f>
        <v>0</v>
      </c>
      <c r="K1180" s="218" t="s">
        <v>162</v>
      </c>
      <c r="L1180" s="48"/>
      <c r="M1180" s="223" t="s">
        <v>36</v>
      </c>
      <c r="N1180" s="224" t="s">
        <v>54</v>
      </c>
      <c r="O1180" s="88"/>
      <c r="P1180" s="225">
        <f>O1180*H1180</f>
        <v>0</v>
      </c>
      <c r="Q1180" s="225">
        <v>0</v>
      </c>
      <c r="R1180" s="225">
        <f>Q1180*H1180</f>
        <v>0</v>
      </c>
      <c r="S1180" s="225">
        <v>0</v>
      </c>
      <c r="T1180" s="226">
        <f>S1180*H1180</f>
        <v>0</v>
      </c>
      <c r="U1180" s="42"/>
      <c r="V1180" s="42"/>
      <c r="W1180" s="42"/>
      <c r="X1180" s="42"/>
      <c r="Y1180" s="42"/>
      <c r="Z1180" s="42"/>
      <c r="AA1180" s="42"/>
      <c r="AB1180" s="42"/>
      <c r="AC1180" s="42"/>
      <c r="AD1180" s="42"/>
      <c r="AE1180" s="42"/>
      <c r="AR1180" s="227" t="s">
        <v>291</v>
      </c>
      <c r="AT1180" s="227" t="s">
        <v>158</v>
      </c>
      <c r="AU1180" s="227" t="s">
        <v>94</v>
      </c>
      <c r="AY1180" s="20" t="s">
        <v>156</v>
      </c>
      <c r="BE1180" s="228">
        <f>IF(N1180="základní",J1180,0)</f>
        <v>0</v>
      </c>
      <c r="BF1180" s="228">
        <f>IF(N1180="snížená",J1180,0)</f>
        <v>0</v>
      </c>
      <c r="BG1180" s="228">
        <f>IF(N1180="zákl. přenesená",J1180,0)</f>
        <v>0</v>
      </c>
      <c r="BH1180" s="228">
        <f>IF(N1180="sníž. přenesená",J1180,0)</f>
        <v>0</v>
      </c>
      <c r="BI1180" s="228">
        <f>IF(N1180="nulová",J1180,0)</f>
        <v>0</v>
      </c>
      <c r="BJ1180" s="20" t="s">
        <v>91</v>
      </c>
      <c r="BK1180" s="228">
        <f>ROUND(I1180*H1180,2)</f>
        <v>0</v>
      </c>
      <c r="BL1180" s="20" t="s">
        <v>291</v>
      </c>
      <c r="BM1180" s="227" t="s">
        <v>1406</v>
      </c>
    </row>
    <row r="1181" s="2" customFormat="1">
      <c r="A1181" s="42"/>
      <c r="B1181" s="43"/>
      <c r="C1181" s="44"/>
      <c r="D1181" s="229" t="s">
        <v>165</v>
      </c>
      <c r="E1181" s="44"/>
      <c r="F1181" s="230" t="s">
        <v>1407</v>
      </c>
      <c r="G1181" s="44"/>
      <c r="H1181" s="44"/>
      <c r="I1181" s="231"/>
      <c r="J1181" s="44"/>
      <c r="K1181" s="44"/>
      <c r="L1181" s="48"/>
      <c r="M1181" s="232"/>
      <c r="N1181" s="233"/>
      <c r="O1181" s="88"/>
      <c r="P1181" s="88"/>
      <c r="Q1181" s="88"/>
      <c r="R1181" s="88"/>
      <c r="S1181" s="88"/>
      <c r="T1181" s="89"/>
      <c r="U1181" s="42"/>
      <c r="V1181" s="42"/>
      <c r="W1181" s="42"/>
      <c r="X1181" s="42"/>
      <c r="Y1181" s="42"/>
      <c r="Z1181" s="42"/>
      <c r="AA1181" s="42"/>
      <c r="AB1181" s="42"/>
      <c r="AC1181" s="42"/>
      <c r="AD1181" s="42"/>
      <c r="AE1181" s="42"/>
      <c r="AT1181" s="20" t="s">
        <v>165</v>
      </c>
      <c r="AU1181" s="20" t="s">
        <v>94</v>
      </c>
    </row>
    <row r="1182" s="13" customFormat="1">
      <c r="A1182" s="13"/>
      <c r="B1182" s="234"/>
      <c r="C1182" s="235"/>
      <c r="D1182" s="236" t="s">
        <v>167</v>
      </c>
      <c r="E1182" s="237" t="s">
        <v>36</v>
      </c>
      <c r="F1182" s="238" t="s">
        <v>1408</v>
      </c>
      <c r="G1182" s="235"/>
      <c r="H1182" s="237" t="s">
        <v>36</v>
      </c>
      <c r="I1182" s="239"/>
      <c r="J1182" s="235"/>
      <c r="K1182" s="235"/>
      <c r="L1182" s="240"/>
      <c r="M1182" s="241"/>
      <c r="N1182" s="242"/>
      <c r="O1182" s="242"/>
      <c r="P1182" s="242"/>
      <c r="Q1182" s="242"/>
      <c r="R1182" s="242"/>
      <c r="S1182" s="242"/>
      <c r="T1182" s="243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44" t="s">
        <v>167</v>
      </c>
      <c r="AU1182" s="244" t="s">
        <v>94</v>
      </c>
      <c r="AV1182" s="13" t="s">
        <v>91</v>
      </c>
      <c r="AW1182" s="13" t="s">
        <v>43</v>
      </c>
      <c r="AX1182" s="13" t="s">
        <v>83</v>
      </c>
      <c r="AY1182" s="244" t="s">
        <v>156</v>
      </c>
    </row>
    <row r="1183" s="13" customFormat="1">
      <c r="A1183" s="13"/>
      <c r="B1183" s="234"/>
      <c r="C1183" s="235"/>
      <c r="D1183" s="236" t="s">
        <v>167</v>
      </c>
      <c r="E1183" s="237" t="s">
        <v>36</v>
      </c>
      <c r="F1183" s="238" t="s">
        <v>1409</v>
      </c>
      <c r="G1183" s="235"/>
      <c r="H1183" s="237" t="s">
        <v>36</v>
      </c>
      <c r="I1183" s="239"/>
      <c r="J1183" s="235"/>
      <c r="K1183" s="235"/>
      <c r="L1183" s="240"/>
      <c r="M1183" s="241"/>
      <c r="N1183" s="242"/>
      <c r="O1183" s="242"/>
      <c r="P1183" s="242"/>
      <c r="Q1183" s="242"/>
      <c r="R1183" s="242"/>
      <c r="S1183" s="242"/>
      <c r="T1183" s="243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44" t="s">
        <v>167</v>
      </c>
      <c r="AU1183" s="244" t="s">
        <v>94</v>
      </c>
      <c r="AV1183" s="13" t="s">
        <v>91</v>
      </c>
      <c r="AW1183" s="13" t="s">
        <v>43</v>
      </c>
      <c r="AX1183" s="13" t="s">
        <v>83</v>
      </c>
      <c r="AY1183" s="244" t="s">
        <v>156</v>
      </c>
    </row>
    <row r="1184" s="13" customFormat="1">
      <c r="A1184" s="13"/>
      <c r="B1184" s="234"/>
      <c r="C1184" s="235"/>
      <c r="D1184" s="236" t="s">
        <v>167</v>
      </c>
      <c r="E1184" s="237" t="s">
        <v>36</v>
      </c>
      <c r="F1184" s="238" t="s">
        <v>1410</v>
      </c>
      <c r="G1184" s="235"/>
      <c r="H1184" s="237" t="s">
        <v>36</v>
      </c>
      <c r="I1184" s="239"/>
      <c r="J1184" s="235"/>
      <c r="K1184" s="235"/>
      <c r="L1184" s="240"/>
      <c r="M1184" s="241"/>
      <c r="N1184" s="242"/>
      <c r="O1184" s="242"/>
      <c r="P1184" s="242"/>
      <c r="Q1184" s="242"/>
      <c r="R1184" s="242"/>
      <c r="S1184" s="242"/>
      <c r="T1184" s="243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44" t="s">
        <v>167</v>
      </c>
      <c r="AU1184" s="244" t="s">
        <v>94</v>
      </c>
      <c r="AV1184" s="13" t="s">
        <v>91</v>
      </c>
      <c r="AW1184" s="13" t="s">
        <v>43</v>
      </c>
      <c r="AX1184" s="13" t="s">
        <v>83</v>
      </c>
      <c r="AY1184" s="244" t="s">
        <v>156</v>
      </c>
    </row>
    <row r="1185" s="13" customFormat="1">
      <c r="A1185" s="13"/>
      <c r="B1185" s="234"/>
      <c r="C1185" s="235"/>
      <c r="D1185" s="236" t="s">
        <v>167</v>
      </c>
      <c r="E1185" s="237" t="s">
        <v>36</v>
      </c>
      <c r="F1185" s="238" t="s">
        <v>1411</v>
      </c>
      <c r="G1185" s="235"/>
      <c r="H1185" s="237" t="s">
        <v>36</v>
      </c>
      <c r="I1185" s="239"/>
      <c r="J1185" s="235"/>
      <c r="K1185" s="235"/>
      <c r="L1185" s="240"/>
      <c r="M1185" s="241"/>
      <c r="N1185" s="242"/>
      <c r="O1185" s="242"/>
      <c r="P1185" s="242"/>
      <c r="Q1185" s="242"/>
      <c r="R1185" s="242"/>
      <c r="S1185" s="242"/>
      <c r="T1185" s="243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44" t="s">
        <v>167</v>
      </c>
      <c r="AU1185" s="244" t="s">
        <v>94</v>
      </c>
      <c r="AV1185" s="13" t="s">
        <v>91</v>
      </c>
      <c r="AW1185" s="13" t="s">
        <v>43</v>
      </c>
      <c r="AX1185" s="13" t="s">
        <v>83</v>
      </c>
      <c r="AY1185" s="244" t="s">
        <v>156</v>
      </c>
    </row>
    <row r="1186" s="13" customFormat="1">
      <c r="A1186" s="13"/>
      <c r="B1186" s="234"/>
      <c r="C1186" s="235"/>
      <c r="D1186" s="236" t="s">
        <v>167</v>
      </c>
      <c r="E1186" s="237" t="s">
        <v>36</v>
      </c>
      <c r="F1186" s="238" t="s">
        <v>1412</v>
      </c>
      <c r="G1186" s="235"/>
      <c r="H1186" s="237" t="s">
        <v>36</v>
      </c>
      <c r="I1186" s="239"/>
      <c r="J1186" s="235"/>
      <c r="K1186" s="235"/>
      <c r="L1186" s="240"/>
      <c r="M1186" s="241"/>
      <c r="N1186" s="242"/>
      <c r="O1186" s="242"/>
      <c r="P1186" s="242"/>
      <c r="Q1186" s="242"/>
      <c r="R1186" s="242"/>
      <c r="S1186" s="242"/>
      <c r="T1186" s="243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44" t="s">
        <v>167</v>
      </c>
      <c r="AU1186" s="244" t="s">
        <v>94</v>
      </c>
      <c r="AV1186" s="13" t="s">
        <v>91</v>
      </c>
      <c r="AW1186" s="13" t="s">
        <v>43</v>
      </c>
      <c r="AX1186" s="13" t="s">
        <v>83</v>
      </c>
      <c r="AY1186" s="244" t="s">
        <v>156</v>
      </c>
    </row>
    <row r="1187" s="13" customFormat="1">
      <c r="A1187" s="13"/>
      <c r="B1187" s="234"/>
      <c r="C1187" s="235"/>
      <c r="D1187" s="236" t="s">
        <v>167</v>
      </c>
      <c r="E1187" s="237" t="s">
        <v>36</v>
      </c>
      <c r="F1187" s="238" t="s">
        <v>1413</v>
      </c>
      <c r="G1187" s="235"/>
      <c r="H1187" s="237" t="s">
        <v>36</v>
      </c>
      <c r="I1187" s="239"/>
      <c r="J1187" s="235"/>
      <c r="K1187" s="235"/>
      <c r="L1187" s="240"/>
      <c r="M1187" s="241"/>
      <c r="N1187" s="242"/>
      <c r="O1187" s="242"/>
      <c r="P1187" s="242"/>
      <c r="Q1187" s="242"/>
      <c r="R1187" s="242"/>
      <c r="S1187" s="242"/>
      <c r="T1187" s="243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44" t="s">
        <v>167</v>
      </c>
      <c r="AU1187" s="244" t="s">
        <v>94</v>
      </c>
      <c r="AV1187" s="13" t="s">
        <v>91</v>
      </c>
      <c r="AW1187" s="13" t="s">
        <v>43</v>
      </c>
      <c r="AX1187" s="13" t="s">
        <v>83</v>
      </c>
      <c r="AY1187" s="244" t="s">
        <v>156</v>
      </c>
    </row>
    <row r="1188" s="13" customFormat="1">
      <c r="A1188" s="13"/>
      <c r="B1188" s="234"/>
      <c r="C1188" s="235"/>
      <c r="D1188" s="236" t="s">
        <v>167</v>
      </c>
      <c r="E1188" s="237" t="s">
        <v>36</v>
      </c>
      <c r="F1188" s="238" t="s">
        <v>1414</v>
      </c>
      <c r="G1188" s="235"/>
      <c r="H1188" s="237" t="s">
        <v>36</v>
      </c>
      <c r="I1188" s="239"/>
      <c r="J1188" s="235"/>
      <c r="K1188" s="235"/>
      <c r="L1188" s="240"/>
      <c r="M1188" s="241"/>
      <c r="N1188" s="242"/>
      <c r="O1188" s="242"/>
      <c r="P1188" s="242"/>
      <c r="Q1188" s="242"/>
      <c r="R1188" s="242"/>
      <c r="S1188" s="242"/>
      <c r="T1188" s="243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44" t="s">
        <v>167</v>
      </c>
      <c r="AU1188" s="244" t="s">
        <v>94</v>
      </c>
      <c r="AV1188" s="13" t="s">
        <v>91</v>
      </c>
      <c r="AW1188" s="13" t="s">
        <v>43</v>
      </c>
      <c r="AX1188" s="13" t="s">
        <v>83</v>
      </c>
      <c r="AY1188" s="244" t="s">
        <v>156</v>
      </c>
    </row>
    <row r="1189" s="13" customFormat="1">
      <c r="A1189" s="13"/>
      <c r="B1189" s="234"/>
      <c r="C1189" s="235"/>
      <c r="D1189" s="236" t="s">
        <v>167</v>
      </c>
      <c r="E1189" s="237" t="s">
        <v>36</v>
      </c>
      <c r="F1189" s="238" t="s">
        <v>1413</v>
      </c>
      <c r="G1189" s="235"/>
      <c r="H1189" s="237" t="s">
        <v>36</v>
      </c>
      <c r="I1189" s="239"/>
      <c r="J1189" s="235"/>
      <c r="K1189" s="235"/>
      <c r="L1189" s="240"/>
      <c r="M1189" s="241"/>
      <c r="N1189" s="242"/>
      <c r="O1189" s="242"/>
      <c r="P1189" s="242"/>
      <c r="Q1189" s="242"/>
      <c r="R1189" s="242"/>
      <c r="S1189" s="242"/>
      <c r="T1189" s="243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44" t="s">
        <v>167</v>
      </c>
      <c r="AU1189" s="244" t="s">
        <v>94</v>
      </c>
      <c r="AV1189" s="13" t="s">
        <v>91</v>
      </c>
      <c r="AW1189" s="13" t="s">
        <v>43</v>
      </c>
      <c r="AX1189" s="13" t="s">
        <v>83</v>
      </c>
      <c r="AY1189" s="244" t="s">
        <v>156</v>
      </c>
    </row>
    <row r="1190" s="13" customFormat="1">
      <c r="A1190" s="13"/>
      <c r="B1190" s="234"/>
      <c r="C1190" s="235"/>
      <c r="D1190" s="236" t="s">
        <v>167</v>
      </c>
      <c r="E1190" s="237" t="s">
        <v>36</v>
      </c>
      <c r="F1190" s="238" t="s">
        <v>1415</v>
      </c>
      <c r="G1190" s="235"/>
      <c r="H1190" s="237" t="s">
        <v>36</v>
      </c>
      <c r="I1190" s="239"/>
      <c r="J1190" s="235"/>
      <c r="K1190" s="235"/>
      <c r="L1190" s="240"/>
      <c r="M1190" s="241"/>
      <c r="N1190" s="242"/>
      <c r="O1190" s="242"/>
      <c r="P1190" s="242"/>
      <c r="Q1190" s="242"/>
      <c r="R1190" s="242"/>
      <c r="S1190" s="242"/>
      <c r="T1190" s="243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44" t="s">
        <v>167</v>
      </c>
      <c r="AU1190" s="244" t="s">
        <v>94</v>
      </c>
      <c r="AV1190" s="13" t="s">
        <v>91</v>
      </c>
      <c r="AW1190" s="13" t="s">
        <v>43</v>
      </c>
      <c r="AX1190" s="13" t="s">
        <v>83</v>
      </c>
      <c r="AY1190" s="244" t="s">
        <v>156</v>
      </c>
    </row>
    <row r="1191" s="13" customFormat="1">
      <c r="A1191" s="13"/>
      <c r="B1191" s="234"/>
      <c r="C1191" s="235"/>
      <c r="D1191" s="236" t="s">
        <v>167</v>
      </c>
      <c r="E1191" s="237" t="s">
        <v>36</v>
      </c>
      <c r="F1191" s="238" t="s">
        <v>1416</v>
      </c>
      <c r="G1191" s="235"/>
      <c r="H1191" s="237" t="s">
        <v>36</v>
      </c>
      <c r="I1191" s="239"/>
      <c r="J1191" s="235"/>
      <c r="K1191" s="235"/>
      <c r="L1191" s="240"/>
      <c r="M1191" s="241"/>
      <c r="N1191" s="242"/>
      <c r="O1191" s="242"/>
      <c r="P1191" s="242"/>
      <c r="Q1191" s="242"/>
      <c r="R1191" s="242"/>
      <c r="S1191" s="242"/>
      <c r="T1191" s="243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44" t="s">
        <v>167</v>
      </c>
      <c r="AU1191" s="244" t="s">
        <v>94</v>
      </c>
      <c r="AV1191" s="13" t="s">
        <v>91</v>
      </c>
      <c r="AW1191" s="13" t="s">
        <v>43</v>
      </c>
      <c r="AX1191" s="13" t="s">
        <v>83</v>
      </c>
      <c r="AY1191" s="244" t="s">
        <v>156</v>
      </c>
    </row>
    <row r="1192" s="13" customFormat="1">
      <c r="A1192" s="13"/>
      <c r="B1192" s="234"/>
      <c r="C1192" s="235"/>
      <c r="D1192" s="236" t="s">
        <v>167</v>
      </c>
      <c r="E1192" s="237" t="s">
        <v>36</v>
      </c>
      <c r="F1192" s="238" t="s">
        <v>1417</v>
      </c>
      <c r="G1192" s="235"/>
      <c r="H1192" s="237" t="s">
        <v>36</v>
      </c>
      <c r="I1192" s="239"/>
      <c r="J1192" s="235"/>
      <c r="K1192" s="235"/>
      <c r="L1192" s="240"/>
      <c r="M1192" s="241"/>
      <c r="N1192" s="242"/>
      <c r="O1192" s="242"/>
      <c r="P1192" s="242"/>
      <c r="Q1192" s="242"/>
      <c r="R1192" s="242"/>
      <c r="S1192" s="242"/>
      <c r="T1192" s="243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44" t="s">
        <v>167</v>
      </c>
      <c r="AU1192" s="244" t="s">
        <v>94</v>
      </c>
      <c r="AV1192" s="13" t="s">
        <v>91</v>
      </c>
      <c r="AW1192" s="13" t="s">
        <v>43</v>
      </c>
      <c r="AX1192" s="13" t="s">
        <v>83</v>
      </c>
      <c r="AY1192" s="244" t="s">
        <v>156</v>
      </c>
    </row>
    <row r="1193" s="13" customFormat="1">
      <c r="A1193" s="13"/>
      <c r="B1193" s="234"/>
      <c r="C1193" s="235"/>
      <c r="D1193" s="236" t="s">
        <v>167</v>
      </c>
      <c r="E1193" s="237" t="s">
        <v>36</v>
      </c>
      <c r="F1193" s="238" t="s">
        <v>1418</v>
      </c>
      <c r="G1193" s="235"/>
      <c r="H1193" s="237" t="s">
        <v>36</v>
      </c>
      <c r="I1193" s="239"/>
      <c r="J1193" s="235"/>
      <c r="K1193" s="235"/>
      <c r="L1193" s="240"/>
      <c r="M1193" s="241"/>
      <c r="N1193" s="242"/>
      <c r="O1193" s="242"/>
      <c r="P1193" s="242"/>
      <c r="Q1193" s="242"/>
      <c r="R1193" s="242"/>
      <c r="S1193" s="242"/>
      <c r="T1193" s="243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44" t="s">
        <v>167</v>
      </c>
      <c r="AU1193" s="244" t="s">
        <v>94</v>
      </c>
      <c r="AV1193" s="13" t="s">
        <v>91</v>
      </c>
      <c r="AW1193" s="13" t="s">
        <v>43</v>
      </c>
      <c r="AX1193" s="13" t="s">
        <v>83</v>
      </c>
      <c r="AY1193" s="244" t="s">
        <v>156</v>
      </c>
    </row>
    <row r="1194" s="13" customFormat="1">
      <c r="A1194" s="13"/>
      <c r="B1194" s="234"/>
      <c r="C1194" s="235"/>
      <c r="D1194" s="236" t="s">
        <v>167</v>
      </c>
      <c r="E1194" s="237" t="s">
        <v>36</v>
      </c>
      <c r="F1194" s="238" t="s">
        <v>1419</v>
      </c>
      <c r="G1194" s="235"/>
      <c r="H1194" s="237" t="s">
        <v>36</v>
      </c>
      <c r="I1194" s="239"/>
      <c r="J1194" s="235"/>
      <c r="K1194" s="235"/>
      <c r="L1194" s="240"/>
      <c r="M1194" s="241"/>
      <c r="N1194" s="242"/>
      <c r="O1194" s="242"/>
      <c r="P1194" s="242"/>
      <c r="Q1194" s="242"/>
      <c r="R1194" s="242"/>
      <c r="S1194" s="242"/>
      <c r="T1194" s="243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44" t="s">
        <v>167</v>
      </c>
      <c r="AU1194" s="244" t="s">
        <v>94</v>
      </c>
      <c r="AV1194" s="13" t="s">
        <v>91</v>
      </c>
      <c r="AW1194" s="13" t="s">
        <v>43</v>
      </c>
      <c r="AX1194" s="13" t="s">
        <v>83</v>
      </c>
      <c r="AY1194" s="244" t="s">
        <v>156</v>
      </c>
    </row>
    <row r="1195" s="13" customFormat="1">
      <c r="A1195" s="13"/>
      <c r="B1195" s="234"/>
      <c r="C1195" s="235"/>
      <c r="D1195" s="236" t="s">
        <v>167</v>
      </c>
      <c r="E1195" s="237" t="s">
        <v>36</v>
      </c>
      <c r="F1195" s="238" t="s">
        <v>1420</v>
      </c>
      <c r="G1195" s="235"/>
      <c r="H1195" s="237" t="s">
        <v>36</v>
      </c>
      <c r="I1195" s="239"/>
      <c r="J1195" s="235"/>
      <c r="K1195" s="235"/>
      <c r="L1195" s="240"/>
      <c r="M1195" s="241"/>
      <c r="N1195" s="242"/>
      <c r="O1195" s="242"/>
      <c r="P1195" s="242"/>
      <c r="Q1195" s="242"/>
      <c r="R1195" s="242"/>
      <c r="S1195" s="242"/>
      <c r="T1195" s="243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44" t="s">
        <v>167</v>
      </c>
      <c r="AU1195" s="244" t="s">
        <v>94</v>
      </c>
      <c r="AV1195" s="13" t="s">
        <v>91</v>
      </c>
      <c r="AW1195" s="13" t="s">
        <v>43</v>
      </c>
      <c r="AX1195" s="13" t="s">
        <v>83</v>
      </c>
      <c r="AY1195" s="244" t="s">
        <v>156</v>
      </c>
    </row>
    <row r="1196" s="13" customFormat="1">
      <c r="A1196" s="13"/>
      <c r="B1196" s="234"/>
      <c r="C1196" s="235"/>
      <c r="D1196" s="236" t="s">
        <v>167</v>
      </c>
      <c r="E1196" s="237" t="s">
        <v>36</v>
      </c>
      <c r="F1196" s="238" t="s">
        <v>1421</v>
      </c>
      <c r="G1196" s="235"/>
      <c r="H1196" s="237" t="s">
        <v>36</v>
      </c>
      <c r="I1196" s="239"/>
      <c r="J1196" s="235"/>
      <c r="K1196" s="235"/>
      <c r="L1196" s="240"/>
      <c r="M1196" s="241"/>
      <c r="N1196" s="242"/>
      <c r="O1196" s="242"/>
      <c r="P1196" s="242"/>
      <c r="Q1196" s="242"/>
      <c r="R1196" s="242"/>
      <c r="S1196" s="242"/>
      <c r="T1196" s="243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44" t="s">
        <v>167</v>
      </c>
      <c r="AU1196" s="244" t="s">
        <v>94</v>
      </c>
      <c r="AV1196" s="13" t="s">
        <v>91</v>
      </c>
      <c r="AW1196" s="13" t="s">
        <v>43</v>
      </c>
      <c r="AX1196" s="13" t="s">
        <v>83</v>
      </c>
      <c r="AY1196" s="244" t="s">
        <v>156</v>
      </c>
    </row>
    <row r="1197" s="13" customFormat="1">
      <c r="A1197" s="13"/>
      <c r="B1197" s="234"/>
      <c r="C1197" s="235"/>
      <c r="D1197" s="236" t="s">
        <v>167</v>
      </c>
      <c r="E1197" s="237" t="s">
        <v>36</v>
      </c>
      <c r="F1197" s="238" t="s">
        <v>1422</v>
      </c>
      <c r="G1197" s="235"/>
      <c r="H1197" s="237" t="s">
        <v>36</v>
      </c>
      <c r="I1197" s="239"/>
      <c r="J1197" s="235"/>
      <c r="K1197" s="235"/>
      <c r="L1197" s="240"/>
      <c r="M1197" s="241"/>
      <c r="N1197" s="242"/>
      <c r="O1197" s="242"/>
      <c r="P1197" s="242"/>
      <c r="Q1197" s="242"/>
      <c r="R1197" s="242"/>
      <c r="S1197" s="242"/>
      <c r="T1197" s="243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44" t="s">
        <v>167</v>
      </c>
      <c r="AU1197" s="244" t="s">
        <v>94</v>
      </c>
      <c r="AV1197" s="13" t="s">
        <v>91</v>
      </c>
      <c r="AW1197" s="13" t="s">
        <v>43</v>
      </c>
      <c r="AX1197" s="13" t="s">
        <v>83</v>
      </c>
      <c r="AY1197" s="244" t="s">
        <v>156</v>
      </c>
    </row>
    <row r="1198" s="14" customFormat="1">
      <c r="A1198" s="14"/>
      <c r="B1198" s="245"/>
      <c r="C1198" s="246"/>
      <c r="D1198" s="236" t="s">
        <v>167</v>
      </c>
      <c r="E1198" s="247" t="s">
        <v>36</v>
      </c>
      <c r="F1198" s="248" t="s">
        <v>1423</v>
      </c>
      <c r="G1198" s="246"/>
      <c r="H1198" s="249">
        <v>74.013000000000005</v>
      </c>
      <c r="I1198" s="250"/>
      <c r="J1198" s="246"/>
      <c r="K1198" s="246"/>
      <c r="L1198" s="251"/>
      <c r="M1198" s="252"/>
      <c r="N1198" s="253"/>
      <c r="O1198" s="253"/>
      <c r="P1198" s="253"/>
      <c r="Q1198" s="253"/>
      <c r="R1198" s="253"/>
      <c r="S1198" s="253"/>
      <c r="T1198" s="254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5" t="s">
        <v>167</v>
      </c>
      <c r="AU1198" s="255" t="s">
        <v>94</v>
      </c>
      <c r="AV1198" s="14" t="s">
        <v>94</v>
      </c>
      <c r="AW1198" s="14" t="s">
        <v>43</v>
      </c>
      <c r="AX1198" s="14" t="s">
        <v>83</v>
      </c>
      <c r="AY1198" s="255" t="s">
        <v>156</v>
      </c>
    </row>
    <row r="1199" s="13" customFormat="1">
      <c r="A1199" s="13"/>
      <c r="B1199" s="234"/>
      <c r="C1199" s="235"/>
      <c r="D1199" s="236" t="s">
        <v>167</v>
      </c>
      <c r="E1199" s="237" t="s">
        <v>36</v>
      </c>
      <c r="F1199" s="238" t="s">
        <v>1424</v>
      </c>
      <c r="G1199" s="235"/>
      <c r="H1199" s="237" t="s">
        <v>36</v>
      </c>
      <c r="I1199" s="239"/>
      <c r="J1199" s="235"/>
      <c r="K1199" s="235"/>
      <c r="L1199" s="240"/>
      <c r="M1199" s="241"/>
      <c r="N1199" s="242"/>
      <c r="O1199" s="242"/>
      <c r="P1199" s="242"/>
      <c r="Q1199" s="242"/>
      <c r="R1199" s="242"/>
      <c r="S1199" s="242"/>
      <c r="T1199" s="243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44" t="s">
        <v>167</v>
      </c>
      <c r="AU1199" s="244" t="s">
        <v>94</v>
      </c>
      <c r="AV1199" s="13" t="s">
        <v>91</v>
      </c>
      <c r="AW1199" s="13" t="s">
        <v>43</v>
      </c>
      <c r="AX1199" s="13" t="s">
        <v>83</v>
      </c>
      <c r="AY1199" s="244" t="s">
        <v>156</v>
      </c>
    </row>
    <row r="1200" s="13" customFormat="1">
      <c r="A1200" s="13"/>
      <c r="B1200" s="234"/>
      <c r="C1200" s="235"/>
      <c r="D1200" s="236" t="s">
        <v>167</v>
      </c>
      <c r="E1200" s="237" t="s">
        <v>36</v>
      </c>
      <c r="F1200" s="238" t="s">
        <v>1425</v>
      </c>
      <c r="G1200" s="235"/>
      <c r="H1200" s="237" t="s">
        <v>36</v>
      </c>
      <c r="I1200" s="239"/>
      <c r="J1200" s="235"/>
      <c r="K1200" s="235"/>
      <c r="L1200" s="240"/>
      <c r="M1200" s="241"/>
      <c r="N1200" s="242"/>
      <c r="O1200" s="242"/>
      <c r="P1200" s="242"/>
      <c r="Q1200" s="242"/>
      <c r="R1200" s="242"/>
      <c r="S1200" s="242"/>
      <c r="T1200" s="243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44" t="s">
        <v>167</v>
      </c>
      <c r="AU1200" s="244" t="s">
        <v>94</v>
      </c>
      <c r="AV1200" s="13" t="s">
        <v>91</v>
      </c>
      <c r="AW1200" s="13" t="s">
        <v>43</v>
      </c>
      <c r="AX1200" s="13" t="s">
        <v>83</v>
      </c>
      <c r="AY1200" s="244" t="s">
        <v>156</v>
      </c>
    </row>
    <row r="1201" s="13" customFormat="1">
      <c r="A1201" s="13"/>
      <c r="B1201" s="234"/>
      <c r="C1201" s="235"/>
      <c r="D1201" s="236" t="s">
        <v>167</v>
      </c>
      <c r="E1201" s="237" t="s">
        <v>36</v>
      </c>
      <c r="F1201" s="238" t="s">
        <v>1426</v>
      </c>
      <c r="G1201" s="235"/>
      <c r="H1201" s="237" t="s">
        <v>36</v>
      </c>
      <c r="I1201" s="239"/>
      <c r="J1201" s="235"/>
      <c r="K1201" s="235"/>
      <c r="L1201" s="240"/>
      <c r="M1201" s="241"/>
      <c r="N1201" s="242"/>
      <c r="O1201" s="242"/>
      <c r="P1201" s="242"/>
      <c r="Q1201" s="242"/>
      <c r="R1201" s="242"/>
      <c r="S1201" s="242"/>
      <c r="T1201" s="243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44" t="s">
        <v>167</v>
      </c>
      <c r="AU1201" s="244" t="s">
        <v>94</v>
      </c>
      <c r="AV1201" s="13" t="s">
        <v>91</v>
      </c>
      <c r="AW1201" s="13" t="s">
        <v>43</v>
      </c>
      <c r="AX1201" s="13" t="s">
        <v>83</v>
      </c>
      <c r="AY1201" s="244" t="s">
        <v>156</v>
      </c>
    </row>
    <row r="1202" s="13" customFormat="1">
      <c r="A1202" s="13"/>
      <c r="B1202" s="234"/>
      <c r="C1202" s="235"/>
      <c r="D1202" s="236" t="s">
        <v>167</v>
      </c>
      <c r="E1202" s="237" t="s">
        <v>36</v>
      </c>
      <c r="F1202" s="238" t="s">
        <v>1427</v>
      </c>
      <c r="G1202" s="235"/>
      <c r="H1202" s="237" t="s">
        <v>36</v>
      </c>
      <c r="I1202" s="239"/>
      <c r="J1202" s="235"/>
      <c r="K1202" s="235"/>
      <c r="L1202" s="240"/>
      <c r="M1202" s="241"/>
      <c r="N1202" s="242"/>
      <c r="O1202" s="242"/>
      <c r="P1202" s="242"/>
      <c r="Q1202" s="242"/>
      <c r="R1202" s="242"/>
      <c r="S1202" s="242"/>
      <c r="T1202" s="243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44" t="s">
        <v>167</v>
      </c>
      <c r="AU1202" s="244" t="s">
        <v>94</v>
      </c>
      <c r="AV1202" s="13" t="s">
        <v>91</v>
      </c>
      <c r="AW1202" s="13" t="s">
        <v>43</v>
      </c>
      <c r="AX1202" s="13" t="s">
        <v>83</v>
      </c>
      <c r="AY1202" s="244" t="s">
        <v>156</v>
      </c>
    </row>
    <row r="1203" s="15" customFormat="1">
      <c r="A1203" s="15"/>
      <c r="B1203" s="256"/>
      <c r="C1203" s="257"/>
      <c r="D1203" s="236" t="s">
        <v>167</v>
      </c>
      <c r="E1203" s="258" t="s">
        <v>36</v>
      </c>
      <c r="F1203" s="259" t="s">
        <v>250</v>
      </c>
      <c r="G1203" s="257"/>
      <c r="H1203" s="260">
        <v>74.013000000000005</v>
      </c>
      <c r="I1203" s="261"/>
      <c r="J1203" s="257"/>
      <c r="K1203" s="257"/>
      <c r="L1203" s="262"/>
      <c r="M1203" s="263"/>
      <c r="N1203" s="264"/>
      <c r="O1203" s="264"/>
      <c r="P1203" s="264"/>
      <c r="Q1203" s="264"/>
      <c r="R1203" s="264"/>
      <c r="S1203" s="264"/>
      <c r="T1203" s="265"/>
      <c r="U1203" s="15"/>
      <c r="V1203" s="15"/>
      <c r="W1203" s="15"/>
      <c r="X1203" s="15"/>
      <c r="Y1203" s="15"/>
      <c r="Z1203" s="15"/>
      <c r="AA1203" s="15"/>
      <c r="AB1203" s="15"/>
      <c r="AC1203" s="15"/>
      <c r="AD1203" s="15"/>
      <c r="AE1203" s="15"/>
      <c r="AT1203" s="266" t="s">
        <v>167</v>
      </c>
      <c r="AU1203" s="266" t="s">
        <v>94</v>
      </c>
      <c r="AV1203" s="15" t="s">
        <v>163</v>
      </c>
      <c r="AW1203" s="15" t="s">
        <v>43</v>
      </c>
      <c r="AX1203" s="15" t="s">
        <v>91</v>
      </c>
      <c r="AY1203" s="266" t="s">
        <v>156</v>
      </c>
    </row>
    <row r="1204" s="2" customFormat="1" ht="16.5" customHeight="1">
      <c r="A1204" s="42"/>
      <c r="B1204" s="43"/>
      <c r="C1204" s="282" t="s">
        <v>1428</v>
      </c>
      <c r="D1204" s="282" t="s">
        <v>849</v>
      </c>
      <c r="E1204" s="283" t="s">
        <v>1325</v>
      </c>
      <c r="F1204" s="284" t="s">
        <v>1326</v>
      </c>
      <c r="G1204" s="285" t="s">
        <v>283</v>
      </c>
      <c r="H1204" s="286">
        <v>0.033000000000000002</v>
      </c>
      <c r="I1204" s="287"/>
      <c r="J1204" s="288">
        <f>ROUND(I1204*H1204,2)</f>
        <v>0</v>
      </c>
      <c r="K1204" s="284" t="s">
        <v>162</v>
      </c>
      <c r="L1204" s="289"/>
      <c r="M1204" s="290" t="s">
        <v>36</v>
      </c>
      <c r="N1204" s="291" t="s">
        <v>54</v>
      </c>
      <c r="O1204" s="88"/>
      <c r="P1204" s="225">
        <f>O1204*H1204</f>
        <v>0</v>
      </c>
      <c r="Q1204" s="225">
        <v>1</v>
      </c>
      <c r="R1204" s="225">
        <f>Q1204*H1204</f>
        <v>0.033000000000000002</v>
      </c>
      <c r="S1204" s="225">
        <v>0</v>
      </c>
      <c r="T1204" s="226">
        <f>S1204*H1204</f>
        <v>0</v>
      </c>
      <c r="U1204" s="42"/>
      <c r="V1204" s="42"/>
      <c r="W1204" s="42"/>
      <c r="X1204" s="42"/>
      <c r="Y1204" s="42"/>
      <c r="Z1204" s="42"/>
      <c r="AA1204" s="42"/>
      <c r="AB1204" s="42"/>
      <c r="AC1204" s="42"/>
      <c r="AD1204" s="42"/>
      <c r="AE1204" s="42"/>
      <c r="AR1204" s="227" t="s">
        <v>401</v>
      </c>
      <c r="AT1204" s="227" t="s">
        <v>849</v>
      </c>
      <c r="AU1204" s="227" t="s">
        <v>94</v>
      </c>
      <c r="AY1204" s="20" t="s">
        <v>156</v>
      </c>
      <c r="BE1204" s="228">
        <f>IF(N1204="základní",J1204,0)</f>
        <v>0</v>
      </c>
      <c r="BF1204" s="228">
        <f>IF(N1204="snížená",J1204,0)</f>
        <v>0</v>
      </c>
      <c r="BG1204" s="228">
        <f>IF(N1204="zákl. přenesená",J1204,0)</f>
        <v>0</v>
      </c>
      <c r="BH1204" s="228">
        <f>IF(N1204="sníž. přenesená",J1204,0)</f>
        <v>0</v>
      </c>
      <c r="BI1204" s="228">
        <f>IF(N1204="nulová",J1204,0)</f>
        <v>0</v>
      </c>
      <c r="BJ1204" s="20" t="s">
        <v>91</v>
      </c>
      <c r="BK1204" s="228">
        <f>ROUND(I1204*H1204,2)</f>
        <v>0</v>
      </c>
      <c r="BL1204" s="20" t="s">
        <v>291</v>
      </c>
      <c r="BM1204" s="227" t="s">
        <v>1429</v>
      </c>
    </row>
    <row r="1205" s="2" customFormat="1">
      <c r="A1205" s="42"/>
      <c r="B1205" s="43"/>
      <c r="C1205" s="44"/>
      <c r="D1205" s="236" t="s">
        <v>413</v>
      </c>
      <c r="E1205" s="44"/>
      <c r="F1205" s="278" t="s">
        <v>1430</v>
      </c>
      <c r="G1205" s="44"/>
      <c r="H1205" s="44"/>
      <c r="I1205" s="231"/>
      <c r="J1205" s="44"/>
      <c r="K1205" s="44"/>
      <c r="L1205" s="48"/>
      <c r="M1205" s="232"/>
      <c r="N1205" s="233"/>
      <c r="O1205" s="88"/>
      <c r="P1205" s="88"/>
      <c r="Q1205" s="88"/>
      <c r="R1205" s="88"/>
      <c r="S1205" s="88"/>
      <c r="T1205" s="89"/>
      <c r="U1205" s="42"/>
      <c r="V1205" s="42"/>
      <c r="W1205" s="42"/>
      <c r="X1205" s="42"/>
      <c r="Y1205" s="42"/>
      <c r="Z1205" s="42"/>
      <c r="AA1205" s="42"/>
      <c r="AB1205" s="42"/>
      <c r="AC1205" s="42"/>
      <c r="AD1205" s="42"/>
      <c r="AE1205" s="42"/>
      <c r="AT1205" s="20" t="s">
        <v>413</v>
      </c>
      <c r="AU1205" s="20" t="s">
        <v>94</v>
      </c>
    </row>
    <row r="1206" s="14" customFormat="1">
      <c r="A1206" s="14"/>
      <c r="B1206" s="245"/>
      <c r="C1206" s="246"/>
      <c r="D1206" s="236" t="s">
        <v>167</v>
      </c>
      <c r="E1206" s="246"/>
      <c r="F1206" s="248" t="s">
        <v>1431</v>
      </c>
      <c r="G1206" s="246"/>
      <c r="H1206" s="249">
        <v>0.033000000000000002</v>
      </c>
      <c r="I1206" s="250"/>
      <c r="J1206" s="246"/>
      <c r="K1206" s="246"/>
      <c r="L1206" s="251"/>
      <c r="M1206" s="252"/>
      <c r="N1206" s="253"/>
      <c r="O1206" s="253"/>
      <c r="P1206" s="253"/>
      <c r="Q1206" s="253"/>
      <c r="R1206" s="253"/>
      <c r="S1206" s="253"/>
      <c r="T1206" s="254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5" t="s">
        <v>167</v>
      </c>
      <c r="AU1206" s="255" t="s">
        <v>94</v>
      </c>
      <c r="AV1206" s="14" t="s">
        <v>94</v>
      </c>
      <c r="AW1206" s="14" t="s">
        <v>4</v>
      </c>
      <c r="AX1206" s="14" t="s">
        <v>91</v>
      </c>
      <c r="AY1206" s="255" t="s">
        <v>156</v>
      </c>
    </row>
    <row r="1207" s="2" customFormat="1" ht="16.5" customHeight="1">
      <c r="A1207" s="42"/>
      <c r="B1207" s="43"/>
      <c r="C1207" s="216" t="s">
        <v>1432</v>
      </c>
      <c r="D1207" s="216" t="s">
        <v>158</v>
      </c>
      <c r="E1207" s="217" t="s">
        <v>1433</v>
      </c>
      <c r="F1207" s="218" t="s">
        <v>1434</v>
      </c>
      <c r="G1207" s="219" t="s">
        <v>161</v>
      </c>
      <c r="H1207" s="220">
        <v>74.013000000000005</v>
      </c>
      <c r="I1207" s="221"/>
      <c r="J1207" s="222">
        <f>ROUND(I1207*H1207,2)</f>
        <v>0</v>
      </c>
      <c r="K1207" s="218" t="s">
        <v>162</v>
      </c>
      <c r="L1207" s="48"/>
      <c r="M1207" s="223" t="s">
        <v>36</v>
      </c>
      <c r="N1207" s="224" t="s">
        <v>54</v>
      </c>
      <c r="O1207" s="88"/>
      <c r="P1207" s="225">
        <f>O1207*H1207</f>
        <v>0</v>
      </c>
      <c r="Q1207" s="225">
        <v>0.00088312999999999998</v>
      </c>
      <c r="R1207" s="225">
        <f>Q1207*H1207</f>
        <v>0.065363100690000009</v>
      </c>
      <c r="S1207" s="225">
        <v>0</v>
      </c>
      <c r="T1207" s="226">
        <f>S1207*H1207</f>
        <v>0</v>
      </c>
      <c r="U1207" s="42"/>
      <c r="V1207" s="42"/>
      <c r="W1207" s="42"/>
      <c r="X1207" s="42"/>
      <c r="Y1207" s="42"/>
      <c r="Z1207" s="42"/>
      <c r="AA1207" s="42"/>
      <c r="AB1207" s="42"/>
      <c r="AC1207" s="42"/>
      <c r="AD1207" s="42"/>
      <c r="AE1207" s="42"/>
      <c r="AR1207" s="227" t="s">
        <v>291</v>
      </c>
      <c r="AT1207" s="227" t="s">
        <v>158</v>
      </c>
      <c r="AU1207" s="227" t="s">
        <v>94</v>
      </c>
      <c r="AY1207" s="20" t="s">
        <v>156</v>
      </c>
      <c r="BE1207" s="228">
        <f>IF(N1207="základní",J1207,0)</f>
        <v>0</v>
      </c>
      <c r="BF1207" s="228">
        <f>IF(N1207="snížená",J1207,0)</f>
        <v>0</v>
      </c>
      <c r="BG1207" s="228">
        <f>IF(N1207="zákl. přenesená",J1207,0)</f>
        <v>0</v>
      </c>
      <c r="BH1207" s="228">
        <f>IF(N1207="sníž. přenesená",J1207,0)</f>
        <v>0</v>
      </c>
      <c r="BI1207" s="228">
        <f>IF(N1207="nulová",J1207,0)</f>
        <v>0</v>
      </c>
      <c r="BJ1207" s="20" t="s">
        <v>91</v>
      </c>
      <c r="BK1207" s="228">
        <f>ROUND(I1207*H1207,2)</f>
        <v>0</v>
      </c>
      <c r="BL1207" s="20" t="s">
        <v>291</v>
      </c>
      <c r="BM1207" s="227" t="s">
        <v>1435</v>
      </c>
    </row>
    <row r="1208" s="2" customFormat="1">
      <c r="A1208" s="42"/>
      <c r="B1208" s="43"/>
      <c r="C1208" s="44"/>
      <c r="D1208" s="229" t="s">
        <v>165</v>
      </c>
      <c r="E1208" s="44"/>
      <c r="F1208" s="230" t="s">
        <v>1436</v>
      </c>
      <c r="G1208" s="44"/>
      <c r="H1208" s="44"/>
      <c r="I1208" s="231"/>
      <c r="J1208" s="44"/>
      <c r="K1208" s="44"/>
      <c r="L1208" s="48"/>
      <c r="M1208" s="232"/>
      <c r="N1208" s="233"/>
      <c r="O1208" s="88"/>
      <c r="P1208" s="88"/>
      <c r="Q1208" s="88"/>
      <c r="R1208" s="88"/>
      <c r="S1208" s="88"/>
      <c r="T1208" s="89"/>
      <c r="U1208" s="42"/>
      <c r="V1208" s="42"/>
      <c r="W1208" s="42"/>
      <c r="X1208" s="42"/>
      <c r="Y1208" s="42"/>
      <c r="Z1208" s="42"/>
      <c r="AA1208" s="42"/>
      <c r="AB1208" s="42"/>
      <c r="AC1208" s="42"/>
      <c r="AD1208" s="42"/>
      <c r="AE1208" s="42"/>
      <c r="AT1208" s="20" t="s">
        <v>165</v>
      </c>
      <c r="AU1208" s="20" t="s">
        <v>94</v>
      </c>
    </row>
    <row r="1209" s="2" customFormat="1" ht="24.15" customHeight="1">
      <c r="A1209" s="42"/>
      <c r="B1209" s="43"/>
      <c r="C1209" s="282" t="s">
        <v>1437</v>
      </c>
      <c r="D1209" s="282" t="s">
        <v>849</v>
      </c>
      <c r="E1209" s="283" t="s">
        <v>1347</v>
      </c>
      <c r="F1209" s="284" t="s">
        <v>1348</v>
      </c>
      <c r="G1209" s="285" t="s">
        <v>161</v>
      </c>
      <c r="H1209" s="286">
        <v>85.114999999999995</v>
      </c>
      <c r="I1209" s="287"/>
      <c r="J1209" s="288">
        <f>ROUND(I1209*H1209,2)</f>
        <v>0</v>
      </c>
      <c r="K1209" s="284" t="s">
        <v>162</v>
      </c>
      <c r="L1209" s="289"/>
      <c r="M1209" s="290" t="s">
        <v>36</v>
      </c>
      <c r="N1209" s="291" t="s">
        <v>54</v>
      </c>
      <c r="O1209" s="88"/>
      <c r="P1209" s="225">
        <f>O1209*H1209</f>
        <v>0</v>
      </c>
      <c r="Q1209" s="225">
        <v>0.0053</v>
      </c>
      <c r="R1209" s="225">
        <f>Q1209*H1209</f>
        <v>0.4511095</v>
      </c>
      <c r="S1209" s="225">
        <v>0</v>
      </c>
      <c r="T1209" s="226">
        <f>S1209*H1209</f>
        <v>0</v>
      </c>
      <c r="U1209" s="42"/>
      <c r="V1209" s="42"/>
      <c r="W1209" s="42"/>
      <c r="X1209" s="42"/>
      <c r="Y1209" s="42"/>
      <c r="Z1209" s="42"/>
      <c r="AA1209" s="42"/>
      <c r="AB1209" s="42"/>
      <c r="AC1209" s="42"/>
      <c r="AD1209" s="42"/>
      <c r="AE1209" s="42"/>
      <c r="AR1209" s="227" t="s">
        <v>401</v>
      </c>
      <c r="AT1209" s="227" t="s">
        <v>849</v>
      </c>
      <c r="AU1209" s="227" t="s">
        <v>94</v>
      </c>
      <c r="AY1209" s="20" t="s">
        <v>156</v>
      </c>
      <c r="BE1209" s="228">
        <f>IF(N1209="základní",J1209,0)</f>
        <v>0</v>
      </c>
      <c r="BF1209" s="228">
        <f>IF(N1209="snížená",J1209,0)</f>
        <v>0</v>
      </c>
      <c r="BG1209" s="228">
        <f>IF(N1209="zákl. přenesená",J1209,0)</f>
        <v>0</v>
      </c>
      <c r="BH1209" s="228">
        <f>IF(N1209="sníž. přenesená",J1209,0)</f>
        <v>0</v>
      </c>
      <c r="BI1209" s="228">
        <f>IF(N1209="nulová",J1209,0)</f>
        <v>0</v>
      </c>
      <c r="BJ1209" s="20" t="s">
        <v>91</v>
      </c>
      <c r="BK1209" s="228">
        <f>ROUND(I1209*H1209,2)</f>
        <v>0</v>
      </c>
      <c r="BL1209" s="20" t="s">
        <v>291</v>
      </c>
      <c r="BM1209" s="227" t="s">
        <v>1438</v>
      </c>
    </row>
    <row r="1210" s="14" customFormat="1">
      <c r="A1210" s="14"/>
      <c r="B1210" s="245"/>
      <c r="C1210" s="246"/>
      <c r="D1210" s="236" t="s">
        <v>167</v>
      </c>
      <c r="E1210" s="246"/>
      <c r="F1210" s="248" t="s">
        <v>1439</v>
      </c>
      <c r="G1210" s="246"/>
      <c r="H1210" s="249">
        <v>85.114999999999995</v>
      </c>
      <c r="I1210" s="250"/>
      <c r="J1210" s="246"/>
      <c r="K1210" s="246"/>
      <c r="L1210" s="251"/>
      <c r="M1210" s="252"/>
      <c r="N1210" s="253"/>
      <c r="O1210" s="253"/>
      <c r="P1210" s="253"/>
      <c r="Q1210" s="253"/>
      <c r="R1210" s="253"/>
      <c r="S1210" s="253"/>
      <c r="T1210" s="254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55" t="s">
        <v>167</v>
      </c>
      <c r="AU1210" s="255" t="s">
        <v>94</v>
      </c>
      <c r="AV1210" s="14" t="s">
        <v>94</v>
      </c>
      <c r="AW1210" s="14" t="s">
        <v>4</v>
      </c>
      <c r="AX1210" s="14" t="s">
        <v>91</v>
      </c>
      <c r="AY1210" s="255" t="s">
        <v>156</v>
      </c>
    </row>
    <row r="1211" s="2" customFormat="1" ht="33" customHeight="1">
      <c r="A1211" s="42"/>
      <c r="B1211" s="43"/>
      <c r="C1211" s="216" t="s">
        <v>1440</v>
      </c>
      <c r="D1211" s="216" t="s">
        <v>158</v>
      </c>
      <c r="E1211" s="217" t="s">
        <v>1441</v>
      </c>
      <c r="F1211" s="218" t="s">
        <v>1442</v>
      </c>
      <c r="G1211" s="219" t="s">
        <v>226</v>
      </c>
      <c r="H1211" s="220">
        <v>2</v>
      </c>
      <c r="I1211" s="221"/>
      <c r="J1211" s="222">
        <f>ROUND(I1211*H1211,2)</f>
        <v>0</v>
      </c>
      <c r="K1211" s="218" t="s">
        <v>162</v>
      </c>
      <c r="L1211" s="48"/>
      <c r="M1211" s="223" t="s">
        <v>36</v>
      </c>
      <c r="N1211" s="224" t="s">
        <v>54</v>
      </c>
      <c r="O1211" s="88"/>
      <c r="P1211" s="225">
        <f>O1211*H1211</f>
        <v>0</v>
      </c>
      <c r="Q1211" s="225">
        <v>0.00108</v>
      </c>
      <c r="R1211" s="225">
        <f>Q1211*H1211</f>
        <v>0.00216</v>
      </c>
      <c r="S1211" s="225">
        <v>0</v>
      </c>
      <c r="T1211" s="226">
        <f>S1211*H1211</f>
        <v>0</v>
      </c>
      <c r="U1211" s="42"/>
      <c r="V1211" s="42"/>
      <c r="W1211" s="42"/>
      <c r="X1211" s="42"/>
      <c r="Y1211" s="42"/>
      <c r="Z1211" s="42"/>
      <c r="AA1211" s="42"/>
      <c r="AB1211" s="42"/>
      <c r="AC1211" s="42"/>
      <c r="AD1211" s="42"/>
      <c r="AE1211" s="42"/>
      <c r="AR1211" s="227" t="s">
        <v>291</v>
      </c>
      <c r="AT1211" s="227" t="s">
        <v>158</v>
      </c>
      <c r="AU1211" s="227" t="s">
        <v>94</v>
      </c>
      <c r="AY1211" s="20" t="s">
        <v>156</v>
      </c>
      <c r="BE1211" s="228">
        <f>IF(N1211="základní",J1211,0)</f>
        <v>0</v>
      </c>
      <c r="BF1211" s="228">
        <f>IF(N1211="snížená",J1211,0)</f>
        <v>0</v>
      </c>
      <c r="BG1211" s="228">
        <f>IF(N1211="zákl. přenesená",J1211,0)</f>
        <v>0</v>
      </c>
      <c r="BH1211" s="228">
        <f>IF(N1211="sníž. přenesená",J1211,0)</f>
        <v>0</v>
      </c>
      <c r="BI1211" s="228">
        <f>IF(N1211="nulová",J1211,0)</f>
        <v>0</v>
      </c>
      <c r="BJ1211" s="20" t="s">
        <v>91</v>
      </c>
      <c r="BK1211" s="228">
        <f>ROUND(I1211*H1211,2)</f>
        <v>0</v>
      </c>
      <c r="BL1211" s="20" t="s">
        <v>291</v>
      </c>
      <c r="BM1211" s="227" t="s">
        <v>1443</v>
      </c>
    </row>
    <row r="1212" s="2" customFormat="1">
      <c r="A1212" s="42"/>
      <c r="B1212" s="43"/>
      <c r="C1212" s="44"/>
      <c r="D1212" s="229" t="s">
        <v>165</v>
      </c>
      <c r="E1212" s="44"/>
      <c r="F1212" s="230" t="s">
        <v>1444</v>
      </c>
      <c r="G1212" s="44"/>
      <c r="H1212" s="44"/>
      <c r="I1212" s="231"/>
      <c r="J1212" s="44"/>
      <c r="K1212" s="44"/>
      <c r="L1212" s="48"/>
      <c r="M1212" s="232"/>
      <c r="N1212" s="233"/>
      <c r="O1212" s="88"/>
      <c r="P1212" s="88"/>
      <c r="Q1212" s="88"/>
      <c r="R1212" s="88"/>
      <c r="S1212" s="88"/>
      <c r="T1212" s="89"/>
      <c r="U1212" s="42"/>
      <c r="V1212" s="42"/>
      <c r="W1212" s="42"/>
      <c r="X1212" s="42"/>
      <c r="Y1212" s="42"/>
      <c r="Z1212" s="42"/>
      <c r="AA1212" s="42"/>
      <c r="AB1212" s="42"/>
      <c r="AC1212" s="42"/>
      <c r="AD1212" s="42"/>
      <c r="AE1212" s="42"/>
      <c r="AT1212" s="20" t="s">
        <v>165</v>
      </c>
      <c r="AU1212" s="20" t="s">
        <v>94</v>
      </c>
    </row>
    <row r="1213" s="2" customFormat="1" ht="16.5" customHeight="1">
      <c r="A1213" s="42"/>
      <c r="B1213" s="43"/>
      <c r="C1213" s="282" t="s">
        <v>1445</v>
      </c>
      <c r="D1213" s="282" t="s">
        <v>849</v>
      </c>
      <c r="E1213" s="283" t="s">
        <v>1446</v>
      </c>
      <c r="F1213" s="284" t="s">
        <v>1447</v>
      </c>
      <c r="G1213" s="285" t="s">
        <v>226</v>
      </c>
      <c r="H1213" s="286">
        <v>2</v>
      </c>
      <c r="I1213" s="287"/>
      <c r="J1213" s="288">
        <f>ROUND(I1213*H1213,2)</f>
        <v>0</v>
      </c>
      <c r="K1213" s="284" t="s">
        <v>162</v>
      </c>
      <c r="L1213" s="289"/>
      <c r="M1213" s="290" t="s">
        <v>36</v>
      </c>
      <c r="N1213" s="291" t="s">
        <v>54</v>
      </c>
      <c r="O1213" s="88"/>
      <c r="P1213" s="225">
        <f>O1213*H1213</f>
        <v>0</v>
      </c>
      <c r="Q1213" s="225">
        <v>0.0020200000000000001</v>
      </c>
      <c r="R1213" s="225">
        <f>Q1213*H1213</f>
        <v>0.0040400000000000002</v>
      </c>
      <c r="S1213" s="225">
        <v>0</v>
      </c>
      <c r="T1213" s="226">
        <f>S1213*H1213</f>
        <v>0</v>
      </c>
      <c r="U1213" s="42"/>
      <c r="V1213" s="42"/>
      <c r="W1213" s="42"/>
      <c r="X1213" s="42"/>
      <c r="Y1213" s="42"/>
      <c r="Z1213" s="42"/>
      <c r="AA1213" s="42"/>
      <c r="AB1213" s="42"/>
      <c r="AC1213" s="42"/>
      <c r="AD1213" s="42"/>
      <c r="AE1213" s="42"/>
      <c r="AR1213" s="227" t="s">
        <v>401</v>
      </c>
      <c r="AT1213" s="227" t="s">
        <v>849</v>
      </c>
      <c r="AU1213" s="227" t="s">
        <v>94</v>
      </c>
      <c r="AY1213" s="20" t="s">
        <v>156</v>
      </c>
      <c r="BE1213" s="228">
        <f>IF(N1213="základní",J1213,0)</f>
        <v>0</v>
      </c>
      <c r="BF1213" s="228">
        <f>IF(N1213="snížená",J1213,0)</f>
        <v>0</v>
      </c>
      <c r="BG1213" s="228">
        <f>IF(N1213="zákl. přenesená",J1213,0)</f>
        <v>0</v>
      </c>
      <c r="BH1213" s="228">
        <f>IF(N1213="sníž. přenesená",J1213,0)</f>
        <v>0</v>
      </c>
      <c r="BI1213" s="228">
        <f>IF(N1213="nulová",J1213,0)</f>
        <v>0</v>
      </c>
      <c r="BJ1213" s="20" t="s">
        <v>91</v>
      </c>
      <c r="BK1213" s="228">
        <f>ROUND(I1213*H1213,2)</f>
        <v>0</v>
      </c>
      <c r="BL1213" s="20" t="s">
        <v>291</v>
      </c>
      <c r="BM1213" s="227" t="s">
        <v>1448</v>
      </c>
    </row>
    <row r="1214" s="2" customFormat="1" ht="24.15" customHeight="1">
      <c r="A1214" s="42"/>
      <c r="B1214" s="43"/>
      <c r="C1214" s="216" t="s">
        <v>1449</v>
      </c>
      <c r="D1214" s="216" t="s">
        <v>158</v>
      </c>
      <c r="E1214" s="217" t="s">
        <v>1450</v>
      </c>
      <c r="F1214" s="218" t="s">
        <v>1451</v>
      </c>
      <c r="G1214" s="219" t="s">
        <v>161</v>
      </c>
      <c r="H1214" s="220">
        <v>74.013000000000005</v>
      </c>
      <c r="I1214" s="221"/>
      <c r="J1214" s="222">
        <f>ROUND(I1214*H1214,2)</f>
        <v>0</v>
      </c>
      <c r="K1214" s="218" t="s">
        <v>162</v>
      </c>
      <c r="L1214" s="48"/>
      <c r="M1214" s="223" t="s">
        <v>36</v>
      </c>
      <c r="N1214" s="224" t="s">
        <v>54</v>
      </c>
      <c r="O1214" s="88"/>
      <c r="P1214" s="225">
        <f>O1214*H1214</f>
        <v>0</v>
      </c>
      <c r="Q1214" s="225">
        <v>0</v>
      </c>
      <c r="R1214" s="225">
        <f>Q1214*H1214</f>
        <v>0</v>
      </c>
      <c r="S1214" s="225">
        <v>0</v>
      </c>
      <c r="T1214" s="226">
        <f>S1214*H1214</f>
        <v>0</v>
      </c>
      <c r="U1214" s="42"/>
      <c r="V1214" s="42"/>
      <c r="W1214" s="42"/>
      <c r="X1214" s="42"/>
      <c r="Y1214" s="42"/>
      <c r="Z1214" s="42"/>
      <c r="AA1214" s="42"/>
      <c r="AB1214" s="42"/>
      <c r="AC1214" s="42"/>
      <c r="AD1214" s="42"/>
      <c r="AE1214" s="42"/>
      <c r="AR1214" s="227" t="s">
        <v>291</v>
      </c>
      <c r="AT1214" s="227" t="s">
        <v>158</v>
      </c>
      <c r="AU1214" s="227" t="s">
        <v>94</v>
      </c>
      <c r="AY1214" s="20" t="s">
        <v>156</v>
      </c>
      <c r="BE1214" s="228">
        <f>IF(N1214="základní",J1214,0)</f>
        <v>0</v>
      </c>
      <c r="BF1214" s="228">
        <f>IF(N1214="snížená",J1214,0)</f>
        <v>0</v>
      </c>
      <c r="BG1214" s="228">
        <f>IF(N1214="zákl. přenesená",J1214,0)</f>
        <v>0</v>
      </c>
      <c r="BH1214" s="228">
        <f>IF(N1214="sníž. přenesená",J1214,0)</f>
        <v>0</v>
      </c>
      <c r="BI1214" s="228">
        <f>IF(N1214="nulová",J1214,0)</f>
        <v>0</v>
      </c>
      <c r="BJ1214" s="20" t="s">
        <v>91</v>
      </c>
      <c r="BK1214" s="228">
        <f>ROUND(I1214*H1214,2)</f>
        <v>0</v>
      </c>
      <c r="BL1214" s="20" t="s">
        <v>291</v>
      </c>
      <c r="BM1214" s="227" t="s">
        <v>1452</v>
      </c>
    </row>
    <row r="1215" s="2" customFormat="1">
      <c r="A1215" s="42"/>
      <c r="B1215" s="43"/>
      <c r="C1215" s="44"/>
      <c r="D1215" s="229" t="s">
        <v>165</v>
      </c>
      <c r="E1215" s="44"/>
      <c r="F1215" s="230" t="s">
        <v>1453</v>
      </c>
      <c r="G1215" s="44"/>
      <c r="H1215" s="44"/>
      <c r="I1215" s="231"/>
      <c r="J1215" s="44"/>
      <c r="K1215" s="44"/>
      <c r="L1215" s="48"/>
      <c r="M1215" s="232"/>
      <c r="N1215" s="233"/>
      <c r="O1215" s="88"/>
      <c r="P1215" s="88"/>
      <c r="Q1215" s="88"/>
      <c r="R1215" s="88"/>
      <c r="S1215" s="88"/>
      <c r="T1215" s="89"/>
      <c r="U1215" s="42"/>
      <c r="V1215" s="42"/>
      <c r="W1215" s="42"/>
      <c r="X1215" s="42"/>
      <c r="Y1215" s="42"/>
      <c r="Z1215" s="42"/>
      <c r="AA1215" s="42"/>
      <c r="AB1215" s="42"/>
      <c r="AC1215" s="42"/>
      <c r="AD1215" s="42"/>
      <c r="AE1215" s="42"/>
      <c r="AT1215" s="20" t="s">
        <v>165</v>
      </c>
      <c r="AU1215" s="20" t="s">
        <v>94</v>
      </c>
    </row>
    <row r="1216" s="13" customFormat="1">
      <c r="A1216" s="13"/>
      <c r="B1216" s="234"/>
      <c r="C1216" s="235"/>
      <c r="D1216" s="236" t="s">
        <v>167</v>
      </c>
      <c r="E1216" s="237" t="s">
        <v>36</v>
      </c>
      <c r="F1216" s="238" t="s">
        <v>1408</v>
      </c>
      <c r="G1216" s="235"/>
      <c r="H1216" s="237" t="s">
        <v>36</v>
      </c>
      <c r="I1216" s="239"/>
      <c r="J1216" s="235"/>
      <c r="K1216" s="235"/>
      <c r="L1216" s="240"/>
      <c r="M1216" s="241"/>
      <c r="N1216" s="242"/>
      <c r="O1216" s="242"/>
      <c r="P1216" s="242"/>
      <c r="Q1216" s="242"/>
      <c r="R1216" s="242"/>
      <c r="S1216" s="242"/>
      <c r="T1216" s="243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44" t="s">
        <v>167</v>
      </c>
      <c r="AU1216" s="244" t="s">
        <v>94</v>
      </c>
      <c r="AV1216" s="13" t="s">
        <v>91</v>
      </c>
      <c r="AW1216" s="13" t="s">
        <v>43</v>
      </c>
      <c r="AX1216" s="13" t="s">
        <v>83</v>
      </c>
      <c r="AY1216" s="244" t="s">
        <v>156</v>
      </c>
    </row>
    <row r="1217" s="13" customFormat="1">
      <c r="A1217" s="13"/>
      <c r="B1217" s="234"/>
      <c r="C1217" s="235"/>
      <c r="D1217" s="236" t="s">
        <v>167</v>
      </c>
      <c r="E1217" s="237" t="s">
        <v>36</v>
      </c>
      <c r="F1217" s="238" t="s">
        <v>1409</v>
      </c>
      <c r="G1217" s="235"/>
      <c r="H1217" s="237" t="s">
        <v>36</v>
      </c>
      <c r="I1217" s="239"/>
      <c r="J1217" s="235"/>
      <c r="K1217" s="235"/>
      <c r="L1217" s="240"/>
      <c r="M1217" s="241"/>
      <c r="N1217" s="242"/>
      <c r="O1217" s="242"/>
      <c r="P1217" s="242"/>
      <c r="Q1217" s="242"/>
      <c r="R1217" s="242"/>
      <c r="S1217" s="242"/>
      <c r="T1217" s="243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44" t="s">
        <v>167</v>
      </c>
      <c r="AU1217" s="244" t="s">
        <v>94</v>
      </c>
      <c r="AV1217" s="13" t="s">
        <v>91</v>
      </c>
      <c r="AW1217" s="13" t="s">
        <v>43</v>
      </c>
      <c r="AX1217" s="13" t="s">
        <v>83</v>
      </c>
      <c r="AY1217" s="244" t="s">
        <v>156</v>
      </c>
    </row>
    <row r="1218" s="13" customFormat="1">
      <c r="A1218" s="13"/>
      <c r="B1218" s="234"/>
      <c r="C1218" s="235"/>
      <c r="D1218" s="236" t="s">
        <v>167</v>
      </c>
      <c r="E1218" s="237" t="s">
        <v>36</v>
      </c>
      <c r="F1218" s="238" t="s">
        <v>1410</v>
      </c>
      <c r="G1218" s="235"/>
      <c r="H1218" s="237" t="s">
        <v>36</v>
      </c>
      <c r="I1218" s="239"/>
      <c r="J1218" s="235"/>
      <c r="K1218" s="235"/>
      <c r="L1218" s="240"/>
      <c r="M1218" s="241"/>
      <c r="N1218" s="242"/>
      <c r="O1218" s="242"/>
      <c r="P1218" s="242"/>
      <c r="Q1218" s="242"/>
      <c r="R1218" s="242"/>
      <c r="S1218" s="242"/>
      <c r="T1218" s="243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44" t="s">
        <v>167</v>
      </c>
      <c r="AU1218" s="244" t="s">
        <v>94</v>
      </c>
      <c r="AV1218" s="13" t="s">
        <v>91</v>
      </c>
      <c r="AW1218" s="13" t="s">
        <v>43</v>
      </c>
      <c r="AX1218" s="13" t="s">
        <v>83</v>
      </c>
      <c r="AY1218" s="244" t="s">
        <v>156</v>
      </c>
    </row>
    <row r="1219" s="13" customFormat="1">
      <c r="A1219" s="13"/>
      <c r="B1219" s="234"/>
      <c r="C1219" s="235"/>
      <c r="D1219" s="236" t="s">
        <v>167</v>
      </c>
      <c r="E1219" s="237" t="s">
        <v>36</v>
      </c>
      <c r="F1219" s="238" t="s">
        <v>1411</v>
      </c>
      <c r="G1219" s="235"/>
      <c r="H1219" s="237" t="s">
        <v>36</v>
      </c>
      <c r="I1219" s="239"/>
      <c r="J1219" s="235"/>
      <c r="K1219" s="235"/>
      <c r="L1219" s="240"/>
      <c r="M1219" s="241"/>
      <c r="N1219" s="242"/>
      <c r="O1219" s="242"/>
      <c r="P1219" s="242"/>
      <c r="Q1219" s="242"/>
      <c r="R1219" s="242"/>
      <c r="S1219" s="242"/>
      <c r="T1219" s="243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44" t="s">
        <v>167</v>
      </c>
      <c r="AU1219" s="244" t="s">
        <v>94</v>
      </c>
      <c r="AV1219" s="13" t="s">
        <v>91</v>
      </c>
      <c r="AW1219" s="13" t="s">
        <v>43</v>
      </c>
      <c r="AX1219" s="13" t="s">
        <v>83</v>
      </c>
      <c r="AY1219" s="244" t="s">
        <v>156</v>
      </c>
    </row>
    <row r="1220" s="13" customFormat="1">
      <c r="A1220" s="13"/>
      <c r="B1220" s="234"/>
      <c r="C1220" s="235"/>
      <c r="D1220" s="236" t="s">
        <v>167</v>
      </c>
      <c r="E1220" s="237" t="s">
        <v>36</v>
      </c>
      <c r="F1220" s="238" t="s">
        <v>1412</v>
      </c>
      <c r="G1220" s="235"/>
      <c r="H1220" s="237" t="s">
        <v>36</v>
      </c>
      <c r="I1220" s="239"/>
      <c r="J1220" s="235"/>
      <c r="K1220" s="235"/>
      <c r="L1220" s="240"/>
      <c r="M1220" s="241"/>
      <c r="N1220" s="242"/>
      <c r="O1220" s="242"/>
      <c r="P1220" s="242"/>
      <c r="Q1220" s="242"/>
      <c r="R1220" s="242"/>
      <c r="S1220" s="242"/>
      <c r="T1220" s="243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44" t="s">
        <v>167</v>
      </c>
      <c r="AU1220" s="244" t="s">
        <v>94</v>
      </c>
      <c r="AV1220" s="13" t="s">
        <v>91</v>
      </c>
      <c r="AW1220" s="13" t="s">
        <v>43</v>
      </c>
      <c r="AX1220" s="13" t="s">
        <v>83</v>
      </c>
      <c r="AY1220" s="244" t="s">
        <v>156</v>
      </c>
    </row>
    <row r="1221" s="13" customFormat="1">
      <c r="A1221" s="13"/>
      <c r="B1221" s="234"/>
      <c r="C1221" s="235"/>
      <c r="D1221" s="236" t="s">
        <v>167</v>
      </c>
      <c r="E1221" s="237" t="s">
        <v>36</v>
      </c>
      <c r="F1221" s="238" t="s">
        <v>1413</v>
      </c>
      <c r="G1221" s="235"/>
      <c r="H1221" s="237" t="s">
        <v>36</v>
      </c>
      <c r="I1221" s="239"/>
      <c r="J1221" s="235"/>
      <c r="K1221" s="235"/>
      <c r="L1221" s="240"/>
      <c r="M1221" s="241"/>
      <c r="N1221" s="242"/>
      <c r="O1221" s="242"/>
      <c r="P1221" s="242"/>
      <c r="Q1221" s="242"/>
      <c r="R1221" s="242"/>
      <c r="S1221" s="242"/>
      <c r="T1221" s="243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4" t="s">
        <v>167</v>
      </c>
      <c r="AU1221" s="244" t="s">
        <v>94</v>
      </c>
      <c r="AV1221" s="13" t="s">
        <v>91</v>
      </c>
      <c r="AW1221" s="13" t="s">
        <v>43</v>
      </c>
      <c r="AX1221" s="13" t="s">
        <v>83</v>
      </c>
      <c r="AY1221" s="244" t="s">
        <v>156</v>
      </c>
    </row>
    <row r="1222" s="13" customFormat="1">
      <c r="A1222" s="13"/>
      <c r="B1222" s="234"/>
      <c r="C1222" s="235"/>
      <c r="D1222" s="236" t="s">
        <v>167</v>
      </c>
      <c r="E1222" s="237" t="s">
        <v>36</v>
      </c>
      <c r="F1222" s="238" t="s">
        <v>1414</v>
      </c>
      <c r="G1222" s="235"/>
      <c r="H1222" s="237" t="s">
        <v>36</v>
      </c>
      <c r="I1222" s="239"/>
      <c r="J1222" s="235"/>
      <c r="K1222" s="235"/>
      <c r="L1222" s="240"/>
      <c r="M1222" s="241"/>
      <c r="N1222" s="242"/>
      <c r="O1222" s="242"/>
      <c r="P1222" s="242"/>
      <c r="Q1222" s="242"/>
      <c r="R1222" s="242"/>
      <c r="S1222" s="242"/>
      <c r="T1222" s="243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44" t="s">
        <v>167</v>
      </c>
      <c r="AU1222" s="244" t="s">
        <v>94</v>
      </c>
      <c r="AV1222" s="13" t="s">
        <v>91</v>
      </c>
      <c r="AW1222" s="13" t="s">
        <v>43</v>
      </c>
      <c r="AX1222" s="13" t="s">
        <v>83</v>
      </c>
      <c r="AY1222" s="244" t="s">
        <v>156</v>
      </c>
    </row>
    <row r="1223" s="13" customFormat="1">
      <c r="A1223" s="13"/>
      <c r="B1223" s="234"/>
      <c r="C1223" s="235"/>
      <c r="D1223" s="236" t="s">
        <v>167</v>
      </c>
      <c r="E1223" s="237" t="s">
        <v>36</v>
      </c>
      <c r="F1223" s="238" t="s">
        <v>1413</v>
      </c>
      <c r="G1223" s="235"/>
      <c r="H1223" s="237" t="s">
        <v>36</v>
      </c>
      <c r="I1223" s="239"/>
      <c r="J1223" s="235"/>
      <c r="K1223" s="235"/>
      <c r="L1223" s="240"/>
      <c r="M1223" s="241"/>
      <c r="N1223" s="242"/>
      <c r="O1223" s="242"/>
      <c r="P1223" s="242"/>
      <c r="Q1223" s="242"/>
      <c r="R1223" s="242"/>
      <c r="S1223" s="242"/>
      <c r="T1223" s="243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44" t="s">
        <v>167</v>
      </c>
      <c r="AU1223" s="244" t="s">
        <v>94</v>
      </c>
      <c r="AV1223" s="13" t="s">
        <v>91</v>
      </c>
      <c r="AW1223" s="13" t="s">
        <v>43</v>
      </c>
      <c r="AX1223" s="13" t="s">
        <v>83</v>
      </c>
      <c r="AY1223" s="244" t="s">
        <v>156</v>
      </c>
    </row>
    <row r="1224" s="13" customFormat="1">
      <c r="A1224" s="13"/>
      <c r="B1224" s="234"/>
      <c r="C1224" s="235"/>
      <c r="D1224" s="236" t="s">
        <v>167</v>
      </c>
      <c r="E1224" s="237" t="s">
        <v>36</v>
      </c>
      <c r="F1224" s="238" t="s">
        <v>1415</v>
      </c>
      <c r="G1224" s="235"/>
      <c r="H1224" s="237" t="s">
        <v>36</v>
      </c>
      <c r="I1224" s="239"/>
      <c r="J1224" s="235"/>
      <c r="K1224" s="235"/>
      <c r="L1224" s="240"/>
      <c r="M1224" s="241"/>
      <c r="N1224" s="242"/>
      <c r="O1224" s="242"/>
      <c r="P1224" s="242"/>
      <c r="Q1224" s="242"/>
      <c r="R1224" s="242"/>
      <c r="S1224" s="242"/>
      <c r="T1224" s="243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44" t="s">
        <v>167</v>
      </c>
      <c r="AU1224" s="244" t="s">
        <v>94</v>
      </c>
      <c r="AV1224" s="13" t="s">
        <v>91</v>
      </c>
      <c r="AW1224" s="13" t="s">
        <v>43</v>
      </c>
      <c r="AX1224" s="13" t="s">
        <v>83</v>
      </c>
      <c r="AY1224" s="244" t="s">
        <v>156</v>
      </c>
    </row>
    <row r="1225" s="13" customFormat="1">
      <c r="A1225" s="13"/>
      <c r="B1225" s="234"/>
      <c r="C1225" s="235"/>
      <c r="D1225" s="236" t="s">
        <v>167</v>
      </c>
      <c r="E1225" s="237" t="s">
        <v>36</v>
      </c>
      <c r="F1225" s="238" t="s">
        <v>1416</v>
      </c>
      <c r="G1225" s="235"/>
      <c r="H1225" s="237" t="s">
        <v>36</v>
      </c>
      <c r="I1225" s="239"/>
      <c r="J1225" s="235"/>
      <c r="K1225" s="235"/>
      <c r="L1225" s="240"/>
      <c r="M1225" s="241"/>
      <c r="N1225" s="242"/>
      <c r="O1225" s="242"/>
      <c r="P1225" s="242"/>
      <c r="Q1225" s="242"/>
      <c r="R1225" s="242"/>
      <c r="S1225" s="242"/>
      <c r="T1225" s="243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44" t="s">
        <v>167</v>
      </c>
      <c r="AU1225" s="244" t="s">
        <v>94</v>
      </c>
      <c r="AV1225" s="13" t="s">
        <v>91</v>
      </c>
      <c r="AW1225" s="13" t="s">
        <v>43</v>
      </c>
      <c r="AX1225" s="13" t="s">
        <v>83</v>
      </c>
      <c r="AY1225" s="244" t="s">
        <v>156</v>
      </c>
    </row>
    <row r="1226" s="13" customFormat="1">
      <c r="A1226" s="13"/>
      <c r="B1226" s="234"/>
      <c r="C1226" s="235"/>
      <c r="D1226" s="236" t="s">
        <v>167</v>
      </c>
      <c r="E1226" s="237" t="s">
        <v>36</v>
      </c>
      <c r="F1226" s="238" t="s">
        <v>1417</v>
      </c>
      <c r="G1226" s="235"/>
      <c r="H1226" s="237" t="s">
        <v>36</v>
      </c>
      <c r="I1226" s="239"/>
      <c r="J1226" s="235"/>
      <c r="K1226" s="235"/>
      <c r="L1226" s="240"/>
      <c r="M1226" s="241"/>
      <c r="N1226" s="242"/>
      <c r="O1226" s="242"/>
      <c r="P1226" s="242"/>
      <c r="Q1226" s="242"/>
      <c r="R1226" s="242"/>
      <c r="S1226" s="242"/>
      <c r="T1226" s="243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4" t="s">
        <v>167</v>
      </c>
      <c r="AU1226" s="244" t="s">
        <v>94</v>
      </c>
      <c r="AV1226" s="13" t="s">
        <v>91</v>
      </c>
      <c r="AW1226" s="13" t="s">
        <v>43</v>
      </c>
      <c r="AX1226" s="13" t="s">
        <v>83</v>
      </c>
      <c r="AY1226" s="244" t="s">
        <v>156</v>
      </c>
    </row>
    <row r="1227" s="13" customFormat="1">
      <c r="A1227" s="13"/>
      <c r="B1227" s="234"/>
      <c r="C1227" s="235"/>
      <c r="D1227" s="236" t="s">
        <v>167</v>
      </c>
      <c r="E1227" s="237" t="s">
        <v>36</v>
      </c>
      <c r="F1227" s="238" t="s">
        <v>1418</v>
      </c>
      <c r="G1227" s="235"/>
      <c r="H1227" s="237" t="s">
        <v>36</v>
      </c>
      <c r="I1227" s="239"/>
      <c r="J1227" s="235"/>
      <c r="K1227" s="235"/>
      <c r="L1227" s="240"/>
      <c r="M1227" s="241"/>
      <c r="N1227" s="242"/>
      <c r="O1227" s="242"/>
      <c r="P1227" s="242"/>
      <c r="Q1227" s="242"/>
      <c r="R1227" s="242"/>
      <c r="S1227" s="242"/>
      <c r="T1227" s="243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44" t="s">
        <v>167</v>
      </c>
      <c r="AU1227" s="244" t="s">
        <v>94</v>
      </c>
      <c r="AV1227" s="13" t="s">
        <v>91</v>
      </c>
      <c r="AW1227" s="13" t="s">
        <v>43</v>
      </c>
      <c r="AX1227" s="13" t="s">
        <v>83</v>
      </c>
      <c r="AY1227" s="244" t="s">
        <v>156</v>
      </c>
    </row>
    <row r="1228" s="13" customFormat="1">
      <c r="A1228" s="13"/>
      <c r="B1228" s="234"/>
      <c r="C1228" s="235"/>
      <c r="D1228" s="236" t="s">
        <v>167</v>
      </c>
      <c r="E1228" s="237" t="s">
        <v>36</v>
      </c>
      <c r="F1228" s="238" t="s">
        <v>1419</v>
      </c>
      <c r="G1228" s="235"/>
      <c r="H1228" s="237" t="s">
        <v>36</v>
      </c>
      <c r="I1228" s="239"/>
      <c r="J1228" s="235"/>
      <c r="K1228" s="235"/>
      <c r="L1228" s="240"/>
      <c r="M1228" s="241"/>
      <c r="N1228" s="242"/>
      <c r="O1228" s="242"/>
      <c r="P1228" s="242"/>
      <c r="Q1228" s="242"/>
      <c r="R1228" s="242"/>
      <c r="S1228" s="242"/>
      <c r="T1228" s="243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44" t="s">
        <v>167</v>
      </c>
      <c r="AU1228" s="244" t="s">
        <v>94</v>
      </c>
      <c r="AV1228" s="13" t="s">
        <v>91</v>
      </c>
      <c r="AW1228" s="13" t="s">
        <v>43</v>
      </c>
      <c r="AX1228" s="13" t="s">
        <v>83</v>
      </c>
      <c r="AY1228" s="244" t="s">
        <v>156</v>
      </c>
    </row>
    <row r="1229" s="13" customFormat="1">
      <c r="A1229" s="13"/>
      <c r="B1229" s="234"/>
      <c r="C1229" s="235"/>
      <c r="D1229" s="236" t="s">
        <v>167</v>
      </c>
      <c r="E1229" s="237" t="s">
        <v>36</v>
      </c>
      <c r="F1229" s="238" t="s">
        <v>1420</v>
      </c>
      <c r="G1229" s="235"/>
      <c r="H1229" s="237" t="s">
        <v>36</v>
      </c>
      <c r="I1229" s="239"/>
      <c r="J1229" s="235"/>
      <c r="K1229" s="235"/>
      <c r="L1229" s="240"/>
      <c r="M1229" s="241"/>
      <c r="N1229" s="242"/>
      <c r="O1229" s="242"/>
      <c r="P1229" s="242"/>
      <c r="Q1229" s="242"/>
      <c r="R1229" s="242"/>
      <c r="S1229" s="242"/>
      <c r="T1229" s="243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44" t="s">
        <v>167</v>
      </c>
      <c r="AU1229" s="244" t="s">
        <v>94</v>
      </c>
      <c r="AV1229" s="13" t="s">
        <v>91</v>
      </c>
      <c r="AW1229" s="13" t="s">
        <v>43</v>
      </c>
      <c r="AX1229" s="13" t="s">
        <v>83</v>
      </c>
      <c r="AY1229" s="244" t="s">
        <v>156</v>
      </c>
    </row>
    <row r="1230" s="14" customFormat="1">
      <c r="A1230" s="14"/>
      <c r="B1230" s="245"/>
      <c r="C1230" s="246"/>
      <c r="D1230" s="236" t="s">
        <v>167</v>
      </c>
      <c r="E1230" s="247" t="s">
        <v>36</v>
      </c>
      <c r="F1230" s="248" t="s">
        <v>1423</v>
      </c>
      <c r="G1230" s="246"/>
      <c r="H1230" s="249">
        <v>74.013000000000005</v>
      </c>
      <c r="I1230" s="250"/>
      <c r="J1230" s="246"/>
      <c r="K1230" s="246"/>
      <c r="L1230" s="251"/>
      <c r="M1230" s="252"/>
      <c r="N1230" s="253"/>
      <c r="O1230" s="253"/>
      <c r="P1230" s="253"/>
      <c r="Q1230" s="253"/>
      <c r="R1230" s="253"/>
      <c r="S1230" s="253"/>
      <c r="T1230" s="254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5" t="s">
        <v>167</v>
      </c>
      <c r="AU1230" s="255" t="s">
        <v>94</v>
      </c>
      <c r="AV1230" s="14" t="s">
        <v>94</v>
      </c>
      <c r="AW1230" s="14" t="s">
        <v>43</v>
      </c>
      <c r="AX1230" s="14" t="s">
        <v>83</v>
      </c>
      <c r="AY1230" s="255" t="s">
        <v>156</v>
      </c>
    </row>
    <row r="1231" s="15" customFormat="1">
      <c r="A1231" s="15"/>
      <c r="B1231" s="256"/>
      <c r="C1231" s="257"/>
      <c r="D1231" s="236" t="s">
        <v>167</v>
      </c>
      <c r="E1231" s="258" t="s">
        <v>36</v>
      </c>
      <c r="F1231" s="259" t="s">
        <v>250</v>
      </c>
      <c r="G1231" s="257"/>
      <c r="H1231" s="260">
        <v>74.013000000000005</v>
      </c>
      <c r="I1231" s="261"/>
      <c r="J1231" s="257"/>
      <c r="K1231" s="257"/>
      <c r="L1231" s="262"/>
      <c r="M1231" s="263"/>
      <c r="N1231" s="264"/>
      <c r="O1231" s="264"/>
      <c r="P1231" s="264"/>
      <c r="Q1231" s="264"/>
      <c r="R1231" s="264"/>
      <c r="S1231" s="264"/>
      <c r="T1231" s="265"/>
      <c r="U1231" s="15"/>
      <c r="V1231" s="15"/>
      <c r="W1231" s="15"/>
      <c r="X1231" s="15"/>
      <c r="Y1231" s="15"/>
      <c r="Z1231" s="15"/>
      <c r="AA1231" s="15"/>
      <c r="AB1231" s="15"/>
      <c r="AC1231" s="15"/>
      <c r="AD1231" s="15"/>
      <c r="AE1231" s="15"/>
      <c r="AT1231" s="266" t="s">
        <v>167</v>
      </c>
      <c r="AU1231" s="266" t="s">
        <v>94</v>
      </c>
      <c r="AV1231" s="15" t="s">
        <v>163</v>
      </c>
      <c r="AW1231" s="15" t="s">
        <v>43</v>
      </c>
      <c r="AX1231" s="15" t="s">
        <v>91</v>
      </c>
      <c r="AY1231" s="266" t="s">
        <v>156</v>
      </c>
    </row>
    <row r="1232" s="2" customFormat="1" ht="21.75" customHeight="1">
      <c r="A1232" s="42"/>
      <c r="B1232" s="43"/>
      <c r="C1232" s="282" t="s">
        <v>1454</v>
      </c>
      <c r="D1232" s="282" t="s">
        <v>849</v>
      </c>
      <c r="E1232" s="283" t="s">
        <v>1455</v>
      </c>
      <c r="F1232" s="284" t="s">
        <v>1456</v>
      </c>
      <c r="G1232" s="285" t="s">
        <v>161</v>
      </c>
      <c r="H1232" s="286">
        <v>86.262</v>
      </c>
      <c r="I1232" s="287"/>
      <c r="J1232" s="288">
        <f>ROUND(I1232*H1232,2)</f>
        <v>0</v>
      </c>
      <c r="K1232" s="284" t="s">
        <v>162</v>
      </c>
      <c r="L1232" s="289"/>
      <c r="M1232" s="290" t="s">
        <v>36</v>
      </c>
      <c r="N1232" s="291" t="s">
        <v>54</v>
      </c>
      <c r="O1232" s="88"/>
      <c r="P1232" s="225">
        <f>O1232*H1232</f>
        <v>0</v>
      </c>
      <c r="Q1232" s="225">
        <v>0.0019</v>
      </c>
      <c r="R1232" s="225">
        <f>Q1232*H1232</f>
        <v>0.16389780000000001</v>
      </c>
      <c r="S1232" s="225">
        <v>0</v>
      </c>
      <c r="T1232" s="226">
        <f>S1232*H1232</f>
        <v>0</v>
      </c>
      <c r="U1232" s="42"/>
      <c r="V1232" s="42"/>
      <c r="W1232" s="42"/>
      <c r="X1232" s="42"/>
      <c r="Y1232" s="42"/>
      <c r="Z1232" s="42"/>
      <c r="AA1232" s="42"/>
      <c r="AB1232" s="42"/>
      <c r="AC1232" s="42"/>
      <c r="AD1232" s="42"/>
      <c r="AE1232" s="42"/>
      <c r="AR1232" s="227" t="s">
        <v>401</v>
      </c>
      <c r="AT1232" s="227" t="s">
        <v>849</v>
      </c>
      <c r="AU1232" s="227" t="s">
        <v>94</v>
      </c>
      <c r="AY1232" s="20" t="s">
        <v>156</v>
      </c>
      <c r="BE1232" s="228">
        <f>IF(N1232="základní",J1232,0)</f>
        <v>0</v>
      </c>
      <c r="BF1232" s="228">
        <f>IF(N1232="snížená",J1232,0)</f>
        <v>0</v>
      </c>
      <c r="BG1232" s="228">
        <f>IF(N1232="zákl. přenesená",J1232,0)</f>
        <v>0</v>
      </c>
      <c r="BH1232" s="228">
        <f>IF(N1232="sníž. přenesená",J1232,0)</f>
        <v>0</v>
      </c>
      <c r="BI1232" s="228">
        <f>IF(N1232="nulová",J1232,0)</f>
        <v>0</v>
      </c>
      <c r="BJ1232" s="20" t="s">
        <v>91</v>
      </c>
      <c r="BK1232" s="228">
        <f>ROUND(I1232*H1232,2)</f>
        <v>0</v>
      </c>
      <c r="BL1232" s="20" t="s">
        <v>291</v>
      </c>
      <c r="BM1232" s="227" t="s">
        <v>1457</v>
      </c>
    </row>
    <row r="1233" s="14" customFormat="1">
      <c r="A1233" s="14"/>
      <c r="B1233" s="245"/>
      <c r="C1233" s="246"/>
      <c r="D1233" s="236" t="s">
        <v>167</v>
      </c>
      <c r="E1233" s="246"/>
      <c r="F1233" s="248" t="s">
        <v>1458</v>
      </c>
      <c r="G1233" s="246"/>
      <c r="H1233" s="249">
        <v>86.262</v>
      </c>
      <c r="I1233" s="250"/>
      <c r="J1233" s="246"/>
      <c r="K1233" s="246"/>
      <c r="L1233" s="251"/>
      <c r="M1233" s="252"/>
      <c r="N1233" s="253"/>
      <c r="O1233" s="253"/>
      <c r="P1233" s="253"/>
      <c r="Q1233" s="253"/>
      <c r="R1233" s="253"/>
      <c r="S1233" s="253"/>
      <c r="T1233" s="254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55" t="s">
        <v>167</v>
      </c>
      <c r="AU1233" s="255" t="s">
        <v>94</v>
      </c>
      <c r="AV1233" s="14" t="s">
        <v>94</v>
      </c>
      <c r="AW1233" s="14" t="s">
        <v>4</v>
      </c>
      <c r="AX1233" s="14" t="s">
        <v>91</v>
      </c>
      <c r="AY1233" s="255" t="s">
        <v>156</v>
      </c>
    </row>
    <row r="1234" s="2" customFormat="1" ht="24.15" customHeight="1">
      <c r="A1234" s="42"/>
      <c r="B1234" s="43"/>
      <c r="C1234" s="216" t="s">
        <v>1459</v>
      </c>
      <c r="D1234" s="216" t="s">
        <v>158</v>
      </c>
      <c r="E1234" s="217" t="s">
        <v>1460</v>
      </c>
      <c r="F1234" s="218" t="s">
        <v>1461</v>
      </c>
      <c r="G1234" s="219" t="s">
        <v>161</v>
      </c>
      <c r="H1234" s="220">
        <v>19.199999999999999</v>
      </c>
      <c r="I1234" s="221"/>
      <c r="J1234" s="222">
        <f>ROUND(I1234*H1234,2)</f>
        <v>0</v>
      </c>
      <c r="K1234" s="218" t="s">
        <v>162</v>
      </c>
      <c r="L1234" s="48"/>
      <c r="M1234" s="223" t="s">
        <v>36</v>
      </c>
      <c r="N1234" s="224" t="s">
        <v>54</v>
      </c>
      <c r="O1234" s="88"/>
      <c r="P1234" s="225">
        <f>O1234*H1234</f>
        <v>0</v>
      </c>
      <c r="Q1234" s="225">
        <v>0</v>
      </c>
      <c r="R1234" s="225">
        <f>Q1234*H1234</f>
        <v>0</v>
      </c>
      <c r="S1234" s="225">
        <v>0</v>
      </c>
      <c r="T1234" s="226">
        <f>S1234*H1234</f>
        <v>0</v>
      </c>
      <c r="U1234" s="42"/>
      <c r="V1234" s="42"/>
      <c r="W1234" s="42"/>
      <c r="X1234" s="42"/>
      <c r="Y1234" s="42"/>
      <c r="Z1234" s="42"/>
      <c r="AA1234" s="42"/>
      <c r="AB1234" s="42"/>
      <c r="AC1234" s="42"/>
      <c r="AD1234" s="42"/>
      <c r="AE1234" s="42"/>
      <c r="AR1234" s="227" t="s">
        <v>291</v>
      </c>
      <c r="AT1234" s="227" t="s">
        <v>158</v>
      </c>
      <c r="AU1234" s="227" t="s">
        <v>94</v>
      </c>
      <c r="AY1234" s="20" t="s">
        <v>156</v>
      </c>
      <c r="BE1234" s="228">
        <f>IF(N1234="základní",J1234,0)</f>
        <v>0</v>
      </c>
      <c r="BF1234" s="228">
        <f>IF(N1234="snížená",J1234,0)</f>
        <v>0</v>
      </c>
      <c r="BG1234" s="228">
        <f>IF(N1234="zákl. přenesená",J1234,0)</f>
        <v>0</v>
      </c>
      <c r="BH1234" s="228">
        <f>IF(N1234="sníž. přenesená",J1234,0)</f>
        <v>0</v>
      </c>
      <c r="BI1234" s="228">
        <f>IF(N1234="nulová",J1234,0)</f>
        <v>0</v>
      </c>
      <c r="BJ1234" s="20" t="s">
        <v>91</v>
      </c>
      <c r="BK1234" s="228">
        <f>ROUND(I1234*H1234,2)</f>
        <v>0</v>
      </c>
      <c r="BL1234" s="20" t="s">
        <v>291</v>
      </c>
      <c r="BM1234" s="227" t="s">
        <v>1462</v>
      </c>
    </row>
    <row r="1235" s="2" customFormat="1">
      <c r="A1235" s="42"/>
      <c r="B1235" s="43"/>
      <c r="C1235" s="44"/>
      <c r="D1235" s="229" t="s">
        <v>165</v>
      </c>
      <c r="E1235" s="44"/>
      <c r="F1235" s="230" t="s">
        <v>1463</v>
      </c>
      <c r="G1235" s="44"/>
      <c r="H1235" s="44"/>
      <c r="I1235" s="231"/>
      <c r="J1235" s="44"/>
      <c r="K1235" s="44"/>
      <c r="L1235" s="48"/>
      <c r="M1235" s="232"/>
      <c r="N1235" s="233"/>
      <c r="O1235" s="88"/>
      <c r="P1235" s="88"/>
      <c r="Q1235" s="88"/>
      <c r="R1235" s="88"/>
      <c r="S1235" s="88"/>
      <c r="T1235" s="89"/>
      <c r="U1235" s="42"/>
      <c r="V1235" s="42"/>
      <c r="W1235" s="42"/>
      <c r="X1235" s="42"/>
      <c r="Y1235" s="42"/>
      <c r="Z1235" s="42"/>
      <c r="AA1235" s="42"/>
      <c r="AB1235" s="42"/>
      <c r="AC1235" s="42"/>
      <c r="AD1235" s="42"/>
      <c r="AE1235" s="42"/>
      <c r="AT1235" s="20" t="s">
        <v>165</v>
      </c>
      <c r="AU1235" s="20" t="s">
        <v>94</v>
      </c>
    </row>
    <row r="1236" s="13" customFormat="1">
      <c r="A1236" s="13"/>
      <c r="B1236" s="234"/>
      <c r="C1236" s="235"/>
      <c r="D1236" s="236" t="s">
        <v>167</v>
      </c>
      <c r="E1236" s="237" t="s">
        <v>36</v>
      </c>
      <c r="F1236" s="238" t="s">
        <v>1408</v>
      </c>
      <c r="G1236" s="235"/>
      <c r="H1236" s="237" t="s">
        <v>36</v>
      </c>
      <c r="I1236" s="239"/>
      <c r="J1236" s="235"/>
      <c r="K1236" s="235"/>
      <c r="L1236" s="240"/>
      <c r="M1236" s="241"/>
      <c r="N1236" s="242"/>
      <c r="O1236" s="242"/>
      <c r="P1236" s="242"/>
      <c r="Q1236" s="242"/>
      <c r="R1236" s="242"/>
      <c r="S1236" s="242"/>
      <c r="T1236" s="243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44" t="s">
        <v>167</v>
      </c>
      <c r="AU1236" s="244" t="s">
        <v>94</v>
      </c>
      <c r="AV1236" s="13" t="s">
        <v>91</v>
      </c>
      <c r="AW1236" s="13" t="s">
        <v>43</v>
      </c>
      <c r="AX1236" s="13" t="s">
        <v>83</v>
      </c>
      <c r="AY1236" s="244" t="s">
        <v>156</v>
      </c>
    </row>
    <row r="1237" s="13" customFormat="1">
      <c r="A1237" s="13"/>
      <c r="B1237" s="234"/>
      <c r="C1237" s="235"/>
      <c r="D1237" s="236" t="s">
        <v>167</v>
      </c>
      <c r="E1237" s="237" t="s">
        <v>36</v>
      </c>
      <c r="F1237" s="238" t="s">
        <v>1409</v>
      </c>
      <c r="G1237" s="235"/>
      <c r="H1237" s="237" t="s">
        <v>36</v>
      </c>
      <c r="I1237" s="239"/>
      <c r="J1237" s="235"/>
      <c r="K1237" s="235"/>
      <c r="L1237" s="240"/>
      <c r="M1237" s="241"/>
      <c r="N1237" s="242"/>
      <c r="O1237" s="242"/>
      <c r="P1237" s="242"/>
      <c r="Q1237" s="242"/>
      <c r="R1237" s="242"/>
      <c r="S1237" s="242"/>
      <c r="T1237" s="243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44" t="s">
        <v>167</v>
      </c>
      <c r="AU1237" s="244" t="s">
        <v>94</v>
      </c>
      <c r="AV1237" s="13" t="s">
        <v>91</v>
      </c>
      <c r="AW1237" s="13" t="s">
        <v>43</v>
      </c>
      <c r="AX1237" s="13" t="s">
        <v>83</v>
      </c>
      <c r="AY1237" s="244" t="s">
        <v>156</v>
      </c>
    </row>
    <row r="1238" s="13" customFormat="1">
      <c r="A1238" s="13"/>
      <c r="B1238" s="234"/>
      <c r="C1238" s="235"/>
      <c r="D1238" s="236" t="s">
        <v>167</v>
      </c>
      <c r="E1238" s="237" t="s">
        <v>36</v>
      </c>
      <c r="F1238" s="238" t="s">
        <v>1410</v>
      </c>
      <c r="G1238" s="235"/>
      <c r="H1238" s="237" t="s">
        <v>36</v>
      </c>
      <c r="I1238" s="239"/>
      <c r="J1238" s="235"/>
      <c r="K1238" s="235"/>
      <c r="L1238" s="240"/>
      <c r="M1238" s="241"/>
      <c r="N1238" s="242"/>
      <c r="O1238" s="242"/>
      <c r="P1238" s="242"/>
      <c r="Q1238" s="242"/>
      <c r="R1238" s="242"/>
      <c r="S1238" s="242"/>
      <c r="T1238" s="243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44" t="s">
        <v>167</v>
      </c>
      <c r="AU1238" s="244" t="s">
        <v>94</v>
      </c>
      <c r="AV1238" s="13" t="s">
        <v>91</v>
      </c>
      <c r="AW1238" s="13" t="s">
        <v>43</v>
      </c>
      <c r="AX1238" s="13" t="s">
        <v>83</v>
      </c>
      <c r="AY1238" s="244" t="s">
        <v>156</v>
      </c>
    </row>
    <row r="1239" s="13" customFormat="1">
      <c r="A1239" s="13"/>
      <c r="B1239" s="234"/>
      <c r="C1239" s="235"/>
      <c r="D1239" s="236" t="s">
        <v>167</v>
      </c>
      <c r="E1239" s="237" t="s">
        <v>36</v>
      </c>
      <c r="F1239" s="238" t="s">
        <v>1411</v>
      </c>
      <c r="G1239" s="235"/>
      <c r="H1239" s="237" t="s">
        <v>36</v>
      </c>
      <c r="I1239" s="239"/>
      <c r="J1239" s="235"/>
      <c r="K1239" s="235"/>
      <c r="L1239" s="240"/>
      <c r="M1239" s="241"/>
      <c r="N1239" s="242"/>
      <c r="O1239" s="242"/>
      <c r="P1239" s="242"/>
      <c r="Q1239" s="242"/>
      <c r="R1239" s="242"/>
      <c r="S1239" s="242"/>
      <c r="T1239" s="243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44" t="s">
        <v>167</v>
      </c>
      <c r="AU1239" s="244" t="s">
        <v>94</v>
      </c>
      <c r="AV1239" s="13" t="s">
        <v>91</v>
      </c>
      <c r="AW1239" s="13" t="s">
        <v>43</v>
      </c>
      <c r="AX1239" s="13" t="s">
        <v>83</v>
      </c>
      <c r="AY1239" s="244" t="s">
        <v>156</v>
      </c>
    </row>
    <row r="1240" s="13" customFormat="1">
      <c r="A1240" s="13"/>
      <c r="B1240" s="234"/>
      <c r="C1240" s="235"/>
      <c r="D1240" s="236" t="s">
        <v>167</v>
      </c>
      <c r="E1240" s="237" t="s">
        <v>36</v>
      </c>
      <c r="F1240" s="238" t="s">
        <v>1412</v>
      </c>
      <c r="G1240" s="235"/>
      <c r="H1240" s="237" t="s">
        <v>36</v>
      </c>
      <c r="I1240" s="239"/>
      <c r="J1240" s="235"/>
      <c r="K1240" s="235"/>
      <c r="L1240" s="240"/>
      <c r="M1240" s="241"/>
      <c r="N1240" s="242"/>
      <c r="O1240" s="242"/>
      <c r="P1240" s="242"/>
      <c r="Q1240" s="242"/>
      <c r="R1240" s="242"/>
      <c r="S1240" s="242"/>
      <c r="T1240" s="243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44" t="s">
        <v>167</v>
      </c>
      <c r="AU1240" s="244" t="s">
        <v>94</v>
      </c>
      <c r="AV1240" s="13" t="s">
        <v>91</v>
      </c>
      <c r="AW1240" s="13" t="s">
        <v>43</v>
      </c>
      <c r="AX1240" s="13" t="s">
        <v>83</v>
      </c>
      <c r="AY1240" s="244" t="s">
        <v>156</v>
      </c>
    </row>
    <row r="1241" s="13" customFormat="1">
      <c r="A1241" s="13"/>
      <c r="B1241" s="234"/>
      <c r="C1241" s="235"/>
      <c r="D1241" s="236" t="s">
        <v>167</v>
      </c>
      <c r="E1241" s="237" t="s">
        <v>36</v>
      </c>
      <c r="F1241" s="238" t="s">
        <v>1413</v>
      </c>
      <c r="G1241" s="235"/>
      <c r="H1241" s="237" t="s">
        <v>36</v>
      </c>
      <c r="I1241" s="239"/>
      <c r="J1241" s="235"/>
      <c r="K1241" s="235"/>
      <c r="L1241" s="240"/>
      <c r="M1241" s="241"/>
      <c r="N1241" s="242"/>
      <c r="O1241" s="242"/>
      <c r="P1241" s="242"/>
      <c r="Q1241" s="242"/>
      <c r="R1241" s="242"/>
      <c r="S1241" s="242"/>
      <c r="T1241" s="243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44" t="s">
        <v>167</v>
      </c>
      <c r="AU1241" s="244" t="s">
        <v>94</v>
      </c>
      <c r="AV1241" s="13" t="s">
        <v>91</v>
      </c>
      <c r="AW1241" s="13" t="s">
        <v>43</v>
      </c>
      <c r="AX1241" s="13" t="s">
        <v>83</v>
      </c>
      <c r="AY1241" s="244" t="s">
        <v>156</v>
      </c>
    </row>
    <row r="1242" s="13" customFormat="1">
      <c r="A1242" s="13"/>
      <c r="B1242" s="234"/>
      <c r="C1242" s="235"/>
      <c r="D1242" s="236" t="s">
        <v>167</v>
      </c>
      <c r="E1242" s="237" t="s">
        <v>36</v>
      </c>
      <c r="F1242" s="238" t="s">
        <v>1414</v>
      </c>
      <c r="G1242" s="235"/>
      <c r="H1242" s="237" t="s">
        <v>36</v>
      </c>
      <c r="I1242" s="239"/>
      <c r="J1242" s="235"/>
      <c r="K1242" s="235"/>
      <c r="L1242" s="240"/>
      <c r="M1242" s="241"/>
      <c r="N1242" s="242"/>
      <c r="O1242" s="242"/>
      <c r="P1242" s="242"/>
      <c r="Q1242" s="242"/>
      <c r="R1242" s="242"/>
      <c r="S1242" s="242"/>
      <c r="T1242" s="243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44" t="s">
        <v>167</v>
      </c>
      <c r="AU1242" s="244" t="s">
        <v>94</v>
      </c>
      <c r="AV1242" s="13" t="s">
        <v>91</v>
      </c>
      <c r="AW1242" s="13" t="s">
        <v>43</v>
      </c>
      <c r="AX1242" s="13" t="s">
        <v>83</v>
      </c>
      <c r="AY1242" s="244" t="s">
        <v>156</v>
      </c>
    </row>
    <row r="1243" s="13" customFormat="1">
      <c r="A1243" s="13"/>
      <c r="B1243" s="234"/>
      <c r="C1243" s="235"/>
      <c r="D1243" s="236" t="s">
        <v>167</v>
      </c>
      <c r="E1243" s="237" t="s">
        <v>36</v>
      </c>
      <c r="F1243" s="238" t="s">
        <v>1413</v>
      </c>
      <c r="G1243" s="235"/>
      <c r="H1243" s="237" t="s">
        <v>36</v>
      </c>
      <c r="I1243" s="239"/>
      <c r="J1243" s="235"/>
      <c r="K1243" s="235"/>
      <c r="L1243" s="240"/>
      <c r="M1243" s="241"/>
      <c r="N1243" s="242"/>
      <c r="O1243" s="242"/>
      <c r="P1243" s="242"/>
      <c r="Q1243" s="242"/>
      <c r="R1243" s="242"/>
      <c r="S1243" s="242"/>
      <c r="T1243" s="243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44" t="s">
        <v>167</v>
      </c>
      <c r="AU1243" s="244" t="s">
        <v>94</v>
      </c>
      <c r="AV1243" s="13" t="s">
        <v>91</v>
      </c>
      <c r="AW1243" s="13" t="s">
        <v>43</v>
      </c>
      <c r="AX1243" s="13" t="s">
        <v>83</v>
      </c>
      <c r="AY1243" s="244" t="s">
        <v>156</v>
      </c>
    </row>
    <row r="1244" s="13" customFormat="1">
      <c r="A1244" s="13"/>
      <c r="B1244" s="234"/>
      <c r="C1244" s="235"/>
      <c r="D1244" s="236" t="s">
        <v>167</v>
      </c>
      <c r="E1244" s="237" t="s">
        <v>36</v>
      </c>
      <c r="F1244" s="238" t="s">
        <v>1415</v>
      </c>
      <c r="G1244" s="235"/>
      <c r="H1244" s="237" t="s">
        <v>36</v>
      </c>
      <c r="I1244" s="239"/>
      <c r="J1244" s="235"/>
      <c r="K1244" s="235"/>
      <c r="L1244" s="240"/>
      <c r="M1244" s="241"/>
      <c r="N1244" s="242"/>
      <c r="O1244" s="242"/>
      <c r="P1244" s="242"/>
      <c r="Q1244" s="242"/>
      <c r="R1244" s="242"/>
      <c r="S1244" s="242"/>
      <c r="T1244" s="243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44" t="s">
        <v>167</v>
      </c>
      <c r="AU1244" s="244" t="s">
        <v>94</v>
      </c>
      <c r="AV1244" s="13" t="s">
        <v>91</v>
      </c>
      <c r="AW1244" s="13" t="s">
        <v>43</v>
      </c>
      <c r="AX1244" s="13" t="s">
        <v>83</v>
      </c>
      <c r="AY1244" s="244" t="s">
        <v>156</v>
      </c>
    </row>
    <row r="1245" s="13" customFormat="1">
      <c r="A1245" s="13"/>
      <c r="B1245" s="234"/>
      <c r="C1245" s="235"/>
      <c r="D1245" s="236" t="s">
        <v>167</v>
      </c>
      <c r="E1245" s="237" t="s">
        <v>36</v>
      </c>
      <c r="F1245" s="238" t="s">
        <v>1416</v>
      </c>
      <c r="G1245" s="235"/>
      <c r="H1245" s="237" t="s">
        <v>36</v>
      </c>
      <c r="I1245" s="239"/>
      <c r="J1245" s="235"/>
      <c r="K1245" s="235"/>
      <c r="L1245" s="240"/>
      <c r="M1245" s="241"/>
      <c r="N1245" s="242"/>
      <c r="O1245" s="242"/>
      <c r="P1245" s="242"/>
      <c r="Q1245" s="242"/>
      <c r="R1245" s="242"/>
      <c r="S1245" s="242"/>
      <c r="T1245" s="243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44" t="s">
        <v>167</v>
      </c>
      <c r="AU1245" s="244" t="s">
        <v>94</v>
      </c>
      <c r="AV1245" s="13" t="s">
        <v>91</v>
      </c>
      <c r="AW1245" s="13" t="s">
        <v>43</v>
      </c>
      <c r="AX1245" s="13" t="s">
        <v>83</v>
      </c>
      <c r="AY1245" s="244" t="s">
        <v>156</v>
      </c>
    </row>
    <row r="1246" s="13" customFormat="1">
      <c r="A1246" s="13"/>
      <c r="B1246" s="234"/>
      <c r="C1246" s="235"/>
      <c r="D1246" s="236" t="s">
        <v>167</v>
      </c>
      <c r="E1246" s="237" t="s">
        <v>36</v>
      </c>
      <c r="F1246" s="238" t="s">
        <v>1417</v>
      </c>
      <c r="G1246" s="235"/>
      <c r="H1246" s="237" t="s">
        <v>36</v>
      </c>
      <c r="I1246" s="239"/>
      <c r="J1246" s="235"/>
      <c r="K1246" s="235"/>
      <c r="L1246" s="240"/>
      <c r="M1246" s="241"/>
      <c r="N1246" s="242"/>
      <c r="O1246" s="242"/>
      <c r="P1246" s="242"/>
      <c r="Q1246" s="242"/>
      <c r="R1246" s="242"/>
      <c r="S1246" s="242"/>
      <c r="T1246" s="243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44" t="s">
        <v>167</v>
      </c>
      <c r="AU1246" s="244" t="s">
        <v>94</v>
      </c>
      <c r="AV1246" s="13" t="s">
        <v>91</v>
      </c>
      <c r="AW1246" s="13" t="s">
        <v>43</v>
      </c>
      <c r="AX1246" s="13" t="s">
        <v>83</v>
      </c>
      <c r="AY1246" s="244" t="s">
        <v>156</v>
      </c>
    </row>
    <row r="1247" s="13" customFormat="1">
      <c r="A1247" s="13"/>
      <c r="B1247" s="234"/>
      <c r="C1247" s="235"/>
      <c r="D1247" s="236" t="s">
        <v>167</v>
      </c>
      <c r="E1247" s="237" t="s">
        <v>36</v>
      </c>
      <c r="F1247" s="238" t="s">
        <v>1418</v>
      </c>
      <c r="G1247" s="235"/>
      <c r="H1247" s="237" t="s">
        <v>36</v>
      </c>
      <c r="I1247" s="239"/>
      <c r="J1247" s="235"/>
      <c r="K1247" s="235"/>
      <c r="L1247" s="240"/>
      <c r="M1247" s="241"/>
      <c r="N1247" s="242"/>
      <c r="O1247" s="242"/>
      <c r="P1247" s="242"/>
      <c r="Q1247" s="242"/>
      <c r="R1247" s="242"/>
      <c r="S1247" s="242"/>
      <c r="T1247" s="243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44" t="s">
        <v>167</v>
      </c>
      <c r="AU1247" s="244" t="s">
        <v>94</v>
      </c>
      <c r="AV1247" s="13" t="s">
        <v>91</v>
      </c>
      <c r="AW1247" s="13" t="s">
        <v>43</v>
      </c>
      <c r="AX1247" s="13" t="s">
        <v>83</v>
      </c>
      <c r="AY1247" s="244" t="s">
        <v>156</v>
      </c>
    </row>
    <row r="1248" s="13" customFormat="1">
      <c r="A1248" s="13"/>
      <c r="B1248" s="234"/>
      <c r="C1248" s="235"/>
      <c r="D1248" s="236" t="s">
        <v>167</v>
      </c>
      <c r="E1248" s="237" t="s">
        <v>36</v>
      </c>
      <c r="F1248" s="238" t="s">
        <v>1419</v>
      </c>
      <c r="G1248" s="235"/>
      <c r="H1248" s="237" t="s">
        <v>36</v>
      </c>
      <c r="I1248" s="239"/>
      <c r="J1248" s="235"/>
      <c r="K1248" s="235"/>
      <c r="L1248" s="240"/>
      <c r="M1248" s="241"/>
      <c r="N1248" s="242"/>
      <c r="O1248" s="242"/>
      <c r="P1248" s="242"/>
      <c r="Q1248" s="242"/>
      <c r="R1248" s="242"/>
      <c r="S1248" s="242"/>
      <c r="T1248" s="243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44" t="s">
        <v>167</v>
      </c>
      <c r="AU1248" s="244" t="s">
        <v>94</v>
      </c>
      <c r="AV1248" s="13" t="s">
        <v>91</v>
      </c>
      <c r="AW1248" s="13" t="s">
        <v>43</v>
      </c>
      <c r="AX1248" s="13" t="s">
        <v>83</v>
      </c>
      <c r="AY1248" s="244" t="s">
        <v>156</v>
      </c>
    </row>
    <row r="1249" s="13" customFormat="1">
      <c r="A1249" s="13"/>
      <c r="B1249" s="234"/>
      <c r="C1249" s="235"/>
      <c r="D1249" s="236" t="s">
        <v>167</v>
      </c>
      <c r="E1249" s="237" t="s">
        <v>36</v>
      </c>
      <c r="F1249" s="238" t="s">
        <v>1420</v>
      </c>
      <c r="G1249" s="235"/>
      <c r="H1249" s="237" t="s">
        <v>36</v>
      </c>
      <c r="I1249" s="239"/>
      <c r="J1249" s="235"/>
      <c r="K1249" s="235"/>
      <c r="L1249" s="240"/>
      <c r="M1249" s="241"/>
      <c r="N1249" s="242"/>
      <c r="O1249" s="242"/>
      <c r="P1249" s="242"/>
      <c r="Q1249" s="242"/>
      <c r="R1249" s="242"/>
      <c r="S1249" s="242"/>
      <c r="T1249" s="243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44" t="s">
        <v>167</v>
      </c>
      <c r="AU1249" s="244" t="s">
        <v>94</v>
      </c>
      <c r="AV1249" s="13" t="s">
        <v>91</v>
      </c>
      <c r="AW1249" s="13" t="s">
        <v>43</v>
      </c>
      <c r="AX1249" s="13" t="s">
        <v>83</v>
      </c>
      <c r="AY1249" s="244" t="s">
        <v>156</v>
      </c>
    </row>
    <row r="1250" s="14" customFormat="1">
      <c r="A1250" s="14"/>
      <c r="B1250" s="245"/>
      <c r="C1250" s="246"/>
      <c r="D1250" s="236" t="s">
        <v>167</v>
      </c>
      <c r="E1250" s="247" t="s">
        <v>36</v>
      </c>
      <c r="F1250" s="248" t="s">
        <v>1464</v>
      </c>
      <c r="G1250" s="246"/>
      <c r="H1250" s="249">
        <v>19.199999999999999</v>
      </c>
      <c r="I1250" s="250"/>
      <c r="J1250" s="246"/>
      <c r="K1250" s="246"/>
      <c r="L1250" s="251"/>
      <c r="M1250" s="252"/>
      <c r="N1250" s="253"/>
      <c r="O1250" s="253"/>
      <c r="P1250" s="253"/>
      <c r="Q1250" s="253"/>
      <c r="R1250" s="253"/>
      <c r="S1250" s="253"/>
      <c r="T1250" s="254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55" t="s">
        <v>167</v>
      </c>
      <c r="AU1250" s="255" t="s">
        <v>94</v>
      </c>
      <c r="AV1250" s="14" t="s">
        <v>94</v>
      </c>
      <c r="AW1250" s="14" t="s">
        <v>43</v>
      </c>
      <c r="AX1250" s="14" t="s">
        <v>83</v>
      </c>
      <c r="AY1250" s="255" t="s">
        <v>156</v>
      </c>
    </row>
    <row r="1251" s="15" customFormat="1">
      <c r="A1251" s="15"/>
      <c r="B1251" s="256"/>
      <c r="C1251" s="257"/>
      <c r="D1251" s="236" t="s">
        <v>167</v>
      </c>
      <c r="E1251" s="258" t="s">
        <v>36</v>
      </c>
      <c r="F1251" s="259" t="s">
        <v>250</v>
      </c>
      <c r="G1251" s="257"/>
      <c r="H1251" s="260">
        <v>19.199999999999999</v>
      </c>
      <c r="I1251" s="261"/>
      <c r="J1251" s="257"/>
      <c r="K1251" s="257"/>
      <c r="L1251" s="262"/>
      <c r="M1251" s="263"/>
      <c r="N1251" s="264"/>
      <c r="O1251" s="264"/>
      <c r="P1251" s="264"/>
      <c r="Q1251" s="264"/>
      <c r="R1251" s="264"/>
      <c r="S1251" s="264"/>
      <c r="T1251" s="265"/>
      <c r="U1251" s="15"/>
      <c r="V1251" s="15"/>
      <c r="W1251" s="15"/>
      <c r="X1251" s="15"/>
      <c r="Y1251" s="15"/>
      <c r="Z1251" s="15"/>
      <c r="AA1251" s="15"/>
      <c r="AB1251" s="15"/>
      <c r="AC1251" s="15"/>
      <c r="AD1251" s="15"/>
      <c r="AE1251" s="15"/>
      <c r="AT1251" s="266" t="s">
        <v>167</v>
      </c>
      <c r="AU1251" s="266" t="s">
        <v>94</v>
      </c>
      <c r="AV1251" s="15" t="s">
        <v>163</v>
      </c>
      <c r="AW1251" s="15" t="s">
        <v>43</v>
      </c>
      <c r="AX1251" s="15" t="s">
        <v>91</v>
      </c>
      <c r="AY1251" s="266" t="s">
        <v>156</v>
      </c>
    </row>
    <row r="1252" s="2" customFormat="1" ht="21.75" customHeight="1">
      <c r="A1252" s="42"/>
      <c r="B1252" s="43"/>
      <c r="C1252" s="282" t="s">
        <v>1465</v>
      </c>
      <c r="D1252" s="282" t="s">
        <v>849</v>
      </c>
      <c r="E1252" s="283" t="s">
        <v>1455</v>
      </c>
      <c r="F1252" s="284" t="s">
        <v>1456</v>
      </c>
      <c r="G1252" s="285" t="s">
        <v>161</v>
      </c>
      <c r="H1252" s="286">
        <v>23.443000000000001</v>
      </c>
      <c r="I1252" s="287"/>
      <c r="J1252" s="288">
        <f>ROUND(I1252*H1252,2)</f>
        <v>0</v>
      </c>
      <c r="K1252" s="284" t="s">
        <v>162</v>
      </c>
      <c r="L1252" s="289"/>
      <c r="M1252" s="290" t="s">
        <v>36</v>
      </c>
      <c r="N1252" s="291" t="s">
        <v>54</v>
      </c>
      <c r="O1252" s="88"/>
      <c r="P1252" s="225">
        <f>O1252*H1252</f>
        <v>0</v>
      </c>
      <c r="Q1252" s="225">
        <v>0.0019</v>
      </c>
      <c r="R1252" s="225">
        <f>Q1252*H1252</f>
        <v>0.044541700000000004</v>
      </c>
      <c r="S1252" s="225">
        <v>0</v>
      </c>
      <c r="T1252" s="226">
        <f>S1252*H1252</f>
        <v>0</v>
      </c>
      <c r="U1252" s="42"/>
      <c r="V1252" s="42"/>
      <c r="W1252" s="42"/>
      <c r="X1252" s="42"/>
      <c r="Y1252" s="42"/>
      <c r="Z1252" s="42"/>
      <c r="AA1252" s="42"/>
      <c r="AB1252" s="42"/>
      <c r="AC1252" s="42"/>
      <c r="AD1252" s="42"/>
      <c r="AE1252" s="42"/>
      <c r="AR1252" s="227" t="s">
        <v>401</v>
      </c>
      <c r="AT1252" s="227" t="s">
        <v>849</v>
      </c>
      <c r="AU1252" s="227" t="s">
        <v>94</v>
      </c>
      <c r="AY1252" s="20" t="s">
        <v>156</v>
      </c>
      <c r="BE1252" s="228">
        <f>IF(N1252="základní",J1252,0)</f>
        <v>0</v>
      </c>
      <c r="BF1252" s="228">
        <f>IF(N1252="snížená",J1252,0)</f>
        <v>0</v>
      </c>
      <c r="BG1252" s="228">
        <f>IF(N1252="zákl. přenesená",J1252,0)</f>
        <v>0</v>
      </c>
      <c r="BH1252" s="228">
        <f>IF(N1252="sníž. přenesená",J1252,0)</f>
        <v>0</v>
      </c>
      <c r="BI1252" s="228">
        <f>IF(N1252="nulová",J1252,0)</f>
        <v>0</v>
      </c>
      <c r="BJ1252" s="20" t="s">
        <v>91</v>
      </c>
      <c r="BK1252" s="228">
        <f>ROUND(I1252*H1252,2)</f>
        <v>0</v>
      </c>
      <c r="BL1252" s="20" t="s">
        <v>291</v>
      </c>
      <c r="BM1252" s="227" t="s">
        <v>1466</v>
      </c>
    </row>
    <row r="1253" s="14" customFormat="1">
      <c r="A1253" s="14"/>
      <c r="B1253" s="245"/>
      <c r="C1253" s="246"/>
      <c r="D1253" s="236" t="s">
        <v>167</v>
      </c>
      <c r="E1253" s="246"/>
      <c r="F1253" s="248" t="s">
        <v>1467</v>
      </c>
      <c r="G1253" s="246"/>
      <c r="H1253" s="249">
        <v>23.443000000000001</v>
      </c>
      <c r="I1253" s="250"/>
      <c r="J1253" s="246"/>
      <c r="K1253" s="246"/>
      <c r="L1253" s="251"/>
      <c r="M1253" s="252"/>
      <c r="N1253" s="253"/>
      <c r="O1253" s="253"/>
      <c r="P1253" s="253"/>
      <c r="Q1253" s="253"/>
      <c r="R1253" s="253"/>
      <c r="S1253" s="253"/>
      <c r="T1253" s="254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55" t="s">
        <v>167</v>
      </c>
      <c r="AU1253" s="255" t="s">
        <v>94</v>
      </c>
      <c r="AV1253" s="14" t="s">
        <v>94</v>
      </c>
      <c r="AW1253" s="14" t="s">
        <v>4</v>
      </c>
      <c r="AX1253" s="14" t="s">
        <v>91</v>
      </c>
      <c r="AY1253" s="255" t="s">
        <v>156</v>
      </c>
    </row>
    <row r="1254" s="2" customFormat="1" ht="21.75" customHeight="1">
      <c r="A1254" s="42"/>
      <c r="B1254" s="43"/>
      <c r="C1254" s="216" t="s">
        <v>1468</v>
      </c>
      <c r="D1254" s="216" t="s">
        <v>158</v>
      </c>
      <c r="E1254" s="217" t="s">
        <v>1469</v>
      </c>
      <c r="F1254" s="218" t="s">
        <v>1470</v>
      </c>
      <c r="G1254" s="219" t="s">
        <v>212</v>
      </c>
      <c r="H1254" s="220">
        <v>28</v>
      </c>
      <c r="I1254" s="221"/>
      <c r="J1254" s="222">
        <f>ROUND(I1254*H1254,2)</f>
        <v>0</v>
      </c>
      <c r="K1254" s="218" t="s">
        <v>162</v>
      </c>
      <c r="L1254" s="48"/>
      <c r="M1254" s="223" t="s">
        <v>36</v>
      </c>
      <c r="N1254" s="224" t="s">
        <v>54</v>
      </c>
      <c r="O1254" s="88"/>
      <c r="P1254" s="225">
        <f>O1254*H1254</f>
        <v>0</v>
      </c>
      <c r="Q1254" s="225">
        <v>0.00030239999999999998</v>
      </c>
      <c r="R1254" s="225">
        <f>Q1254*H1254</f>
        <v>0.0084671999999999994</v>
      </c>
      <c r="S1254" s="225">
        <v>0</v>
      </c>
      <c r="T1254" s="226">
        <f>S1254*H1254</f>
        <v>0</v>
      </c>
      <c r="U1254" s="42"/>
      <c r="V1254" s="42"/>
      <c r="W1254" s="42"/>
      <c r="X1254" s="42"/>
      <c r="Y1254" s="42"/>
      <c r="Z1254" s="42"/>
      <c r="AA1254" s="42"/>
      <c r="AB1254" s="42"/>
      <c r="AC1254" s="42"/>
      <c r="AD1254" s="42"/>
      <c r="AE1254" s="42"/>
      <c r="AR1254" s="227" t="s">
        <v>291</v>
      </c>
      <c r="AT1254" s="227" t="s">
        <v>158</v>
      </c>
      <c r="AU1254" s="227" t="s">
        <v>94</v>
      </c>
      <c r="AY1254" s="20" t="s">
        <v>156</v>
      </c>
      <c r="BE1254" s="228">
        <f>IF(N1254="základní",J1254,0)</f>
        <v>0</v>
      </c>
      <c r="BF1254" s="228">
        <f>IF(N1254="snížená",J1254,0)</f>
        <v>0</v>
      </c>
      <c r="BG1254" s="228">
        <f>IF(N1254="zákl. přenesená",J1254,0)</f>
        <v>0</v>
      </c>
      <c r="BH1254" s="228">
        <f>IF(N1254="sníž. přenesená",J1254,0)</f>
        <v>0</v>
      </c>
      <c r="BI1254" s="228">
        <f>IF(N1254="nulová",J1254,0)</f>
        <v>0</v>
      </c>
      <c r="BJ1254" s="20" t="s">
        <v>91</v>
      </c>
      <c r="BK1254" s="228">
        <f>ROUND(I1254*H1254,2)</f>
        <v>0</v>
      </c>
      <c r="BL1254" s="20" t="s">
        <v>291</v>
      </c>
      <c r="BM1254" s="227" t="s">
        <v>1471</v>
      </c>
    </row>
    <row r="1255" s="2" customFormat="1">
      <c r="A1255" s="42"/>
      <c r="B1255" s="43"/>
      <c r="C1255" s="44"/>
      <c r="D1255" s="229" t="s">
        <v>165</v>
      </c>
      <c r="E1255" s="44"/>
      <c r="F1255" s="230" t="s">
        <v>1472</v>
      </c>
      <c r="G1255" s="44"/>
      <c r="H1255" s="44"/>
      <c r="I1255" s="231"/>
      <c r="J1255" s="44"/>
      <c r="K1255" s="44"/>
      <c r="L1255" s="48"/>
      <c r="M1255" s="232"/>
      <c r="N1255" s="233"/>
      <c r="O1255" s="88"/>
      <c r="P1255" s="88"/>
      <c r="Q1255" s="88"/>
      <c r="R1255" s="88"/>
      <c r="S1255" s="88"/>
      <c r="T1255" s="89"/>
      <c r="U1255" s="42"/>
      <c r="V1255" s="42"/>
      <c r="W1255" s="42"/>
      <c r="X1255" s="42"/>
      <c r="Y1255" s="42"/>
      <c r="Z1255" s="42"/>
      <c r="AA1255" s="42"/>
      <c r="AB1255" s="42"/>
      <c r="AC1255" s="42"/>
      <c r="AD1255" s="42"/>
      <c r="AE1255" s="42"/>
      <c r="AT1255" s="20" t="s">
        <v>165</v>
      </c>
      <c r="AU1255" s="20" t="s">
        <v>94</v>
      </c>
    </row>
    <row r="1256" s="2" customFormat="1">
      <c r="A1256" s="42"/>
      <c r="B1256" s="43"/>
      <c r="C1256" s="44"/>
      <c r="D1256" s="236" t="s">
        <v>413</v>
      </c>
      <c r="E1256" s="44"/>
      <c r="F1256" s="278" t="s">
        <v>1473</v>
      </c>
      <c r="G1256" s="44"/>
      <c r="H1256" s="44"/>
      <c r="I1256" s="231"/>
      <c r="J1256" s="44"/>
      <c r="K1256" s="44"/>
      <c r="L1256" s="48"/>
      <c r="M1256" s="232"/>
      <c r="N1256" s="233"/>
      <c r="O1256" s="88"/>
      <c r="P1256" s="88"/>
      <c r="Q1256" s="88"/>
      <c r="R1256" s="88"/>
      <c r="S1256" s="88"/>
      <c r="T1256" s="89"/>
      <c r="U1256" s="42"/>
      <c r="V1256" s="42"/>
      <c r="W1256" s="42"/>
      <c r="X1256" s="42"/>
      <c r="Y1256" s="42"/>
      <c r="Z1256" s="42"/>
      <c r="AA1256" s="42"/>
      <c r="AB1256" s="42"/>
      <c r="AC1256" s="42"/>
      <c r="AD1256" s="42"/>
      <c r="AE1256" s="42"/>
      <c r="AT1256" s="20" t="s">
        <v>413</v>
      </c>
      <c r="AU1256" s="20" t="s">
        <v>94</v>
      </c>
    </row>
    <row r="1257" s="13" customFormat="1">
      <c r="A1257" s="13"/>
      <c r="B1257" s="234"/>
      <c r="C1257" s="235"/>
      <c r="D1257" s="236" t="s">
        <v>167</v>
      </c>
      <c r="E1257" s="237" t="s">
        <v>36</v>
      </c>
      <c r="F1257" s="238" t="s">
        <v>1474</v>
      </c>
      <c r="G1257" s="235"/>
      <c r="H1257" s="237" t="s">
        <v>36</v>
      </c>
      <c r="I1257" s="239"/>
      <c r="J1257" s="235"/>
      <c r="K1257" s="235"/>
      <c r="L1257" s="240"/>
      <c r="M1257" s="241"/>
      <c r="N1257" s="242"/>
      <c r="O1257" s="242"/>
      <c r="P1257" s="242"/>
      <c r="Q1257" s="242"/>
      <c r="R1257" s="242"/>
      <c r="S1257" s="242"/>
      <c r="T1257" s="243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44" t="s">
        <v>167</v>
      </c>
      <c r="AU1257" s="244" t="s">
        <v>94</v>
      </c>
      <c r="AV1257" s="13" t="s">
        <v>91</v>
      </c>
      <c r="AW1257" s="13" t="s">
        <v>43</v>
      </c>
      <c r="AX1257" s="13" t="s">
        <v>83</v>
      </c>
      <c r="AY1257" s="244" t="s">
        <v>156</v>
      </c>
    </row>
    <row r="1258" s="13" customFormat="1">
      <c r="A1258" s="13"/>
      <c r="B1258" s="234"/>
      <c r="C1258" s="235"/>
      <c r="D1258" s="236" t="s">
        <v>167</v>
      </c>
      <c r="E1258" s="237" t="s">
        <v>36</v>
      </c>
      <c r="F1258" s="238" t="s">
        <v>1475</v>
      </c>
      <c r="G1258" s="235"/>
      <c r="H1258" s="237" t="s">
        <v>36</v>
      </c>
      <c r="I1258" s="239"/>
      <c r="J1258" s="235"/>
      <c r="K1258" s="235"/>
      <c r="L1258" s="240"/>
      <c r="M1258" s="241"/>
      <c r="N1258" s="242"/>
      <c r="O1258" s="242"/>
      <c r="P1258" s="242"/>
      <c r="Q1258" s="242"/>
      <c r="R1258" s="242"/>
      <c r="S1258" s="242"/>
      <c r="T1258" s="243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44" t="s">
        <v>167</v>
      </c>
      <c r="AU1258" s="244" t="s">
        <v>94</v>
      </c>
      <c r="AV1258" s="13" t="s">
        <v>91</v>
      </c>
      <c r="AW1258" s="13" t="s">
        <v>43</v>
      </c>
      <c r="AX1258" s="13" t="s">
        <v>83</v>
      </c>
      <c r="AY1258" s="244" t="s">
        <v>156</v>
      </c>
    </row>
    <row r="1259" s="13" customFormat="1">
      <c r="A1259" s="13"/>
      <c r="B1259" s="234"/>
      <c r="C1259" s="235"/>
      <c r="D1259" s="236" t="s">
        <v>167</v>
      </c>
      <c r="E1259" s="237" t="s">
        <v>36</v>
      </c>
      <c r="F1259" s="238" t="s">
        <v>1476</v>
      </c>
      <c r="G1259" s="235"/>
      <c r="H1259" s="237" t="s">
        <v>36</v>
      </c>
      <c r="I1259" s="239"/>
      <c r="J1259" s="235"/>
      <c r="K1259" s="235"/>
      <c r="L1259" s="240"/>
      <c r="M1259" s="241"/>
      <c r="N1259" s="242"/>
      <c r="O1259" s="242"/>
      <c r="P1259" s="242"/>
      <c r="Q1259" s="242"/>
      <c r="R1259" s="242"/>
      <c r="S1259" s="242"/>
      <c r="T1259" s="243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44" t="s">
        <v>167</v>
      </c>
      <c r="AU1259" s="244" t="s">
        <v>94</v>
      </c>
      <c r="AV1259" s="13" t="s">
        <v>91</v>
      </c>
      <c r="AW1259" s="13" t="s">
        <v>43</v>
      </c>
      <c r="AX1259" s="13" t="s">
        <v>83</v>
      </c>
      <c r="AY1259" s="244" t="s">
        <v>156</v>
      </c>
    </row>
    <row r="1260" s="13" customFormat="1">
      <c r="A1260" s="13"/>
      <c r="B1260" s="234"/>
      <c r="C1260" s="235"/>
      <c r="D1260" s="236" t="s">
        <v>167</v>
      </c>
      <c r="E1260" s="237" t="s">
        <v>36</v>
      </c>
      <c r="F1260" s="238" t="s">
        <v>1477</v>
      </c>
      <c r="G1260" s="235"/>
      <c r="H1260" s="237" t="s">
        <v>36</v>
      </c>
      <c r="I1260" s="239"/>
      <c r="J1260" s="235"/>
      <c r="K1260" s="235"/>
      <c r="L1260" s="240"/>
      <c r="M1260" s="241"/>
      <c r="N1260" s="242"/>
      <c r="O1260" s="242"/>
      <c r="P1260" s="242"/>
      <c r="Q1260" s="242"/>
      <c r="R1260" s="242"/>
      <c r="S1260" s="242"/>
      <c r="T1260" s="243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44" t="s">
        <v>167</v>
      </c>
      <c r="AU1260" s="244" t="s">
        <v>94</v>
      </c>
      <c r="AV1260" s="13" t="s">
        <v>91</v>
      </c>
      <c r="AW1260" s="13" t="s">
        <v>43</v>
      </c>
      <c r="AX1260" s="13" t="s">
        <v>83</v>
      </c>
      <c r="AY1260" s="244" t="s">
        <v>156</v>
      </c>
    </row>
    <row r="1261" s="13" customFormat="1">
      <c r="A1261" s="13"/>
      <c r="B1261" s="234"/>
      <c r="C1261" s="235"/>
      <c r="D1261" s="236" t="s">
        <v>167</v>
      </c>
      <c r="E1261" s="237" t="s">
        <v>36</v>
      </c>
      <c r="F1261" s="238" t="s">
        <v>1478</v>
      </c>
      <c r="G1261" s="235"/>
      <c r="H1261" s="237" t="s">
        <v>36</v>
      </c>
      <c r="I1261" s="239"/>
      <c r="J1261" s="235"/>
      <c r="K1261" s="235"/>
      <c r="L1261" s="240"/>
      <c r="M1261" s="241"/>
      <c r="N1261" s="242"/>
      <c r="O1261" s="242"/>
      <c r="P1261" s="242"/>
      <c r="Q1261" s="242"/>
      <c r="R1261" s="242"/>
      <c r="S1261" s="242"/>
      <c r="T1261" s="243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44" t="s">
        <v>167</v>
      </c>
      <c r="AU1261" s="244" t="s">
        <v>94</v>
      </c>
      <c r="AV1261" s="13" t="s">
        <v>91</v>
      </c>
      <c r="AW1261" s="13" t="s">
        <v>43</v>
      </c>
      <c r="AX1261" s="13" t="s">
        <v>83</v>
      </c>
      <c r="AY1261" s="244" t="s">
        <v>156</v>
      </c>
    </row>
    <row r="1262" s="13" customFormat="1">
      <c r="A1262" s="13"/>
      <c r="B1262" s="234"/>
      <c r="C1262" s="235"/>
      <c r="D1262" s="236" t="s">
        <v>167</v>
      </c>
      <c r="E1262" s="237" t="s">
        <v>36</v>
      </c>
      <c r="F1262" s="238" t="s">
        <v>1479</v>
      </c>
      <c r="G1262" s="235"/>
      <c r="H1262" s="237" t="s">
        <v>36</v>
      </c>
      <c r="I1262" s="239"/>
      <c r="J1262" s="235"/>
      <c r="K1262" s="235"/>
      <c r="L1262" s="240"/>
      <c r="M1262" s="241"/>
      <c r="N1262" s="242"/>
      <c r="O1262" s="242"/>
      <c r="P1262" s="242"/>
      <c r="Q1262" s="242"/>
      <c r="R1262" s="242"/>
      <c r="S1262" s="242"/>
      <c r="T1262" s="243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44" t="s">
        <v>167</v>
      </c>
      <c r="AU1262" s="244" t="s">
        <v>94</v>
      </c>
      <c r="AV1262" s="13" t="s">
        <v>91</v>
      </c>
      <c r="AW1262" s="13" t="s">
        <v>43</v>
      </c>
      <c r="AX1262" s="13" t="s">
        <v>83</v>
      </c>
      <c r="AY1262" s="244" t="s">
        <v>156</v>
      </c>
    </row>
    <row r="1263" s="13" customFormat="1">
      <c r="A1263" s="13"/>
      <c r="B1263" s="234"/>
      <c r="C1263" s="235"/>
      <c r="D1263" s="236" t="s">
        <v>167</v>
      </c>
      <c r="E1263" s="237" t="s">
        <v>36</v>
      </c>
      <c r="F1263" s="238" t="s">
        <v>1480</v>
      </c>
      <c r="G1263" s="235"/>
      <c r="H1263" s="237" t="s">
        <v>36</v>
      </c>
      <c r="I1263" s="239"/>
      <c r="J1263" s="235"/>
      <c r="K1263" s="235"/>
      <c r="L1263" s="240"/>
      <c r="M1263" s="241"/>
      <c r="N1263" s="242"/>
      <c r="O1263" s="242"/>
      <c r="P1263" s="242"/>
      <c r="Q1263" s="242"/>
      <c r="R1263" s="242"/>
      <c r="S1263" s="242"/>
      <c r="T1263" s="243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44" t="s">
        <v>167</v>
      </c>
      <c r="AU1263" s="244" t="s">
        <v>94</v>
      </c>
      <c r="AV1263" s="13" t="s">
        <v>91</v>
      </c>
      <c r="AW1263" s="13" t="s">
        <v>43</v>
      </c>
      <c r="AX1263" s="13" t="s">
        <v>83</v>
      </c>
      <c r="AY1263" s="244" t="s">
        <v>156</v>
      </c>
    </row>
    <row r="1264" s="13" customFormat="1">
      <c r="A1264" s="13"/>
      <c r="B1264" s="234"/>
      <c r="C1264" s="235"/>
      <c r="D1264" s="236" t="s">
        <v>167</v>
      </c>
      <c r="E1264" s="237" t="s">
        <v>36</v>
      </c>
      <c r="F1264" s="238" t="s">
        <v>1481</v>
      </c>
      <c r="G1264" s="235"/>
      <c r="H1264" s="237" t="s">
        <v>36</v>
      </c>
      <c r="I1264" s="239"/>
      <c r="J1264" s="235"/>
      <c r="K1264" s="235"/>
      <c r="L1264" s="240"/>
      <c r="M1264" s="241"/>
      <c r="N1264" s="242"/>
      <c r="O1264" s="242"/>
      <c r="P1264" s="242"/>
      <c r="Q1264" s="242"/>
      <c r="R1264" s="242"/>
      <c r="S1264" s="242"/>
      <c r="T1264" s="243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44" t="s">
        <v>167</v>
      </c>
      <c r="AU1264" s="244" t="s">
        <v>94</v>
      </c>
      <c r="AV1264" s="13" t="s">
        <v>91</v>
      </c>
      <c r="AW1264" s="13" t="s">
        <v>43</v>
      </c>
      <c r="AX1264" s="13" t="s">
        <v>83</v>
      </c>
      <c r="AY1264" s="244" t="s">
        <v>156</v>
      </c>
    </row>
    <row r="1265" s="13" customFormat="1">
      <c r="A1265" s="13"/>
      <c r="B1265" s="234"/>
      <c r="C1265" s="235"/>
      <c r="D1265" s="236" t="s">
        <v>167</v>
      </c>
      <c r="E1265" s="237" t="s">
        <v>36</v>
      </c>
      <c r="F1265" s="238" t="s">
        <v>1482</v>
      </c>
      <c r="G1265" s="235"/>
      <c r="H1265" s="237" t="s">
        <v>36</v>
      </c>
      <c r="I1265" s="239"/>
      <c r="J1265" s="235"/>
      <c r="K1265" s="235"/>
      <c r="L1265" s="240"/>
      <c r="M1265" s="241"/>
      <c r="N1265" s="242"/>
      <c r="O1265" s="242"/>
      <c r="P1265" s="242"/>
      <c r="Q1265" s="242"/>
      <c r="R1265" s="242"/>
      <c r="S1265" s="242"/>
      <c r="T1265" s="243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44" t="s">
        <v>167</v>
      </c>
      <c r="AU1265" s="244" t="s">
        <v>94</v>
      </c>
      <c r="AV1265" s="13" t="s">
        <v>91</v>
      </c>
      <c r="AW1265" s="13" t="s">
        <v>43</v>
      </c>
      <c r="AX1265" s="13" t="s">
        <v>83</v>
      </c>
      <c r="AY1265" s="244" t="s">
        <v>156</v>
      </c>
    </row>
    <row r="1266" s="13" customFormat="1">
      <c r="A1266" s="13"/>
      <c r="B1266" s="234"/>
      <c r="C1266" s="235"/>
      <c r="D1266" s="236" t="s">
        <v>167</v>
      </c>
      <c r="E1266" s="237" t="s">
        <v>36</v>
      </c>
      <c r="F1266" s="238" t="s">
        <v>1483</v>
      </c>
      <c r="G1266" s="235"/>
      <c r="H1266" s="237" t="s">
        <v>36</v>
      </c>
      <c r="I1266" s="239"/>
      <c r="J1266" s="235"/>
      <c r="K1266" s="235"/>
      <c r="L1266" s="240"/>
      <c r="M1266" s="241"/>
      <c r="N1266" s="242"/>
      <c r="O1266" s="242"/>
      <c r="P1266" s="242"/>
      <c r="Q1266" s="242"/>
      <c r="R1266" s="242"/>
      <c r="S1266" s="242"/>
      <c r="T1266" s="243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44" t="s">
        <v>167</v>
      </c>
      <c r="AU1266" s="244" t="s">
        <v>94</v>
      </c>
      <c r="AV1266" s="13" t="s">
        <v>91</v>
      </c>
      <c r="AW1266" s="13" t="s">
        <v>43</v>
      </c>
      <c r="AX1266" s="13" t="s">
        <v>83</v>
      </c>
      <c r="AY1266" s="244" t="s">
        <v>156</v>
      </c>
    </row>
    <row r="1267" s="14" customFormat="1">
      <c r="A1267" s="14"/>
      <c r="B1267" s="245"/>
      <c r="C1267" s="246"/>
      <c r="D1267" s="236" t="s">
        <v>167</v>
      </c>
      <c r="E1267" s="247" t="s">
        <v>36</v>
      </c>
      <c r="F1267" s="248" t="s">
        <v>363</v>
      </c>
      <c r="G1267" s="246"/>
      <c r="H1267" s="249">
        <v>28</v>
      </c>
      <c r="I1267" s="250"/>
      <c r="J1267" s="246"/>
      <c r="K1267" s="246"/>
      <c r="L1267" s="251"/>
      <c r="M1267" s="252"/>
      <c r="N1267" s="253"/>
      <c r="O1267" s="253"/>
      <c r="P1267" s="253"/>
      <c r="Q1267" s="253"/>
      <c r="R1267" s="253"/>
      <c r="S1267" s="253"/>
      <c r="T1267" s="254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5" t="s">
        <v>167</v>
      </c>
      <c r="AU1267" s="255" t="s">
        <v>94</v>
      </c>
      <c r="AV1267" s="14" t="s">
        <v>94</v>
      </c>
      <c r="AW1267" s="14" t="s">
        <v>43</v>
      </c>
      <c r="AX1267" s="14" t="s">
        <v>91</v>
      </c>
      <c r="AY1267" s="255" t="s">
        <v>156</v>
      </c>
    </row>
    <row r="1268" s="2" customFormat="1" ht="24.15" customHeight="1">
      <c r="A1268" s="42"/>
      <c r="B1268" s="43"/>
      <c r="C1268" s="216" t="s">
        <v>1484</v>
      </c>
      <c r="D1268" s="216" t="s">
        <v>158</v>
      </c>
      <c r="E1268" s="217" t="s">
        <v>1485</v>
      </c>
      <c r="F1268" s="218" t="s">
        <v>1486</v>
      </c>
      <c r="G1268" s="219" t="s">
        <v>212</v>
      </c>
      <c r="H1268" s="220">
        <v>28</v>
      </c>
      <c r="I1268" s="221"/>
      <c r="J1268" s="222">
        <f>ROUND(I1268*H1268,2)</f>
        <v>0</v>
      </c>
      <c r="K1268" s="218" t="s">
        <v>162</v>
      </c>
      <c r="L1268" s="48"/>
      <c r="M1268" s="223" t="s">
        <v>36</v>
      </c>
      <c r="N1268" s="224" t="s">
        <v>54</v>
      </c>
      <c r="O1268" s="88"/>
      <c r="P1268" s="225">
        <f>O1268*H1268</f>
        <v>0</v>
      </c>
      <c r="Q1268" s="225">
        <v>0.00060479999999999996</v>
      </c>
      <c r="R1268" s="225">
        <f>Q1268*H1268</f>
        <v>0.016934399999999999</v>
      </c>
      <c r="S1268" s="225">
        <v>0</v>
      </c>
      <c r="T1268" s="226">
        <f>S1268*H1268</f>
        <v>0</v>
      </c>
      <c r="U1268" s="42"/>
      <c r="V1268" s="42"/>
      <c r="W1268" s="42"/>
      <c r="X1268" s="42"/>
      <c r="Y1268" s="42"/>
      <c r="Z1268" s="42"/>
      <c r="AA1268" s="42"/>
      <c r="AB1268" s="42"/>
      <c r="AC1268" s="42"/>
      <c r="AD1268" s="42"/>
      <c r="AE1268" s="42"/>
      <c r="AR1268" s="227" t="s">
        <v>291</v>
      </c>
      <c r="AT1268" s="227" t="s">
        <v>158</v>
      </c>
      <c r="AU1268" s="227" t="s">
        <v>94</v>
      </c>
      <c r="AY1268" s="20" t="s">
        <v>156</v>
      </c>
      <c r="BE1268" s="228">
        <f>IF(N1268="základní",J1268,0)</f>
        <v>0</v>
      </c>
      <c r="BF1268" s="228">
        <f>IF(N1268="snížená",J1268,0)</f>
        <v>0</v>
      </c>
      <c r="BG1268" s="228">
        <f>IF(N1268="zákl. přenesená",J1268,0)</f>
        <v>0</v>
      </c>
      <c r="BH1268" s="228">
        <f>IF(N1268="sníž. přenesená",J1268,0)</f>
        <v>0</v>
      </c>
      <c r="BI1268" s="228">
        <f>IF(N1268="nulová",J1268,0)</f>
        <v>0</v>
      </c>
      <c r="BJ1268" s="20" t="s">
        <v>91</v>
      </c>
      <c r="BK1268" s="228">
        <f>ROUND(I1268*H1268,2)</f>
        <v>0</v>
      </c>
      <c r="BL1268" s="20" t="s">
        <v>291</v>
      </c>
      <c r="BM1268" s="227" t="s">
        <v>1487</v>
      </c>
    </row>
    <row r="1269" s="2" customFormat="1">
      <c r="A1269" s="42"/>
      <c r="B1269" s="43"/>
      <c r="C1269" s="44"/>
      <c r="D1269" s="229" t="s">
        <v>165</v>
      </c>
      <c r="E1269" s="44"/>
      <c r="F1269" s="230" t="s">
        <v>1488</v>
      </c>
      <c r="G1269" s="44"/>
      <c r="H1269" s="44"/>
      <c r="I1269" s="231"/>
      <c r="J1269" s="44"/>
      <c r="K1269" s="44"/>
      <c r="L1269" s="48"/>
      <c r="M1269" s="232"/>
      <c r="N1269" s="233"/>
      <c r="O1269" s="88"/>
      <c r="P1269" s="88"/>
      <c r="Q1269" s="88"/>
      <c r="R1269" s="88"/>
      <c r="S1269" s="88"/>
      <c r="T1269" s="89"/>
      <c r="U1269" s="42"/>
      <c r="V1269" s="42"/>
      <c r="W1269" s="42"/>
      <c r="X1269" s="42"/>
      <c r="Y1269" s="42"/>
      <c r="Z1269" s="42"/>
      <c r="AA1269" s="42"/>
      <c r="AB1269" s="42"/>
      <c r="AC1269" s="42"/>
      <c r="AD1269" s="42"/>
      <c r="AE1269" s="42"/>
      <c r="AT1269" s="20" t="s">
        <v>165</v>
      </c>
      <c r="AU1269" s="20" t="s">
        <v>94</v>
      </c>
    </row>
    <row r="1270" s="2" customFormat="1">
      <c r="A1270" s="42"/>
      <c r="B1270" s="43"/>
      <c r="C1270" s="44"/>
      <c r="D1270" s="236" t="s">
        <v>413</v>
      </c>
      <c r="E1270" s="44"/>
      <c r="F1270" s="278" t="s">
        <v>1473</v>
      </c>
      <c r="G1270" s="44"/>
      <c r="H1270" s="44"/>
      <c r="I1270" s="231"/>
      <c r="J1270" s="44"/>
      <c r="K1270" s="44"/>
      <c r="L1270" s="48"/>
      <c r="M1270" s="232"/>
      <c r="N1270" s="233"/>
      <c r="O1270" s="88"/>
      <c r="P1270" s="88"/>
      <c r="Q1270" s="88"/>
      <c r="R1270" s="88"/>
      <c r="S1270" s="88"/>
      <c r="T1270" s="89"/>
      <c r="U1270" s="42"/>
      <c r="V1270" s="42"/>
      <c r="W1270" s="42"/>
      <c r="X1270" s="42"/>
      <c r="Y1270" s="42"/>
      <c r="Z1270" s="42"/>
      <c r="AA1270" s="42"/>
      <c r="AB1270" s="42"/>
      <c r="AC1270" s="42"/>
      <c r="AD1270" s="42"/>
      <c r="AE1270" s="42"/>
      <c r="AT1270" s="20" t="s">
        <v>413</v>
      </c>
      <c r="AU1270" s="20" t="s">
        <v>94</v>
      </c>
    </row>
    <row r="1271" s="13" customFormat="1">
      <c r="A1271" s="13"/>
      <c r="B1271" s="234"/>
      <c r="C1271" s="235"/>
      <c r="D1271" s="236" t="s">
        <v>167</v>
      </c>
      <c r="E1271" s="237" t="s">
        <v>36</v>
      </c>
      <c r="F1271" s="238" t="s">
        <v>1474</v>
      </c>
      <c r="G1271" s="235"/>
      <c r="H1271" s="237" t="s">
        <v>36</v>
      </c>
      <c r="I1271" s="239"/>
      <c r="J1271" s="235"/>
      <c r="K1271" s="235"/>
      <c r="L1271" s="240"/>
      <c r="M1271" s="241"/>
      <c r="N1271" s="242"/>
      <c r="O1271" s="242"/>
      <c r="P1271" s="242"/>
      <c r="Q1271" s="242"/>
      <c r="R1271" s="242"/>
      <c r="S1271" s="242"/>
      <c r="T1271" s="243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44" t="s">
        <v>167</v>
      </c>
      <c r="AU1271" s="244" t="s">
        <v>94</v>
      </c>
      <c r="AV1271" s="13" t="s">
        <v>91</v>
      </c>
      <c r="AW1271" s="13" t="s">
        <v>43</v>
      </c>
      <c r="AX1271" s="13" t="s">
        <v>83</v>
      </c>
      <c r="AY1271" s="244" t="s">
        <v>156</v>
      </c>
    </row>
    <row r="1272" s="13" customFormat="1">
      <c r="A1272" s="13"/>
      <c r="B1272" s="234"/>
      <c r="C1272" s="235"/>
      <c r="D1272" s="236" t="s">
        <v>167</v>
      </c>
      <c r="E1272" s="237" t="s">
        <v>36</v>
      </c>
      <c r="F1272" s="238" t="s">
        <v>1475</v>
      </c>
      <c r="G1272" s="235"/>
      <c r="H1272" s="237" t="s">
        <v>36</v>
      </c>
      <c r="I1272" s="239"/>
      <c r="J1272" s="235"/>
      <c r="K1272" s="235"/>
      <c r="L1272" s="240"/>
      <c r="M1272" s="241"/>
      <c r="N1272" s="242"/>
      <c r="O1272" s="242"/>
      <c r="P1272" s="242"/>
      <c r="Q1272" s="242"/>
      <c r="R1272" s="242"/>
      <c r="S1272" s="242"/>
      <c r="T1272" s="243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44" t="s">
        <v>167</v>
      </c>
      <c r="AU1272" s="244" t="s">
        <v>94</v>
      </c>
      <c r="AV1272" s="13" t="s">
        <v>91</v>
      </c>
      <c r="AW1272" s="13" t="s">
        <v>43</v>
      </c>
      <c r="AX1272" s="13" t="s">
        <v>83</v>
      </c>
      <c r="AY1272" s="244" t="s">
        <v>156</v>
      </c>
    </row>
    <row r="1273" s="13" customFormat="1">
      <c r="A1273" s="13"/>
      <c r="B1273" s="234"/>
      <c r="C1273" s="235"/>
      <c r="D1273" s="236" t="s">
        <v>167</v>
      </c>
      <c r="E1273" s="237" t="s">
        <v>36</v>
      </c>
      <c r="F1273" s="238" t="s">
        <v>1476</v>
      </c>
      <c r="G1273" s="235"/>
      <c r="H1273" s="237" t="s">
        <v>36</v>
      </c>
      <c r="I1273" s="239"/>
      <c r="J1273" s="235"/>
      <c r="K1273" s="235"/>
      <c r="L1273" s="240"/>
      <c r="M1273" s="241"/>
      <c r="N1273" s="242"/>
      <c r="O1273" s="242"/>
      <c r="P1273" s="242"/>
      <c r="Q1273" s="242"/>
      <c r="R1273" s="242"/>
      <c r="S1273" s="242"/>
      <c r="T1273" s="243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44" t="s">
        <v>167</v>
      </c>
      <c r="AU1273" s="244" t="s">
        <v>94</v>
      </c>
      <c r="AV1273" s="13" t="s">
        <v>91</v>
      </c>
      <c r="AW1273" s="13" t="s">
        <v>43</v>
      </c>
      <c r="AX1273" s="13" t="s">
        <v>83</v>
      </c>
      <c r="AY1273" s="244" t="s">
        <v>156</v>
      </c>
    </row>
    <row r="1274" s="13" customFormat="1">
      <c r="A1274" s="13"/>
      <c r="B1274" s="234"/>
      <c r="C1274" s="235"/>
      <c r="D1274" s="236" t="s">
        <v>167</v>
      </c>
      <c r="E1274" s="237" t="s">
        <v>36</v>
      </c>
      <c r="F1274" s="238" t="s">
        <v>1477</v>
      </c>
      <c r="G1274" s="235"/>
      <c r="H1274" s="237" t="s">
        <v>36</v>
      </c>
      <c r="I1274" s="239"/>
      <c r="J1274" s="235"/>
      <c r="K1274" s="235"/>
      <c r="L1274" s="240"/>
      <c r="M1274" s="241"/>
      <c r="N1274" s="242"/>
      <c r="O1274" s="242"/>
      <c r="P1274" s="242"/>
      <c r="Q1274" s="242"/>
      <c r="R1274" s="242"/>
      <c r="S1274" s="242"/>
      <c r="T1274" s="243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44" t="s">
        <v>167</v>
      </c>
      <c r="AU1274" s="244" t="s">
        <v>94</v>
      </c>
      <c r="AV1274" s="13" t="s">
        <v>91</v>
      </c>
      <c r="AW1274" s="13" t="s">
        <v>43</v>
      </c>
      <c r="AX1274" s="13" t="s">
        <v>83</v>
      </c>
      <c r="AY1274" s="244" t="s">
        <v>156</v>
      </c>
    </row>
    <row r="1275" s="13" customFormat="1">
      <c r="A1275" s="13"/>
      <c r="B1275" s="234"/>
      <c r="C1275" s="235"/>
      <c r="D1275" s="236" t="s">
        <v>167</v>
      </c>
      <c r="E1275" s="237" t="s">
        <v>36</v>
      </c>
      <c r="F1275" s="238" t="s">
        <v>1478</v>
      </c>
      <c r="G1275" s="235"/>
      <c r="H1275" s="237" t="s">
        <v>36</v>
      </c>
      <c r="I1275" s="239"/>
      <c r="J1275" s="235"/>
      <c r="K1275" s="235"/>
      <c r="L1275" s="240"/>
      <c r="M1275" s="241"/>
      <c r="N1275" s="242"/>
      <c r="O1275" s="242"/>
      <c r="P1275" s="242"/>
      <c r="Q1275" s="242"/>
      <c r="R1275" s="242"/>
      <c r="S1275" s="242"/>
      <c r="T1275" s="243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44" t="s">
        <v>167</v>
      </c>
      <c r="AU1275" s="244" t="s">
        <v>94</v>
      </c>
      <c r="AV1275" s="13" t="s">
        <v>91</v>
      </c>
      <c r="AW1275" s="13" t="s">
        <v>43</v>
      </c>
      <c r="AX1275" s="13" t="s">
        <v>83</v>
      </c>
      <c r="AY1275" s="244" t="s">
        <v>156</v>
      </c>
    </row>
    <row r="1276" s="13" customFormat="1">
      <c r="A1276" s="13"/>
      <c r="B1276" s="234"/>
      <c r="C1276" s="235"/>
      <c r="D1276" s="236" t="s">
        <v>167</v>
      </c>
      <c r="E1276" s="237" t="s">
        <v>36</v>
      </c>
      <c r="F1276" s="238" t="s">
        <v>1479</v>
      </c>
      <c r="G1276" s="235"/>
      <c r="H1276" s="237" t="s">
        <v>36</v>
      </c>
      <c r="I1276" s="239"/>
      <c r="J1276" s="235"/>
      <c r="K1276" s="235"/>
      <c r="L1276" s="240"/>
      <c r="M1276" s="241"/>
      <c r="N1276" s="242"/>
      <c r="O1276" s="242"/>
      <c r="P1276" s="242"/>
      <c r="Q1276" s="242"/>
      <c r="R1276" s="242"/>
      <c r="S1276" s="242"/>
      <c r="T1276" s="243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44" t="s">
        <v>167</v>
      </c>
      <c r="AU1276" s="244" t="s">
        <v>94</v>
      </c>
      <c r="AV1276" s="13" t="s">
        <v>91</v>
      </c>
      <c r="AW1276" s="13" t="s">
        <v>43</v>
      </c>
      <c r="AX1276" s="13" t="s">
        <v>83</v>
      </c>
      <c r="AY1276" s="244" t="s">
        <v>156</v>
      </c>
    </row>
    <row r="1277" s="13" customFormat="1">
      <c r="A1277" s="13"/>
      <c r="B1277" s="234"/>
      <c r="C1277" s="235"/>
      <c r="D1277" s="236" t="s">
        <v>167</v>
      </c>
      <c r="E1277" s="237" t="s">
        <v>36</v>
      </c>
      <c r="F1277" s="238" t="s">
        <v>1480</v>
      </c>
      <c r="G1277" s="235"/>
      <c r="H1277" s="237" t="s">
        <v>36</v>
      </c>
      <c r="I1277" s="239"/>
      <c r="J1277" s="235"/>
      <c r="K1277" s="235"/>
      <c r="L1277" s="240"/>
      <c r="M1277" s="241"/>
      <c r="N1277" s="242"/>
      <c r="O1277" s="242"/>
      <c r="P1277" s="242"/>
      <c r="Q1277" s="242"/>
      <c r="R1277" s="242"/>
      <c r="S1277" s="242"/>
      <c r="T1277" s="243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44" t="s">
        <v>167</v>
      </c>
      <c r="AU1277" s="244" t="s">
        <v>94</v>
      </c>
      <c r="AV1277" s="13" t="s">
        <v>91</v>
      </c>
      <c r="AW1277" s="13" t="s">
        <v>43</v>
      </c>
      <c r="AX1277" s="13" t="s">
        <v>83</v>
      </c>
      <c r="AY1277" s="244" t="s">
        <v>156</v>
      </c>
    </row>
    <row r="1278" s="13" customFormat="1">
      <c r="A1278" s="13"/>
      <c r="B1278" s="234"/>
      <c r="C1278" s="235"/>
      <c r="D1278" s="236" t="s">
        <v>167</v>
      </c>
      <c r="E1278" s="237" t="s">
        <v>36</v>
      </c>
      <c r="F1278" s="238" t="s">
        <v>1481</v>
      </c>
      <c r="G1278" s="235"/>
      <c r="H1278" s="237" t="s">
        <v>36</v>
      </c>
      <c r="I1278" s="239"/>
      <c r="J1278" s="235"/>
      <c r="K1278" s="235"/>
      <c r="L1278" s="240"/>
      <c r="M1278" s="241"/>
      <c r="N1278" s="242"/>
      <c r="O1278" s="242"/>
      <c r="P1278" s="242"/>
      <c r="Q1278" s="242"/>
      <c r="R1278" s="242"/>
      <c r="S1278" s="242"/>
      <c r="T1278" s="243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44" t="s">
        <v>167</v>
      </c>
      <c r="AU1278" s="244" t="s">
        <v>94</v>
      </c>
      <c r="AV1278" s="13" t="s">
        <v>91</v>
      </c>
      <c r="AW1278" s="13" t="s">
        <v>43</v>
      </c>
      <c r="AX1278" s="13" t="s">
        <v>83</v>
      </c>
      <c r="AY1278" s="244" t="s">
        <v>156</v>
      </c>
    </row>
    <row r="1279" s="13" customFormat="1">
      <c r="A1279" s="13"/>
      <c r="B1279" s="234"/>
      <c r="C1279" s="235"/>
      <c r="D1279" s="236" t="s">
        <v>167</v>
      </c>
      <c r="E1279" s="237" t="s">
        <v>36</v>
      </c>
      <c r="F1279" s="238" t="s">
        <v>1482</v>
      </c>
      <c r="G1279" s="235"/>
      <c r="H1279" s="237" t="s">
        <v>36</v>
      </c>
      <c r="I1279" s="239"/>
      <c r="J1279" s="235"/>
      <c r="K1279" s="235"/>
      <c r="L1279" s="240"/>
      <c r="M1279" s="241"/>
      <c r="N1279" s="242"/>
      <c r="O1279" s="242"/>
      <c r="P1279" s="242"/>
      <c r="Q1279" s="242"/>
      <c r="R1279" s="242"/>
      <c r="S1279" s="242"/>
      <c r="T1279" s="243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44" t="s">
        <v>167</v>
      </c>
      <c r="AU1279" s="244" t="s">
        <v>94</v>
      </c>
      <c r="AV1279" s="13" t="s">
        <v>91</v>
      </c>
      <c r="AW1279" s="13" t="s">
        <v>43</v>
      </c>
      <c r="AX1279" s="13" t="s">
        <v>83</v>
      </c>
      <c r="AY1279" s="244" t="s">
        <v>156</v>
      </c>
    </row>
    <row r="1280" s="14" customFormat="1">
      <c r="A1280" s="14"/>
      <c r="B1280" s="245"/>
      <c r="C1280" s="246"/>
      <c r="D1280" s="236" t="s">
        <v>167</v>
      </c>
      <c r="E1280" s="247" t="s">
        <v>36</v>
      </c>
      <c r="F1280" s="248" t="s">
        <v>363</v>
      </c>
      <c r="G1280" s="246"/>
      <c r="H1280" s="249">
        <v>28</v>
      </c>
      <c r="I1280" s="250"/>
      <c r="J1280" s="246"/>
      <c r="K1280" s="246"/>
      <c r="L1280" s="251"/>
      <c r="M1280" s="252"/>
      <c r="N1280" s="253"/>
      <c r="O1280" s="253"/>
      <c r="P1280" s="253"/>
      <c r="Q1280" s="253"/>
      <c r="R1280" s="253"/>
      <c r="S1280" s="253"/>
      <c r="T1280" s="254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55" t="s">
        <v>167</v>
      </c>
      <c r="AU1280" s="255" t="s">
        <v>94</v>
      </c>
      <c r="AV1280" s="14" t="s">
        <v>94</v>
      </c>
      <c r="AW1280" s="14" t="s">
        <v>43</v>
      </c>
      <c r="AX1280" s="14" t="s">
        <v>83</v>
      </c>
      <c r="AY1280" s="255" t="s">
        <v>156</v>
      </c>
    </row>
    <row r="1281" s="13" customFormat="1">
      <c r="A1281" s="13"/>
      <c r="B1281" s="234"/>
      <c r="C1281" s="235"/>
      <c r="D1281" s="236" t="s">
        <v>167</v>
      </c>
      <c r="E1281" s="237" t="s">
        <v>36</v>
      </c>
      <c r="F1281" s="238" t="s">
        <v>1483</v>
      </c>
      <c r="G1281" s="235"/>
      <c r="H1281" s="237" t="s">
        <v>36</v>
      </c>
      <c r="I1281" s="239"/>
      <c r="J1281" s="235"/>
      <c r="K1281" s="235"/>
      <c r="L1281" s="240"/>
      <c r="M1281" s="241"/>
      <c r="N1281" s="242"/>
      <c r="O1281" s="242"/>
      <c r="P1281" s="242"/>
      <c r="Q1281" s="242"/>
      <c r="R1281" s="242"/>
      <c r="S1281" s="242"/>
      <c r="T1281" s="243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44" t="s">
        <v>167</v>
      </c>
      <c r="AU1281" s="244" t="s">
        <v>94</v>
      </c>
      <c r="AV1281" s="13" t="s">
        <v>91</v>
      </c>
      <c r="AW1281" s="13" t="s">
        <v>43</v>
      </c>
      <c r="AX1281" s="13" t="s">
        <v>83</v>
      </c>
      <c r="AY1281" s="244" t="s">
        <v>156</v>
      </c>
    </row>
    <row r="1282" s="15" customFormat="1">
      <c r="A1282" s="15"/>
      <c r="B1282" s="256"/>
      <c r="C1282" s="257"/>
      <c r="D1282" s="236" t="s">
        <v>167</v>
      </c>
      <c r="E1282" s="258" t="s">
        <v>36</v>
      </c>
      <c r="F1282" s="259" t="s">
        <v>250</v>
      </c>
      <c r="G1282" s="257"/>
      <c r="H1282" s="260">
        <v>28</v>
      </c>
      <c r="I1282" s="261"/>
      <c r="J1282" s="257"/>
      <c r="K1282" s="257"/>
      <c r="L1282" s="262"/>
      <c r="M1282" s="263"/>
      <c r="N1282" s="264"/>
      <c r="O1282" s="264"/>
      <c r="P1282" s="264"/>
      <c r="Q1282" s="264"/>
      <c r="R1282" s="264"/>
      <c r="S1282" s="264"/>
      <c r="T1282" s="265"/>
      <c r="U1282" s="15"/>
      <c r="V1282" s="15"/>
      <c r="W1282" s="15"/>
      <c r="X1282" s="15"/>
      <c r="Y1282" s="15"/>
      <c r="Z1282" s="15"/>
      <c r="AA1282" s="15"/>
      <c r="AB1282" s="15"/>
      <c r="AC1282" s="15"/>
      <c r="AD1282" s="15"/>
      <c r="AE1282" s="15"/>
      <c r="AT1282" s="266" t="s">
        <v>167</v>
      </c>
      <c r="AU1282" s="266" t="s">
        <v>94</v>
      </c>
      <c r="AV1282" s="15" t="s">
        <v>163</v>
      </c>
      <c r="AW1282" s="15" t="s">
        <v>43</v>
      </c>
      <c r="AX1282" s="15" t="s">
        <v>91</v>
      </c>
      <c r="AY1282" s="266" t="s">
        <v>156</v>
      </c>
    </row>
    <row r="1283" s="2" customFormat="1" ht="24.15" customHeight="1">
      <c r="A1283" s="42"/>
      <c r="B1283" s="43"/>
      <c r="C1283" s="216" t="s">
        <v>1489</v>
      </c>
      <c r="D1283" s="216" t="s">
        <v>158</v>
      </c>
      <c r="E1283" s="217" t="s">
        <v>1490</v>
      </c>
      <c r="F1283" s="218" t="s">
        <v>1491</v>
      </c>
      <c r="G1283" s="219" t="s">
        <v>212</v>
      </c>
      <c r="H1283" s="220">
        <v>30</v>
      </c>
      <c r="I1283" s="221"/>
      <c r="J1283" s="222">
        <f>ROUND(I1283*H1283,2)</f>
        <v>0</v>
      </c>
      <c r="K1283" s="218" t="s">
        <v>162</v>
      </c>
      <c r="L1283" s="48"/>
      <c r="M1283" s="223" t="s">
        <v>36</v>
      </c>
      <c r="N1283" s="224" t="s">
        <v>54</v>
      </c>
      <c r="O1283" s="88"/>
      <c r="P1283" s="225">
        <f>O1283*H1283</f>
        <v>0</v>
      </c>
      <c r="Q1283" s="225">
        <v>0.00060479999999999996</v>
      </c>
      <c r="R1283" s="225">
        <f>Q1283*H1283</f>
        <v>0.018144</v>
      </c>
      <c r="S1283" s="225">
        <v>0</v>
      </c>
      <c r="T1283" s="226">
        <f>S1283*H1283</f>
        <v>0</v>
      </c>
      <c r="U1283" s="42"/>
      <c r="V1283" s="42"/>
      <c r="W1283" s="42"/>
      <c r="X1283" s="42"/>
      <c r="Y1283" s="42"/>
      <c r="Z1283" s="42"/>
      <c r="AA1283" s="42"/>
      <c r="AB1283" s="42"/>
      <c r="AC1283" s="42"/>
      <c r="AD1283" s="42"/>
      <c r="AE1283" s="42"/>
      <c r="AR1283" s="227" t="s">
        <v>291</v>
      </c>
      <c r="AT1283" s="227" t="s">
        <v>158</v>
      </c>
      <c r="AU1283" s="227" t="s">
        <v>94</v>
      </c>
      <c r="AY1283" s="20" t="s">
        <v>156</v>
      </c>
      <c r="BE1283" s="228">
        <f>IF(N1283="základní",J1283,0)</f>
        <v>0</v>
      </c>
      <c r="BF1283" s="228">
        <f>IF(N1283="snížená",J1283,0)</f>
        <v>0</v>
      </c>
      <c r="BG1283" s="228">
        <f>IF(N1283="zákl. přenesená",J1283,0)</f>
        <v>0</v>
      </c>
      <c r="BH1283" s="228">
        <f>IF(N1283="sníž. přenesená",J1283,0)</f>
        <v>0</v>
      </c>
      <c r="BI1283" s="228">
        <f>IF(N1283="nulová",J1283,0)</f>
        <v>0</v>
      </c>
      <c r="BJ1283" s="20" t="s">
        <v>91</v>
      </c>
      <c r="BK1283" s="228">
        <f>ROUND(I1283*H1283,2)</f>
        <v>0</v>
      </c>
      <c r="BL1283" s="20" t="s">
        <v>291</v>
      </c>
      <c r="BM1283" s="227" t="s">
        <v>1492</v>
      </c>
    </row>
    <row r="1284" s="2" customFormat="1">
      <c r="A1284" s="42"/>
      <c r="B1284" s="43"/>
      <c r="C1284" s="44"/>
      <c r="D1284" s="229" t="s">
        <v>165</v>
      </c>
      <c r="E1284" s="44"/>
      <c r="F1284" s="230" t="s">
        <v>1493</v>
      </c>
      <c r="G1284" s="44"/>
      <c r="H1284" s="44"/>
      <c r="I1284" s="231"/>
      <c r="J1284" s="44"/>
      <c r="K1284" s="44"/>
      <c r="L1284" s="48"/>
      <c r="M1284" s="232"/>
      <c r="N1284" s="233"/>
      <c r="O1284" s="88"/>
      <c r="P1284" s="88"/>
      <c r="Q1284" s="88"/>
      <c r="R1284" s="88"/>
      <c r="S1284" s="88"/>
      <c r="T1284" s="89"/>
      <c r="U1284" s="42"/>
      <c r="V1284" s="42"/>
      <c r="W1284" s="42"/>
      <c r="X1284" s="42"/>
      <c r="Y1284" s="42"/>
      <c r="Z1284" s="42"/>
      <c r="AA1284" s="42"/>
      <c r="AB1284" s="42"/>
      <c r="AC1284" s="42"/>
      <c r="AD1284" s="42"/>
      <c r="AE1284" s="42"/>
      <c r="AT1284" s="20" t="s">
        <v>165</v>
      </c>
      <c r="AU1284" s="20" t="s">
        <v>94</v>
      </c>
    </row>
    <row r="1285" s="2" customFormat="1">
      <c r="A1285" s="42"/>
      <c r="B1285" s="43"/>
      <c r="C1285" s="44"/>
      <c r="D1285" s="236" t="s">
        <v>413</v>
      </c>
      <c r="E1285" s="44"/>
      <c r="F1285" s="278" t="s">
        <v>1473</v>
      </c>
      <c r="G1285" s="44"/>
      <c r="H1285" s="44"/>
      <c r="I1285" s="231"/>
      <c r="J1285" s="44"/>
      <c r="K1285" s="44"/>
      <c r="L1285" s="48"/>
      <c r="M1285" s="232"/>
      <c r="N1285" s="233"/>
      <c r="O1285" s="88"/>
      <c r="P1285" s="88"/>
      <c r="Q1285" s="88"/>
      <c r="R1285" s="88"/>
      <c r="S1285" s="88"/>
      <c r="T1285" s="89"/>
      <c r="U1285" s="42"/>
      <c r="V1285" s="42"/>
      <c r="W1285" s="42"/>
      <c r="X1285" s="42"/>
      <c r="Y1285" s="42"/>
      <c r="Z1285" s="42"/>
      <c r="AA1285" s="42"/>
      <c r="AB1285" s="42"/>
      <c r="AC1285" s="42"/>
      <c r="AD1285" s="42"/>
      <c r="AE1285" s="42"/>
      <c r="AT1285" s="20" t="s">
        <v>413</v>
      </c>
      <c r="AU1285" s="20" t="s">
        <v>94</v>
      </c>
    </row>
    <row r="1286" s="13" customFormat="1">
      <c r="A1286" s="13"/>
      <c r="B1286" s="234"/>
      <c r="C1286" s="235"/>
      <c r="D1286" s="236" t="s">
        <v>167</v>
      </c>
      <c r="E1286" s="237" t="s">
        <v>36</v>
      </c>
      <c r="F1286" s="238" t="s">
        <v>1474</v>
      </c>
      <c r="G1286" s="235"/>
      <c r="H1286" s="237" t="s">
        <v>36</v>
      </c>
      <c r="I1286" s="239"/>
      <c r="J1286" s="235"/>
      <c r="K1286" s="235"/>
      <c r="L1286" s="240"/>
      <c r="M1286" s="241"/>
      <c r="N1286" s="242"/>
      <c r="O1286" s="242"/>
      <c r="P1286" s="242"/>
      <c r="Q1286" s="242"/>
      <c r="R1286" s="242"/>
      <c r="S1286" s="242"/>
      <c r="T1286" s="243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44" t="s">
        <v>167</v>
      </c>
      <c r="AU1286" s="244" t="s">
        <v>94</v>
      </c>
      <c r="AV1286" s="13" t="s">
        <v>91</v>
      </c>
      <c r="AW1286" s="13" t="s">
        <v>43</v>
      </c>
      <c r="AX1286" s="13" t="s">
        <v>83</v>
      </c>
      <c r="AY1286" s="244" t="s">
        <v>156</v>
      </c>
    </row>
    <row r="1287" s="13" customFormat="1">
      <c r="A1287" s="13"/>
      <c r="B1287" s="234"/>
      <c r="C1287" s="235"/>
      <c r="D1287" s="236" t="s">
        <v>167</v>
      </c>
      <c r="E1287" s="237" t="s">
        <v>36</v>
      </c>
      <c r="F1287" s="238" t="s">
        <v>1475</v>
      </c>
      <c r="G1287" s="235"/>
      <c r="H1287" s="237" t="s">
        <v>36</v>
      </c>
      <c r="I1287" s="239"/>
      <c r="J1287" s="235"/>
      <c r="K1287" s="235"/>
      <c r="L1287" s="240"/>
      <c r="M1287" s="241"/>
      <c r="N1287" s="242"/>
      <c r="O1287" s="242"/>
      <c r="P1287" s="242"/>
      <c r="Q1287" s="242"/>
      <c r="R1287" s="242"/>
      <c r="S1287" s="242"/>
      <c r="T1287" s="243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44" t="s">
        <v>167</v>
      </c>
      <c r="AU1287" s="244" t="s">
        <v>94</v>
      </c>
      <c r="AV1287" s="13" t="s">
        <v>91</v>
      </c>
      <c r="AW1287" s="13" t="s">
        <v>43</v>
      </c>
      <c r="AX1287" s="13" t="s">
        <v>83</v>
      </c>
      <c r="AY1287" s="244" t="s">
        <v>156</v>
      </c>
    </row>
    <row r="1288" s="13" customFormat="1">
      <c r="A1288" s="13"/>
      <c r="B1288" s="234"/>
      <c r="C1288" s="235"/>
      <c r="D1288" s="236" t="s">
        <v>167</v>
      </c>
      <c r="E1288" s="237" t="s">
        <v>36</v>
      </c>
      <c r="F1288" s="238" t="s">
        <v>1476</v>
      </c>
      <c r="G1288" s="235"/>
      <c r="H1288" s="237" t="s">
        <v>36</v>
      </c>
      <c r="I1288" s="239"/>
      <c r="J1288" s="235"/>
      <c r="K1288" s="235"/>
      <c r="L1288" s="240"/>
      <c r="M1288" s="241"/>
      <c r="N1288" s="242"/>
      <c r="O1288" s="242"/>
      <c r="P1288" s="242"/>
      <c r="Q1288" s="242"/>
      <c r="R1288" s="242"/>
      <c r="S1288" s="242"/>
      <c r="T1288" s="243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44" t="s">
        <v>167</v>
      </c>
      <c r="AU1288" s="244" t="s">
        <v>94</v>
      </c>
      <c r="AV1288" s="13" t="s">
        <v>91</v>
      </c>
      <c r="AW1288" s="13" t="s">
        <v>43</v>
      </c>
      <c r="AX1288" s="13" t="s">
        <v>83</v>
      </c>
      <c r="AY1288" s="244" t="s">
        <v>156</v>
      </c>
    </row>
    <row r="1289" s="13" customFormat="1">
      <c r="A1289" s="13"/>
      <c r="B1289" s="234"/>
      <c r="C1289" s="235"/>
      <c r="D1289" s="236" t="s">
        <v>167</v>
      </c>
      <c r="E1289" s="237" t="s">
        <v>36</v>
      </c>
      <c r="F1289" s="238" t="s">
        <v>1477</v>
      </c>
      <c r="G1289" s="235"/>
      <c r="H1289" s="237" t="s">
        <v>36</v>
      </c>
      <c r="I1289" s="239"/>
      <c r="J1289" s="235"/>
      <c r="K1289" s="235"/>
      <c r="L1289" s="240"/>
      <c r="M1289" s="241"/>
      <c r="N1289" s="242"/>
      <c r="O1289" s="242"/>
      <c r="P1289" s="242"/>
      <c r="Q1289" s="242"/>
      <c r="R1289" s="242"/>
      <c r="S1289" s="242"/>
      <c r="T1289" s="243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44" t="s">
        <v>167</v>
      </c>
      <c r="AU1289" s="244" t="s">
        <v>94</v>
      </c>
      <c r="AV1289" s="13" t="s">
        <v>91</v>
      </c>
      <c r="AW1289" s="13" t="s">
        <v>43</v>
      </c>
      <c r="AX1289" s="13" t="s">
        <v>83</v>
      </c>
      <c r="AY1289" s="244" t="s">
        <v>156</v>
      </c>
    </row>
    <row r="1290" s="13" customFormat="1">
      <c r="A1290" s="13"/>
      <c r="B1290" s="234"/>
      <c r="C1290" s="235"/>
      <c r="D1290" s="236" t="s">
        <v>167</v>
      </c>
      <c r="E1290" s="237" t="s">
        <v>36</v>
      </c>
      <c r="F1290" s="238" t="s">
        <v>1478</v>
      </c>
      <c r="G1290" s="235"/>
      <c r="H1290" s="237" t="s">
        <v>36</v>
      </c>
      <c r="I1290" s="239"/>
      <c r="J1290" s="235"/>
      <c r="K1290" s="235"/>
      <c r="L1290" s="240"/>
      <c r="M1290" s="241"/>
      <c r="N1290" s="242"/>
      <c r="O1290" s="242"/>
      <c r="P1290" s="242"/>
      <c r="Q1290" s="242"/>
      <c r="R1290" s="242"/>
      <c r="S1290" s="242"/>
      <c r="T1290" s="243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44" t="s">
        <v>167</v>
      </c>
      <c r="AU1290" s="244" t="s">
        <v>94</v>
      </c>
      <c r="AV1290" s="13" t="s">
        <v>91</v>
      </c>
      <c r="AW1290" s="13" t="s">
        <v>43</v>
      </c>
      <c r="AX1290" s="13" t="s">
        <v>83</v>
      </c>
      <c r="AY1290" s="244" t="s">
        <v>156</v>
      </c>
    </row>
    <row r="1291" s="13" customFormat="1">
      <c r="A1291" s="13"/>
      <c r="B1291" s="234"/>
      <c r="C1291" s="235"/>
      <c r="D1291" s="236" t="s">
        <v>167</v>
      </c>
      <c r="E1291" s="237" t="s">
        <v>36</v>
      </c>
      <c r="F1291" s="238" t="s">
        <v>1479</v>
      </c>
      <c r="G1291" s="235"/>
      <c r="H1291" s="237" t="s">
        <v>36</v>
      </c>
      <c r="I1291" s="239"/>
      <c r="J1291" s="235"/>
      <c r="K1291" s="235"/>
      <c r="L1291" s="240"/>
      <c r="M1291" s="241"/>
      <c r="N1291" s="242"/>
      <c r="O1291" s="242"/>
      <c r="P1291" s="242"/>
      <c r="Q1291" s="242"/>
      <c r="R1291" s="242"/>
      <c r="S1291" s="242"/>
      <c r="T1291" s="243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44" t="s">
        <v>167</v>
      </c>
      <c r="AU1291" s="244" t="s">
        <v>94</v>
      </c>
      <c r="AV1291" s="13" t="s">
        <v>91</v>
      </c>
      <c r="AW1291" s="13" t="s">
        <v>43</v>
      </c>
      <c r="AX1291" s="13" t="s">
        <v>83</v>
      </c>
      <c r="AY1291" s="244" t="s">
        <v>156</v>
      </c>
    </row>
    <row r="1292" s="13" customFormat="1">
      <c r="A1292" s="13"/>
      <c r="B1292" s="234"/>
      <c r="C1292" s="235"/>
      <c r="D1292" s="236" t="s">
        <v>167</v>
      </c>
      <c r="E1292" s="237" t="s">
        <v>36</v>
      </c>
      <c r="F1292" s="238" t="s">
        <v>1480</v>
      </c>
      <c r="G1292" s="235"/>
      <c r="H1292" s="237" t="s">
        <v>36</v>
      </c>
      <c r="I1292" s="239"/>
      <c r="J1292" s="235"/>
      <c r="K1292" s="235"/>
      <c r="L1292" s="240"/>
      <c r="M1292" s="241"/>
      <c r="N1292" s="242"/>
      <c r="O1292" s="242"/>
      <c r="P1292" s="242"/>
      <c r="Q1292" s="242"/>
      <c r="R1292" s="242"/>
      <c r="S1292" s="242"/>
      <c r="T1292" s="243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44" t="s">
        <v>167</v>
      </c>
      <c r="AU1292" s="244" t="s">
        <v>94</v>
      </c>
      <c r="AV1292" s="13" t="s">
        <v>91</v>
      </c>
      <c r="AW1292" s="13" t="s">
        <v>43</v>
      </c>
      <c r="AX1292" s="13" t="s">
        <v>83</v>
      </c>
      <c r="AY1292" s="244" t="s">
        <v>156</v>
      </c>
    </row>
    <row r="1293" s="13" customFormat="1">
      <c r="A1293" s="13"/>
      <c r="B1293" s="234"/>
      <c r="C1293" s="235"/>
      <c r="D1293" s="236" t="s">
        <v>167</v>
      </c>
      <c r="E1293" s="237" t="s">
        <v>36</v>
      </c>
      <c r="F1293" s="238" t="s">
        <v>1481</v>
      </c>
      <c r="G1293" s="235"/>
      <c r="H1293" s="237" t="s">
        <v>36</v>
      </c>
      <c r="I1293" s="239"/>
      <c r="J1293" s="235"/>
      <c r="K1293" s="235"/>
      <c r="L1293" s="240"/>
      <c r="M1293" s="241"/>
      <c r="N1293" s="242"/>
      <c r="O1293" s="242"/>
      <c r="P1293" s="242"/>
      <c r="Q1293" s="242"/>
      <c r="R1293" s="242"/>
      <c r="S1293" s="242"/>
      <c r="T1293" s="243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44" t="s">
        <v>167</v>
      </c>
      <c r="AU1293" s="244" t="s">
        <v>94</v>
      </c>
      <c r="AV1293" s="13" t="s">
        <v>91</v>
      </c>
      <c r="AW1293" s="13" t="s">
        <v>43</v>
      </c>
      <c r="AX1293" s="13" t="s">
        <v>83</v>
      </c>
      <c r="AY1293" s="244" t="s">
        <v>156</v>
      </c>
    </row>
    <row r="1294" s="14" customFormat="1">
      <c r="A1294" s="14"/>
      <c r="B1294" s="245"/>
      <c r="C1294" s="246"/>
      <c r="D1294" s="236" t="s">
        <v>167</v>
      </c>
      <c r="E1294" s="247" t="s">
        <v>36</v>
      </c>
      <c r="F1294" s="248" t="s">
        <v>383</v>
      </c>
      <c r="G1294" s="246"/>
      <c r="H1294" s="249">
        <v>30</v>
      </c>
      <c r="I1294" s="250"/>
      <c r="J1294" s="246"/>
      <c r="K1294" s="246"/>
      <c r="L1294" s="251"/>
      <c r="M1294" s="252"/>
      <c r="N1294" s="253"/>
      <c r="O1294" s="253"/>
      <c r="P1294" s="253"/>
      <c r="Q1294" s="253"/>
      <c r="R1294" s="253"/>
      <c r="S1294" s="253"/>
      <c r="T1294" s="254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55" t="s">
        <v>167</v>
      </c>
      <c r="AU1294" s="255" t="s">
        <v>94</v>
      </c>
      <c r="AV1294" s="14" t="s">
        <v>94</v>
      </c>
      <c r="AW1294" s="14" t="s">
        <v>43</v>
      </c>
      <c r="AX1294" s="14" t="s">
        <v>83</v>
      </c>
      <c r="AY1294" s="255" t="s">
        <v>156</v>
      </c>
    </row>
    <row r="1295" s="13" customFormat="1">
      <c r="A1295" s="13"/>
      <c r="B1295" s="234"/>
      <c r="C1295" s="235"/>
      <c r="D1295" s="236" t="s">
        <v>167</v>
      </c>
      <c r="E1295" s="237" t="s">
        <v>36</v>
      </c>
      <c r="F1295" s="238" t="s">
        <v>1482</v>
      </c>
      <c r="G1295" s="235"/>
      <c r="H1295" s="237" t="s">
        <v>36</v>
      </c>
      <c r="I1295" s="239"/>
      <c r="J1295" s="235"/>
      <c r="K1295" s="235"/>
      <c r="L1295" s="240"/>
      <c r="M1295" s="241"/>
      <c r="N1295" s="242"/>
      <c r="O1295" s="242"/>
      <c r="P1295" s="242"/>
      <c r="Q1295" s="242"/>
      <c r="R1295" s="242"/>
      <c r="S1295" s="242"/>
      <c r="T1295" s="243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44" t="s">
        <v>167</v>
      </c>
      <c r="AU1295" s="244" t="s">
        <v>94</v>
      </c>
      <c r="AV1295" s="13" t="s">
        <v>91</v>
      </c>
      <c r="AW1295" s="13" t="s">
        <v>43</v>
      </c>
      <c r="AX1295" s="13" t="s">
        <v>83</v>
      </c>
      <c r="AY1295" s="244" t="s">
        <v>156</v>
      </c>
    </row>
    <row r="1296" s="13" customFormat="1">
      <c r="A1296" s="13"/>
      <c r="B1296" s="234"/>
      <c r="C1296" s="235"/>
      <c r="D1296" s="236" t="s">
        <v>167</v>
      </c>
      <c r="E1296" s="237" t="s">
        <v>36</v>
      </c>
      <c r="F1296" s="238" t="s">
        <v>1483</v>
      </c>
      <c r="G1296" s="235"/>
      <c r="H1296" s="237" t="s">
        <v>36</v>
      </c>
      <c r="I1296" s="239"/>
      <c r="J1296" s="235"/>
      <c r="K1296" s="235"/>
      <c r="L1296" s="240"/>
      <c r="M1296" s="241"/>
      <c r="N1296" s="242"/>
      <c r="O1296" s="242"/>
      <c r="P1296" s="242"/>
      <c r="Q1296" s="242"/>
      <c r="R1296" s="242"/>
      <c r="S1296" s="242"/>
      <c r="T1296" s="243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44" t="s">
        <v>167</v>
      </c>
      <c r="AU1296" s="244" t="s">
        <v>94</v>
      </c>
      <c r="AV1296" s="13" t="s">
        <v>91</v>
      </c>
      <c r="AW1296" s="13" t="s">
        <v>43</v>
      </c>
      <c r="AX1296" s="13" t="s">
        <v>83</v>
      </c>
      <c r="AY1296" s="244" t="s">
        <v>156</v>
      </c>
    </row>
    <row r="1297" s="15" customFormat="1">
      <c r="A1297" s="15"/>
      <c r="B1297" s="256"/>
      <c r="C1297" s="257"/>
      <c r="D1297" s="236" t="s">
        <v>167</v>
      </c>
      <c r="E1297" s="258" t="s">
        <v>36</v>
      </c>
      <c r="F1297" s="259" t="s">
        <v>250</v>
      </c>
      <c r="G1297" s="257"/>
      <c r="H1297" s="260">
        <v>30</v>
      </c>
      <c r="I1297" s="261"/>
      <c r="J1297" s="257"/>
      <c r="K1297" s="257"/>
      <c r="L1297" s="262"/>
      <c r="M1297" s="263"/>
      <c r="N1297" s="264"/>
      <c r="O1297" s="264"/>
      <c r="P1297" s="264"/>
      <c r="Q1297" s="264"/>
      <c r="R1297" s="264"/>
      <c r="S1297" s="264"/>
      <c r="T1297" s="265"/>
      <c r="U1297" s="15"/>
      <c r="V1297" s="15"/>
      <c r="W1297" s="15"/>
      <c r="X1297" s="15"/>
      <c r="Y1297" s="15"/>
      <c r="Z1297" s="15"/>
      <c r="AA1297" s="15"/>
      <c r="AB1297" s="15"/>
      <c r="AC1297" s="15"/>
      <c r="AD1297" s="15"/>
      <c r="AE1297" s="15"/>
      <c r="AT1297" s="266" t="s">
        <v>167</v>
      </c>
      <c r="AU1297" s="266" t="s">
        <v>94</v>
      </c>
      <c r="AV1297" s="15" t="s">
        <v>163</v>
      </c>
      <c r="AW1297" s="15" t="s">
        <v>43</v>
      </c>
      <c r="AX1297" s="15" t="s">
        <v>91</v>
      </c>
      <c r="AY1297" s="266" t="s">
        <v>156</v>
      </c>
    </row>
    <row r="1298" s="2" customFormat="1" ht="24.15" customHeight="1">
      <c r="A1298" s="42"/>
      <c r="B1298" s="43"/>
      <c r="C1298" s="216" t="s">
        <v>1494</v>
      </c>
      <c r="D1298" s="216" t="s">
        <v>158</v>
      </c>
      <c r="E1298" s="217" t="s">
        <v>1495</v>
      </c>
      <c r="F1298" s="218" t="s">
        <v>1496</v>
      </c>
      <c r="G1298" s="219" t="s">
        <v>212</v>
      </c>
      <c r="H1298" s="220">
        <v>20.350000000000001</v>
      </c>
      <c r="I1298" s="221"/>
      <c r="J1298" s="222">
        <f>ROUND(I1298*H1298,2)</f>
        <v>0</v>
      </c>
      <c r="K1298" s="218" t="s">
        <v>162</v>
      </c>
      <c r="L1298" s="48"/>
      <c r="M1298" s="223" t="s">
        <v>36</v>
      </c>
      <c r="N1298" s="224" t="s">
        <v>54</v>
      </c>
      <c r="O1298" s="88"/>
      <c r="P1298" s="225">
        <f>O1298*H1298</f>
        <v>0</v>
      </c>
      <c r="Q1298" s="225">
        <v>0.00043199999999999998</v>
      </c>
      <c r="R1298" s="225">
        <f>Q1298*H1298</f>
        <v>0.0087912000000000008</v>
      </c>
      <c r="S1298" s="225">
        <v>0</v>
      </c>
      <c r="T1298" s="226">
        <f>S1298*H1298</f>
        <v>0</v>
      </c>
      <c r="U1298" s="42"/>
      <c r="V1298" s="42"/>
      <c r="W1298" s="42"/>
      <c r="X1298" s="42"/>
      <c r="Y1298" s="42"/>
      <c r="Z1298" s="42"/>
      <c r="AA1298" s="42"/>
      <c r="AB1298" s="42"/>
      <c r="AC1298" s="42"/>
      <c r="AD1298" s="42"/>
      <c r="AE1298" s="42"/>
      <c r="AR1298" s="227" t="s">
        <v>291</v>
      </c>
      <c r="AT1298" s="227" t="s">
        <v>158</v>
      </c>
      <c r="AU1298" s="227" t="s">
        <v>94</v>
      </c>
      <c r="AY1298" s="20" t="s">
        <v>156</v>
      </c>
      <c r="BE1298" s="228">
        <f>IF(N1298="základní",J1298,0)</f>
        <v>0</v>
      </c>
      <c r="BF1298" s="228">
        <f>IF(N1298="snížená",J1298,0)</f>
        <v>0</v>
      </c>
      <c r="BG1298" s="228">
        <f>IF(N1298="zákl. přenesená",J1298,0)</f>
        <v>0</v>
      </c>
      <c r="BH1298" s="228">
        <f>IF(N1298="sníž. přenesená",J1298,0)</f>
        <v>0</v>
      </c>
      <c r="BI1298" s="228">
        <f>IF(N1298="nulová",J1298,0)</f>
        <v>0</v>
      </c>
      <c r="BJ1298" s="20" t="s">
        <v>91</v>
      </c>
      <c r="BK1298" s="228">
        <f>ROUND(I1298*H1298,2)</f>
        <v>0</v>
      </c>
      <c r="BL1298" s="20" t="s">
        <v>291</v>
      </c>
      <c r="BM1298" s="227" t="s">
        <v>1497</v>
      </c>
    </row>
    <row r="1299" s="2" customFormat="1">
      <c r="A1299" s="42"/>
      <c r="B1299" s="43"/>
      <c r="C1299" s="44"/>
      <c r="D1299" s="229" t="s">
        <v>165</v>
      </c>
      <c r="E1299" s="44"/>
      <c r="F1299" s="230" t="s">
        <v>1498</v>
      </c>
      <c r="G1299" s="44"/>
      <c r="H1299" s="44"/>
      <c r="I1299" s="231"/>
      <c r="J1299" s="44"/>
      <c r="K1299" s="44"/>
      <c r="L1299" s="48"/>
      <c r="M1299" s="232"/>
      <c r="N1299" s="233"/>
      <c r="O1299" s="88"/>
      <c r="P1299" s="88"/>
      <c r="Q1299" s="88"/>
      <c r="R1299" s="88"/>
      <c r="S1299" s="88"/>
      <c r="T1299" s="89"/>
      <c r="U1299" s="42"/>
      <c r="V1299" s="42"/>
      <c r="W1299" s="42"/>
      <c r="X1299" s="42"/>
      <c r="Y1299" s="42"/>
      <c r="Z1299" s="42"/>
      <c r="AA1299" s="42"/>
      <c r="AB1299" s="42"/>
      <c r="AC1299" s="42"/>
      <c r="AD1299" s="42"/>
      <c r="AE1299" s="42"/>
      <c r="AT1299" s="20" t="s">
        <v>165</v>
      </c>
      <c r="AU1299" s="20" t="s">
        <v>94</v>
      </c>
    </row>
    <row r="1300" s="2" customFormat="1">
      <c r="A1300" s="42"/>
      <c r="B1300" s="43"/>
      <c r="C1300" s="44"/>
      <c r="D1300" s="236" t="s">
        <v>413</v>
      </c>
      <c r="E1300" s="44"/>
      <c r="F1300" s="278" t="s">
        <v>1499</v>
      </c>
      <c r="G1300" s="44"/>
      <c r="H1300" s="44"/>
      <c r="I1300" s="231"/>
      <c r="J1300" s="44"/>
      <c r="K1300" s="44"/>
      <c r="L1300" s="48"/>
      <c r="M1300" s="232"/>
      <c r="N1300" s="233"/>
      <c r="O1300" s="88"/>
      <c r="P1300" s="88"/>
      <c r="Q1300" s="88"/>
      <c r="R1300" s="88"/>
      <c r="S1300" s="88"/>
      <c r="T1300" s="89"/>
      <c r="U1300" s="42"/>
      <c r="V1300" s="42"/>
      <c r="W1300" s="42"/>
      <c r="X1300" s="42"/>
      <c r="Y1300" s="42"/>
      <c r="Z1300" s="42"/>
      <c r="AA1300" s="42"/>
      <c r="AB1300" s="42"/>
      <c r="AC1300" s="42"/>
      <c r="AD1300" s="42"/>
      <c r="AE1300" s="42"/>
      <c r="AT1300" s="20" t="s">
        <v>413</v>
      </c>
      <c r="AU1300" s="20" t="s">
        <v>94</v>
      </c>
    </row>
    <row r="1301" s="13" customFormat="1">
      <c r="A1301" s="13"/>
      <c r="B1301" s="234"/>
      <c r="C1301" s="235"/>
      <c r="D1301" s="236" t="s">
        <v>167</v>
      </c>
      <c r="E1301" s="237" t="s">
        <v>36</v>
      </c>
      <c r="F1301" s="238" t="s">
        <v>1500</v>
      </c>
      <c r="G1301" s="235"/>
      <c r="H1301" s="237" t="s">
        <v>36</v>
      </c>
      <c r="I1301" s="239"/>
      <c r="J1301" s="235"/>
      <c r="K1301" s="235"/>
      <c r="L1301" s="240"/>
      <c r="M1301" s="241"/>
      <c r="N1301" s="242"/>
      <c r="O1301" s="242"/>
      <c r="P1301" s="242"/>
      <c r="Q1301" s="242"/>
      <c r="R1301" s="242"/>
      <c r="S1301" s="242"/>
      <c r="T1301" s="243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44" t="s">
        <v>167</v>
      </c>
      <c r="AU1301" s="244" t="s">
        <v>94</v>
      </c>
      <c r="AV1301" s="13" t="s">
        <v>91</v>
      </c>
      <c r="AW1301" s="13" t="s">
        <v>43</v>
      </c>
      <c r="AX1301" s="13" t="s">
        <v>83</v>
      </c>
      <c r="AY1301" s="244" t="s">
        <v>156</v>
      </c>
    </row>
    <row r="1302" s="13" customFormat="1">
      <c r="A1302" s="13"/>
      <c r="B1302" s="234"/>
      <c r="C1302" s="235"/>
      <c r="D1302" s="236" t="s">
        <v>167</v>
      </c>
      <c r="E1302" s="237" t="s">
        <v>36</v>
      </c>
      <c r="F1302" s="238" t="s">
        <v>1501</v>
      </c>
      <c r="G1302" s="235"/>
      <c r="H1302" s="237" t="s">
        <v>36</v>
      </c>
      <c r="I1302" s="239"/>
      <c r="J1302" s="235"/>
      <c r="K1302" s="235"/>
      <c r="L1302" s="240"/>
      <c r="M1302" s="241"/>
      <c r="N1302" s="242"/>
      <c r="O1302" s="242"/>
      <c r="P1302" s="242"/>
      <c r="Q1302" s="242"/>
      <c r="R1302" s="242"/>
      <c r="S1302" s="242"/>
      <c r="T1302" s="243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44" t="s">
        <v>167</v>
      </c>
      <c r="AU1302" s="244" t="s">
        <v>94</v>
      </c>
      <c r="AV1302" s="13" t="s">
        <v>91</v>
      </c>
      <c r="AW1302" s="13" t="s">
        <v>43</v>
      </c>
      <c r="AX1302" s="13" t="s">
        <v>83</v>
      </c>
      <c r="AY1302" s="244" t="s">
        <v>156</v>
      </c>
    </row>
    <row r="1303" s="13" customFormat="1">
      <c r="A1303" s="13"/>
      <c r="B1303" s="234"/>
      <c r="C1303" s="235"/>
      <c r="D1303" s="236" t="s">
        <v>167</v>
      </c>
      <c r="E1303" s="237" t="s">
        <v>36</v>
      </c>
      <c r="F1303" s="238" t="s">
        <v>1502</v>
      </c>
      <c r="G1303" s="235"/>
      <c r="H1303" s="237" t="s">
        <v>36</v>
      </c>
      <c r="I1303" s="239"/>
      <c r="J1303" s="235"/>
      <c r="K1303" s="235"/>
      <c r="L1303" s="240"/>
      <c r="M1303" s="241"/>
      <c r="N1303" s="242"/>
      <c r="O1303" s="242"/>
      <c r="P1303" s="242"/>
      <c r="Q1303" s="242"/>
      <c r="R1303" s="242"/>
      <c r="S1303" s="242"/>
      <c r="T1303" s="243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44" t="s">
        <v>167</v>
      </c>
      <c r="AU1303" s="244" t="s">
        <v>94</v>
      </c>
      <c r="AV1303" s="13" t="s">
        <v>91</v>
      </c>
      <c r="AW1303" s="13" t="s">
        <v>43</v>
      </c>
      <c r="AX1303" s="13" t="s">
        <v>83</v>
      </c>
      <c r="AY1303" s="244" t="s">
        <v>156</v>
      </c>
    </row>
    <row r="1304" s="13" customFormat="1">
      <c r="A1304" s="13"/>
      <c r="B1304" s="234"/>
      <c r="C1304" s="235"/>
      <c r="D1304" s="236" t="s">
        <v>167</v>
      </c>
      <c r="E1304" s="237" t="s">
        <v>36</v>
      </c>
      <c r="F1304" s="238" t="s">
        <v>1503</v>
      </c>
      <c r="G1304" s="235"/>
      <c r="H1304" s="237" t="s">
        <v>36</v>
      </c>
      <c r="I1304" s="239"/>
      <c r="J1304" s="235"/>
      <c r="K1304" s="235"/>
      <c r="L1304" s="240"/>
      <c r="M1304" s="241"/>
      <c r="N1304" s="242"/>
      <c r="O1304" s="242"/>
      <c r="P1304" s="242"/>
      <c r="Q1304" s="242"/>
      <c r="R1304" s="242"/>
      <c r="S1304" s="242"/>
      <c r="T1304" s="243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44" t="s">
        <v>167</v>
      </c>
      <c r="AU1304" s="244" t="s">
        <v>94</v>
      </c>
      <c r="AV1304" s="13" t="s">
        <v>91</v>
      </c>
      <c r="AW1304" s="13" t="s">
        <v>43</v>
      </c>
      <c r="AX1304" s="13" t="s">
        <v>83</v>
      </c>
      <c r="AY1304" s="244" t="s">
        <v>156</v>
      </c>
    </row>
    <row r="1305" s="13" customFormat="1">
      <c r="A1305" s="13"/>
      <c r="B1305" s="234"/>
      <c r="C1305" s="235"/>
      <c r="D1305" s="236" t="s">
        <v>167</v>
      </c>
      <c r="E1305" s="237" t="s">
        <v>36</v>
      </c>
      <c r="F1305" s="238" t="s">
        <v>1504</v>
      </c>
      <c r="G1305" s="235"/>
      <c r="H1305" s="237" t="s">
        <v>36</v>
      </c>
      <c r="I1305" s="239"/>
      <c r="J1305" s="235"/>
      <c r="K1305" s="235"/>
      <c r="L1305" s="240"/>
      <c r="M1305" s="241"/>
      <c r="N1305" s="242"/>
      <c r="O1305" s="242"/>
      <c r="P1305" s="242"/>
      <c r="Q1305" s="242"/>
      <c r="R1305" s="242"/>
      <c r="S1305" s="242"/>
      <c r="T1305" s="243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44" t="s">
        <v>167</v>
      </c>
      <c r="AU1305" s="244" t="s">
        <v>94</v>
      </c>
      <c r="AV1305" s="13" t="s">
        <v>91</v>
      </c>
      <c r="AW1305" s="13" t="s">
        <v>43</v>
      </c>
      <c r="AX1305" s="13" t="s">
        <v>83</v>
      </c>
      <c r="AY1305" s="244" t="s">
        <v>156</v>
      </c>
    </row>
    <row r="1306" s="13" customFormat="1">
      <c r="A1306" s="13"/>
      <c r="B1306" s="234"/>
      <c r="C1306" s="235"/>
      <c r="D1306" s="236" t="s">
        <v>167</v>
      </c>
      <c r="E1306" s="237" t="s">
        <v>36</v>
      </c>
      <c r="F1306" s="238" t="s">
        <v>1505</v>
      </c>
      <c r="G1306" s="235"/>
      <c r="H1306" s="237" t="s">
        <v>36</v>
      </c>
      <c r="I1306" s="239"/>
      <c r="J1306" s="235"/>
      <c r="K1306" s="235"/>
      <c r="L1306" s="240"/>
      <c r="M1306" s="241"/>
      <c r="N1306" s="242"/>
      <c r="O1306" s="242"/>
      <c r="P1306" s="242"/>
      <c r="Q1306" s="242"/>
      <c r="R1306" s="242"/>
      <c r="S1306" s="242"/>
      <c r="T1306" s="243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44" t="s">
        <v>167</v>
      </c>
      <c r="AU1306" s="244" t="s">
        <v>94</v>
      </c>
      <c r="AV1306" s="13" t="s">
        <v>91</v>
      </c>
      <c r="AW1306" s="13" t="s">
        <v>43</v>
      </c>
      <c r="AX1306" s="13" t="s">
        <v>83</v>
      </c>
      <c r="AY1306" s="244" t="s">
        <v>156</v>
      </c>
    </row>
    <row r="1307" s="13" customFormat="1">
      <c r="A1307" s="13"/>
      <c r="B1307" s="234"/>
      <c r="C1307" s="235"/>
      <c r="D1307" s="236" t="s">
        <v>167</v>
      </c>
      <c r="E1307" s="237" t="s">
        <v>36</v>
      </c>
      <c r="F1307" s="238" t="s">
        <v>1506</v>
      </c>
      <c r="G1307" s="235"/>
      <c r="H1307" s="237" t="s">
        <v>36</v>
      </c>
      <c r="I1307" s="239"/>
      <c r="J1307" s="235"/>
      <c r="K1307" s="235"/>
      <c r="L1307" s="240"/>
      <c r="M1307" s="241"/>
      <c r="N1307" s="242"/>
      <c r="O1307" s="242"/>
      <c r="P1307" s="242"/>
      <c r="Q1307" s="242"/>
      <c r="R1307" s="242"/>
      <c r="S1307" s="242"/>
      <c r="T1307" s="243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44" t="s">
        <v>167</v>
      </c>
      <c r="AU1307" s="244" t="s">
        <v>94</v>
      </c>
      <c r="AV1307" s="13" t="s">
        <v>91</v>
      </c>
      <c r="AW1307" s="13" t="s">
        <v>43</v>
      </c>
      <c r="AX1307" s="13" t="s">
        <v>83</v>
      </c>
      <c r="AY1307" s="244" t="s">
        <v>156</v>
      </c>
    </row>
    <row r="1308" s="13" customFormat="1">
      <c r="A1308" s="13"/>
      <c r="B1308" s="234"/>
      <c r="C1308" s="235"/>
      <c r="D1308" s="236" t="s">
        <v>167</v>
      </c>
      <c r="E1308" s="237" t="s">
        <v>36</v>
      </c>
      <c r="F1308" s="238" t="s">
        <v>1507</v>
      </c>
      <c r="G1308" s="235"/>
      <c r="H1308" s="237" t="s">
        <v>36</v>
      </c>
      <c r="I1308" s="239"/>
      <c r="J1308" s="235"/>
      <c r="K1308" s="235"/>
      <c r="L1308" s="240"/>
      <c r="M1308" s="241"/>
      <c r="N1308" s="242"/>
      <c r="O1308" s="242"/>
      <c r="P1308" s="242"/>
      <c r="Q1308" s="242"/>
      <c r="R1308" s="242"/>
      <c r="S1308" s="242"/>
      <c r="T1308" s="243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44" t="s">
        <v>167</v>
      </c>
      <c r="AU1308" s="244" t="s">
        <v>94</v>
      </c>
      <c r="AV1308" s="13" t="s">
        <v>91</v>
      </c>
      <c r="AW1308" s="13" t="s">
        <v>43</v>
      </c>
      <c r="AX1308" s="13" t="s">
        <v>83</v>
      </c>
      <c r="AY1308" s="244" t="s">
        <v>156</v>
      </c>
    </row>
    <row r="1309" s="13" customFormat="1">
      <c r="A1309" s="13"/>
      <c r="B1309" s="234"/>
      <c r="C1309" s="235"/>
      <c r="D1309" s="236" t="s">
        <v>167</v>
      </c>
      <c r="E1309" s="237" t="s">
        <v>36</v>
      </c>
      <c r="F1309" s="238" t="s">
        <v>1476</v>
      </c>
      <c r="G1309" s="235"/>
      <c r="H1309" s="237" t="s">
        <v>36</v>
      </c>
      <c r="I1309" s="239"/>
      <c r="J1309" s="235"/>
      <c r="K1309" s="235"/>
      <c r="L1309" s="240"/>
      <c r="M1309" s="241"/>
      <c r="N1309" s="242"/>
      <c r="O1309" s="242"/>
      <c r="P1309" s="242"/>
      <c r="Q1309" s="242"/>
      <c r="R1309" s="242"/>
      <c r="S1309" s="242"/>
      <c r="T1309" s="243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44" t="s">
        <v>167</v>
      </c>
      <c r="AU1309" s="244" t="s">
        <v>94</v>
      </c>
      <c r="AV1309" s="13" t="s">
        <v>91</v>
      </c>
      <c r="AW1309" s="13" t="s">
        <v>43</v>
      </c>
      <c r="AX1309" s="13" t="s">
        <v>83</v>
      </c>
      <c r="AY1309" s="244" t="s">
        <v>156</v>
      </c>
    </row>
    <row r="1310" s="14" customFormat="1">
      <c r="A1310" s="14"/>
      <c r="B1310" s="245"/>
      <c r="C1310" s="246"/>
      <c r="D1310" s="236" t="s">
        <v>167</v>
      </c>
      <c r="E1310" s="247" t="s">
        <v>36</v>
      </c>
      <c r="F1310" s="248" t="s">
        <v>1508</v>
      </c>
      <c r="G1310" s="246"/>
      <c r="H1310" s="249">
        <v>20.350000000000001</v>
      </c>
      <c r="I1310" s="250"/>
      <c r="J1310" s="246"/>
      <c r="K1310" s="246"/>
      <c r="L1310" s="251"/>
      <c r="M1310" s="252"/>
      <c r="N1310" s="253"/>
      <c r="O1310" s="253"/>
      <c r="P1310" s="253"/>
      <c r="Q1310" s="253"/>
      <c r="R1310" s="253"/>
      <c r="S1310" s="253"/>
      <c r="T1310" s="254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55" t="s">
        <v>167</v>
      </c>
      <c r="AU1310" s="255" t="s">
        <v>94</v>
      </c>
      <c r="AV1310" s="14" t="s">
        <v>94</v>
      </c>
      <c r="AW1310" s="14" t="s">
        <v>43</v>
      </c>
      <c r="AX1310" s="14" t="s">
        <v>91</v>
      </c>
      <c r="AY1310" s="255" t="s">
        <v>156</v>
      </c>
    </row>
    <row r="1311" s="2" customFormat="1" ht="21.75" customHeight="1">
      <c r="A1311" s="42"/>
      <c r="B1311" s="43"/>
      <c r="C1311" s="216" t="s">
        <v>1509</v>
      </c>
      <c r="D1311" s="216" t="s">
        <v>158</v>
      </c>
      <c r="E1311" s="217" t="s">
        <v>1510</v>
      </c>
      <c r="F1311" s="218" t="s">
        <v>1511</v>
      </c>
      <c r="G1311" s="219" t="s">
        <v>161</v>
      </c>
      <c r="H1311" s="220">
        <v>103.359</v>
      </c>
      <c r="I1311" s="221"/>
      <c r="J1311" s="222">
        <f>ROUND(I1311*H1311,2)</f>
        <v>0</v>
      </c>
      <c r="K1311" s="218" t="s">
        <v>162</v>
      </c>
      <c r="L1311" s="48"/>
      <c r="M1311" s="223" t="s">
        <v>36</v>
      </c>
      <c r="N1311" s="224" t="s">
        <v>54</v>
      </c>
      <c r="O1311" s="88"/>
      <c r="P1311" s="225">
        <f>O1311*H1311</f>
        <v>0</v>
      </c>
      <c r="Q1311" s="225">
        <v>0</v>
      </c>
      <c r="R1311" s="225">
        <f>Q1311*H1311</f>
        <v>0</v>
      </c>
      <c r="S1311" s="225">
        <v>0</v>
      </c>
      <c r="T1311" s="226">
        <f>S1311*H1311</f>
        <v>0</v>
      </c>
      <c r="U1311" s="42"/>
      <c r="V1311" s="42"/>
      <c r="W1311" s="42"/>
      <c r="X1311" s="42"/>
      <c r="Y1311" s="42"/>
      <c r="Z1311" s="42"/>
      <c r="AA1311" s="42"/>
      <c r="AB1311" s="42"/>
      <c r="AC1311" s="42"/>
      <c r="AD1311" s="42"/>
      <c r="AE1311" s="42"/>
      <c r="AR1311" s="227" t="s">
        <v>291</v>
      </c>
      <c r="AT1311" s="227" t="s">
        <v>158</v>
      </c>
      <c r="AU1311" s="227" t="s">
        <v>94</v>
      </c>
      <c r="AY1311" s="20" t="s">
        <v>156</v>
      </c>
      <c r="BE1311" s="228">
        <f>IF(N1311="základní",J1311,0)</f>
        <v>0</v>
      </c>
      <c r="BF1311" s="228">
        <f>IF(N1311="snížená",J1311,0)</f>
        <v>0</v>
      </c>
      <c r="BG1311" s="228">
        <f>IF(N1311="zákl. přenesená",J1311,0)</f>
        <v>0</v>
      </c>
      <c r="BH1311" s="228">
        <f>IF(N1311="sníž. přenesená",J1311,0)</f>
        <v>0</v>
      </c>
      <c r="BI1311" s="228">
        <f>IF(N1311="nulová",J1311,0)</f>
        <v>0</v>
      </c>
      <c r="BJ1311" s="20" t="s">
        <v>91</v>
      </c>
      <c r="BK1311" s="228">
        <f>ROUND(I1311*H1311,2)</f>
        <v>0</v>
      </c>
      <c r="BL1311" s="20" t="s">
        <v>291</v>
      </c>
      <c r="BM1311" s="227" t="s">
        <v>1512</v>
      </c>
    </row>
    <row r="1312" s="2" customFormat="1">
      <c r="A1312" s="42"/>
      <c r="B1312" s="43"/>
      <c r="C1312" s="44"/>
      <c r="D1312" s="229" t="s">
        <v>165</v>
      </c>
      <c r="E1312" s="44"/>
      <c r="F1312" s="230" t="s">
        <v>1513</v>
      </c>
      <c r="G1312" s="44"/>
      <c r="H1312" s="44"/>
      <c r="I1312" s="231"/>
      <c r="J1312" s="44"/>
      <c r="K1312" s="44"/>
      <c r="L1312" s="48"/>
      <c r="M1312" s="232"/>
      <c r="N1312" s="233"/>
      <c r="O1312" s="88"/>
      <c r="P1312" s="88"/>
      <c r="Q1312" s="88"/>
      <c r="R1312" s="88"/>
      <c r="S1312" s="88"/>
      <c r="T1312" s="89"/>
      <c r="U1312" s="42"/>
      <c r="V1312" s="42"/>
      <c r="W1312" s="42"/>
      <c r="X1312" s="42"/>
      <c r="Y1312" s="42"/>
      <c r="Z1312" s="42"/>
      <c r="AA1312" s="42"/>
      <c r="AB1312" s="42"/>
      <c r="AC1312" s="42"/>
      <c r="AD1312" s="42"/>
      <c r="AE1312" s="42"/>
      <c r="AT1312" s="20" t="s">
        <v>165</v>
      </c>
      <c r="AU1312" s="20" t="s">
        <v>94</v>
      </c>
    </row>
    <row r="1313" s="13" customFormat="1">
      <c r="A1313" s="13"/>
      <c r="B1313" s="234"/>
      <c r="C1313" s="235"/>
      <c r="D1313" s="236" t="s">
        <v>167</v>
      </c>
      <c r="E1313" s="237" t="s">
        <v>36</v>
      </c>
      <c r="F1313" s="238" t="s">
        <v>1408</v>
      </c>
      <c r="G1313" s="235"/>
      <c r="H1313" s="237" t="s">
        <v>36</v>
      </c>
      <c r="I1313" s="239"/>
      <c r="J1313" s="235"/>
      <c r="K1313" s="235"/>
      <c r="L1313" s="240"/>
      <c r="M1313" s="241"/>
      <c r="N1313" s="242"/>
      <c r="O1313" s="242"/>
      <c r="P1313" s="242"/>
      <c r="Q1313" s="242"/>
      <c r="R1313" s="242"/>
      <c r="S1313" s="242"/>
      <c r="T1313" s="243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44" t="s">
        <v>167</v>
      </c>
      <c r="AU1313" s="244" t="s">
        <v>94</v>
      </c>
      <c r="AV1313" s="13" t="s">
        <v>91</v>
      </c>
      <c r="AW1313" s="13" t="s">
        <v>43</v>
      </c>
      <c r="AX1313" s="13" t="s">
        <v>83</v>
      </c>
      <c r="AY1313" s="244" t="s">
        <v>156</v>
      </c>
    </row>
    <row r="1314" s="13" customFormat="1">
      <c r="A1314" s="13"/>
      <c r="B1314" s="234"/>
      <c r="C1314" s="235"/>
      <c r="D1314" s="236" t="s">
        <v>167</v>
      </c>
      <c r="E1314" s="237" t="s">
        <v>36</v>
      </c>
      <c r="F1314" s="238" t="s">
        <v>1409</v>
      </c>
      <c r="G1314" s="235"/>
      <c r="H1314" s="237" t="s">
        <v>36</v>
      </c>
      <c r="I1314" s="239"/>
      <c r="J1314" s="235"/>
      <c r="K1314" s="235"/>
      <c r="L1314" s="240"/>
      <c r="M1314" s="241"/>
      <c r="N1314" s="242"/>
      <c r="O1314" s="242"/>
      <c r="P1314" s="242"/>
      <c r="Q1314" s="242"/>
      <c r="R1314" s="242"/>
      <c r="S1314" s="242"/>
      <c r="T1314" s="243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44" t="s">
        <v>167</v>
      </c>
      <c r="AU1314" s="244" t="s">
        <v>94</v>
      </c>
      <c r="AV1314" s="13" t="s">
        <v>91</v>
      </c>
      <c r="AW1314" s="13" t="s">
        <v>43</v>
      </c>
      <c r="AX1314" s="13" t="s">
        <v>83</v>
      </c>
      <c r="AY1314" s="244" t="s">
        <v>156</v>
      </c>
    </row>
    <row r="1315" s="13" customFormat="1">
      <c r="A1315" s="13"/>
      <c r="B1315" s="234"/>
      <c r="C1315" s="235"/>
      <c r="D1315" s="236" t="s">
        <v>167</v>
      </c>
      <c r="E1315" s="237" t="s">
        <v>36</v>
      </c>
      <c r="F1315" s="238" t="s">
        <v>1410</v>
      </c>
      <c r="G1315" s="235"/>
      <c r="H1315" s="237" t="s">
        <v>36</v>
      </c>
      <c r="I1315" s="239"/>
      <c r="J1315" s="235"/>
      <c r="K1315" s="235"/>
      <c r="L1315" s="240"/>
      <c r="M1315" s="241"/>
      <c r="N1315" s="242"/>
      <c r="O1315" s="242"/>
      <c r="P1315" s="242"/>
      <c r="Q1315" s="242"/>
      <c r="R1315" s="242"/>
      <c r="S1315" s="242"/>
      <c r="T1315" s="243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44" t="s">
        <v>167</v>
      </c>
      <c r="AU1315" s="244" t="s">
        <v>94</v>
      </c>
      <c r="AV1315" s="13" t="s">
        <v>91</v>
      </c>
      <c r="AW1315" s="13" t="s">
        <v>43</v>
      </c>
      <c r="AX1315" s="13" t="s">
        <v>83</v>
      </c>
      <c r="AY1315" s="244" t="s">
        <v>156</v>
      </c>
    </row>
    <row r="1316" s="13" customFormat="1">
      <c r="A1316" s="13"/>
      <c r="B1316" s="234"/>
      <c r="C1316" s="235"/>
      <c r="D1316" s="236" t="s">
        <v>167</v>
      </c>
      <c r="E1316" s="237" t="s">
        <v>36</v>
      </c>
      <c r="F1316" s="238" t="s">
        <v>1411</v>
      </c>
      <c r="G1316" s="235"/>
      <c r="H1316" s="237" t="s">
        <v>36</v>
      </c>
      <c r="I1316" s="239"/>
      <c r="J1316" s="235"/>
      <c r="K1316" s="235"/>
      <c r="L1316" s="240"/>
      <c r="M1316" s="241"/>
      <c r="N1316" s="242"/>
      <c r="O1316" s="242"/>
      <c r="P1316" s="242"/>
      <c r="Q1316" s="242"/>
      <c r="R1316" s="242"/>
      <c r="S1316" s="242"/>
      <c r="T1316" s="243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44" t="s">
        <v>167</v>
      </c>
      <c r="AU1316" s="244" t="s">
        <v>94</v>
      </c>
      <c r="AV1316" s="13" t="s">
        <v>91</v>
      </c>
      <c r="AW1316" s="13" t="s">
        <v>43</v>
      </c>
      <c r="AX1316" s="13" t="s">
        <v>83</v>
      </c>
      <c r="AY1316" s="244" t="s">
        <v>156</v>
      </c>
    </row>
    <row r="1317" s="13" customFormat="1">
      <c r="A1317" s="13"/>
      <c r="B1317" s="234"/>
      <c r="C1317" s="235"/>
      <c r="D1317" s="236" t="s">
        <v>167</v>
      </c>
      <c r="E1317" s="237" t="s">
        <v>36</v>
      </c>
      <c r="F1317" s="238" t="s">
        <v>1412</v>
      </c>
      <c r="G1317" s="235"/>
      <c r="H1317" s="237" t="s">
        <v>36</v>
      </c>
      <c r="I1317" s="239"/>
      <c r="J1317" s="235"/>
      <c r="K1317" s="235"/>
      <c r="L1317" s="240"/>
      <c r="M1317" s="241"/>
      <c r="N1317" s="242"/>
      <c r="O1317" s="242"/>
      <c r="P1317" s="242"/>
      <c r="Q1317" s="242"/>
      <c r="R1317" s="242"/>
      <c r="S1317" s="242"/>
      <c r="T1317" s="243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44" t="s">
        <v>167</v>
      </c>
      <c r="AU1317" s="244" t="s">
        <v>94</v>
      </c>
      <c r="AV1317" s="13" t="s">
        <v>91</v>
      </c>
      <c r="AW1317" s="13" t="s">
        <v>43</v>
      </c>
      <c r="AX1317" s="13" t="s">
        <v>83</v>
      </c>
      <c r="AY1317" s="244" t="s">
        <v>156</v>
      </c>
    </row>
    <row r="1318" s="13" customFormat="1">
      <c r="A1318" s="13"/>
      <c r="B1318" s="234"/>
      <c r="C1318" s="235"/>
      <c r="D1318" s="236" t="s">
        <v>167</v>
      </c>
      <c r="E1318" s="237" t="s">
        <v>36</v>
      </c>
      <c r="F1318" s="238" t="s">
        <v>1413</v>
      </c>
      <c r="G1318" s="235"/>
      <c r="H1318" s="237" t="s">
        <v>36</v>
      </c>
      <c r="I1318" s="239"/>
      <c r="J1318" s="235"/>
      <c r="K1318" s="235"/>
      <c r="L1318" s="240"/>
      <c r="M1318" s="241"/>
      <c r="N1318" s="242"/>
      <c r="O1318" s="242"/>
      <c r="P1318" s="242"/>
      <c r="Q1318" s="242"/>
      <c r="R1318" s="242"/>
      <c r="S1318" s="242"/>
      <c r="T1318" s="243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44" t="s">
        <v>167</v>
      </c>
      <c r="AU1318" s="244" t="s">
        <v>94</v>
      </c>
      <c r="AV1318" s="13" t="s">
        <v>91</v>
      </c>
      <c r="AW1318" s="13" t="s">
        <v>43</v>
      </c>
      <c r="AX1318" s="13" t="s">
        <v>83</v>
      </c>
      <c r="AY1318" s="244" t="s">
        <v>156</v>
      </c>
    </row>
    <row r="1319" s="13" customFormat="1">
      <c r="A1319" s="13"/>
      <c r="B1319" s="234"/>
      <c r="C1319" s="235"/>
      <c r="D1319" s="236" t="s">
        <v>167</v>
      </c>
      <c r="E1319" s="237" t="s">
        <v>36</v>
      </c>
      <c r="F1319" s="238" t="s">
        <v>1414</v>
      </c>
      <c r="G1319" s="235"/>
      <c r="H1319" s="237" t="s">
        <v>36</v>
      </c>
      <c r="I1319" s="239"/>
      <c r="J1319" s="235"/>
      <c r="K1319" s="235"/>
      <c r="L1319" s="240"/>
      <c r="M1319" s="241"/>
      <c r="N1319" s="242"/>
      <c r="O1319" s="242"/>
      <c r="P1319" s="242"/>
      <c r="Q1319" s="242"/>
      <c r="R1319" s="242"/>
      <c r="S1319" s="242"/>
      <c r="T1319" s="243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44" t="s">
        <v>167</v>
      </c>
      <c r="AU1319" s="244" t="s">
        <v>94</v>
      </c>
      <c r="AV1319" s="13" t="s">
        <v>91</v>
      </c>
      <c r="AW1319" s="13" t="s">
        <v>43</v>
      </c>
      <c r="AX1319" s="13" t="s">
        <v>83</v>
      </c>
      <c r="AY1319" s="244" t="s">
        <v>156</v>
      </c>
    </row>
    <row r="1320" s="13" customFormat="1">
      <c r="A1320" s="13"/>
      <c r="B1320" s="234"/>
      <c r="C1320" s="235"/>
      <c r="D1320" s="236" t="s">
        <v>167</v>
      </c>
      <c r="E1320" s="237" t="s">
        <v>36</v>
      </c>
      <c r="F1320" s="238" t="s">
        <v>1413</v>
      </c>
      <c r="G1320" s="235"/>
      <c r="H1320" s="237" t="s">
        <v>36</v>
      </c>
      <c r="I1320" s="239"/>
      <c r="J1320" s="235"/>
      <c r="K1320" s="235"/>
      <c r="L1320" s="240"/>
      <c r="M1320" s="241"/>
      <c r="N1320" s="242"/>
      <c r="O1320" s="242"/>
      <c r="P1320" s="242"/>
      <c r="Q1320" s="242"/>
      <c r="R1320" s="242"/>
      <c r="S1320" s="242"/>
      <c r="T1320" s="243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44" t="s">
        <v>167</v>
      </c>
      <c r="AU1320" s="244" t="s">
        <v>94</v>
      </c>
      <c r="AV1320" s="13" t="s">
        <v>91</v>
      </c>
      <c r="AW1320" s="13" t="s">
        <v>43</v>
      </c>
      <c r="AX1320" s="13" t="s">
        <v>83</v>
      </c>
      <c r="AY1320" s="244" t="s">
        <v>156</v>
      </c>
    </row>
    <row r="1321" s="13" customFormat="1">
      <c r="A1321" s="13"/>
      <c r="B1321" s="234"/>
      <c r="C1321" s="235"/>
      <c r="D1321" s="236" t="s">
        <v>167</v>
      </c>
      <c r="E1321" s="237" t="s">
        <v>36</v>
      </c>
      <c r="F1321" s="238" t="s">
        <v>1415</v>
      </c>
      <c r="G1321" s="235"/>
      <c r="H1321" s="237" t="s">
        <v>36</v>
      </c>
      <c r="I1321" s="239"/>
      <c r="J1321" s="235"/>
      <c r="K1321" s="235"/>
      <c r="L1321" s="240"/>
      <c r="M1321" s="241"/>
      <c r="N1321" s="242"/>
      <c r="O1321" s="242"/>
      <c r="P1321" s="242"/>
      <c r="Q1321" s="242"/>
      <c r="R1321" s="242"/>
      <c r="S1321" s="242"/>
      <c r="T1321" s="243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44" t="s">
        <v>167</v>
      </c>
      <c r="AU1321" s="244" t="s">
        <v>94</v>
      </c>
      <c r="AV1321" s="13" t="s">
        <v>91</v>
      </c>
      <c r="AW1321" s="13" t="s">
        <v>43</v>
      </c>
      <c r="AX1321" s="13" t="s">
        <v>83</v>
      </c>
      <c r="AY1321" s="244" t="s">
        <v>156</v>
      </c>
    </row>
    <row r="1322" s="13" customFormat="1">
      <c r="A1322" s="13"/>
      <c r="B1322" s="234"/>
      <c r="C1322" s="235"/>
      <c r="D1322" s="236" t="s">
        <v>167</v>
      </c>
      <c r="E1322" s="237" t="s">
        <v>36</v>
      </c>
      <c r="F1322" s="238" t="s">
        <v>1416</v>
      </c>
      <c r="G1322" s="235"/>
      <c r="H1322" s="237" t="s">
        <v>36</v>
      </c>
      <c r="I1322" s="239"/>
      <c r="J1322" s="235"/>
      <c r="K1322" s="235"/>
      <c r="L1322" s="240"/>
      <c r="M1322" s="241"/>
      <c r="N1322" s="242"/>
      <c r="O1322" s="242"/>
      <c r="P1322" s="242"/>
      <c r="Q1322" s="242"/>
      <c r="R1322" s="242"/>
      <c r="S1322" s="242"/>
      <c r="T1322" s="243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44" t="s">
        <v>167</v>
      </c>
      <c r="AU1322" s="244" t="s">
        <v>94</v>
      </c>
      <c r="AV1322" s="13" t="s">
        <v>91</v>
      </c>
      <c r="AW1322" s="13" t="s">
        <v>43</v>
      </c>
      <c r="AX1322" s="13" t="s">
        <v>83</v>
      </c>
      <c r="AY1322" s="244" t="s">
        <v>156</v>
      </c>
    </row>
    <row r="1323" s="13" customFormat="1">
      <c r="A1323" s="13"/>
      <c r="B1323" s="234"/>
      <c r="C1323" s="235"/>
      <c r="D1323" s="236" t="s">
        <v>167</v>
      </c>
      <c r="E1323" s="237" t="s">
        <v>36</v>
      </c>
      <c r="F1323" s="238" t="s">
        <v>1417</v>
      </c>
      <c r="G1323" s="235"/>
      <c r="H1323" s="237" t="s">
        <v>36</v>
      </c>
      <c r="I1323" s="239"/>
      <c r="J1323" s="235"/>
      <c r="K1323" s="235"/>
      <c r="L1323" s="240"/>
      <c r="M1323" s="241"/>
      <c r="N1323" s="242"/>
      <c r="O1323" s="242"/>
      <c r="P1323" s="242"/>
      <c r="Q1323" s="242"/>
      <c r="R1323" s="242"/>
      <c r="S1323" s="242"/>
      <c r="T1323" s="243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44" t="s">
        <v>167</v>
      </c>
      <c r="AU1323" s="244" t="s">
        <v>94</v>
      </c>
      <c r="AV1323" s="13" t="s">
        <v>91</v>
      </c>
      <c r="AW1323" s="13" t="s">
        <v>43</v>
      </c>
      <c r="AX1323" s="13" t="s">
        <v>83</v>
      </c>
      <c r="AY1323" s="244" t="s">
        <v>156</v>
      </c>
    </row>
    <row r="1324" s="13" customFormat="1">
      <c r="A1324" s="13"/>
      <c r="B1324" s="234"/>
      <c r="C1324" s="235"/>
      <c r="D1324" s="236" t="s">
        <v>167</v>
      </c>
      <c r="E1324" s="237" t="s">
        <v>36</v>
      </c>
      <c r="F1324" s="238" t="s">
        <v>1418</v>
      </c>
      <c r="G1324" s="235"/>
      <c r="H1324" s="237" t="s">
        <v>36</v>
      </c>
      <c r="I1324" s="239"/>
      <c r="J1324" s="235"/>
      <c r="K1324" s="235"/>
      <c r="L1324" s="240"/>
      <c r="M1324" s="241"/>
      <c r="N1324" s="242"/>
      <c r="O1324" s="242"/>
      <c r="P1324" s="242"/>
      <c r="Q1324" s="242"/>
      <c r="R1324" s="242"/>
      <c r="S1324" s="242"/>
      <c r="T1324" s="243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44" t="s">
        <v>167</v>
      </c>
      <c r="AU1324" s="244" t="s">
        <v>94</v>
      </c>
      <c r="AV1324" s="13" t="s">
        <v>91</v>
      </c>
      <c r="AW1324" s="13" t="s">
        <v>43</v>
      </c>
      <c r="AX1324" s="13" t="s">
        <v>83</v>
      </c>
      <c r="AY1324" s="244" t="s">
        <v>156</v>
      </c>
    </row>
    <row r="1325" s="13" customFormat="1">
      <c r="A1325" s="13"/>
      <c r="B1325" s="234"/>
      <c r="C1325" s="235"/>
      <c r="D1325" s="236" t="s">
        <v>167</v>
      </c>
      <c r="E1325" s="237" t="s">
        <v>36</v>
      </c>
      <c r="F1325" s="238" t="s">
        <v>1419</v>
      </c>
      <c r="G1325" s="235"/>
      <c r="H1325" s="237" t="s">
        <v>36</v>
      </c>
      <c r="I1325" s="239"/>
      <c r="J1325" s="235"/>
      <c r="K1325" s="235"/>
      <c r="L1325" s="240"/>
      <c r="M1325" s="241"/>
      <c r="N1325" s="242"/>
      <c r="O1325" s="242"/>
      <c r="P1325" s="242"/>
      <c r="Q1325" s="242"/>
      <c r="R1325" s="242"/>
      <c r="S1325" s="242"/>
      <c r="T1325" s="243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44" t="s">
        <v>167</v>
      </c>
      <c r="AU1325" s="244" t="s">
        <v>94</v>
      </c>
      <c r="AV1325" s="13" t="s">
        <v>91</v>
      </c>
      <c r="AW1325" s="13" t="s">
        <v>43</v>
      </c>
      <c r="AX1325" s="13" t="s">
        <v>83</v>
      </c>
      <c r="AY1325" s="244" t="s">
        <v>156</v>
      </c>
    </row>
    <row r="1326" s="13" customFormat="1">
      <c r="A1326" s="13"/>
      <c r="B1326" s="234"/>
      <c r="C1326" s="235"/>
      <c r="D1326" s="236" t="s">
        <v>167</v>
      </c>
      <c r="E1326" s="237" t="s">
        <v>36</v>
      </c>
      <c r="F1326" s="238" t="s">
        <v>1420</v>
      </c>
      <c r="G1326" s="235"/>
      <c r="H1326" s="237" t="s">
        <v>36</v>
      </c>
      <c r="I1326" s="239"/>
      <c r="J1326" s="235"/>
      <c r="K1326" s="235"/>
      <c r="L1326" s="240"/>
      <c r="M1326" s="241"/>
      <c r="N1326" s="242"/>
      <c r="O1326" s="242"/>
      <c r="P1326" s="242"/>
      <c r="Q1326" s="242"/>
      <c r="R1326" s="242"/>
      <c r="S1326" s="242"/>
      <c r="T1326" s="243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44" t="s">
        <v>167</v>
      </c>
      <c r="AU1326" s="244" t="s">
        <v>94</v>
      </c>
      <c r="AV1326" s="13" t="s">
        <v>91</v>
      </c>
      <c r="AW1326" s="13" t="s">
        <v>43</v>
      </c>
      <c r="AX1326" s="13" t="s">
        <v>83</v>
      </c>
      <c r="AY1326" s="244" t="s">
        <v>156</v>
      </c>
    </row>
    <row r="1327" s="14" customFormat="1">
      <c r="A1327" s="14"/>
      <c r="B1327" s="245"/>
      <c r="C1327" s="246"/>
      <c r="D1327" s="236" t="s">
        <v>167</v>
      </c>
      <c r="E1327" s="247" t="s">
        <v>36</v>
      </c>
      <c r="F1327" s="248" t="s">
        <v>1514</v>
      </c>
      <c r="G1327" s="246"/>
      <c r="H1327" s="249">
        <v>12.426</v>
      </c>
      <c r="I1327" s="250"/>
      <c r="J1327" s="246"/>
      <c r="K1327" s="246"/>
      <c r="L1327" s="251"/>
      <c r="M1327" s="252"/>
      <c r="N1327" s="253"/>
      <c r="O1327" s="253"/>
      <c r="P1327" s="253"/>
      <c r="Q1327" s="253"/>
      <c r="R1327" s="253"/>
      <c r="S1327" s="253"/>
      <c r="T1327" s="254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55" t="s">
        <v>167</v>
      </c>
      <c r="AU1327" s="255" t="s">
        <v>94</v>
      </c>
      <c r="AV1327" s="14" t="s">
        <v>94</v>
      </c>
      <c r="AW1327" s="14" t="s">
        <v>43</v>
      </c>
      <c r="AX1327" s="14" t="s">
        <v>83</v>
      </c>
      <c r="AY1327" s="255" t="s">
        <v>156</v>
      </c>
    </row>
    <row r="1328" s="14" customFormat="1">
      <c r="A1328" s="14"/>
      <c r="B1328" s="245"/>
      <c r="C1328" s="246"/>
      <c r="D1328" s="236" t="s">
        <v>167</v>
      </c>
      <c r="E1328" s="247" t="s">
        <v>36</v>
      </c>
      <c r="F1328" s="248" t="s">
        <v>1515</v>
      </c>
      <c r="G1328" s="246"/>
      <c r="H1328" s="249">
        <v>16.920000000000002</v>
      </c>
      <c r="I1328" s="250"/>
      <c r="J1328" s="246"/>
      <c r="K1328" s="246"/>
      <c r="L1328" s="251"/>
      <c r="M1328" s="252"/>
      <c r="N1328" s="253"/>
      <c r="O1328" s="253"/>
      <c r="P1328" s="253"/>
      <c r="Q1328" s="253"/>
      <c r="R1328" s="253"/>
      <c r="S1328" s="253"/>
      <c r="T1328" s="254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55" t="s">
        <v>167</v>
      </c>
      <c r="AU1328" s="255" t="s">
        <v>94</v>
      </c>
      <c r="AV1328" s="14" t="s">
        <v>94</v>
      </c>
      <c r="AW1328" s="14" t="s">
        <v>43</v>
      </c>
      <c r="AX1328" s="14" t="s">
        <v>83</v>
      </c>
      <c r="AY1328" s="255" t="s">
        <v>156</v>
      </c>
    </row>
    <row r="1329" s="14" customFormat="1">
      <c r="A1329" s="14"/>
      <c r="B1329" s="245"/>
      <c r="C1329" s="246"/>
      <c r="D1329" s="236" t="s">
        <v>167</v>
      </c>
      <c r="E1329" s="247" t="s">
        <v>36</v>
      </c>
      <c r="F1329" s="248" t="s">
        <v>1423</v>
      </c>
      <c r="G1329" s="246"/>
      <c r="H1329" s="249">
        <v>74.013000000000005</v>
      </c>
      <c r="I1329" s="250"/>
      <c r="J1329" s="246"/>
      <c r="K1329" s="246"/>
      <c r="L1329" s="251"/>
      <c r="M1329" s="252"/>
      <c r="N1329" s="253"/>
      <c r="O1329" s="253"/>
      <c r="P1329" s="253"/>
      <c r="Q1329" s="253"/>
      <c r="R1329" s="253"/>
      <c r="S1329" s="253"/>
      <c r="T1329" s="254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5" t="s">
        <v>167</v>
      </c>
      <c r="AU1329" s="255" t="s">
        <v>94</v>
      </c>
      <c r="AV1329" s="14" t="s">
        <v>94</v>
      </c>
      <c r="AW1329" s="14" t="s">
        <v>43</v>
      </c>
      <c r="AX1329" s="14" t="s">
        <v>83</v>
      </c>
      <c r="AY1329" s="255" t="s">
        <v>156</v>
      </c>
    </row>
    <row r="1330" s="13" customFormat="1">
      <c r="A1330" s="13"/>
      <c r="B1330" s="234"/>
      <c r="C1330" s="235"/>
      <c r="D1330" s="236" t="s">
        <v>167</v>
      </c>
      <c r="E1330" s="237" t="s">
        <v>36</v>
      </c>
      <c r="F1330" s="238" t="s">
        <v>1424</v>
      </c>
      <c r="G1330" s="235"/>
      <c r="H1330" s="237" t="s">
        <v>36</v>
      </c>
      <c r="I1330" s="239"/>
      <c r="J1330" s="235"/>
      <c r="K1330" s="235"/>
      <c r="L1330" s="240"/>
      <c r="M1330" s="241"/>
      <c r="N1330" s="242"/>
      <c r="O1330" s="242"/>
      <c r="P1330" s="242"/>
      <c r="Q1330" s="242"/>
      <c r="R1330" s="242"/>
      <c r="S1330" s="242"/>
      <c r="T1330" s="243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44" t="s">
        <v>167</v>
      </c>
      <c r="AU1330" s="244" t="s">
        <v>94</v>
      </c>
      <c r="AV1330" s="13" t="s">
        <v>91</v>
      </c>
      <c r="AW1330" s="13" t="s">
        <v>43</v>
      </c>
      <c r="AX1330" s="13" t="s">
        <v>83</v>
      </c>
      <c r="AY1330" s="244" t="s">
        <v>156</v>
      </c>
    </row>
    <row r="1331" s="13" customFormat="1">
      <c r="A1331" s="13"/>
      <c r="B1331" s="234"/>
      <c r="C1331" s="235"/>
      <c r="D1331" s="236" t="s">
        <v>167</v>
      </c>
      <c r="E1331" s="237" t="s">
        <v>36</v>
      </c>
      <c r="F1331" s="238" t="s">
        <v>1425</v>
      </c>
      <c r="G1331" s="235"/>
      <c r="H1331" s="237" t="s">
        <v>36</v>
      </c>
      <c r="I1331" s="239"/>
      <c r="J1331" s="235"/>
      <c r="K1331" s="235"/>
      <c r="L1331" s="240"/>
      <c r="M1331" s="241"/>
      <c r="N1331" s="242"/>
      <c r="O1331" s="242"/>
      <c r="P1331" s="242"/>
      <c r="Q1331" s="242"/>
      <c r="R1331" s="242"/>
      <c r="S1331" s="242"/>
      <c r="T1331" s="243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44" t="s">
        <v>167</v>
      </c>
      <c r="AU1331" s="244" t="s">
        <v>94</v>
      </c>
      <c r="AV1331" s="13" t="s">
        <v>91</v>
      </c>
      <c r="AW1331" s="13" t="s">
        <v>43</v>
      </c>
      <c r="AX1331" s="13" t="s">
        <v>83</v>
      </c>
      <c r="AY1331" s="244" t="s">
        <v>156</v>
      </c>
    </row>
    <row r="1332" s="13" customFormat="1">
      <c r="A1332" s="13"/>
      <c r="B1332" s="234"/>
      <c r="C1332" s="235"/>
      <c r="D1332" s="236" t="s">
        <v>167</v>
      </c>
      <c r="E1332" s="237" t="s">
        <v>36</v>
      </c>
      <c r="F1332" s="238" t="s">
        <v>1426</v>
      </c>
      <c r="G1332" s="235"/>
      <c r="H1332" s="237" t="s">
        <v>36</v>
      </c>
      <c r="I1332" s="239"/>
      <c r="J1332" s="235"/>
      <c r="K1332" s="235"/>
      <c r="L1332" s="240"/>
      <c r="M1332" s="241"/>
      <c r="N1332" s="242"/>
      <c r="O1332" s="242"/>
      <c r="P1332" s="242"/>
      <c r="Q1332" s="242"/>
      <c r="R1332" s="242"/>
      <c r="S1332" s="242"/>
      <c r="T1332" s="243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44" t="s">
        <v>167</v>
      </c>
      <c r="AU1332" s="244" t="s">
        <v>94</v>
      </c>
      <c r="AV1332" s="13" t="s">
        <v>91</v>
      </c>
      <c r="AW1332" s="13" t="s">
        <v>43</v>
      </c>
      <c r="AX1332" s="13" t="s">
        <v>83</v>
      </c>
      <c r="AY1332" s="244" t="s">
        <v>156</v>
      </c>
    </row>
    <row r="1333" s="13" customFormat="1">
      <c r="A1333" s="13"/>
      <c r="B1333" s="234"/>
      <c r="C1333" s="235"/>
      <c r="D1333" s="236" t="s">
        <v>167</v>
      </c>
      <c r="E1333" s="237" t="s">
        <v>36</v>
      </c>
      <c r="F1333" s="238" t="s">
        <v>1427</v>
      </c>
      <c r="G1333" s="235"/>
      <c r="H1333" s="237" t="s">
        <v>36</v>
      </c>
      <c r="I1333" s="239"/>
      <c r="J1333" s="235"/>
      <c r="K1333" s="235"/>
      <c r="L1333" s="240"/>
      <c r="M1333" s="241"/>
      <c r="N1333" s="242"/>
      <c r="O1333" s="242"/>
      <c r="P1333" s="242"/>
      <c r="Q1333" s="242"/>
      <c r="R1333" s="242"/>
      <c r="S1333" s="242"/>
      <c r="T1333" s="243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44" t="s">
        <v>167</v>
      </c>
      <c r="AU1333" s="244" t="s">
        <v>94</v>
      </c>
      <c r="AV1333" s="13" t="s">
        <v>91</v>
      </c>
      <c r="AW1333" s="13" t="s">
        <v>43</v>
      </c>
      <c r="AX1333" s="13" t="s">
        <v>83</v>
      </c>
      <c r="AY1333" s="244" t="s">
        <v>156</v>
      </c>
    </row>
    <row r="1334" s="15" customFormat="1">
      <c r="A1334" s="15"/>
      <c r="B1334" s="256"/>
      <c r="C1334" s="257"/>
      <c r="D1334" s="236" t="s">
        <v>167</v>
      </c>
      <c r="E1334" s="258" t="s">
        <v>36</v>
      </c>
      <c r="F1334" s="259" t="s">
        <v>250</v>
      </c>
      <c r="G1334" s="257"/>
      <c r="H1334" s="260">
        <v>103.35900000000001</v>
      </c>
      <c r="I1334" s="261"/>
      <c r="J1334" s="257"/>
      <c r="K1334" s="257"/>
      <c r="L1334" s="262"/>
      <c r="M1334" s="263"/>
      <c r="N1334" s="264"/>
      <c r="O1334" s="264"/>
      <c r="P1334" s="264"/>
      <c r="Q1334" s="264"/>
      <c r="R1334" s="264"/>
      <c r="S1334" s="264"/>
      <c r="T1334" s="265"/>
      <c r="U1334" s="15"/>
      <c r="V1334" s="15"/>
      <c r="W1334" s="15"/>
      <c r="X1334" s="15"/>
      <c r="Y1334" s="15"/>
      <c r="Z1334" s="15"/>
      <c r="AA1334" s="15"/>
      <c r="AB1334" s="15"/>
      <c r="AC1334" s="15"/>
      <c r="AD1334" s="15"/>
      <c r="AE1334" s="15"/>
      <c r="AT1334" s="266" t="s">
        <v>167</v>
      </c>
      <c r="AU1334" s="266" t="s">
        <v>94</v>
      </c>
      <c r="AV1334" s="15" t="s">
        <v>163</v>
      </c>
      <c r="AW1334" s="15" t="s">
        <v>43</v>
      </c>
      <c r="AX1334" s="15" t="s">
        <v>91</v>
      </c>
      <c r="AY1334" s="266" t="s">
        <v>156</v>
      </c>
    </row>
    <row r="1335" s="2" customFormat="1" ht="16.5" customHeight="1">
      <c r="A1335" s="42"/>
      <c r="B1335" s="43"/>
      <c r="C1335" s="282" t="s">
        <v>1516</v>
      </c>
      <c r="D1335" s="282" t="s">
        <v>849</v>
      </c>
      <c r="E1335" s="283" t="s">
        <v>1517</v>
      </c>
      <c r="F1335" s="284" t="s">
        <v>1518</v>
      </c>
      <c r="G1335" s="285" t="s">
        <v>161</v>
      </c>
      <c r="H1335" s="286">
        <v>119.42700000000001</v>
      </c>
      <c r="I1335" s="287"/>
      <c r="J1335" s="288">
        <f>ROUND(I1335*H1335,2)</f>
        <v>0</v>
      </c>
      <c r="K1335" s="284" t="s">
        <v>162</v>
      </c>
      <c r="L1335" s="289"/>
      <c r="M1335" s="290" t="s">
        <v>36</v>
      </c>
      <c r="N1335" s="291" t="s">
        <v>54</v>
      </c>
      <c r="O1335" s="88"/>
      <c r="P1335" s="225">
        <f>O1335*H1335</f>
        <v>0</v>
      </c>
      <c r="Q1335" s="225">
        <v>0.00029999999999999997</v>
      </c>
      <c r="R1335" s="225">
        <f>Q1335*H1335</f>
        <v>0.035828100000000002</v>
      </c>
      <c r="S1335" s="225">
        <v>0</v>
      </c>
      <c r="T1335" s="226">
        <f>S1335*H1335</f>
        <v>0</v>
      </c>
      <c r="U1335" s="42"/>
      <c r="V1335" s="42"/>
      <c r="W1335" s="42"/>
      <c r="X1335" s="42"/>
      <c r="Y1335" s="42"/>
      <c r="Z1335" s="42"/>
      <c r="AA1335" s="42"/>
      <c r="AB1335" s="42"/>
      <c r="AC1335" s="42"/>
      <c r="AD1335" s="42"/>
      <c r="AE1335" s="42"/>
      <c r="AR1335" s="227" t="s">
        <v>401</v>
      </c>
      <c r="AT1335" s="227" t="s">
        <v>849</v>
      </c>
      <c r="AU1335" s="227" t="s">
        <v>94</v>
      </c>
      <c r="AY1335" s="20" t="s">
        <v>156</v>
      </c>
      <c r="BE1335" s="228">
        <f>IF(N1335="základní",J1335,0)</f>
        <v>0</v>
      </c>
      <c r="BF1335" s="228">
        <f>IF(N1335="snížená",J1335,0)</f>
        <v>0</v>
      </c>
      <c r="BG1335" s="228">
        <f>IF(N1335="zákl. přenesená",J1335,0)</f>
        <v>0</v>
      </c>
      <c r="BH1335" s="228">
        <f>IF(N1335="sníž. přenesená",J1335,0)</f>
        <v>0</v>
      </c>
      <c r="BI1335" s="228">
        <f>IF(N1335="nulová",J1335,0)</f>
        <v>0</v>
      </c>
      <c r="BJ1335" s="20" t="s">
        <v>91</v>
      </c>
      <c r="BK1335" s="228">
        <f>ROUND(I1335*H1335,2)</f>
        <v>0</v>
      </c>
      <c r="BL1335" s="20" t="s">
        <v>291</v>
      </c>
      <c r="BM1335" s="227" t="s">
        <v>1519</v>
      </c>
    </row>
    <row r="1336" s="14" customFormat="1">
      <c r="A1336" s="14"/>
      <c r="B1336" s="245"/>
      <c r="C1336" s="246"/>
      <c r="D1336" s="236" t="s">
        <v>167</v>
      </c>
      <c r="E1336" s="246"/>
      <c r="F1336" s="248" t="s">
        <v>1520</v>
      </c>
      <c r="G1336" s="246"/>
      <c r="H1336" s="249">
        <v>119.42700000000001</v>
      </c>
      <c r="I1336" s="250"/>
      <c r="J1336" s="246"/>
      <c r="K1336" s="246"/>
      <c r="L1336" s="251"/>
      <c r="M1336" s="252"/>
      <c r="N1336" s="253"/>
      <c r="O1336" s="253"/>
      <c r="P1336" s="253"/>
      <c r="Q1336" s="253"/>
      <c r="R1336" s="253"/>
      <c r="S1336" s="253"/>
      <c r="T1336" s="254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55" t="s">
        <v>167</v>
      </c>
      <c r="AU1336" s="255" t="s">
        <v>94</v>
      </c>
      <c r="AV1336" s="14" t="s">
        <v>94</v>
      </c>
      <c r="AW1336" s="14" t="s">
        <v>4</v>
      </c>
      <c r="AX1336" s="14" t="s">
        <v>91</v>
      </c>
      <c r="AY1336" s="255" t="s">
        <v>156</v>
      </c>
    </row>
    <row r="1337" s="2" customFormat="1" ht="21.75" customHeight="1">
      <c r="A1337" s="42"/>
      <c r="B1337" s="43"/>
      <c r="C1337" s="216" t="s">
        <v>1521</v>
      </c>
      <c r="D1337" s="216" t="s">
        <v>158</v>
      </c>
      <c r="E1337" s="217" t="s">
        <v>1522</v>
      </c>
      <c r="F1337" s="218" t="s">
        <v>1523</v>
      </c>
      <c r="G1337" s="219" t="s">
        <v>161</v>
      </c>
      <c r="H1337" s="220">
        <v>103.359</v>
      </c>
      <c r="I1337" s="221"/>
      <c r="J1337" s="222">
        <f>ROUND(I1337*H1337,2)</f>
        <v>0</v>
      </c>
      <c r="K1337" s="218" t="s">
        <v>162</v>
      </c>
      <c r="L1337" s="48"/>
      <c r="M1337" s="223" t="s">
        <v>36</v>
      </c>
      <c r="N1337" s="224" t="s">
        <v>54</v>
      </c>
      <c r="O1337" s="88"/>
      <c r="P1337" s="225">
        <f>O1337*H1337</f>
        <v>0</v>
      </c>
      <c r="Q1337" s="225">
        <v>0</v>
      </c>
      <c r="R1337" s="225">
        <f>Q1337*H1337</f>
        <v>0</v>
      </c>
      <c r="S1337" s="225">
        <v>0</v>
      </c>
      <c r="T1337" s="226">
        <f>S1337*H1337</f>
        <v>0</v>
      </c>
      <c r="U1337" s="42"/>
      <c r="V1337" s="42"/>
      <c r="W1337" s="42"/>
      <c r="X1337" s="42"/>
      <c r="Y1337" s="42"/>
      <c r="Z1337" s="42"/>
      <c r="AA1337" s="42"/>
      <c r="AB1337" s="42"/>
      <c r="AC1337" s="42"/>
      <c r="AD1337" s="42"/>
      <c r="AE1337" s="42"/>
      <c r="AR1337" s="227" t="s">
        <v>291</v>
      </c>
      <c r="AT1337" s="227" t="s">
        <v>158</v>
      </c>
      <c r="AU1337" s="227" t="s">
        <v>94</v>
      </c>
      <c r="AY1337" s="20" t="s">
        <v>156</v>
      </c>
      <c r="BE1337" s="228">
        <f>IF(N1337="základní",J1337,0)</f>
        <v>0</v>
      </c>
      <c r="BF1337" s="228">
        <f>IF(N1337="snížená",J1337,0)</f>
        <v>0</v>
      </c>
      <c r="BG1337" s="228">
        <f>IF(N1337="zákl. přenesená",J1337,0)</f>
        <v>0</v>
      </c>
      <c r="BH1337" s="228">
        <f>IF(N1337="sníž. přenesená",J1337,0)</f>
        <v>0</v>
      </c>
      <c r="BI1337" s="228">
        <f>IF(N1337="nulová",J1337,0)</f>
        <v>0</v>
      </c>
      <c r="BJ1337" s="20" t="s">
        <v>91</v>
      </c>
      <c r="BK1337" s="228">
        <f>ROUND(I1337*H1337,2)</f>
        <v>0</v>
      </c>
      <c r="BL1337" s="20" t="s">
        <v>291</v>
      </c>
      <c r="BM1337" s="227" t="s">
        <v>1524</v>
      </c>
    </row>
    <row r="1338" s="2" customFormat="1">
      <c r="A1338" s="42"/>
      <c r="B1338" s="43"/>
      <c r="C1338" s="44"/>
      <c r="D1338" s="229" t="s">
        <v>165</v>
      </c>
      <c r="E1338" s="44"/>
      <c r="F1338" s="230" t="s">
        <v>1525</v>
      </c>
      <c r="G1338" s="44"/>
      <c r="H1338" s="44"/>
      <c r="I1338" s="231"/>
      <c r="J1338" s="44"/>
      <c r="K1338" s="44"/>
      <c r="L1338" s="48"/>
      <c r="M1338" s="232"/>
      <c r="N1338" s="233"/>
      <c r="O1338" s="88"/>
      <c r="P1338" s="88"/>
      <c r="Q1338" s="88"/>
      <c r="R1338" s="88"/>
      <c r="S1338" s="88"/>
      <c r="T1338" s="89"/>
      <c r="U1338" s="42"/>
      <c r="V1338" s="42"/>
      <c r="W1338" s="42"/>
      <c r="X1338" s="42"/>
      <c r="Y1338" s="42"/>
      <c r="Z1338" s="42"/>
      <c r="AA1338" s="42"/>
      <c r="AB1338" s="42"/>
      <c r="AC1338" s="42"/>
      <c r="AD1338" s="42"/>
      <c r="AE1338" s="42"/>
      <c r="AT1338" s="20" t="s">
        <v>165</v>
      </c>
      <c r="AU1338" s="20" t="s">
        <v>94</v>
      </c>
    </row>
    <row r="1339" s="2" customFormat="1" ht="16.5" customHeight="1">
      <c r="A1339" s="42"/>
      <c r="B1339" s="43"/>
      <c r="C1339" s="282" t="s">
        <v>1526</v>
      </c>
      <c r="D1339" s="282" t="s">
        <v>849</v>
      </c>
      <c r="E1339" s="283" t="s">
        <v>1517</v>
      </c>
      <c r="F1339" s="284" t="s">
        <v>1518</v>
      </c>
      <c r="G1339" s="285" t="s">
        <v>161</v>
      </c>
      <c r="H1339" s="286">
        <v>119.38</v>
      </c>
      <c r="I1339" s="287"/>
      <c r="J1339" s="288">
        <f>ROUND(I1339*H1339,2)</f>
        <v>0</v>
      </c>
      <c r="K1339" s="284" t="s">
        <v>162</v>
      </c>
      <c r="L1339" s="289"/>
      <c r="M1339" s="290" t="s">
        <v>36</v>
      </c>
      <c r="N1339" s="291" t="s">
        <v>54</v>
      </c>
      <c r="O1339" s="88"/>
      <c r="P1339" s="225">
        <f>O1339*H1339</f>
        <v>0</v>
      </c>
      <c r="Q1339" s="225">
        <v>0.00029999999999999997</v>
      </c>
      <c r="R1339" s="225">
        <f>Q1339*H1339</f>
        <v>0.035813999999999999</v>
      </c>
      <c r="S1339" s="225">
        <v>0</v>
      </c>
      <c r="T1339" s="226">
        <f>S1339*H1339</f>
        <v>0</v>
      </c>
      <c r="U1339" s="42"/>
      <c r="V1339" s="42"/>
      <c r="W1339" s="42"/>
      <c r="X1339" s="42"/>
      <c r="Y1339" s="42"/>
      <c r="Z1339" s="42"/>
      <c r="AA1339" s="42"/>
      <c r="AB1339" s="42"/>
      <c r="AC1339" s="42"/>
      <c r="AD1339" s="42"/>
      <c r="AE1339" s="42"/>
      <c r="AR1339" s="227" t="s">
        <v>401</v>
      </c>
      <c r="AT1339" s="227" t="s">
        <v>849</v>
      </c>
      <c r="AU1339" s="227" t="s">
        <v>94</v>
      </c>
      <c r="AY1339" s="20" t="s">
        <v>156</v>
      </c>
      <c r="BE1339" s="228">
        <f>IF(N1339="základní",J1339,0)</f>
        <v>0</v>
      </c>
      <c r="BF1339" s="228">
        <f>IF(N1339="snížená",J1339,0)</f>
        <v>0</v>
      </c>
      <c r="BG1339" s="228">
        <f>IF(N1339="zákl. přenesená",J1339,0)</f>
        <v>0</v>
      </c>
      <c r="BH1339" s="228">
        <f>IF(N1339="sníž. přenesená",J1339,0)</f>
        <v>0</v>
      </c>
      <c r="BI1339" s="228">
        <f>IF(N1339="nulová",J1339,0)</f>
        <v>0</v>
      </c>
      <c r="BJ1339" s="20" t="s">
        <v>91</v>
      </c>
      <c r="BK1339" s="228">
        <f>ROUND(I1339*H1339,2)</f>
        <v>0</v>
      </c>
      <c r="BL1339" s="20" t="s">
        <v>291</v>
      </c>
      <c r="BM1339" s="227" t="s">
        <v>1527</v>
      </c>
    </row>
    <row r="1340" s="14" customFormat="1">
      <c r="A1340" s="14"/>
      <c r="B1340" s="245"/>
      <c r="C1340" s="246"/>
      <c r="D1340" s="236" t="s">
        <v>167</v>
      </c>
      <c r="E1340" s="246"/>
      <c r="F1340" s="248" t="s">
        <v>1528</v>
      </c>
      <c r="G1340" s="246"/>
      <c r="H1340" s="249">
        <v>119.38</v>
      </c>
      <c r="I1340" s="250"/>
      <c r="J1340" s="246"/>
      <c r="K1340" s="246"/>
      <c r="L1340" s="251"/>
      <c r="M1340" s="252"/>
      <c r="N1340" s="253"/>
      <c r="O1340" s="253"/>
      <c r="P1340" s="253"/>
      <c r="Q1340" s="253"/>
      <c r="R1340" s="253"/>
      <c r="S1340" s="253"/>
      <c r="T1340" s="254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5" t="s">
        <v>167</v>
      </c>
      <c r="AU1340" s="255" t="s">
        <v>94</v>
      </c>
      <c r="AV1340" s="14" t="s">
        <v>94</v>
      </c>
      <c r="AW1340" s="14" t="s">
        <v>4</v>
      </c>
      <c r="AX1340" s="14" t="s">
        <v>91</v>
      </c>
      <c r="AY1340" s="255" t="s">
        <v>156</v>
      </c>
    </row>
    <row r="1341" s="2" customFormat="1" ht="24.15" customHeight="1">
      <c r="A1341" s="42"/>
      <c r="B1341" s="43"/>
      <c r="C1341" s="216" t="s">
        <v>1529</v>
      </c>
      <c r="D1341" s="216" t="s">
        <v>158</v>
      </c>
      <c r="E1341" s="217" t="s">
        <v>1530</v>
      </c>
      <c r="F1341" s="218" t="s">
        <v>1531</v>
      </c>
      <c r="G1341" s="219" t="s">
        <v>161</v>
      </c>
      <c r="H1341" s="220">
        <v>60</v>
      </c>
      <c r="I1341" s="221"/>
      <c r="J1341" s="222">
        <f>ROUND(I1341*H1341,2)</f>
        <v>0</v>
      </c>
      <c r="K1341" s="218" t="s">
        <v>162</v>
      </c>
      <c r="L1341" s="48"/>
      <c r="M1341" s="223" t="s">
        <v>36</v>
      </c>
      <c r="N1341" s="224" t="s">
        <v>54</v>
      </c>
      <c r="O1341" s="88"/>
      <c r="P1341" s="225">
        <f>O1341*H1341</f>
        <v>0</v>
      </c>
      <c r="Q1341" s="225">
        <v>0</v>
      </c>
      <c r="R1341" s="225">
        <f>Q1341*H1341</f>
        <v>0</v>
      </c>
      <c r="S1341" s="225">
        <v>0</v>
      </c>
      <c r="T1341" s="226">
        <f>S1341*H1341</f>
        <v>0</v>
      </c>
      <c r="U1341" s="42"/>
      <c r="V1341" s="42"/>
      <c r="W1341" s="42"/>
      <c r="X1341" s="42"/>
      <c r="Y1341" s="42"/>
      <c r="Z1341" s="42"/>
      <c r="AA1341" s="42"/>
      <c r="AB1341" s="42"/>
      <c r="AC1341" s="42"/>
      <c r="AD1341" s="42"/>
      <c r="AE1341" s="42"/>
      <c r="AR1341" s="227" t="s">
        <v>291</v>
      </c>
      <c r="AT1341" s="227" t="s">
        <v>158</v>
      </c>
      <c r="AU1341" s="227" t="s">
        <v>94</v>
      </c>
      <c r="AY1341" s="20" t="s">
        <v>156</v>
      </c>
      <c r="BE1341" s="228">
        <f>IF(N1341="základní",J1341,0)</f>
        <v>0</v>
      </c>
      <c r="BF1341" s="228">
        <f>IF(N1341="snížená",J1341,0)</f>
        <v>0</v>
      </c>
      <c r="BG1341" s="228">
        <f>IF(N1341="zákl. přenesená",J1341,0)</f>
        <v>0</v>
      </c>
      <c r="BH1341" s="228">
        <f>IF(N1341="sníž. přenesená",J1341,0)</f>
        <v>0</v>
      </c>
      <c r="BI1341" s="228">
        <f>IF(N1341="nulová",J1341,0)</f>
        <v>0</v>
      </c>
      <c r="BJ1341" s="20" t="s">
        <v>91</v>
      </c>
      <c r="BK1341" s="228">
        <f>ROUND(I1341*H1341,2)</f>
        <v>0</v>
      </c>
      <c r="BL1341" s="20" t="s">
        <v>291</v>
      </c>
      <c r="BM1341" s="227" t="s">
        <v>1532</v>
      </c>
    </row>
    <row r="1342" s="2" customFormat="1">
      <c r="A1342" s="42"/>
      <c r="B1342" s="43"/>
      <c r="C1342" s="44"/>
      <c r="D1342" s="229" t="s">
        <v>165</v>
      </c>
      <c r="E1342" s="44"/>
      <c r="F1342" s="230" t="s">
        <v>1533</v>
      </c>
      <c r="G1342" s="44"/>
      <c r="H1342" s="44"/>
      <c r="I1342" s="231"/>
      <c r="J1342" s="44"/>
      <c r="K1342" s="44"/>
      <c r="L1342" s="48"/>
      <c r="M1342" s="232"/>
      <c r="N1342" s="233"/>
      <c r="O1342" s="88"/>
      <c r="P1342" s="88"/>
      <c r="Q1342" s="88"/>
      <c r="R1342" s="88"/>
      <c r="S1342" s="88"/>
      <c r="T1342" s="89"/>
      <c r="U1342" s="42"/>
      <c r="V1342" s="42"/>
      <c r="W1342" s="42"/>
      <c r="X1342" s="42"/>
      <c r="Y1342" s="42"/>
      <c r="Z1342" s="42"/>
      <c r="AA1342" s="42"/>
      <c r="AB1342" s="42"/>
      <c r="AC1342" s="42"/>
      <c r="AD1342" s="42"/>
      <c r="AE1342" s="42"/>
      <c r="AT1342" s="20" t="s">
        <v>165</v>
      </c>
      <c r="AU1342" s="20" t="s">
        <v>94</v>
      </c>
    </row>
    <row r="1343" s="13" customFormat="1">
      <c r="A1343" s="13"/>
      <c r="B1343" s="234"/>
      <c r="C1343" s="235"/>
      <c r="D1343" s="236" t="s">
        <v>167</v>
      </c>
      <c r="E1343" s="237" t="s">
        <v>36</v>
      </c>
      <c r="F1343" s="238" t="s">
        <v>1408</v>
      </c>
      <c r="G1343" s="235"/>
      <c r="H1343" s="237" t="s">
        <v>36</v>
      </c>
      <c r="I1343" s="239"/>
      <c r="J1343" s="235"/>
      <c r="K1343" s="235"/>
      <c r="L1343" s="240"/>
      <c r="M1343" s="241"/>
      <c r="N1343" s="242"/>
      <c r="O1343" s="242"/>
      <c r="P1343" s="242"/>
      <c r="Q1343" s="242"/>
      <c r="R1343" s="242"/>
      <c r="S1343" s="242"/>
      <c r="T1343" s="243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44" t="s">
        <v>167</v>
      </c>
      <c r="AU1343" s="244" t="s">
        <v>94</v>
      </c>
      <c r="AV1343" s="13" t="s">
        <v>91</v>
      </c>
      <c r="AW1343" s="13" t="s">
        <v>43</v>
      </c>
      <c r="AX1343" s="13" t="s">
        <v>83</v>
      </c>
      <c r="AY1343" s="244" t="s">
        <v>156</v>
      </c>
    </row>
    <row r="1344" s="13" customFormat="1">
      <c r="A1344" s="13"/>
      <c r="B1344" s="234"/>
      <c r="C1344" s="235"/>
      <c r="D1344" s="236" t="s">
        <v>167</v>
      </c>
      <c r="E1344" s="237" t="s">
        <v>36</v>
      </c>
      <c r="F1344" s="238" t="s">
        <v>1409</v>
      </c>
      <c r="G1344" s="235"/>
      <c r="H1344" s="237" t="s">
        <v>36</v>
      </c>
      <c r="I1344" s="239"/>
      <c r="J1344" s="235"/>
      <c r="K1344" s="235"/>
      <c r="L1344" s="240"/>
      <c r="M1344" s="241"/>
      <c r="N1344" s="242"/>
      <c r="O1344" s="242"/>
      <c r="P1344" s="242"/>
      <c r="Q1344" s="242"/>
      <c r="R1344" s="242"/>
      <c r="S1344" s="242"/>
      <c r="T1344" s="243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44" t="s">
        <v>167</v>
      </c>
      <c r="AU1344" s="244" t="s">
        <v>94</v>
      </c>
      <c r="AV1344" s="13" t="s">
        <v>91</v>
      </c>
      <c r="AW1344" s="13" t="s">
        <v>43</v>
      </c>
      <c r="AX1344" s="13" t="s">
        <v>83</v>
      </c>
      <c r="AY1344" s="244" t="s">
        <v>156</v>
      </c>
    </row>
    <row r="1345" s="13" customFormat="1">
      <c r="A1345" s="13"/>
      <c r="B1345" s="234"/>
      <c r="C1345" s="235"/>
      <c r="D1345" s="236" t="s">
        <v>167</v>
      </c>
      <c r="E1345" s="237" t="s">
        <v>36</v>
      </c>
      <c r="F1345" s="238" t="s">
        <v>1410</v>
      </c>
      <c r="G1345" s="235"/>
      <c r="H1345" s="237" t="s">
        <v>36</v>
      </c>
      <c r="I1345" s="239"/>
      <c r="J1345" s="235"/>
      <c r="K1345" s="235"/>
      <c r="L1345" s="240"/>
      <c r="M1345" s="241"/>
      <c r="N1345" s="242"/>
      <c r="O1345" s="242"/>
      <c r="P1345" s="242"/>
      <c r="Q1345" s="242"/>
      <c r="R1345" s="242"/>
      <c r="S1345" s="242"/>
      <c r="T1345" s="243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44" t="s">
        <v>167</v>
      </c>
      <c r="AU1345" s="244" t="s">
        <v>94</v>
      </c>
      <c r="AV1345" s="13" t="s">
        <v>91</v>
      </c>
      <c r="AW1345" s="13" t="s">
        <v>43</v>
      </c>
      <c r="AX1345" s="13" t="s">
        <v>83</v>
      </c>
      <c r="AY1345" s="244" t="s">
        <v>156</v>
      </c>
    </row>
    <row r="1346" s="13" customFormat="1">
      <c r="A1346" s="13"/>
      <c r="B1346" s="234"/>
      <c r="C1346" s="235"/>
      <c r="D1346" s="236" t="s">
        <v>167</v>
      </c>
      <c r="E1346" s="237" t="s">
        <v>36</v>
      </c>
      <c r="F1346" s="238" t="s">
        <v>1411</v>
      </c>
      <c r="G1346" s="235"/>
      <c r="H1346" s="237" t="s">
        <v>36</v>
      </c>
      <c r="I1346" s="239"/>
      <c r="J1346" s="235"/>
      <c r="K1346" s="235"/>
      <c r="L1346" s="240"/>
      <c r="M1346" s="241"/>
      <c r="N1346" s="242"/>
      <c r="O1346" s="242"/>
      <c r="P1346" s="242"/>
      <c r="Q1346" s="242"/>
      <c r="R1346" s="242"/>
      <c r="S1346" s="242"/>
      <c r="T1346" s="243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44" t="s">
        <v>167</v>
      </c>
      <c r="AU1346" s="244" t="s">
        <v>94</v>
      </c>
      <c r="AV1346" s="13" t="s">
        <v>91</v>
      </c>
      <c r="AW1346" s="13" t="s">
        <v>43</v>
      </c>
      <c r="AX1346" s="13" t="s">
        <v>83</v>
      </c>
      <c r="AY1346" s="244" t="s">
        <v>156</v>
      </c>
    </row>
    <row r="1347" s="13" customFormat="1">
      <c r="A1347" s="13"/>
      <c r="B1347" s="234"/>
      <c r="C1347" s="235"/>
      <c r="D1347" s="236" t="s">
        <v>167</v>
      </c>
      <c r="E1347" s="237" t="s">
        <v>36</v>
      </c>
      <c r="F1347" s="238" t="s">
        <v>1412</v>
      </c>
      <c r="G1347" s="235"/>
      <c r="H1347" s="237" t="s">
        <v>36</v>
      </c>
      <c r="I1347" s="239"/>
      <c r="J1347" s="235"/>
      <c r="K1347" s="235"/>
      <c r="L1347" s="240"/>
      <c r="M1347" s="241"/>
      <c r="N1347" s="242"/>
      <c r="O1347" s="242"/>
      <c r="P1347" s="242"/>
      <c r="Q1347" s="242"/>
      <c r="R1347" s="242"/>
      <c r="S1347" s="242"/>
      <c r="T1347" s="243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44" t="s">
        <v>167</v>
      </c>
      <c r="AU1347" s="244" t="s">
        <v>94</v>
      </c>
      <c r="AV1347" s="13" t="s">
        <v>91</v>
      </c>
      <c r="AW1347" s="13" t="s">
        <v>43</v>
      </c>
      <c r="AX1347" s="13" t="s">
        <v>83</v>
      </c>
      <c r="AY1347" s="244" t="s">
        <v>156</v>
      </c>
    </row>
    <row r="1348" s="13" customFormat="1">
      <c r="A1348" s="13"/>
      <c r="B1348" s="234"/>
      <c r="C1348" s="235"/>
      <c r="D1348" s="236" t="s">
        <v>167</v>
      </c>
      <c r="E1348" s="237" t="s">
        <v>36</v>
      </c>
      <c r="F1348" s="238" t="s">
        <v>1413</v>
      </c>
      <c r="G1348" s="235"/>
      <c r="H1348" s="237" t="s">
        <v>36</v>
      </c>
      <c r="I1348" s="239"/>
      <c r="J1348" s="235"/>
      <c r="K1348" s="235"/>
      <c r="L1348" s="240"/>
      <c r="M1348" s="241"/>
      <c r="N1348" s="242"/>
      <c r="O1348" s="242"/>
      <c r="P1348" s="242"/>
      <c r="Q1348" s="242"/>
      <c r="R1348" s="242"/>
      <c r="S1348" s="242"/>
      <c r="T1348" s="243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44" t="s">
        <v>167</v>
      </c>
      <c r="AU1348" s="244" t="s">
        <v>94</v>
      </c>
      <c r="AV1348" s="13" t="s">
        <v>91</v>
      </c>
      <c r="AW1348" s="13" t="s">
        <v>43</v>
      </c>
      <c r="AX1348" s="13" t="s">
        <v>83</v>
      </c>
      <c r="AY1348" s="244" t="s">
        <v>156</v>
      </c>
    </row>
    <row r="1349" s="13" customFormat="1">
      <c r="A1349" s="13"/>
      <c r="B1349" s="234"/>
      <c r="C1349" s="235"/>
      <c r="D1349" s="236" t="s">
        <v>167</v>
      </c>
      <c r="E1349" s="237" t="s">
        <v>36</v>
      </c>
      <c r="F1349" s="238" t="s">
        <v>1414</v>
      </c>
      <c r="G1349" s="235"/>
      <c r="H1349" s="237" t="s">
        <v>36</v>
      </c>
      <c r="I1349" s="239"/>
      <c r="J1349" s="235"/>
      <c r="K1349" s="235"/>
      <c r="L1349" s="240"/>
      <c r="M1349" s="241"/>
      <c r="N1349" s="242"/>
      <c r="O1349" s="242"/>
      <c r="P1349" s="242"/>
      <c r="Q1349" s="242"/>
      <c r="R1349" s="242"/>
      <c r="S1349" s="242"/>
      <c r="T1349" s="243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44" t="s">
        <v>167</v>
      </c>
      <c r="AU1349" s="244" t="s">
        <v>94</v>
      </c>
      <c r="AV1349" s="13" t="s">
        <v>91</v>
      </c>
      <c r="AW1349" s="13" t="s">
        <v>43</v>
      </c>
      <c r="AX1349" s="13" t="s">
        <v>83</v>
      </c>
      <c r="AY1349" s="244" t="s">
        <v>156</v>
      </c>
    </row>
    <row r="1350" s="13" customFormat="1">
      <c r="A1350" s="13"/>
      <c r="B1350" s="234"/>
      <c r="C1350" s="235"/>
      <c r="D1350" s="236" t="s">
        <v>167</v>
      </c>
      <c r="E1350" s="237" t="s">
        <v>36</v>
      </c>
      <c r="F1350" s="238" t="s">
        <v>1413</v>
      </c>
      <c r="G1350" s="235"/>
      <c r="H1350" s="237" t="s">
        <v>36</v>
      </c>
      <c r="I1350" s="239"/>
      <c r="J1350" s="235"/>
      <c r="K1350" s="235"/>
      <c r="L1350" s="240"/>
      <c r="M1350" s="241"/>
      <c r="N1350" s="242"/>
      <c r="O1350" s="242"/>
      <c r="P1350" s="242"/>
      <c r="Q1350" s="242"/>
      <c r="R1350" s="242"/>
      <c r="S1350" s="242"/>
      <c r="T1350" s="243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44" t="s">
        <v>167</v>
      </c>
      <c r="AU1350" s="244" t="s">
        <v>94</v>
      </c>
      <c r="AV1350" s="13" t="s">
        <v>91</v>
      </c>
      <c r="AW1350" s="13" t="s">
        <v>43</v>
      </c>
      <c r="AX1350" s="13" t="s">
        <v>83</v>
      </c>
      <c r="AY1350" s="244" t="s">
        <v>156</v>
      </c>
    </row>
    <row r="1351" s="13" customFormat="1">
      <c r="A1351" s="13"/>
      <c r="B1351" s="234"/>
      <c r="C1351" s="235"/>
      <c r="D1351" s="236" t="s">
        <v>167</v>
      </c>
      <c r="E1351" s="237" t="s">
        <v>36</v>
      </c>
      <c r="F1351" s="238" t="s">
        <v>1415</v>
      </c>
      <c r="G1351" s="235"/>
      <c r="H1351" s="237" t="s">
        <v>36</v>
      </c>
      <c r="I1351" s="239"/>
      <c r="J1351" s="235"/>
      <c r="K1351" s="235"/>
      <c r="L1351" s="240"/>
      <c r="M1351" s="241"/>
      <c r="N1351" s="242"/>
      <c r="O1351" s="242"/>
      <c r="P1351" s="242"/>
      <c r="Q1351" s="242"/>
      <c r="R1351" s="242"/>
      <c r="S1351" s="242"/>
      <c r="T1351" s="243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44" t="s">
        <v>167</v>
      </c>
      <c r="AU1351" s="244" t="s">
        <v>94</v>
      </c>
      <c r="AV1351" s="13" t="s">
        <v>91</v>
      </c>
      <c r="AW1351" s="13" t="s">
        <v>43</v>
      </c>
      <c r="AX1351" s="13" t="s">
        <v>83</v>
      </c>
      <c r="AY1351" s="244" t="s">
        <v>156</v>
      </c>
    </row>
    <row r="1352" s="13" customFormat="1">
      <c r="A1352" s="13"/>
      <c r="B1352" s="234"/>
      <c r="C1352" s="235"/>
      <c r="D1352" s="236" t="s">
        <v>167</v>
      </c>
      <c r="E1352" s="237" t="s">
        <v>36</v>
      </c>
      <c r="F1352" s="238" t="s">
        <v>1416</v>
      </c>
      <c r="G1352" s="235"/>
      <c r="H1352" s="237" t="s">
        <v>36</v>
      </c>
      <c r="I1352" s="239"/>
      <c r="J1352" s="235"/>
      <c r="K1352" s="235"/>
      <c r="L1352" s="240"/>
      <c r="M1352" s="241"/>
      <c r="N1352" s="242"/>
      <c r="O1352" s="242"/>
      <c r="P1352" s="242"/>
      <c r="Q1352" s="242"/>
      <c r="R1352" s="242"/>
      <c r="S1352" s="242"/>
      <c r="T1352" s="243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44" t="s">
        <v>167</v>
      </c>
      <c r="AU1352" s="244" t="s">
        <v>94</v>
      </c>
      <c r="AV1352" s="13" t="s">
        <v>91</v>
      </c>
      <c r="AW1352" s="13" t="s">
        <v>43</v>
      </c>
      <c r="AX1352" s="13" t="s">
        <v>83</v>
      </c>
      <c r="AY1352" s="244" t="s">
        <v>156</v>
      </c>
    </row>
    <row r="1353" s="13" customFormat="1">
      <c r="A1353" s="13"/>
      <c r="B1353" s="234"/>
      <c r="C1353" s="235"/>
      <c r="D1353" s="236" t="s">
        <v>167</v>
      </c>
      <c r="E1353" s="237" t="s">
        <v>36</v>
      </c>
      <c r="F1353" s="238" t="s">
        <v>1417</v>
      </c>
      <c r="G1353" s="235"/>
      <c r="H1353" s="237" t="s">
        <v>36</v>
      </c>
      <c r="I1353" s="239"/>
      <c r="J1353" s="235"/>
      <c r="K1353" s="235"/>
      <c r="L1353" s="240"/>
      <c r="M1353" s="241"/>
      <c r="N1353" s="242"/>
      <c r="O1353" s="242"/>
      <c r="P1353" s="242"/>
      <c r="Q1353" s="242"/>
      <c r="R1353" s="242"/>
      <c r="S1353" s="242"/>
      <c r="T1353" s="243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44" t="s">
        <v>167</v>
      </c>
      <c r="AU1353" s="244" t="s">
        <v>94</v>
      </c>
      <c r="AV1353" s="13" t="s">
        <v>91</v>
      </c>
      <c r="AW1353" s="13" t="s">
        <v>43</v>
      </c>
      <c r="AX1353" s="13" t="s">
        <v>83</v>
      </c>
      <c r="AY1353" s="244" t="s">
        <v>156</v>
      </c>
    </row>
    <row r="1354" s="13" customFormat="1">
      <c r="A1354" s="13"/>
      <c r="B1354" s="234"/>
      <c r="C1354" s="235"/>
      <c r="D1354" s="236" t="s">
        <v>167</v>
      </c>
      <c r="E1354" s="237" t="s">
        <v>36</v>
      </c>
      <c r="F1354" s="238" t="s">
        <v>1418</v>
      </c>
      <c r="G1354" s="235"/>
      <c r="H1354" s="237" t="s">
        <v>36</v>
      </c>
      <c r="I1354" s="239"/>
      <c r="J1354" s="235"/>
      <c r="K1354" s="235"/>
      <c r="L1354" s="240"/>
      <c r="M1354" s="241"/>
      <c r="N1354" s="242"/>
      <c r="O1354" s="242"/>
      <c r="P1354" s="242"/>
      <c r="Q1354" s="242"/>
      <c r="R1354" s="242"/>
      <c r="S1354" s="242"/>
      <c r="T1354" s="243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44" t="s">
        <v>167</v>
      </c>
      <c r="AU1354" s="244" t="s">
        <v>94</v>
      </c>
      <c r="AV1354" s="13" t="s">
        <v>91</v>
      </c>
      <c r="AW1354" s="13" t="s">
        <v>43</v>
      </c>
      <c r="AX1354" s="13" t="s">
        <v>83</v>
      </c>
      <c r="AY1354" s="244" t="s">
        <v>156</v>
      </c>
    </row>
    <row r="1355" s="13" customFormat="1">
      <c r="A1355" s="13"/>
      <c r="B1355" s="234"/>
      <c r="C1355" s="235"/>
      <c r="D1355" s="236" t="s">
        <v>167</v>
      </c>
      <c r="E1355" s="237" t="s">
        <v>36</v>
      </c>
      <c r="F1355" s="238" t="s">
        <v>1419</v>
      </c>
      <c r="G1355" s="235"/>
      <c r="H1355" s="237" t="s">
        <v>36</v>
      </c>
      <c r="I1355" s="239"/>
      <c r="J1355" s="235"/>
      <c r="K1355" s="235"/>
      <c r="L1355" s="240"/>
      <c r="M1355" s="241"/>
      <c r="N1355" s="242"/>
      <c r="O1355" s="242"/>
      <c r="P1355" s="242"/>
      <c r="Q1355" s="242"/>
      <c r="R1355" s="242"/>
      <c r="S1355" s="242"/>
      <c r="T1355" s="243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44" t="s">
        <v>167</v>
      </c>
      <c r="AU1355" s="244" t="s">
        <v>94</v>
      </c>
      <c r="AV1355" s="13" t="s">
        <v>91</v>
      </c>
      <c r="AW1355" s="13" t="s">
        <v>43</v>
      </c>
      <c r="AX1355" s="13" t="s">
        <v>83</v>
      </c>
      <c r="AY1355" s="244" t="s">
        <v>156</v>
      </c>
    </row>
    <row r="1356" s="13" customFormat="1">
      <c r="A1356" s="13"/>
      <c r="B1356" s="234"/>
      <c r="C1356" s="235"/>
      <c r="D1356" s="236" t="s">
        <v>167</v>
      </c>
      <c r="E1356" s="237" t="s">
        <v>36</v>
      </c>
      <c r="F1356" s="238" t="s">
        <v>1420</v>
      </c>
      <c r="G1356" s="235"/>
      <c r="H1356" s="237" t="s">
        <v>36</v>
      </c>
      <c r="I1356" s="239"/>
      <c r="J1356" s="235"/>
      <c r="K1356" s="235"/>
      <c r="L1356" s="240"/>
      <c r="M1356" s="241"/>
      <c r="N1356" s="242"/>
      <c r="O1356" s="242"/>
      <c r="P1356" s="242"/>
      <c r="Q1356" s="242"/>
      <c r="R1356" s="242"/>
      <c r="S1356" s="242"/>
      <c r="T1356" s="243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44" t="s">
        <v>167</v>
      </c>
      <c r="AU1356" s="244" t="s">
        <v>94</v>
      </c>
      <c r="AV1356" s="13" t="s">
        <v>91</v>
      </c>
      <c r="AW1356" s="13" t="s">
        <v>43</v>
      </c>
      <c r="AX1356" s="13" t="s">
        <v>83</v>
      </c>
      <c r="AY1356" s="244" t="s">
        <v>156</v>
      </c>
    </row>
    <row r="1357" s="14" customFormat="1">
      <c r="A1357" s="14"/>
      <c r="B1357" s="245"/>
      <c r="C1357" s="246"/>
      <c r="D1357" s="236" t="s">
        <v>167</v>
      </c>
      <c r="E1357" s="247" t="s">
        <v>36</v>
      </c>
      <c r="F1357" s="248" t="s">
        <v>1534</v>
      </c>
      <c r="G1357" s="246"/>
      <c r="H1357" s="249">
        <v>60</v>
      </c>
      <c r="I1357" s="250"/>
      <c r="J1357" s="246"/>
      <c r="K1357" s="246"/>
      <c r="L1357" s="251"/>
      <c r="M1357" s="252"/>
      <c r="N1357" s="253"/>
      <c r="O1357" s="253"/>
      <c r="P1357" s="253"/>
      <c r="Q1357" s="253"/>
      <c r="R1357" s="253"/>
      <c r="S1357" s="253"/>
      <c r="T1357" s="254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55" t="s">
        <v>167</v>
      </c>
      <c r="AU1357" s="255" t="s">
        <v>94</v>
      </c>
      <c r="AV1357" s="14" t="s">
        <v>94</v>
      </c>
      <c r="AW1357" s="14" t="s">
        <v>43</v>
      </c>
      <c r="AX1357" s="14" t="s">
        <v>83</v>
      </c>
      <c r="AY1357" s="255" t="s">
        <v>156</v>
      </c>
    </row>
    <row r="1358" s="15" customFormat="1">
      <c r="A1358" s="15"/>
      <c r="B1358" s="256"/>
      <c r="C1358" s="257"/>
      <c r="D1358" s="236" t="s">
        <v>167</v>
      </c>
      <c r="E1358" s="258" t="s">
        <v>36</v>
      </c>
      <c r="F1358" s="259" t="s">
        <v>250</v>
      </c>
      <c r="G1358" s="257"/>
      <c r="H1358" s="260">
        <v>60</v>
      </c>
      <c r="I1358" s="261"/>
      <c r="J1358" s="257"/>
      <c r="K1358" s="257"/>
      <c r="L1358" s="262"/>
      <c r="M1358" s="263"/>
      <c r="N1358" s="264"/>
      <c r="O1358" s="264"/>
      <c r="P1358" s="264"/>
      <c r="Q1358" s="264"/>
      <c r="R1358" s="264"/>
      <c r="S1358" s="264"/>
      <c r="T1358" s="265"/>
      <c r="U1358" s="15"/>
      <c r="V1358" s="15"/>
      <c r="W1358" s="15"/>
      <c r="X1358" s="15"/>
      <c r="Y1358" s="15"/>
      <c r="Z1358" s="15"/>
      <c r="AA1358" s="15"/>
      <c r="AB1358" s="15"/>
      <c r="AC1358" s="15"/>
      <c r="AD1358" s="15"/>
      <c r="AE1358" s="15"/>
      <c r="AT1358" s="266" t="s">
        <v>167</v>
      </c>
      <c r="AU1358" s="266" t="s">
        <v>94</v>
      </c>
      <c r="AV1358" s="15" t="s">
        <v>163</v>
      </c>
      <c r="AW1358" s="15" t="s">
        <v>43</v>
      </c>
      <c r="AX1358" s="15" t="s">
        <v>91</v>
      </c>
      <c r="AY1358" s="266" t="s">
        <v>156</v>
      </c>
    </row>
    <row r="1359" s="2" customFormat="1" ht="24.15" customHeight="1">
      <c r="A1359" s="42"/>
      <c r="B1359" s="43"/>
      <c r="C1359" s="282" t="s">
        <v>1535</v>
      </c>
      <c r="D1359" s="282" t="s">
        <v>849</v>
      </c>
      <c r="E1359" s="283" t="s">
        <v>1536</v>
      </c>
      <c r="F1359" s="284" t="s">
        <v>1537</v>
      </c>
      <c r="G1359" s="285" t="s">
        <v>161</v>
      </c>
      <c r="H1359" s="286">
        <v>66.150000000000006</v>
      </c>
      <c r="I1359" s="287"/>
      <c r="J1359" s="288">
        <f>ROUND(I1359*H1359,2)</f>
        <v>0</v>
      </c>
      <c r="K1359" s="284" t="s">
        <v>162</v>
      </c>
      <c r="L1359" s="289"/>
      <c r="M1359" s="290" t="s">
        <v>36</v>
      </c>
      <c r="N1359" s="291" t="s">
        <v>54</v>
      </c>
      <c r="O1359" s="88"/>
      <c r="P1359" s="225">
        <f>O1359*H1359</f>
        <v>0</v>
      </c>
      <c r="Q1359" s="225">
        <v>0.0013500000000000001</v>
      </c>
      <c r="R1359" s="225">
        <f>Q1359*H1359</f>
        <v>0.089302500000000007</v>
      </c>
      <c r="S1359" s="225">
        <v>0</v>
      </c>
      <c r="T1359" s="226">
        <f>S1359*H1359</f>
        <v>0</v>
      </c>
      <c r="U1359" s="42"/>
      <c r="V1359" s="42"/>
      <c r="W1359" s="42"/>
      <c r="X1359" s="42"/>
      <c r="Y1359" s="42"/>
      <c r="Z1359" s="42"/>
      <c r="AA1359" s="42"/>
      <c r="AB1359" s="42"/>
      <c r="AC1359" s="42"/>
      <c r="AD1359" s="42"/>
      <c r="AE1359" s="42"/>
      <c r="AR1359" s="227" t="s">
        <v>401</v>
      </c>
      <c r="AT1359" s="227" t="s">
        <v>849</v>
      </c>
      <c r="AU1359" s="227" t="s">
        <v>94</v>
      </c>
      <c r="AY1359" s="20" t="s">
        <v>156</v>
      </c>
      <c r="BE1359" s="228">
        <f>IF(N1359="základní",J1359,0)</f>
        <v>0</v>
      </c>
      <c r="BF1359" s="228">
        <f>IF(N1359="snížená",J1359,0)</f>
        <v>0</v>
      </c>
      <c r="BG1359" s="228">
        <f>IF(N1359="zákl. přenesená",J1359,0)</f>
        <v>0</v>
      </c>
      <c r="BH1359" s="228">
        <f>IF(N1359="sníž. přenesená",J1359,0)</f>
        <v>0</v>
      </c>
      <c r="BI1359" s="228">
        <f>IF(N1359="nulová",J1359,0)</f>
        <v>0</v>
      </c>
      <c r="BJ1359" s="20" t="s">
        <v>91</v>
      </c>
      <c r="BK1359" s="228">
        <f>ROUND(I1359*H1359,2)</f>
        <v>0</v>
      </c>
      <c r="BL1359" s="20" t="s">
        <v>291</v>
      </c>
      <c r="BM1359" s="227" t="s">
        <v>1538</v>
      </c>
    </row>
    <row r="1360" s="14" customFormat="1">
      <c r="A1360" s="14"/>
      <c r="B1360" s="245"/>
      <c r="C1360" s="246"/>
      <c r="D1360" s="236" t="s">
        <v>167</v>
      </c>
      <c r="E1360" s="246"/>
      <c r="F1360" s="248" t="s">
        <v>1539</v>
      </c>
      <c r="G1360" s="246"/>
      <c r="H1360" s="249">
        <v>66.150000000000006</v>
      </c>
      <c r="I1360" s="250"/>
      <c r="J1360" s="246"/>
      <c r="K1360" s="246"/>
      <c r="L1360" s="251"/>
      <c r="M1360" s="252"/>
      <c r="N1360" s="253"/>
      <c r="O1360" s="253"/>
      <c r="P1360" s="253"/>
      <c r="Q1360" s="253"/>
      <c r="R1360" s="253"/>
      <c r="S1360" s="253"/>
      <c r="T1360" s="254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5" t="s">
        <v>167</v>
      </c>
      <c r="AU1360" s="255" t="s">
        <v>94</v>
      </c>
      <c r="AV1360" s="14" t="s">
        <v>94</v>
      </c>
      <c r="AW1360" s="14" t="s">
        <v>4</v>
      </c>
      <c r="AX1360" s="14" t="s">
        <v>91</v>
      </c>
      <c r="AY1360" s="255" t="s">
        <v>156</v>
      </c>
    </row>
    <row r="1361" s="2" customFormat="1" ht="16.5" customHeight="1">
      <c r="A1361" s="42"/>
      <c r="B1361" s="43"/>
      <c r="C1361" s="216" t="s">
        <v>1540</v>
      </c>
      <c r="D1361" s="216" t="s">
        <v>158</v>
      </c>
      <c r="E1361" s="217" t="s">
        <v>1541</v>
      </c>
      <c r="F1361" s="218" t="s">
        <v>1542</v>
      </c>
      <c r="G1361" s="219" t="s">
        <v>226</v>
      </c>
      <c r="H1361" s="220">
        <v>2</v>
      </c>
      <c r="I1361" s="221"/>
      <c r="J1361" s="222">
        <f>ROUND(I1361*H1361,2)</f>
        <v>0</v>
      </c>
      <c r="K1361" s="218" t="s">
        <v>162</v>
      </c>
      <c r="L1361" s="48"/>
      <c r="M1361" s="223" t="s">
        <v>36</v>
      </c>
      <c r="N1361" s="224" t="s">
        <v>54</v>
      </c>
      <c r="O1361" s="88"/>
      <c r="P1361" s="225">
        <f>O1361*H1361</f>
        <v>0</v>
      </c>
      <c r="Q1361" s="225">
        <v>0</v>
      </c>
      <c r="R1361" s="225">
        <f>Q1361*H1361</f>
        <v>0</v>
      </c>
      <c r="S1361" s="225">
        <v>0</v>
      </c>
      <c r="T1361" s="226">
        <f>S1361*H1361</f>
        <v>0</v>
      </c>
      <c r="U1361" s="42"/>
      <c r="V1361" s="42"/>
      <c r="W1361" s="42"/>
      <c r="X1361" s="42"/>
      <c r="Y1361" s="42"/>
      <c r="Z1361" s="42"/>
      <c r="AA1361" s="42"/>
      <c r="AB1361" s="42"/>
      <c r="AC1361" s="42"/>
      <c r="AD1361" s="42"/>
      <c r="AE1361" s="42"/>
      <c r="AR1361" s="227" t="s">
        <v>291</v>
      </c>
      <c r="AT1361" s="227" t="s">
        <v>158</v>
      </c>
      <c r="AU1361" s="227" t="s">
        <v>94</v>
      </c>
      <c r="AY1361" s="20" t="s">
        <v>156</v>
      </c>
      <c r="BE1361" s="228">
        <f>IF(N1361="základní",J1361,0)</f>
        <v>0</v>
      </c>
      <c r="BF1361" s="228">
        <f>IF(N1361="snížená",J1361,0)</f>
        <v>0</v>
      </c>
      <c r="BG1361" s="228">
        <f>IF(N1361="zákl. přenesená",J1361,0)</f>
        <v>0</v>
      </c>
      <c r="BH1361" s="228">
        <f>IF(N1361="sníž. přenesená",J1361,0)</f>
        <v>0</v>
      </c>
      <c r="BI1361" s="228">
        <f>IF(N1361="nulová",J1361,0)</f>
        <v>0</v>
      </c>
      <c r="BJ1361" s="20" t="s">
        <v>91</v>
      </c>
      <c r="BK1361" s="228">
        <f>ROUND(I1361*H1361,2)</f>
        <v>0</v>
      </c>
      <c r="BL1361" s="20" t="s">
        <v>291</v>
      </c>
      <c r="BM1361" s="227" t="s">
        <v>1543</v>
      </c>
    </row>
    <row r="1362" s="2" customFormat="1">
      <c r="A1362" s="42"/>
      <c r="B1362" s="43"/>
      <c r="C1362" s="44"/>
      <c r="D1362" s="229" t="s">
        <v>165</v>
      </c>
      <c r="E1362" s="44"/>
      <c r="F1362" s="230" t="s">
        <v>1544</v>
      </c>
      <c r="G1362" s="44"/>
      <c r="H1362" s="44"/>
      <c r="I1362" s="231"/>
      <c r="J1362" s="44"/>
      <c r="K1362" s="44"/>
      <c r="L1362" s="48"/>
      <c r="M1362" s="232"/>
      <c r="N1362" s="233"/>
      <c r="O1362" s="88"/>
      <c r="P1362" s="88"/>
      <c r="Q1362" s="88"/>
      <c r="R1362" s="88"/>
      <c r="S1362" s="88"/>
      <c r="T1362" s="89"/>
      <c r="U1362" s="42"/>
      <c r="V1362" s="42"/>
      <c r="W1362" s="42"/>
      <c r="X1362" s="42"/>
      <c r="Y1362" s="42"/>
      <c r="Z1362" s="42"/>
      <c r="AA1362" s="42"/>
      <c r="AB1362" s="42"/>
      <c r="AC1362" s="42"/>
      <c r="AD1362" s="42"/>
      <c r="AE1362" s="42"/>
      <c r="AT1362" s="20" t="s">
        <v>165</v>
      </c>
      <c r="AU1362" s="20" t="s">
        <v>94</v>
      </c>
    </row>
    <row r="1363" s="2" customFormat="1">
      <c r="A1363" s="42"/>
      <c r="B1363" s="43"/>
      <c r="C1363" s="44"/>
      <c r="D1363" s="236" t="s">
        <v>413</v>
      </c>
      <c r="E1363" s="44"/>
      <c r="F1363" s="278" t="s">
        <v>1545</v>
      </c>
      <c r="G1363" s="44"/>
      <c r="H1363" s="44"/>
      <c r="I1363" s="231"/>
      <c r="J1363" s="44"/>
      <c r="K1363" s="44"/>
      <c r="L1363" s="48"/>
      <c r="M1363" s="232"/>
      <c r="N1363" s="233"/>
      <c r="O1363" s="88"/>
      <c r="P1363" s="88"/>
      <c r="Q1363" s="88"/>
      <c r="R1363" s="88"/>
      <c r="S1363" s="88"/>
      <c r="T1363" s="89"/>
      <c r="U1363" s="42"/>
      <c r="V1363" s="42"/>
      <c r="W1363" s="42"/>
      <c r="X1363" s="42"/>
      <c r="Y1363" s="42"/>
      <c r="Z1363" s="42"/>
      <c r="AA1363" s="42"/>
      <c r="AB1363" s="42"/>
      <c r="AC1363" s="42"/>
      <c r="AD1363" s="42"/>
      <c r="AE1363" s="42"/>
      <c r="AT1363" s="20" t="s">
        <v>413</v>
      </c>
      <c r="AU1363" s="20" t="s">
        <v>94</v>
      </c>
    </row>
    <row r="1364" s="13" customFormat="1">
      <c r="A1364" s="13"/>
      <c r="B1364" s="234"/>
      <c r="C1364" s="235"/>
      <c r="D1364" s="236" t="s">
        <v>167</v>
      </c>
      <c r="E1364" s="237" t="s">
        <v>36</v>
      </c>
      <c r="F1364" s="238" t="s">
        <v>1546</v>
      </c>
      <c r="G1364" s="235"/>
      <c r="H1364" s="237" t="s">
        <v>36</v>
      </c>
      <c r="I1364" s="239"/>
      <c r="J1364" s="235"/>
      <c r="K1364" s="235"/>
      <c r="L1364" s="240"/>
      <c r="M1364" s="241"/>
      <c r="N1364" s="242"/>
      <c r="O1364" s="242"/>
      <c r="P1364" s="242"/>
      <c r="Q1364" s="242"/>
      <c r="R1364" s="242"/>
      <c r="S1364" s="242"/>
      <c r="T1364" s="243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44" t="s">
        <v>167</v>
      </c>
      <c r="AU1364" s="244" t="s">
        <v>94</v>
      </c>
      <c r="AV1364" s="13" t="s">
        <v>91</v>
      </c>
      <c r="AW1364" s="13" t="s">
        <v>43</v>
      </c>
      <c r="AX1364" s="13" t="s">
        <v>83</v>
      </c>
      <c r="AY1364" s="244" t="s">
        <v>156</v>
      </c>
    </row>
    <row r="1365" s="13" customFormat="1">
      <c r="A1365" s="13"/>
      <c r="B1365" s="234"/>
      <c r="C1365" s="235"/>
      <c r="D1365" s="236" t="s">
        <v>167</v>
      </c>
      <c r="E1365" s="237" t="s">
        <v>36</v>
      </c>
      <c r="F1365" s="238" t="s">
        <v>1547</v>
      </c>
      <c r="G1365" s="235"/>
      <c r="H1365" s="237" t="s">
        <v>36</v>
      </c>
      <c r="I1365" s="239"/>
      <c r="J1365" s="235"/>
      <c r="K1365" s="235"/>
      <c r="L1365" s="240"/>
      <c r="M1365" s="241"/>
      <c r="N1365" s="242"/>
      <c r="O1365" s="242"/>
      <c r="P1365" s="242"/>
      <c r="Q1365" s="242"/>
      <c r="R1365" s="242"/>
      <c r="S1365" s="242"/>
      <c r="T1365" s="243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44" t="s">
        <v>167</v>
      </c>
      <c r="AU1365" s="244" t="s">
        <v>94</v>
      </c>
      <c r="AV1365" s="13" t="s">
        <v>91</v>
      </c>
      <c r="AW1365" s="13" t="s">
        <v>43</v>
      </c>
      <c r="AX1365" s="13" t="s">
        <v>83</v>
      </c>
      <c r="AY1365" s="244" t="s">
        <v>156</v>
      </c>
    </row>
    <row r="1366" s="13" customFormat="1">
      <c r="A1366" s="13"/>
      <c r="B1366" s="234"/>
      <c r="C1366" s="235"/>
      <c r="D1366" s="236" t="s">
        <v>167</v>
      </c>
      <c r="E1366" s="237" t="s">
        <v>36</v>
      </c>
      <c r="F1366" s="238" t="s">
        <v>1548</v>
      </c>
      <c r="G1366" s="235"/>
      <c r="H1366" s="237" t="s">
        <v>36</v>
      </c>
      <c r="I1366" s="239"/>
      <c r="J1366" s="235"/>
      <c r="K1366" s="235"/>
      <c r="L1366" s="240"/>
      <c r="M1366" s="241"/>
      <c r="N1366" s="242"/>
      <c r="O1366" s="242"/>
      <c r="P1366" s="242"/>
      <c r="Q1366" s="242"/>
      <c r="R1366" s="242"/>
      <c r="S1366" s="242"/>
      <c r="T1366" s="243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44" t="s">
        <v>167</v>
      </c>
      <c r="AU1366" s="244" t="s">
        <v>94</v>
      </c>
      <c r="AV1366" s="13" t="s">
        <v>91</v>
      </c>
      <c r="AW1366" s="13" t="s">
        <v>43</v>
      </c>
      <c r="AX1366" s="13" t="s">
        <v>83</v>
      </c>
      <c r="AY1366" s="244" t="s">
        <v>156</v>
      </c>
    </row>
    <row r="1367" s="13" customFormat="1">
      <c r="A1367" s="13"/>
      <c r="B1367" s="234"/>
      <c r="C1367" s="235"/>
      <c r="D1367" s="236" t="s">
        <v>167</v>
      </c>
      <c r="E1367" s="237" t="s">
        <v>36</v>
      </c>
      <c r="F1367" s="238" t="s">
        <v>1549</v>
      </c>
      <c r="G1367" s="235"/>
      <c r="H1367" s="237" t="s">
        <v>36</v>
      </c>
      <c r="I1367" s="239"/>
      <c r="J1367" s="235"/>
      <c r="K1367" s="235"/>
      <c r="L1367" s="240"/>
      <c r="M1367" s="241"/>
      <c r="N1367" s="242"/>
      <c r="O1367" s="242"/>
      <c r="P1367" s="242"/>
      <c r="Q1367" s="242"/>
      <c r="R1367" s="242"/>
      <c r="S1367" s="242"/>
      <c r="T1367" s="243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44" t="s">
        <v>167</v>
      </c>
      <c r="AU1367" s="244" t="s">
        <v>94</v>
      </c>
      <c r="AV1367" s="13" t="s">
        <v>91</v>
      </c>
      <c r="AW1367" s="13" t="s">
        <v>43</v>
      </c>
      <c r="AX1367" s="13" t="s">
        <v>83</v>
      </c>
      <c r="AY1367" s="244" t="s">
        <v>156</v>
      </c>
    </row>
    <row r="1368" s="13" customFormat="1">
      <c r="A1368" s="13"/>
      <c r="B1368" s="234"/>
      <c r="C1368" s="235"/>
      <c r="D1368" s="236" t="s">
        <v>167</v>
      </c>
      <c r="E1368" s="237" t="s">
        <v>36</v>
      </c>
      <c r="F1368" s="238" t="s">
        <v>1550</v>
      </c>
      <c r="G1368" s="235"/>
      <c r="H1368" s="237" t="s">
        <v>36</v>
      </c>
      <c r="I1368" s="239"/>
      <c r="J1368" s="235"/>
      <c r="K1368" s="235"/>
      <c r="L1368" s="240"/>
      <c r="M1368" s="241"/>
      <c r="N1368" s="242"/>
      <c r="O1368" s="242"/>
      <c r="P1368" s="242"/>
      <c r="Q1368" s="242"/>
      <c r="R1368" s="242"/>
      <c r="S1368" s="242"/>
      <c r="T1368" s="243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44" t="s">
        <v>167</v>
      </c>
      <c r="AU1368" s="244" t="s">
        <v>94</v>
      </c>
      <c r="AV1368" s="13" t="s">
        <v>91</v>
      </c>
      <c r="AW1368" s="13" t="s">
        <v>43</v>
      </c>
      <c r="AX1368" s="13" t="s">
        <v>83</v>
      </c>
      <c r="AY1368" s="244" t="s">
        <v>156</v>
      </c>
    </row>
    <row r="1369" s="14" customFormat="1">
      <c r="A1369" s="14"/>
      <c r="B1369" s="245"/>
      <c r="C1369" s="246"/>
      <c r="D1369" s="236" t="s">
        <v>167</v>
      </c>
      <c r="E1369" s="247" t="s">
        <v>36</v>
      </c>
      <c r="F1369" s="248" t="s">
        <v>94</v>
      </c>
      <c r="G1369" s="246"/>
      <c r="H1369" s="249">
        <v>2</v>
      </c>
      <c r="I1369" s="250"/>
      <c r="J1369" s="246"/>
      <c r="K1369" s="246"/>
      <c r="L1369" s="251"/>
      <c r="M1369" s="252"/>
      <c r="N1369" s="253"/>
      <c r="O1369" s="253"/>
      <c r="P1369" s="253"/>
      <c r="Q1369" s="253"/>
      <c r="R1369" s="253"/>
      <c r="S1369" s="253"/>
      <c r="T1369" s="254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55" t="s">
        <v>167</v>
      </c>
      <c r="AU1369" s="255" t="s">
        <v>94</v>
      </c>
      <c r="AV1369" s="14" t="s">
        <v>94</v>
      </c>
      <c r="AW1369" s="14" t="s">
        <v>43</v>
      </c>
      <c r="AX1369" s="14" t="s">
        <v>91</v>
      </c>
      <c r="AY1369" s="255" t="s">
        <v>156</v>
      </c>
    </row>
    <row r="1370" s="2" customFormat="1" ht="16.5" customHeight="1">
      <c r="A1370" s="42"/>
      <c r="B1370" s="43"/>
      <c r="C1370" s="282" t="s">
        <v>1551</v>
      </c>
      <c r="D1370" s="282" t="s">
        <v>849</v>
      </c>
      <c r="E1370" s="283" t="s">
        <v>1552</v>
      </c>
      <c r="F1370" s="284" t="s">
        <v>1553</v>
      </c>
      <c r="G1370" s="285" t="s">
        <v>226</v>
      </c>
      <c r="H1370" s="286">
        <v>2</v>
      </c>
      <c r="I1370" s="287"/>
      <c r="J1370" s="288">
        <f>ROUND(I1370*H1370,2)</f>
        <v>0</v>
      </c>
      <c r="K1370" s="284" t="s">
        <v>162</v>
      </c>
      <c r="L1370" s="289"/>
      <c r="M1370" s="290" t="s">
        <v>36</v>
      </c>
      <c r="N1370" s="291" t="s">
        <v>54</v>
      </c>
      <c r="O1370" s="88"/>
      <c r="P1370" s="225">
        <f>O1370*H1370</f>
        <v>0</v>
      </c>
      <c r="Q1370" s="225">
        <v>0.0025000000000000001</v>
      </c>
      <c r="R1370" s="225">
        <f>Q1370*H1370</f>
        <v>0.0050000000000000001</v>
      </c>
      <c r="S1370" s="225">
        <v>0</v>
      </c>
      <c r="T1370" s="226">
        <f>S1370*H1370</f>
        <v>0</v>
      </c>
      <c r="U1370" s="42"/>
      <c r="V1370" s="42"/>
      <c r="W1370" s="42"/>
      <c r="X1370" s="42"/>
      <c r="Y1370" s="42"/>
      <c r="Z1370" s="42"/>
      <c r="AA1370" s="42"/>
      <c r="AB1370" s="42"/>
      <c r="AC1370" s="42"/>
      <c r="AD1370" s="42"/>
      <c r="AE1370" s="42"/>
      <c r="AR1370" s="227" t="s">
        <v>401</v>
      </c>
      <c r="AT1370" s="227" t="s">
        <v>849</v>
      </c>
      <c r="AU1370" s="227" t="s">
        <v>94</v>
      </c>
      <c r="AY1370" s="20" t="s">
        <v>156</v>
      </c>
      <c r="BE1370" s="228">
        <f>IF(N1370="základní",J1370,0)</f>
        <v>0</v>
      </c>
      <c r="BF1370" s="228">
        <f>IF(N1370="snížená",J1370,0)</f>
        <v>0</v>
      </c>
      <c r="BG1370" s="228">
        <f>IF(N1370="zákl. přenesená",J1370,0)</f>
        <v>0</v>
      </c>
      <c r="BH1370" s="228">
        <f>IF(N1370="sníž. přenesená",J1370,0)</f>
        <v>0</v>
      </c>
      <c r="BI1370" s="228">
        <f>IF(N1370="nulová",J1370,0)</f>
        <v>0</v>
      </c>
      <c r="BJ1370" s="20" t="s">
        <v>91</v>
      </c>
      <c r="BK1370" s="228">
        <f>ROUND(I1370*H1370,2)</f>
        <v>0</v>
      </c>
      <c r="BL1370" s="20" t="s">
        <v>291</v>
      </c>
      <c r="BM1370" s="227" t="s">
        <v>1554</v>
      </c>
    </row>
    <row r="1371" s="2" customFormat="1">
      <c r="A1371" s="42"/>
      <c r="B1371" s="43"/>
      <c r="C1371" s="44"/>
      <c r="D1371" s="236" t="s">
        <v>413</v>
      </c>
      <c r="E1371" s="44"/>
      <c r="F1371" s="278" t="s">
        <v>1545</v>
      </c>
      <c r="G1371" s="44"/>
      <c r="H1371" s="44"/>
      <c r="I1371" s="231"/>
      <c r="J1371" s="44"/>
      <c r="K1371" s="44"/>
      <c r="L1371" s="48"/>
      <c r="M1371" s="232"/>
      <c r="N1371" s="233"/>
      <c r="O1371" s="88"/>
      <c r="P1371" s="88"/>
      <c r="Q1371" s="88"/>
      <c r="R1371" s="88"/>
      <c r="S1371" s="88"/>
      <c r="T1371" s="89"/>
      <c r="U1371" s="42"/>
      <c r="V1371" s="42"/>
      <c r="W1371" s="42"/>
      <c r="X1371" s="42"/>
      <c r="Y1371" s="42"/>
      <c r="Z1371" s="42"/>
      <c r="AA1371" s="42"/>
      <c r="AB1371" s="42"/>
      <c r="AC1371" s="42"/>
      <c r="AD1371" s="42"/>
      <c r="AE1371" s="42"/>
      <c r="AT1371" s="20" t="s">
        <v>413</v>
      </c>
      <c r="AU1371" s="20" t="s">
        <v>94</v>
      </c>
    </row>
    <row r="1372" s="2" customFormat="1" ht="21.75" customHeight="1">
      <c r="A1372" s="42"/>
      <c r="B1372" s="43"/>
      <c r="C1372" s="216" t="s">
        <v>1555</v>
      </c>
      <c r="D1372" s="216" t="s">
        <v>158</v>
      </c>
      <c r="E1372" s="217" t="s">
        <v>1556</v>
      </c>
      <c r="F1372" s="218" t="s">
        <v>1557</v>
      </c>
      <c r="G1372" s="219" t="s">
        <v>161</v>
      </c>
      <c r="H1372" s="220">
        <v>60</v>
      </c>
      <c r="I1372" s="221"/>
      <c r="J1372" s="222">
        <f>ROUND(I1372*H1372,2)</f>
        <v>0</v>
      </c>
      <c r="K1372" s="218" t="s">
        <v>162</v>
      </c>
      <c r="L1372" s="48"/>
      <c r="M1372" s="223" t="s">
        <v>36</v>
      </c>
      <c r="N1372" s="224" t="s">
        <v>54</v>
      </c>
      <c r="O1372" s="88"/>
      <c r="P1372" s="225">
        <f>O1372*H1372</f>
        <v>0</v>
      </c>
      <c r="Q1372" s="225">
        <v>0</v>
      </c>
      <c r="R1372" s="225">
        <f>Q1372*H1372</f>
        <v>0</v>
      </c>
      <c r="S1372" s="225">
        <v>0</v>
      </c>
      <c r="T1372" s="226">
        <f>S1372*H1372</f>
        <v>0</v>
      </c>
      <c r="U1372" s="42"/>
      <c r="V1372" s="42"/>
      <c r="W1372" s="42"/>
      <c r="X1372" s="42"/>
      <c r="Y1372" s="42"/>
      <c r="Z1372" s="42"/>
      <c r="AA1372" s="42"/>
      <c r="AB1372" s="42"/>
      <c r="AC1372" s="42"/>
      <c r="AD1372" s="42"/>
      <c r="AE1372" s="42"/>
      <c r="AR1372" s="227" t="s">
        <v>291</v>
      </c>
      <c r="AT1372" s="227" t="s">
        <v>158</v>
      </c>
      <c r="AU1372" s="227" t="s">
        <v>94</v>
      </c>
      <c r="AY1372" s="20" t="s">
        <v>156</v>
      </c>
      <c r="BE1372" s="228">
        <f>IF(N1372="základní",J1372,0)</f>
        <v>0</v>
      </c>
      <c r="BF1372" s="228">
        <f>IF(N1372="snížená",J1372,0)</f>
        <v>0</v>
      </c>
      <c r="BG1372" s="228">
        <f>IF(N1372="zákl. přenesená",J1372,0)</f>
        <v>0</v>
      </c>
      <c r="BH1372" s="228">
        <f>IF(N1372="sníž. přenesená",J1372,0)</f>
        <v>0</v>
      </c>
      <c r="BI1372" s="228">
        <f>IF(N1372="nulová",J1372,0)</f>
        <v>0</v>
      </c>
      <c r="BJ1372" s="20" t="s">
        <v>91</v>
      </c>
      <c r="BK1372" s="228">
        <f>ROUND(I1372*H1372,2)</f>
        <v>0</v>
      </c>
      <c r="BL1372" s="20" t="s">
        <v>291</v>
      </c>
      <c r="BM1372" s="227" t="s">
        <v>1558</v>
      </c>
    </row>
    <row r="1373" s="2" customFormat="1">
      <c r="A1373" s="42"/>
      <c r="B1373" s="43"/>
      <c r="C1373" s="44"/>
      <c r="D1373" s="229" t="s">
        <v>165</v>
      </c>
      <c r="E1373" s="44"/>
      <c r="F1373" s="230" t="s">
        <v>1559</v>
      </c>
      <c r="G1373" s="44"/>
      <c r="H1373" s="44"/>
      <c r="I1373" s="231"/>
      <c r="J1373" s="44"/>
      <c r="K1373" s="44"/>
      <c r="L1373" s="48"/>
      <c r="M1373" s="232"/>
      <c r="N1373" s="233"/>
      <c r="O1373" s="88"/>
      <c r="P1373" s="88"/>
      <c r="Q1373" s="88"/>
      <c r="R1373" s="88"/>
      <c r="S1373" s="88"/>
      <c r="T1373" s="89"/>
      <c r="U1373" s="42"/>
      <c r="V1373" s="42"/>
      <c r="W1373" s="42"/>
      <c r="X1373" s="42"/>
      <c r="Y1373" s="42"/>
      <c r="Z1373" s="42"/>
      <c r="AA1373" s="42"/>
      <c r="AB1373" s="42"/>
      <c r="AC1373" s="42"/>
      <c r="AD1373" s="42"/>
      <c r="AE1373" s="42"/>
      <c r="AT1373" s="20" t="s">
        <v>165</v>
      </c>
      <c r="AU1373" s="20" t="s">
        <v>94</v>
      </c>
    </row>
    <row r="1374" s="2" customFormat="1" ht="16.5" customHeight="1">
      <c r="A1374" s="42"/>
      <c r="B1374" s="43"/>
      <c r="C1374" s="282" t="s">
        <v>1560</v>
      </c>
      <c r="D1374" s="282" t="s">
        <v>849</v>
      </c>
      <c r="E1374" s="283" t="s">
        <v>1561</v>
      </c>
      <c r="F1374" s="284" t="s">
        <v>1562</v>
      </c>
      <c r="G1374" s="285" t="s">
        <v>161</v>
      </c>
      <c r="H1374" s="286">
        <v>66</v>
      </c>
      <c r="I1374" s="287"/>
      <c r="J1374" s="288">
        <f>ROUND(I1374*H1374,2)</f>
        <v>0</v>
      </c>
      <c r="K1374" s="284" t="s">
        <v>162</v>
      </c>
      <c r="L1374" s="289"/>
      <c r="M1374" s="290" t="s">
        <v>36</v>
      </c>
      <c r="N1374" s="291" t="s">
        <v>54</v>
      </c>
      <c r="O1374" s="88"/>
      <c r="P1374" s="225">
        <f>O1374*H1374</f>
        <v>0</v>
      </c>
      <c r="Q1374" s="225">
        <v>0.00059999999999999995</v>
      </c>
      <c r="R1374" s="225">
        <f>Q1374*H1374</f>
        <v>0.039599999999999996</v>
      </c>
      <c r="S1374" s="225">
        <v>0</v>
      </c>
      <c r="T1374" s="226">
        <f>S1374*H1374</f>
        <v>0</v>
      </c>
      <c r="U1374" s="42"/>
      <c r="V1374" s="42"/>
      <c r="W1374" s="42"/>
      <c r="X1374" s="42"/>
      <c r="Y1374" s="42"/>
      <c r="Z1374" s="42"/>
      <c r="AA1374" s="42"/>
      <c r="AB1374" s="42"/>
      <c r="AC1374" s="42"/>
      <c r="AD1374" s="42"/>
      <c r="AE1374" s="42"/>
      <c r="AR1374" s="227" t="s">
        <v>401</v>
      </c>
      <c r="AT1374" s="227" t="s">
        <v>849</v>
      </c>
      <c r="AU1374" s="227" t="s">
        <v>94</v>
      </c>
      <c r="AY1374" s="20" t="s">
        <v>156</v>
      </c>
      <c r="BE1374" s="228">
        <f>IF(N1374="základní",J1374,0)</f>
        <v>0</v>
      </c>
      <c r="BF1374" s="228">
        <f>IF(N1374="snížená",J1374,0)</f>
        <v>0</v>
      </c>
      <c r="BG1374" s="228">
        <f>IF(N1374="zákl. přenesená",J1374,0)</f>
        <v>0</v>
      </c>
      <c r="BH1374" s="228">
        <f>IF(N1374="sníž. přenesená",J1374,0)</f>
        <v>0</v>
      </c>
      <c r="BI1374" s="228">
        <f>IF(N1374="nulová",J1374,0)</f>
        <v>0</v>
      </c>
      <c r="BJ1374" s="20" t="s">
        <v>91</v>
      </c>
      <c r="BK1374" s="228">
        <f>ROUND(I1374*H1374,2)</f>
        <v>0</v>
      </c>
      <c r="BL1374" s="20" t="s">
        <v>291</v>
      </c>
      <c r="BM1374" s="227" t="s">
        <v>1563</v>
      </c>
    </row>
    <row r="1375" s="14" customFormat="1">
      <c r="A1375" s="14"/>
      <c r="B1375" s="245"/>
      <c r="C1375" s="246"/>
      <c r="D1375" s="236" t="s">
        <v>167</v>
      </c>
      <c r="E1375" s="246"/>
      <c r="F1375" s="248" t="s">
        <v>1564</v>
      </c>
      <c r="G1375" s="246"/>
      <c r="H1375" s="249">
        <v>66</v>
      </c>
      <c r="I1375" s="250"/>
      <c r="J1375" s="246"/>
      <c r="K1375" s="246"/>
      <c r="L1375" s="251"/>
      <c r="M1375" s="252"/>
      <c r="N1375" s="253"/>
      <c r="O1375" s="253"/>
      <c r="P1375" s="253"/>
      <c r="Q1375" s="253"/>
      <c r="R1375" s="253"/>
      <c r="S1375" s="253"/>
      <c r="T1375" s="254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5" t="s">
        <v>167</v>
      </c>
      <c r="AU1375" s="255" t="s">
        <v>94</v>
      </c>
      <c r="AV1375" s="14" t="s">
        <v>94</v>
      </c>
      <c r="AW1375" s="14" t="s">
        <v>4</v>
      </c>
      <c r="AX1375" s="14" t="s">
        <v>91</v>
      </c>
      <c r="AY1375" s="255" t="s">
        <v>156</v>
      </c>
    </row>
    <row r="1376" s="2" customFormat="1" ht="21.75" customHeight="1">
      <c r="A1376" s="42"/>
      <c r="B1376" s="43"/>
      <c r="C1376" s="216" t="s">
        <v>1565</v>
      </c>
      <c r="D1376" s="216" t="s">
        <v>158</v>
      </c>
      <c r="E1376" s="217" t="s">
        <v>1566</v>
      </c>
      <c r="F1376" s="218" t="s">
        <v>1567</v>
      </c>
      <c r="G1376" s="219" t="s">
        <v>161</v>
      </c>
      <c r="H1376" s="220">
        <v>46</v>
      </c>
      <c r="I1376" s="221"/>
      <c r="J1376" s="222">
        <f>ROUND(I1376*H1376,2)</f>
        <v>0</v>
      </c>
      <c r="K1376" s="218" t="s">
        <v>162</v>
      </c>
      <c r="L1376" s="48"/>
      <c r="M1376" s="223" t="s">
        <v>36</v>
      </c>
      <c r="N1376" s="224" t="s">
        <v>54</v>
      </c>
      <c r="O1376" s="88"/>
      <c r="P1376" s="225">
        <f>O1376*H1376</f>
        <v>0</v>
      </c>
      <c r="Q1376" s="225">
        <v>0</v>
      </c>
      <c r="R1376" s="225">
        <f>Q1376*H1376</f>
        <v>0</v>
      </c>
      <c r="S1376" s="225">
        <v>0</v>
      </c>
      <c r="T1376" s="226">
        <f>S1376*H1376</f>
        <v>0</v>
      </c>
      <c r="U1376" s="42"/>
      <c r="V1376" s="42"/>
      <c r="W1376" s="42"/>
      <c r="X1376" s="42"/>
      <c r="Y1376" s="42"/>
      <c r="Z1376" s="42"/>
      <c r="AA1376" s="42"/>
      <c r="AB1376" s="42"/>
      <c r="AC1376" s="42"/>
      <c r="AD1376" s="42"/>
      <c r="AE1376" s="42"/>
      <c r="AR1376" s="227" t="s">
        <v>291</v>
      </c>
      <c r="AT1376" s="227" t="s">
        <v>158</v>
      </c>
      <c r="AU1376" s="227" t="s">
        <v>94</v>
      </c>
      <c r="AY1376" s="20" t="s">
        <v>156</v>
      </c>
      <c r="BE1376" s="228">
        <f>IF(N1376="základní",J1376,0)</f>
        <v>0</v>
      </c>
      <c r="BF1376" s="228">
        <f>IF(N1376="snížená",J1376,0)</f>
        <v>0</v>
      </c>
      <c r="BG1376" s="228">
        <f>IF(N1376="zákl. přenesená",J1376,0)</f>
        <v>0</v>
      </c>
      <c r="BH1376" s="228">
        <f>IF(N1376="sníž. přenesená",J1376,0)</f>
        <v>0</v>
      </c>
      <c r="BI1376" s="228">
        <f>IF(N1376="nulová",J1376,0)</f>
        <v>0</v>
      </c>
      <c r="BJ1376" s="20" t="s">
        <v>91</v>
      </c>
      <c r="BK1376" s="228">
        <f>ROUND(I1376*H1376,2)</f>
        <v>0</v>
      </c>
      <c r="BL1376" s="20" t="s">
        <v>291</v>
      </c>
      <c r="BM1376" s="227" t="s">
        <v>1568</v>
      </c>
    </row>
    <row r="1377" s="2" customFormat="1">
      <c r="A1377" s="42"/>
      <c r="B1377" s="43"/>
      <c r="C1377" s="44"/>
      <c r="D1377" s="229" t="s">
        <v>165</v>
      </c>
      <c r="E1377" s="44"/>
      <c r="F1377" s="230" t="s">
        <v>1569</v>
      </c>
      <c r="G1377" s="44"/>
      <c r="H1377" s="44"/>
      <c r="I1377" s="231"/>
      <c r="J1377" s="44"/>
      <c r="K1377" s="44"/>
      <c r="L1377" s="48"/>
      <c r="M1377" s="232"/>
      <c r="N1377" s="233"/>
      <c r="O1377" s="88"/>
      <c r="P1377" s="88"/>
      <c r="Q1377" s="88"/>
      <c r="R1377" s="88"/>
      <c r="S1377" s="88"/>
      <c r="T1377" s="89"/>
      <c r="U1377" s="42"/>
      <c r="V1377" s="42"/>
      <c r="W1377" s="42"/>
      <c r="X1377" s="42"/>
      <c r="Y1377" s="42"/>
      <c r="Z1377" s="42"/>
      <c r="AA1377" s="42"/>
      <c r="AB1377" s="42"/>
      <c r="AC1377" s="42"/>
      <c r="AD1377" s="42"/>
      <c r="AE1377" s="42"/>
      <c r="AT1377" s="20" t="s">
        <v>165</v>
      </c>
      <c r="AU1377" s="20" t="s">
        <v>94</v>
      </c>
    </row>
    <row r="1378" s="13" customFormat="1">
      <c r="A1378" s="13"/>
      <c r="B1378" s="234"/>
      <c r="C1378" s="235"/>
      <c r="D1378" s="236" t="s">
        <v>167</v>
      </c>
      <c r="E1378" s="237" t="s">
        <v>36</v>
      </c>
      <c r="F1378" s="238" t="s">
        <v>1408</v>
      </c>
      <c r="G1378" s="235"/>
      <c r="H1378" s="237" t="s">
        <v>36</v>
      </c>
      <c r="I1378" s="239"/>
      <c r="J1378" s="235"/>
      <c r="K1378" s="235"/>
      <c r="L1378" s="240"/>
      <c r="M1378" s="241"/>
      <c r="N1378" s="242"/>
      <c r="O1378" s="242"/>
      <c r="P1378" s="242"/>
      <c r="Q1378" s="242"/>
      <c r="R1378" s="242"/>
      <c r="S1378" s="242"/>
      <c r="T1378" s="243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44" t="s">
        <v>167</v>
      </c>
      <c r="AU1378" s="244" t="s">
        <v>94</v>
      </c>
      <c r="AV1378" s="13" t="s">
        <v>91</v>
      </c>
      <c r="AW1378" s="13" t="s">
        <v>43</v>
      </c>
      <c r="AX1378" s="13" t="s">
        <v>83</v>
      </c>
      <c r="AY1378" s="244" t="s">
        <v>156</v>
      </c>
    </row>
    <row r="1379" s="13" customFormat="1">
      <c r="A1379" s="13"/>
      <c r="B1379" s="234"/>
      <c r="C1379" s="235"/>
      <c r="D1379" s="236" t="s">
        <v>167</v>
      </c>
      <c r="E1379" s="237" t="s">
        <v>36</v>
      </c>
      <c r="F1379" s="238" t="s">
        <v>1409</v>
      </c>
      <c r="G1379" s="235"/>
      <c r="H1379" s="237" t="s">
        <v>36</v>
      </c>
      <c r="I1379" s="239"/>
      <c r="J1379" s="235"/>
      <c r="K1379" s="235"/>
      <c r="L1379" s="240"/>
      <c r="M1379" s="241"/>
      <c r="N1379" s="242"/>
      <c r="O1379" s="242"/>
      <c r="P1379" s="242"/>
      <c r="Q1379" s="242"/>
      <c r="R1379" s="242"/>
      <c r="S1379" s="242"/>
      <c r="T1379" s="243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44" t="s">
        <v>167</v>
      </c>
      <c r="AU1379" s="244" t="s">
        <v>94</v>
      </c>
      <c r="AV1379" s="13" t="s">
        <v>91</v>
      </c>
      <c r="AW1379" s="13" t="s">
        <v>43</v>
      </c>
      <c r="AX1379" s="13" t="s">
        <v>83</v>
      </c>
      <c r="AY1379" s="244" t="s">
        <v>156</v>
      </c>
    </row>
    <row r="1380" s="13" customFormat="1">
      <c r="A1380" s="13"/>
      <c r="B1380" s="234"/>
      <c r="C1380" s="235"/>
      <c r="D1380" s="236" t="s">
        <v>167</v>
      </c>
      <c r="E1380" s="237" t="s">
        <v>36</v>
      </c>
      <c r="F1380" s="238" t="s">
        <v>1410</v>
      </c>
      <c r="G1380" s="235"/>
      <c r="H1380" s="237" t="s">
        <v>36</v>
      </c>
      <c r="I1380" s="239"/>
      <c r="J1380" s="235"/>
      <c r="K1380" s="235"/>
      <c r="L1380" s="240"/>
      <c r="M1380" s="241"/>
      <c r="N1380" s="242"/>
      <c r="O1380" s="242"/>
      <c r="P1380" s="242"/>
      <c r="Q1380" s="242"/>
      <c r="R1380" s="242"/>
      <c r="S1380" s="242"/>
      <c r="T1380" s="243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44" t="s">
        <v>167</v>
      </c>
      <c r="AU1380" s="244" t="s">
        <v>94</v>
      </c>
      <c r="AV1380" s="13" t="s">
        <v>91</v>
      </c>
      <c r="AW1380" s="13" t="s">
        <v>43</v>
      </c>
      <c r="AX1380" s="13" t="s">
        <v>83</v>
      </c>
      <c r="AY1380" s="244" t="s">
        <v>156</v>
      </c>
    </row>
    <row r="1381" s="13" customFormat="1">
      <c r="A1381" s="13"/>
      <c r="B1381" s="234"/>
      <c r="C1381" s="235"/>
      <c r="D1381" s="236" t="s">
        <v>167</v>
      </c>
      <c r="E1381" s="237" t="s">
        <v>36</v>
      </c>
      <c r="F1381" s="238" t="s">
        <v>1411</v>
      </c>
      <c r="G1381" s="235"/>
      <c r="H1381" s="237" t="s">
        <v>36</v>
      </c>
      <c r="I1381" s="239"/>
      <c r="J1381" s="235"/>
      <c r="K1381" s="235"/>
      <c r="L1381" s="240"/>
      <c r="M1381" s="241"/>
      <c r="N1381" s="242"/>
      <c r="O1381" s="242"/>
      <c r="P1381" s="242"/>
      <c r="Q1381" s="242"/>
      <c r="R1381" s="242"/>
      <c r="S1381" s="242"/>
      <c r="T1381" s="243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44" t="s">
        <v>167</v>
      </c>
      <c r="AU1381" s="244" t="s">
        <v>94</v>
      </c>
      <c r="AV1381" s="13" t="s">
        <v>91</v>
      </c>
      <c r="AW1381" s="13" t="s">
        <v>43</v>
      </c>
      <c r="AX1381" s="13" t="s">
        <v>83</v>
      </c>
      <c r="AY1381" s="244" t="s">
        <v>156</v>
      </c>
    </row>
    <row r="1382" s="13" customFormat="1">
      <c r="A1382" s="13"/>
      <c r="B1382" s="234"/>
      <c r="C1382" s="235"/>
      <c r="D1382" s="236" t="s">
        <v>167</v>
      </c>
      <c r="E1382" s="237" t="s">
        <v>36</v>
      </c>
      <c r="F1382" s="238" t="s">
        <v>1412</v>
      </c>
      <c r="G1382" s="235"/>
      <c r="H1382" s="237" t="s">
        <v>36</v>
      </c>
      <c r="I1382" s="239"/>
      <c r="J1382" s="235"/>
      <c r="K1382" s="235"/>
      <c r="L1382" s="240"/>
      <c r="M1382" s="241"/>
      <c r="N1382" s="242"/>
      <c r="O1382" s="242"/>
      <c r="P1382" s="242"/>
      <c r="Q1382" s="242"/>
      <c r="R1382" s="242"/>
      <c r="S1382" s="242"/>
      <c r="T1382" s="243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44" t="s">
        <v>167</v>
      </c>
      <c r="AU1382" s="244" t="s">
        <v>94</v>
      </c>
      <c r="AV1382" s="13" t="s">
        <v>91</v>
      </c>
      <c r="AW1382" s="13" t="s">
        <v>43</v>
      </c>
      <c r="AX1382" s="13" t="s">
        <v>83</v>
      </c>
      <c r="AY1382" s="244" t="s">
        <v>156</v>
      </c>
    </row>
    <row r="1383" s="13" customFormat="1">
      <c r="A1383" s="13"/>
      <c r="B1383" s="234"/>
      <c r="C1383" s="235"/>
      <c r="D1383" s="236" t="s">
        <v>167</v>
      </c>
      <c r="E1383" s="237" t="s">
        <v>36</v>
      </c>
      <c r="F1383" s="238" t="s">
        <v>1413</v>
      </c>
      <c r="G1383" s="235"/>
      <c r="H1383" s="237" t="s">
        <v>36</v>
      </c>
      <c r="I1383" s="239"/>
      <c r="J1383" s="235"/>
      <c r="K1383" s="235"/>
      <c r="L1383" s="240"/>
      <c r="M1383" s="241"/>
      <c r="N1383" s="242"/>
      <c r="O1383" s="242"/>
      <c r="P1383" s="242"/>
      <c r="Q1383" s="242"/>
      <c r="R1383" s="242"/>
      <c r="S1383" s="242"/>
      <c r="T1383" s="243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44" t="s">
        <v>167</v>
      </c>
      <c r="AU1383" s="244" t="s">
        <v>94</v>
      </c>
      <c r="AV1383" s="13" t="s">
        <v>91</v>
      </c>
      <c r="AW1383" s="13" t="s">
        <v>43</v>
      </c>
      <c r="AX1383" s="13" t="s">
        <v>83</v>
      </c>
      <c r="AY1383" s="244" t="s">
        <v>156</v>
      </c>
    </row>
    <row r="1384" s="13" customFormat="1">
      <c r="A1384" s="13"/>
      <c r="B1384" s="234"/>
      <c r="C1384" s="235"/>
      <c r="D1384" s="236" t="s">
        <v>167</v>
      </c>
      <c r="E1384" s="237" t="s">
        <v>36</v>
      </c>
      <c r="F1384" s="238" t="s">
        <v>1414</v>
      </c>
      <c r="G1384" s="235"/>
      <c r="H1384" s="237" t="s">
        <v>36</v>
      </c>
      <c r="I1384" s="239"/>
      <c r="J1384" s="235"/>
      <c r="K1384" s="235"/>
      <c r="L1384" s="240"/>
      <c r="M1384" s="241"/>
      <c r="N1384" s="242"/>
      <c r="O1384" s="242"/>
      <c r="P1384" s="242"/>
      <c r="Q1384" s="242"/>
      <c r="R1384" s="242"/>
      <c r="S1384" s="242"/>
      <c r="T1384" s="243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44" t="s">
        <v>167</v>
      </c>
      <c r="AU1384" s="244" t="s">
        <v>94</v>
      </c>
      <c r="AV1384" s="13" t="s">
        <v>91</v>
      </c>
      <c r="AW1384" s="13" t="s">
        <v>43</v>
      </c>
      <c r="AX1384" s="13" t="s">
        <v>83</v>
      </c>
      <c r="AY1384" s="244" t="s">
        <v>156</v>
      </c>
    </row>
    <row r="1385" s="13" customFormat="1">
      <c r="A1385" s="13"/>
      <c r="B1385" s="234"/>
      <c r="C1385" s="235"/>
      <c r="D1385" s="236" t="s">
        <v>167</v>
      </c>
      <c r="E1385" s="237" t="s">
        <v>36</v>
      </c>
      <c r="F1385" s="238" t="s">
        <v>1413</v>
      </c>
      <c r="G1385" s="235"/>
      <c r="H1385" s="237" t="s">
        <v>36</v>
      </c>
      <c r="I1385" s="239"/>
      <c r="J1385" s="235"/>
      <c r="K1385" s="235"/>
      <c r="L1385" s="240"/>
      <c r="M1385" s="241"/>
      <c r="N1385" s="242"/>
      <c r="O1385" s="242"/>
      <c r="P1385" s="242"/>
      <c r="Q1385" s="242"/>
      <c r="R1385" s="242"/>
      <c r="S1385" s="242"/>
      <c r="T1385" s="243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44" t="s">
        <v>167</v>
      </c>
      <c r="AU1385" s="244" t="s">
        <v>94</v>
      </c>
      <c r="AV1385" s="13" t="s">
        <v>91</v>
      </c>
      <c r="AW1385" s="13" t="s">
        <v>43</v>
      </c>
      <c r="AX1385" s="13" t="s">
        <v>83</v>
      </c>
      <c r="AY1385" s="244" t="s">
        <v>156</v>
      </c>
    </row>
    <row r="1386" s="13" customFormat="1">
      <c r="A1386" s="13"/>
      <c r="B1386" s="234"/>
      <c r="C1386" s="235"/>
      <c r="D1386" s="236" t="s">
        <v>167</v>
      </c>
      <c r="E1386" s="237" t="s">
        <v>36</v>
      </c>
      <c r="F1386" s="238" t="s">
        <v>1415</v>
      </c>
      <c r="G1386" s="235"/>
      <c r="H1386" s="237" t="s">
        <v>36</v>
      </c>
      <c r="I1386" s="239"/>
      <c r="J1386" s="235"/>
      <c r="K1386" s="235"/>
      <c r="L1386" s="240"/>
      <c r="M1386" s="241"/>
      <c r="N1386" s="242"/>
      <c r="O1386" s="242"/>
      <c r="P1386" s="242"/>
      <c r="Q1386" s="242"/>
      <c r="R1386" s="242"/>
      <c r="S1386" s="242"/>
      <c r="T1386" s="243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44" t="s">
        <v>167</v>
      </c>
      <c r="AU1386" s="244" t="s">
        <v>94</v>
      </c>
      <c r="AV1386" s="13" t="s">
        <v>91</v>
      </c>
      <c r="AW1386" s="13" t="s">
        <v>43</v>
      </c>
      <c r="AX1386" s="13" t="s">
        <v>83</v>
      </c>
      <c r="AY1386" s="244" t="s">
        <v>156</v>
      </c>
    </row>
    <row r="1387" s="13" customFormat="1">
      <c r="A1387" s="13"/>
      <c r="B1387" s="234"/>
      <c r="C1387" s="235"/>
      <c r="D1387" s="236" t="s">
        <v>167</v>
      </c>
      <c r="E1387" s="237" t="s">
        <v>36</v>
      </c>
      <c r="F1387" s="238" t="s">
        <v>1416</v>
      </c>
      <c r="G1387" s="235"/>
      <c r="H1387" s="237" t="s">
        <v>36</v>
      </c>
      <c r="I1387" s="239"/>
      <c r="J1387" s="235"/>
      <c r="K1387" s="235"/>
      <c r="L1387" s="240"/>
      <c r="M1387" s="241"/>
      <c r="N1387" s="242"/>
      <c r="O1387" s="242"/>
      <c r="P1387" s="242"/>
      <c r="Q1387" s="242"/>
      <c r="R1387" s="242"/>
      <c r="S1387" s="242"/>
      <c r="T1387" s="243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44" t="s">
        <v>167</v>
      </c>
      <c r="AU1387" s="244" t="s">
        <v>94</v>
      </c>
      <c r="AV1387" s="13" t="s">
        <v>91</v>
      </c>
      <c r="AW1387" s="13" t="s">
        <v>43</v>
      </c>
      <c r="AX1387" s="13" t="s">
        <v>83</v>
      </c>
      <c r="AY1387" s="244" t="s">
        <v>156</v>
      </c>
    </row>
    <row r="1388" s="13" customFormat="1">
      <c r="A1388" s="13"/>
      <c r="B1388" s="234"/>
      <c r="C1388" s="235"/>
      <c r="D1388" s="236" t="s">
        <v>167</v>
      </c>
      <c r="E1388" s="237" t="s">
        <v>36</v>
      </c>
      <c r="F1388" s="238" t="s">
        <v>1417</v>
      </c>
      <c r="G1388" s="235"/>
      <c r="H1388" s="237" t="s">
        <v>36</v>
      </c>
      <c r="I1388" s="239"/>
      <c r="J1388" s="235"/>
      <c r="K1388" s="235"/>
      <c r="L1388" s="240"/>
      <c r="M1388" s="241"/>
      <c r="N1388" s="242"/>
      <c r="O1388" s="242"/>
      <c r="P1388" s="242"/>
      <c r="Q1388" s="242"/>
      <c r="R1388" s="242"/>
      <c r="S1388" s="242"/>
      <c r="T1388" s="243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44" t="s">
        <v>167</v>
      </c>
      <c r="AU1388" s="244" t="s">
        <v>94</v>
      </c>
      <c r="AV1388" s="13" t="s">
        <v>91</v>
      </c>
      <c r="AW1388" s="13" t="s">
        <v>43</v>
      </c>
      <c r="AX1388" s="13" t="s">
        <v>83</v>
      </c>
      <c r="AY1388" s="244" t="s">
        <v>156</v>
      </c>
    </row>
    <row r="1389" s="13" customFormat="1">
      <c r="A1389" s="13"/>
      <c r="B1389" s="234"/>
      <c r="C1389" s="235"/>
      <c r="D1389" s="236" t="s">
        <v>167</v>
      </c>
      <c r="E1389" s="237" t="s">
        <v>36</v>
      </c>
      <c r="F1389" s="238" t="s">
        <v>1418</v>
      </c>
      <c r="G1389" s="235"/>
      <c r="H1389" s="237" t="s">
        <v>36</v>
      </c>
      <c r="I1389" s="239"/>
      <c r="J1389" s="235"/>
      <c r="K1389" s="235"/>
      <c r="L1389" s="240"/>
      <c r="M1389" s="241"/>
      <c r="N1389" s="242"/>
      <c r="O1389" s="242"/>
      <c r="P1389" s="242"/>
      <c r="Q1389" s="242"/>
      <c r="R1389" s="242"/>
      <c r="S1389" s="242"/>
      <c r="T1389" s="243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44" t="s">
        <v>167</v>
      </c>
      <c r="AU1389" s="244" t="s">
        <v>94</v>
      </c>
      <c r="AV1389" s="13" t="s">
        <v>91</v>
      </c>
      <c r="AW1389" s="13" t="s">
        <v>43</v>
      </c>
      <c r="AX1389" s="13" t="s">
        <v>83</v>
      </c>
      <c r="AY1389" s="244" t="s">
        <v>156</v>
      </c>
    </row>
    <row r="1390" s="13" customFormat="1">
      <c r="A1390" s="13"/>
      <c r="B1390" s="234"/>
      <c r="C1390" s="235"/>
      <c r="D1390" s="236" t="s">
        <v>167</v>
      </c>
      <c r="E1390" s="237" t="s">
        <v>36</v>
      </c>
      <c r="F1390" s="238" t="s">
        <v>1419</v>
      </c>
      <c r="G1390" s="235"/>
      <c r="H1390" s="237" t="s">
        <v>36</v>
      </c>
      <c r="I1390" s="239"/>
      <c r="J1390" s="235"/>
      <c r="K1390" s="235"/>
      <c r="L1390" s="240"/>
      <c r="M1390" s="241"/>
      <c r="N1390" s="242"/>
      <c r="O1390" s="242"/>
      <c r="P1390" s="242"/>
      <c r="Q1390" s="242"/>
      <c r="R1390" s="242"/>
      <c r="S1390" s="242"/>
      <c r="T1390" s="243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44" t="s">
        <v>167</v>
      </c>
      <c r="AU1390" s="244" t="s">
        <v>94</v>
      </c>
      <c r="AV1390" s="13" t="s">
        <v>91</v>
      </c>
      <c r="AW1390" s="13" t="s">
        <v>43</v>
      </c>
      <c r="AX1390" s="13" t="s">
        <v>83</v>
      </c>
      <c r="AY1390" s="244" t="s">
        <v>156</v>
      </c>
    </row>
    <row r="1391" s="13" customFormat="1">
      <c r="A1391" s="13"/>
      <c r="B1391" s="234"/>
      <c r="C1391" s="235"/>
      <c r="D1391" s="236" t="s">
        <v>167</v>
      </c>
      <c r="E1391" s="237" t="s">
        <v>36</v>
      </c>
      <c r="F1391" s="238" t="s">
        <v>1420</v>
      </c>
      <c r="G1391" s="235"/>
      <c r="H1391" s="237" t="s">
        <v>36</v>
      </c>
      <c r="I1391" s="239"/>
      <c r="J1391" s="235"/>
      <c r="K1391" s="235"/>
      <c r="L1391" s="240"/>
      <c r="M1391" s="241"/>
      <c r="N1391" s="242"/>
      <c r="O1391" s="242"/>
      <c r="P1391" s="242"/>
      <c r="Q1391" s="242"/>
      <c r="R1391" s="242"/>
      <c r="S1391" s="242"/>
      <c r="T1391" s="243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44" t="s">
        <v>167</v>
      </c>
      <c r="AU1391" s="244" t="s">
        <v>94</v>
      </c>
      <c r="AV1391" s="13" t="s">
        <v>91</v>
      </c>
      <c r="AW1391" s="13" t="s">
        <v>43</v>
      </c>
      <c r="AX1391" s="13" t="s">
        <v>83</v>
      </c>
      <c r="AY1391" s="244" t="s">
        <v>156</v>
      </c>
    </row>
    <row r="1392" s="14" customFormat="1">
      <c r="A1392" s="14"/>
      <c r="B1392" s="245"/>
      <c r="C1392" s="246"/>
      <c r="D1392" s="236" t="s">
        <v>167</v>
      </c>
      <c r="E1392" s="247" t="s">
        <v>36</v>
      </c>
      <c r="F1392" s="248" t="s">
        <v>1570</v>
      </c>
      <c r="G1392" s="246"/>
      <c r="H1392" s="249">
        <v>46</v>
      </c>
      <c r="I1392" s="250"/>
      <c r="J1392" s="246"/>
      <c r="K1392" s="246"/>
      <c r="L1392" s="251"/>
      <c r="M1392" s="252"/>
      <c r="N1392" s="253"/>
      <c r="O1392" s="253"/>
      <c r="P1392" s="253"/>
      <c r="Q1392" s="253"/>
      <c r="R1392" s="253"/>
      <c r="S1392" s="253"/>
      <c r="T1392" s="254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55" t="s">
        <v>167</v>
      </c>
      <c r="AU1392" s="255" t="s">
        <v>94</v>
      </c>
      <c r="AV1392" s="14" t="s">
        <v>94</v>
      </c>
      <c r="AW1392" s="14" t="s">
        <v>43</v>
      </c>
      <c r="AX1392" s="14" t="s">
        <v>83</v>
      </c>
      <c r="AY1392" s="255" t="s">
        <v>156</v>
      </c>
    </row>
    <row r="1393" s="15" customFormat="1">
      <c r="A1393" s="15"/>
      <c r="B1393" s="256"/>
      <c r="C1393" s="257"/>
      <c r="D1393" s="236" t="s">
        <v>167</v>
      </c>
      <c r="E1393" s="258" t="s">
        <v>36</v>
      </c>
      <c r="F1393" s="259" t="s">
        <v>250</v>
      </c>
      <c r="G1393" s="257"/>
      <c r="H1393" s="260">
        <v>46</v>
      </c>
      <c r="I1393" s="261"/>
      <c r="J1393" s="257"/>
      <c r="K1393" s="257"/>
      <c r="L1393" s="262"/>
      <c r="M1393" s="263"/>
      <c r="N1393" s="264"/>
      <c r="O1393" s="264"/>
      <c r="P1393" s="264"/>
      <c r="Q1393" s="264"/>
      <c r="R1393" s="264"/>
      <c r="S1393" s="264"/>
      <c r="T1393" s="265"/>
      <c r="U1393" s="15"/>
      <c r="V1393" s="15"/>
      <c r="W1393" s="15"/>
      <c r="X1393" s="15"/>
      <c r="Y1393" s="15"/>
      <c r="Z1393" s="15"/>
      <c r="AA1393" s="15"/>
      <c r="AB1393" s="15"/>
      <c r="AC1393" s="15"/>
      <c r="AD1393" s="15"/>
      <c r="AE1393" s="15"/>
      <c r="AT1393" s="266" t="s">
        <v>167</v>
      </c>
      <c r="AU1393" s="266" t="s">
        <v>94</v>
      </c>
      <c r="AV1393" s="15" t="s">
        <v>163</v>
      </c>
      <c r="AW1393" s="15" t="s">
        <v>43</v>
      </c>
      <c r="AX1393" s="15" t="s">
        <v>91</v>
      </c>
      <c r="AY1393" s="266" t="s">
        <v>156</v>
      </c>
    </row>
    <row r="1394" s="2" customFormat="1" ht="16.5" customHeight="1">
      <c r="A1394" s="42"/>
      <c r="B1394" s="43"/>
      <c r="C1394" s="282" t="s">
        <v>1571</v>
      </c>
      <c r="D1394" s="282" t="s">
        <v>849</v>
      </c>
      <c r="E1394" s="283" t="s">
        <v>1572</v>
      </c>
      <c r="F1394" s="284" t="s">
        <v>1573</v>
      </c>
      <c r="G1394" s="285" t="s">
        <v>190</v>
      </c>
      <c r="H1394" s="286">
        <v>3.754</v>
      </c>
      <c r="I1394" s="287"/>
      <c r="J1394" s="288">
        <f>ROUND(I1394*H1394,2)</f>
        <v>0</v>
      </c>
      <c r="K1394" s="284" t="s">
        <v>162</v>
      </c>
      <c r="L1394" s="289"/>
      <c r="M1394" s="290" t="s">
        <v>36</v>
      </c>
      <c r="N1394" s="291" t="s">
        <v>54</v>
      </c>
      <c r="O1394" s="88"/>
      <c r="P1394" s="225">
        <f>O1394*H1394</f>
        <v>0</v>
      </c>
      <c r="Q1394" s="225">
        <v>0.34999999999999998</v>
      </c>
      <c r="R1394" s="225">
        <f>Q1394*H1394</f>
        <v>1.3138999999999999</v>
      </c>
      <c r="S1394" s="225">
        <v>0</v>
      </c>
      <c r="T1394" s="226">
        <f>S1394*H1394</f>
        <v>0</v>
      </c>
      <c r="U1394" s="42"/>
      <c r="V1394" s="42"/>
      <c r="W1394" s="42"/>
      <c r="X1394" s="42"/>
      <c r="Y1394" s="42"/>
      <c r="Z1394" s="42"/>
      <c r="AA1394" s="42"/>
      <c r="AB1394" s="42"/>
      <c r="AC1394" s="42"/>
      <c r="AD1394" s="42"/>
      <c r="AE1394" s="42"/>
      <c r="AR1394" s="227" t="s">
        <v>401</v>
      </c>
      <c r="AT1394" s="227" t="s">
        <v>849</v>
      </c>
      <c r="AU1394" s="227" t="s">
        <v>94</v>
      </c>
      <c r="AY1394" s="20" t="s">
        <v>156</v>
      </c>
      <c r="BE1394" s="228">
        <f>IF(N1394="základní",J1394,0)</f>
        <v>0</v>
      </c>
      <c r="BF1394" s="228">
        <f>IF(N1394="snížená",J1394,0)</f>
        <v>0</v>
      </c>
      <c r="BG1394" s="228">
        <f>IF(N1394="zákl. přenesená",J1394,0)</f>
        <v>0</v>
      </c>
      <c r="BH1394" s="228">
        <f>IF(N1394="sníž. přenesená",J1394,0)</f>
        <v>0</v>
      </c>
      <c r="BI1394" s="228">
        <f>IF(N1394="nulová",J1394,0)</f>
        <v>0</v>
      </c>
      <c r="BJ1394" s="20" t="s">
        <v>91</v>
      </c>
      <c r="BK1394" s="228">
        <f>ROUND(I1394*H1394,2)</f>
        <v>0</v>
      </c>
      <c r="BL1394" s="20" t="s">
        <v>291</v>
      </c>
      <c r="BM1394" s="227" t="s">
        <v>1574</v>
      </c>
    </row>
    <row r="1395" s="13" customFormat="1">
      <c r="A1395" s="13"/>
      <c r="B1395" s="234"/>
      <c r="C1395" s="235"/>
      <c r="D1395" s="236" t="s">
        <v>167</v>
      </c>
      <c r="E1395" s="237" t="s">
        <v>36</v>
      </c>
      <c r="F1395" s="238" t="s">
        <v>1408</v>
      </c>
      <c r="G1395" s="235"/>
      <c r="H1395" s="237" t="s">
        <v>36</v>
      </c>
      <c r="I1395" s="239"/>
      <c r="J1395" s="235"/>
      <c r="K1395" s="235"/>
      <c r="L1395" s="240"/>
      <c r="M1395" s="241"/>
      <c r="N1395" s="242"/>
      <c r="O1395" s="242"/>
      <c r="P1395" s="242"/>
      <c r="Q1395" s="242"/>
      <c r="R1395" s="242"/>
      <c r="S1395" s="242"/>
      <c r="T1395" s="243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44" t="s">
        <v>167</v>
      </c>
      <c r="AU1395" s="244" t="s">
        <v>94</v>
      </c>
      <c r="AV1395" s="13" t="s">
        <v>91</v>
      </c>
      <c r="AW1395" s="13" t="s">
        <v>43</v>
      </c>
      <c r="AX1395" s="13" t="s">
        <v>83</v>
      </c>
      <c r="AY1395" s="244" t="s">
        <v>156</v>
      </c>
    </row>
    <row r="1396" s="13" customFormat="1">
      <c r="A1396" s="13"/>
      <c r="B1396" s="234"/>
      <c r="C1396" s="235"/>
      <c r="D1396" s="236" t="s">
        <v>167</v>
      </c>
      <c r="E1396" s="237" t="s">
        <v>36</v>
      </c>
      <c r="F1396" s="238" t="s">
        <v>1409</v>
      </c>
      <c r="G1396" s="235"/>
      <c r="H1396" s="237" t="s">
        <v>36</v>
      </c>
      <c r="I1396" s="239"/>
      <c r="J1396" s="235"/>
      <c r="K1396" s="235"/>
      <c r="L1396" s="240"/>
      <c r="M1396" s="241"/>
      <c r="N1396" s="242"/>
      <c r="O1396" s="242"/>
      <c r="P1396" s="242"/>
      <c r="Q1396" s="242"/>
      <c r="R1396" s="242"/>
      <c r="S1396" s="242"/>
      <c r="T1396" s="243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44" t="s">
        <v>167</v>
      </c>
      <c r="AU1396" s="244" t="s">
        <v>94</v>
      </c>
      <c r="AV1396" s="13" t="s">
        <v>91</v>
      </c>
      <c r="AW1396" s="13" t="s">
        <v>43</v>
      </c>
      <c r="AX1396" s="13" t="s">
        <v>83</v>
      </c>
      <c r="AY1396" s="244" t="s">
        <v>156</v>
      </c>
    </row>
    <row r="1397" s="13" customFormat="1">
      <c r="A1397" s="13"/>
      <c r="B1397" s="234"/>
      <c r="C1397" s="235"/>
      <c r="D1397" s="236" t="s">
        <v>167</v>
      </c>
      <c r="E1397" s="237" t="s">
        <v>36</v>
      </c>
      <c r="F1397" s="238" t="s">
        <v>1410</v>
      </c>
      <c r="G1397" s="235"/>
      <c r="H1397" s="237" t="s">
        <v>36</v>
      </c>
      <c r="I1397" s="239"/>
      <c r="J1397" s="235"/>
      <c r="K1397" s="235"/>
      <c r="L1397" s="240"/>
      <c r="M1397" s="241"/>
      <c r="N1397" s="242"/>
      <c r="O1397" s="242"/>
      <c r="P1397" s="242"/>
      <c r="Q1397" s="242"/>
      <c r="R1397" s="242"/>
      <c r="S1397" s="242"/>
      <c r="T1397" s="243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44" t="s">
        <v>167</v>
      </c>
      <c r="AU1397" s="244" t="s">
        <v>94</v>
      </c>
      <c r="AV1397" s="13" t="s">
        <v>91</v>
      </c>
      <c r="AW1397" s="13" t="s">
        <v>43</v>
      </c>
      <c r="AX1397" s="13" t="s">
        <v>83</v>
      </c>
      <c r="AY1397" s="244" t="s">
        <v>156</v>
      </c>
    </row>
    <row r="1398" s="14" customFormat="1">
      <c r="A1398" s="14"/>
      <c r="B1398" s="245"/>
      <c r="C1398" s="246"/>
      <c r="D1398" s="236" t="s">
        <v>167</v>
      </c>
      <c r="E1398" s="247" t="s">
        <v>36</v>
      </c>
      <c r="F1398" s="248" t="s">
        <v>1575</v>
      </c>
      <c r="G1398" s="246"/>
      <c r="H1398" s="249">
        <v>3.6800000000000002</v>
      </c>
      <c r="I1398" s="250"/>
      <c r="J1398" s="246"/>
      <c r="K1398" s="246"/>
      <c r="L1398" s="251"/>
      <c r="M1398" s="252"/>
      <c r="N1398" s="253"/>
      <c r="O1398" s="253"/>
      <c r="P1398" s="253"/>
      <c r="Q1398" s="253"/>
      <c r="R1398" s="253"/>
      <c r="S1398" s="253"/>
      <c r="T1398" s="254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55" t="s">
        <v>167</v>
      </c>
      <c r="AU1398" s="255" t="s">
        <v>94</v>
      </c>
      <c r="AV1398" s="14" t="s">
        <v>94</v>
      </c>
      <c r="AW1398" s="14" t="s">
        <v>43</v>
      </c>
      <c r="AX1398" s="14" t="s">
        <v>83</v>
      </c>
      <c r="AY1398" s="255" t="s">
        <v>156</v>
      </c>
    </row>
    <row r="1399" s="15" customFormat="1">
      <c r="A1399" s="15"/>
      <c r="B1399" s="256"/>
      <c r="C1399" s="257"/>
      <c r="D1399" s="236" t="s">
        <v>167</v>
      </c>
      <c r="E1399" s="258" t="s">
        <v>36</v>
      </c>
      <c r="F1399" s="259" t="s">
        <v>250</v>
      </c>
      <c r="G1399" s="257"/>
      <c r="H1399" s="260">
        <v>3.6800000000000002</v>
      </c>
      <c r="I1399" s="261"/>
      <c r="J1399" s="257"/>
      <c r="K1399" s="257"/>
      <c r="L1399" s="262"/>
      <c r="M1399" s="263"/>
      <c r="N1399" s="264"/>
      <c r="O1399" s="264"/>
      <c r="P1399" s="264"/>
      <c r="Q1399" s="264"/>
      <c r="R1399" s="264"/>
      <c r="S1399" s="264"/>
      <c r="T1399" s="265"/>
      <c r="U1399" s="15"/>
      <c r="V1399" s="15"/>
      <c r="W1399" s="15"/>
      <c r="X1399" s="15"/>
      <c r="Y1399" s="15"/>
      <c r="Z1399" s="15"/>
      <c r="AA1399" s="15"/>
      <c r="AB1399" s="15"/>
      <c r="AC1399" s="15"/>
      <c r="AD1399" s="15"/>
      <c r="AE1399" s="15"/>
      <c r="AT1399" s="266" t="s">
        <v>167</v>
      </c>
      <c r="AU1399" s="266" t="s">
        <v>94</v>
      </c>
      <c r="AV1399" s="15" t="s">
        <v>163</v>
      </c>
      <c r="AW1399" s="15" t="s">
        <v>43</v>
      </c>
      <c r="AX1399" s="15" t="s">
        <v>91</v>
      </c>
      <c r="AY1399" s="266" t="s">
        <v>156</v>
      </c>
    </row>
    <row r="1400" s="14" customFormat="1">
      <c r="A1400" s="14"/>
      <c r="B1400" s="245"/>
      <c r="C1400" s="246"/>
      <c r="D1400" s="236" t="s">
        <v>167</v>
      </c>
      <c r="E1400" s="246"/>
      <c r="F1400" s="248" t="s">
        <v>1576</v>
      </c>
      <c r="G1400" s="246"/>
      <c r="H1400" s="249">
        <v>3.754</v>
      </c>
      <c r="I1400" s="250"/>
      <c r="J1400" s="246"/>
      <c r="K1400" s="246"/>
      <c r="L1400" s="251"/>
      <c r="M1400" s="252"/>
      <c r="N1400" s="253"/>
      <c r="O1400" s="253"/>
      <c r="P1400" s="253"/>
      <c r="Q1400" s="253"/>
      <c r="R1400" s="253"/>
      <c r="S1400" s="253"/>
      <c r="T1400" s="254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55" t="s">
        <v>167</v>
      </c>
      <c r="AU1400" s="255" t="s">
        <v>94</v>
      </c>
      <c r="AV1400" s="14" t="s">
        <v>94</v>
      </c>
      <c r="AW1400" s="14" t="s">
        <v>4</v>
      </c>
      <c r="AX1400" s="14" t="s">
        <v>91</v>
      </c>
      <c r="AY1400" s="255" t="s">
        <v>156</v>
      </c>
    </row>
    <row r="1401" s="2" customFormat="1" ht="21.75" customHeight="1">
      <c r="A1401" s="42"/>
      <c r="B1401" s="43"/>
      <c r="C1401" s="216" t="s">
        <v>1577</v>
      </c>
      <c r="D1401" s="216" t="s">
        <v>158</v>
      </c>
      <c r="E1401" s="217" t="s">
        <v>1578</v>
      </c>
      <c r="F1401" s="218" t="s">
        <v>1579</v>
      </c>
      <c r="G1401" s="219" t="s">
        <v>161</v>
      </c>
      <c r="H1401" s="220">
        <v>46</v>
      </c>
      <c r="I1401" s="221"/>
      <c r="J1401" s="222">
        <f>ROUND(I1401*H1401,2)</f>
        <v>0</v>
      </c>
      <c r="K1401" s="218" t="s">
        <v>162</v>
      </c>
      <c r="L1401" s="48"/>
      <c r="M1401" s="223" t="s">
        <v>36</v>
      </c>
      <c r="N1401" s="224" t="s">
        <v>54</v>
      </c>
      <c r="O1401" s="88"/>
      <c r="P1401" s="225">
        <f>O1401*H1401</f>
        <v>0</v>
      </c>
      <c r="Q1401" s="225">
        <v>0</v>
      </c>
      <c r="R1401" s="225">
        <f>Q1401*H1401</f>
        <v>0</v>
      </c>
      <c r="S1401" s="225">
        <v>0</v>
      </c>
      <c r="T1401" s="226">
        <f>S1401*H1401</f>
        <v>0</v>
      </c>
      <c r="U1401" s="42"/>
      <c r="V1401" s="42"/>
      <c r="W1401" s="42"/>
      <c r="X1401" s="42"/>
      <c r="Y1401" s="42"/>
      <c r="Z1401" s="42"/>
      <c r="AA1401" s="42"/>
      <c r="AB1401" s="42"/>
      <c r="AC1401" s="42"/>
      <c r="AD1401" s="42"/>
      <c r="AE1401" s="42"/>
      <c r="AR1401" s="227" t="s">
        <v>291</v>
      </c>
      <c r="AT1401" s="227" t="s">
        <v>158</v>
      </c>
      <c r="AU1401" s="227" t="s">
        <v>94</v>
      </c>
      <c r="AY1401" s="20" t="s">
        <v>156</v>
      </c>
      <c r="BE1401" s="228">
        <f>IF(N1401="základní",J1401,0)</f>
        <v>0</v>
      </c>
      <c r="BF1401" s="228">
        <f>IF(N1401="snížená",J1401,0)</f>
        <v>0</v>
      </c>
      <c r="BG1401" s="228">
        <f>IF(N1401="zákl. přenesená",J1401,0)</f>
        <v>0</v>
      </c>
      <c r="BH1401" s="228">
        <f>IF(N1401="sníž. přenesená",J1401,0)</f>
        <v>0</v>
      </c>
      <c r="BI1401" s="228">
        <f>IF(N1401="nulová",J1401,0)</f>
        <v>0</v>
      </c>
      <c r="BJ1401" s="20" t="s">
        <v>91</v>
      </c>
      <c r="BK1401" s="228">
        <f>ROUND(I1401*H1401,2)</f>
        <v>0</v>
      </c>
      <c r="BL1401" s="20" t="s">
        <v>291</v>
      </c>
      <c r="BM1401" s="227" t="s">
        <v>1580</v>
      </c>
    </row>
    <row r="1402" s="2" customFormat="1">
      <c r="A1402" s="42"/>
      <c r="B1402" s="43"/>
      <c r="C1402" s="44"/>
      <c r="D1402" s="229" t="s">
        <v>165</v>
      </c>
      <c r="E1402" s="44"/>
      <c r="F1402" s="230" t="s">
        <v>1581</v>
      </c>
      <c r="G1402" s="44"/>
      <c r="H1402" s="44"/>
      <c r="I1402" s="231"/>
      <c r="J1402" s="44"/>
      <c r="K1402" s="44"/>
      <c r="L1402" s="48"/>
      <c r="M1402" s="232"/>
      <c r="N1402" s="233"/>
      <c r="O1402" s="88"/>
      <c r="P1402" s="88"/>
      <c r="Q1402" s="88"/>
      <c r="R1402" s="88"/>
      <c r="S1402" s="88"/>
      <c r="T1402" s="89"/>
      <c r="U1402" s="42"/>
      <c r="V1402" s="42"/>
      <c r="W1402" s="42"/>
      <c r="X1402" s="42"/>
      <c r="Y1402" s="42"/>
      <c r="Z1402" s="42"/>
      <c r="AA1402" s="42"/>
      <c r="AB1402" s="42"/>
      <c r="AC1402" s="42"/>
      <c r="AD1402" s="42"/>
      <c r="AE1402" s="42"/>
      <c r="AT1402" s="20" t="s">
        <v>165</v>
      </c>
      <c r="AU1402" s="20" t="s">
        <v>94</v>
      </c>
    </row>
    <row r="1403" s="2" customFormat="1" ht="16.5" customHeight="1">
      <c r="A1403" s="42"/>
      <c r="B1403" s="43"/>
      <c r="C1403" s="282" t="s">
        <v>1582</v>
      </c>
      <c r="D1403" s="282" t="s">
        <v>849</v>
      </c>
      <c r="E1403" s="283" t="s">
        <v>1583</v>
      </c>
      <c r="F1403" s="284" t="s">
        <v>1584</v>
      </c>
      <c r="G1403" s="285" t="s">
        <v>161</v>
      </c>
      <c r="H1403" s="286">
        <v>46</v>
      </c>
      <c r="I1403" s="287"/>
      <c r="J1403" s="288">
        <f>ROUND(I1403*H1403,2)</f>
        <v>0</v>
      </c>
      <c r="K1403" s="284" t="s">
        <v>162</v>
      </c>
      <c r="L1403" s="289"/>
      <c r="M1403" s="290" t="s">
        <v>36</v>
      </c>
      <c r="N1403" s="291" t="s">
        <v>54</v>
      </c>
      <c r="O1403" s="88"/>
      <c r="P1403" s="225">
        <f>O1403*H1403</f>
        <v>0</v>
      </c>
      <c r="Q1403" s="225">
        <v>0.010999999999999999</v>
      </c>
      <c r="R1403" s="225">
        <f>Q1403*H1403</f>
        <v>0.50600000000000001</v>
      </c>
      <c r="S1403" s="225">
        <v>0</v>
      </c>
      <c r="T1403" s="226">
        <f>S1403*H1403</f>
        <v>0</v>
      </c>
      <c r="U1403" s="42"/>
      <c r="V1403" s="42"/>
      <c r="W1403" s="42"/>
      <c r="X1403" s="42"/>
      <c r="Y1403" s="42"/>
      <c r="Z1403" s="42"/>
      <c r="AA1403" s="42"/>
      <c r="AB1403" s="42"/>
      <c r="AC1403" s="42"/>
      <c r="AD1403" s="42"/>
      <c r="AE1403" s="42"/>
      <c r="AR1403" s="227" t="s">
        <v>401</v>
      </c>
      <c r="AT1403" s="227" t="s">
        <v>849</v>
      </c>
      <c r="AU1403" s="227" t="s">
        <v>94</v>
      </c>
      <c r="AY1403" s="20" t="s">
        <v>156</v>
      </c>
      <c r="BE1403" s="228">
        <f>IF(N1403="základní",J1403,0)</f>
        <v>0</v>
      </c>
      <c r="BF1403" s="228">
        <f>IF(N1403="snížená",J1403,0)</f>
        <v>0</v>
      </c>
      <c r="BG1403" s="228">
        <f>IF(N1403="zákl. přenesená",J1403,0)</f>
        <v>0</v>
      </c>
      <c r="BH1403" s="228">
        <f>IF(N1403="sníž. přenesená",J1403,0)</f>
        <v>0</v>
      </c>
      <c r="BI1403" s="228">
        <f>IF(N1403="nulová",J1403,0)</f>
        <v>0</v>
      </c>
      <c r="BJ1403" s="20" t="s">
        <v>91</v>
      </c>
      <c r="BK1403" s="228">
        <f>ROUND(I1403*H1403,2)</f>
        <v>0</v>
      </c>
      <c r="BL1403" s="20" t="s">
        <v>291</v>
      </c>
      <c r="BM1403" s="227" t="s">
        <v>1585</v>
      </c>
    </row>
    <row r="1404" s="2" customFormat="1" ht="24.15" customHeight="1">
      <c r="A1404" s="42"/>
      <c r="B1404" s="43"/>
      <c r="C1404" s="216" t="s">
        <v>1586</v>
      </c>
      <c r="D1404" s="216" t="s">
        <v>158</v>
      </c>
      <c r="E1404" s="217" t="s">
        <v>1587</v>
      </c>
      <c r="F1404" s="218" t="s">
        <v>1588</v>
      </c>
      <c r="G1404" s="219" t="s">
        <v>190</v>
      </c>
      <c r="H1404" s="220">
        <v>1.1519999999999999</v>
      </c>
      <c r="I1404" s="221"/>
      <c r="J1404" s="222">
        <f>ROUND(I1404*H1404,2)</f>
        <v>0</v>
      </c>
      <c r="K1404" s="218" t="s">
        <v>162</v>
      </c>
      <c r="L1404" s="48"/>
      <c r="M1404" s="223" t="s">
        <v>36</v>
      </c>
      <c r="N1404" s="224" t="s">
        <v>54</v>
      </c>
      <c r="O1404" s="88"/>
      <c r="P1404" s="225">
        <f>O1404*H1404</f>
        <v>0</v>
      </c>
      <c r="Q1404" s="225">
        <v>0</v>
      </c>
      <c r="R1404" s="225">
        <f>Q1404*H1404</f>
        <v>0</v>
      </c>
      <c r="S1404" s="225">
        <v>0</v>
      </c>
      <c r="T1404" s="226">
        <f>S1404*H1404</f>
        <v>0</v>
      </c>
      <c r="U1404" s="42"/>
      <c r="V1404" s="42"/>
      <c r="W1404" s="42"/>
      <c r="X1404" s="42"/>
      <c r="Y1404" s="42"/>
      <c r="Z1404" s="42"/>
      <c r="AA1404" s="42"/>
      <c r="AB1404" s="42"/>
      <c r="AC1404" s="42"/>
      <c r="AD1404" s="42"/>
      <c r="AE1404" s="42"/>
      <c r="AR1404" s="227" t="s">
        <v>291</v>
      </c>
      <c r="AT1404" s="227" t="s">
        <v>158</v>
      </c>
      <c r="AU1404" s="227" t="s">
        <v>94</v>
      </c>
      <c r="AY1404" s="20" t="s">
        <v>156</v>
      </c>
      <c r="BE1404" s="228">
        <f>IF(N1404="základní",J1404,0)</f>
        <v>0</v>
      </c>
      <c r="BF1404" s="228">
        <f>IF(N1404="snížená",J1404,0)</f>
        <v>0</v>
      </c>
      <c r="BG1404" s="228">
        <f>IF(N1404="zákl. přenesená",J1404,0)</f>
        <v>0</v>
      </c>
      <c r="BH1404" s="228">
        <f>IF(N1404="sníž. přenesená",J1404,0)</f>
        <v>0</v>
      </c>
      <c r="BI1404" s="228">
        <f>IF(N1404="nulová",J1404,0)</f>
        <v>0</v>
      </c>
      <c r="BJ1404" s="20" t="s">
        <v>91</v>
      </c>
      <c r="BK1404" s="228">
        <f>ROUND(I1404*H1404,2)</f>
        <v>0</v>
      </c>
      <c r="BL1404" s="20" t="s">
        <v>291</v>
      </c>
      <c r="BM1404" s="227" t="s">
        <v>1589</v>
      </c>
    </row>
    <row r="1405" s="2" customFormat="1">
      <c r="A1405" s="42"/>
      <c r="B1405" s="43"/>
      <c r="C1405" s="44"/>
      <c r="D1405" s="229" t="s">
        <v>165</v>
      </c>
      <c r="E1405" s="44"/>
      <c r="F1405" s="230" t="s">
        <v>1590</v>
      </c>
      <c r="G1405" s="44"/>
      <c r="H1405" s="44"/>
      <c r="I1405" s="231"/>
      <c r="J1405" s="44"/>
      <c r="K1405" s="44"/>
      <c r="L1405" s="48"/>
      <c r="M1405" s="232"/>
      <c r="N1405" s="233"/>
      <c r="O1405" s="88"/>
      <c r="P1405" s="88"/>
      <c r="Q1405" s="88"/>
      <c r="R1405" s="88"/>
      <c r="S1405" s="88"/>
      <c r="T1405" s="89"/>
      <c r="U1405" s="42"/>
      <c r="V1405" s="42"/>
      <c r="W1405" s="42"/>
      <c r="X1405" s="42"/>
      <c r="Y1405" s="42"/>
      <c r="Z1405" s="42"/>
      <c r="AA1405" s="42"/>
      <c r="AB1405" s="42"/>
      <c r="AC1405" s="42"/>
      <c r="AD1405" s="42"/>
      <c r="AE1405" s="42"/>
      <c r="AT1405" s="20" t="s">
        <v>165</v>
      </c>
      <c r="AU1405" s="20" t="s">
        <v>94</v>
      </c>
    </row>
    <row r="1406" s="13" customFormat="1">
      <c r="A1406" s="13"/>
      <c r="B1406" s="234"/>
      <c r="C1406" s="235"/>
      <c r="D1406" s="236" t="s">
        <v>167</v>
      </c>
      <c r="E1406" s="237" t="s">
        <v>36</v>
      </c>
      <c r="F1406" s="238" t="s">
        <v>1408</v>
      </c>
      <c r="G1406" s="235"/>
      <c r="H1406" s="237" t="s">
        <v>36</v>
      </c>
      <c r="I1406" s="239"/>
      <c r="J1406" s="235"/>
      <c r="K1406" s="235"/>
      <c r="L1406" s="240"/>
      <c r="M1406" s="241"/>
      <c r="N1406" s="242"/>
      <c r="O1406" s="242"/>
      <c r="P1406" s="242"/>
      <c r="Q1406" s="242"/>
      <c r="R1406" s="242"/>
      <c r="S1406" s="242"/>
      <c r="T1406" s="243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44" t="s">
        <v>167</v>
      </c>
      <c r="AU1406" s="244" t="s">
        <v>94</v>
      </c>
      <c r="AV1406" s="13" t="s">
        <v>91</v>
      </c>
      <c r="AW1406" s="13" t="s">
        <v>43</v>
      </c>
      <c r="AX1406" s="13" t="s">
        <v>83</v>
      </c>
      <c r="AY1406" s="244" t="s">
        <v>156</v>
      </c>
    </row>
    <row r="1407" s="14" customFormat="1">
      <c r="A1407" s="14"/>
      <c r="B1407" s="245"/>
      <c r="C1407" s="246"/>
      <c r="D1407" s="236" t="s">
        <v>167</v>
      </c>
      <c r="E1407" s="247" t="s">
        <v>36</v>
      </c>
      <c r="F1407" s="248" t="s">
        <v>1591</v>
      </c>
      <c r="G1407" s="246"/>
      <c r="H1407" s="249">
        <v>1.1519999999999999</v>
      </c>
      <c r="I1407" s="250"/>
      <c r="J1407" s="246"/>
      <c r="K1407" s="246"/>
      <c r="L1407" s="251"/>
      <c r="M1407" s="252"/>
      <c r="N1407" s="253"/>
      <c r="O1407" s="253"/>
      <c r="P1407" s="253"/>
      <c r="Q1407" s="253"/>
      <c r="R1407" s="253"/>
      <c r="S1407" s="253"/>
      <c r="T1407" s="254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5" t="s">
        <v>167</v>
      </c>
      <c r="AU1407" s="255" t="s">
        <v>94</v>
      </c>
      <c r="AV1407" s="14" t="s">
        <v>94</v>
      </c>
      <c r="AW1407" s="14" t="s">
        <v>43</v>
      </c>
      <c r="AX1407" s="14" t="s">
        <v>83</v>
      </c>
      <c r="AY1407" s="255" t="s">
        <v>156</v>
      </c>
    </row>
    <row r="1408" s="15" customFormat="1">
      <c r="A1408" s="15"/>
      <c r="B1408" s="256"/>
      <c r="C1408" s="257"/>
      <c r="D1408" s="236" t="s">
        <v>167</v>
      </c>
      <c r="E1408" s="258" t="s">
        <v>36</v>
      </c>
      <c r="F1408" s="259" t="s">
        <v>250</v>
      </c>
      <c r="G1408" s="257"/>
      <c r="H1408" s="260">
        <v>1.1519999999999999</v>
      </c>
      <c r="I1408" s="261"/>
      <c r="J1408" s="257"/>
      <c r="K1408" s="257"/>
      <c r="L1408" s="262"/>
      <c r="M1408" s="263"/>
      <c r="N1408" s="264"/>
      <c r="O1408" s="264"/>
      <c r="P1408" s="264"/>
      <c r="Q1408" s="264"/>
      <c r="R1408" s="264"/>
      <c r="S1408" s="264"/>
      <c r="T1408" s="265"/>
      <c r="U1408" s="15"/>
      <c r="V1408" s="15"/>
      <c r="W1408" s="15"/>
      <c r="X1408" s="15"/>
      <c r="Y1408" s="15"/>
      <c r="Z1408" s="15"/>
      <c r="AA1408" s="15"/>
      <c r="AB1408" s="15"/>
      <c r="AC1408" s="15"/>
      <c r="AD1408" s="15"/>
      <c r="AE1408" s="15"/>
      <c r="AT1408" s="266" t="s">
        <v>167</v>
      </c>
      <c r="AU1408" s="266" t="s">
        <v>94</v>
      </c>
      <c r="AV1408" s="15" t="s">
        <v>163</v>
      </c>
      <c r="AW1408" s="15" t="s">
        <v>43</v>
      </c>
      <c r="AX1408" s="15" t="s">
        <v>91</v>
      </c>
      <c r="AY1408" s="266" t="s">
        <v>156</v>
      </c>
    </row>
    <row r="1409" s="2" customFormat="1" ht="16.5" customHeight="1">
      <c r="A1409" s="42"/>
      <c r="B1409" s="43"/>
      <c r="C1409" s="282" t="s">
        <v>1592</v>
      </c>
      <c r="D1409" s="282" t="s">
        <v>849</v>
      </c>
      <c r="E1409" s="283" t="s">
        <v>1593</v>
      </c>
      <c r="F1409" s="284" t="s">
        <v>1594</v>
      </c>
      <c r="G1409" s="285" t="s">
        <v>283</v>
      </c>
      <c r="H1409" s="286">
        <v>1.9830000000000001</v>
      </c>
      <c r="I1409" s="287"/>
      <c r="J1409" s="288">
        <f>ROUND(I1409*H1409,2)</f>
        <v>0</v>
      </c>
      <c r="K1409" s="284" t="s">
        <v>162</v>
      </c>
      <c r="L1409" s="289"/>
      <c r="M1409" s="290" t="s">
        <v>36</v>
      </c>
      <c r="N1409" s="291" t="s">
        <v>54</v>
      </c>
      <c r="O1409" s="88"/>
      <c r="P1409" s="225">
        <f>O1409*H1409</f>
        <v>0</v>
      </c>
      <c r="Q1409" s="225">
        <v>1</v>
      </c>
      <c r="R1409" s="225">
        <f>Q1409*H1409</f>
        <v>1.9830000000000001</v>
      </c>
      <c r="S1409" s="225">
        <v>0</v>
      </c>
      <c r="T1409" s="226">
        <f>S1409*H1409</f>
        <v>0</v>
      </c>
      <c r="U1409" s="42"/>
      <c r="V1409" s="42"/>
      <c r="W1409" s="42"/>
      <c r="X1409" s="42"/>
      <c r="Y1409" s="42"/>
      <c r="Z1409" s="42"/>
      <c r="AA1409" s="42"/>
      <c r="AB1409" s="42"/>
      <c r="AC1409" s="42"/>
      <c r="AD1409" s="42"/>
      <c r="AE1409" s="42"/>
      <c r="AR1409" s="227" t="s">
        <v>401</v>
      </c>
      <c r="AT1409" s="227" t="s">
        <v>849</v>
      </c>
      <c r="AU1409" s="227" t="s">
        <v>94</v>
      </c>
      <c r="AY1409" s="20" t="s">
        <v>156</v>
      </c>
      <c r="BE1409" s="228">
        <f>IF(N1409="základní",J1409,0)</f>
        <v>0</v>
      </c>
      <c r="BF1409" s="228">
        <f>IF(N1409="snížená",J1409,0)</f>
        <v>0</v>
      </c>
      <c r="BG1409" s="228">
        <f>IF(N1409="zákl. přenesená",J1409,0)</f>
        <v>0</v>
      </c>
      <c r="BH1409" s="228">
        <f>IF(N1409="sníž. přenesená",J1409,0)</f>
        <v>0</v>
      </c>
      <c r="BI1409" s="228">
        <f>IF(N1409="nulová",J1409,0)</f>
        <v>0</v>
      </c>
      <c r="BJ1409" s="20" t="s">
        <v>91</v>
      </c>
      <c r="BK1409" s="228">
        <f>ROUND(I1409*H1409,2)</f>
        <v>0</v>
      </c>
      <c r="BL1409" s="20" t="s">
        <v>291</v>
      </c>
      <c r="BM1409" s="227" t="s">
        <v>1595</v>
      </c>
    </row>
    <row r="1410" s="14" customFormat="1">
      <c r="A1410" s="14"/>
      <c r="B1410" s="245"/>
      <c r="C1410" s="246"/>
      <c r="D1410" s="236" t="s">
        <v>167</v>
      </c>
      <c r="E1410" s="246"/>
      <c r="F1410" s="248" t="s">
        <v>1596</v>
      </c>
      <c r="G1410" s="246"/>
      <c r="H1410" s="249">
        <v>1.9830000000000001</v>
      </c>
      <c r="I1410" s="250"/>
      <c r="J1410" s="246"/>
      <c r="K1410" s="246"/>
      <c r="L1410" s="251"/>
      <c r="M1410" s="252"/>
      <c r="N1410" s="253"/>
      <c r="O1410" s="253"/>
      <c r="P1410" s="253"/>
      <c r="Q1410" s="253"/>
      <c r="R1410" s="253"/>
      <c r="S1410" s="253"/>
      <c r="T1410" s="254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55" t="s">
        <v>167</v>
      </c>
      <c r="AU1410" s="255" t="s">
        <v>94</v>
      </c>
      <c r="AV1410" s="14" t="s">
        <v>94</v>
      </c>
      <c r="AW1410" s="14" t="s">
        <v>4</v>
      </c>
      <c r="AX1410" s="14" t="s">
        <v>91</v>
      </c>
      <c r="AY1410" s="255" t="s">
        <v>156</v>
      </c>
    </row>
    <row r="1411" s="2" customFormat="1" ht="21.75" customHeight="1">
      <c r="A1411" s="42"/>
      <c r="B1411" s="43"/>
      <c r="C1411" s="216" t="s">
        <v>1597</v>
      </c>
      <c r="D1411" s="216" t="s">
        <v>158</v>
      </c>
      <c r="E1411" s="217" t="s">
        <v>1598</v>
      </c>
      <c r="F1411" s="218" t="s">
        <v>1599</v>
      </c>
      <c r="G1411" s="219" t="s">
        <v>212</v>
      </c>
      <c r="H1411" s="220">
        <v>45.299999999999997</v>
      </c>
      <c r="I1411" s="221"/>
      <c r="J1411" s="222">
        <f>ROUND(I1411*H1411,2)</f>
        <v>0</v>
      </c>
      <c r="K1411" s="218" t="s">
        <v>162</v>
      </c>
      <c r="L1411" s="48"/>
      <c r="M1411" s="223" t="s">
        <v>36</v>
      </c>
      <c r="N1411" s="224" t="s">
        <v>54</v>
      </c>
      <c r="O1411" s="88"/>
      <c r="P1411" s="225">
        <f>O1411*H1411</f>
        <v>0</v>
      </c>
      <c r="Q1411" s="225">
        <v>2.0000000000000002E-05</v>
      </c>
      <c r="R1411" s="225">
        <f>Q1411*H1411</f>
        <v>0.00090600000000000001</v>
      </c>
      <c r="S1411" s="225">
        <v>0</v>
      </c>
      <c r="T1411" s="226">
        <f>S1411*H1411</f>
        <v>0</v>
      </c>
      <c r="U1411" s="42"/>
      <c r="V1411" s="42"/>
      <c r="W1411" s="42"/>
      <c r="X1411" s="42"/>
      <c r="Y1411" s="42"/>
      <c r="Z1411" s="42"/>
      <c r="AA1411" s="42"/>
      <c r="AB1411" s="42"/>
      <c r="AC1411" s="42"/>
      <c r="AD1411" s="42"/>
      <c r="AE1411" s="42"/>
      <c r="AR1411" s="227" t="s">
        <v>291</v>
      </c>
      <c r="AT1411" s="227" t="s">
        <v>158</v>
      </c>
      <c r="AU1411" s="227" t="s">
        <v>94</v>
      </c>
      <c r="AY1411" s="20" t="s">
        <v>156</v>
      </c>
      <c r="BE1411" s="228">
        <f>IF(N1411="základní",J1411,0)</f>
        <v>0</v>
      </c>
      <c r="BF1411" s="228">
        <f>IF(N1411="snížená",J1411,0)</f>
        <v>0</v>
      </c>
      <c r="BG1411" s="228">
        <f>IF(N1411="zákl. přenesená",J1411,0)</f>
        <v>0</v>
      </c>
      <c r="BH1411" s="228">
        <f>IF(N1411="sníž. přenesená",J1411,0)</f>
        <v>0</v>
      </c>
      <c r="BI1411" s="228">
        <f>IF(N1411="nulová",J1411,0)</f>
        <v>0</v>
      </c>
      <c r="BJ1411" s="20" t="s">
        <v>91</v>
      </c>
      <c r="BK1411" s="228">
        <f>ROUND(I1411*H1411,2)</f>
        <v>0</v>
      </c>
      <c r="BL1411" s="20" t="s">
        <v>291</v>
      </c>
      <c r="BM1411" s="227" t="s">
        <v>1600</v>
      </c>
    </row>
    <row r="1412" s="2" customFormat="1">
      <c r="A1412" s="42"/>
      <c r="B1412" s="43"/>
      <c r="C1412" s="44"/>
      <c r="D1412" s="229" t="s">
        <v>165</v>
      </c>
      <c r="E1412" s="44"/>
      <c r="F1412" s="230" t="s">
        <v>1601</v>
      </c>
      <c r="G1412" s="44"/>
      <c r="H1412" s="44"/>
      <c r="I1412" s="231"/>
      <c r="J1412" s="44"/>
      <c r="K1412" s="44"/>
      <c r="L1412" s="48"/>
      <c r="M1412" s="232"/>
      <c r="N1412" s="233"/>
      <c r="O1412" s="88"/>
      <c r="P1412" s="88"/>
      <c r="Q1412" s="88"/>
      <c r="R1412" s="88"/>
      <c r="S1412" s="88"/>
      <c r="T1412" s="89"/>
      <c r="U1412" s="42"/>
      <c r="V1412" s="42"/>
      <c r="W1412" s="42"/>
      <c r="X1412" s="42"/>
      <c r="Y1412" s="42"/>
      <c r="Z1412" s="42"/>
      <c r="AA1412" s="42"/>
      <c r="AB1412" s="42"/>
      <c r="AC1412" s="42"/>
      <c r="AD1412" s="42"/>
      <c r="AE1412" s="42"/>
      <c r="AT1412" s="20" t="s">
        <v>165</v>
      </c>
      <c r="AU1412" s="20" t="s">
        <v>94</v>
      </c>
    </row>
    <row r="1413" s="2" customFormat="1">
      <c r="A1413" s="42"/>
      <c r="B1413" s="43"/>
      <c r="C1413" s="44"/>
      <c r="D1413" s="236" t="s">
        <v>413</v>
      </c>
      <c r="E1413" s="44"/>
      <c r="F1413" s="278" t="s">
        <v>1602</v>
      </c>
      <c r="G1413" s="44"/>
      <c r="H1413" s="44"/>
      <c r="I1413" s="231"/>
      <c r="J1413" s="44"/>
      <c r="K1413" s="44"/>
      <c r="L1413" s="48"/>
      <c r="M1413" s="232"/>
      <c r="N1413" s="233"/>
      <c r="O1413" s="88"/>
      <c r="P1413" s="88"/>
      <c r="Q1413" s="88"/>
      <c r="R1413" s="88"/>
      <c r="S1413" s="88"/>
      <c r="T1413" s="89"/>
      <c r="U1413" s="42"/>
      <c r="V1413" s="42"/>
      <c r="W1413" s="42"/>
      <c r="X1413" s="42"/>
      <c r="Y1413" s="42"/>
      <c r="Z1413" s="42"/>
      <c r="AA1413" s="42"/>
      <c r="AB1413" s="42"/>
      <c r="AC1413" s="42"/>
      <c r="AD1413" s="42"/>
      <c r="AE1413" s="42"/>
      <c r="AT1413" s="20" t="s">
        <v>413</v>
      </c>
      <c r="AU1413" s="20" t="s">
        <v>94</v>
      </c>
    </row>
    <row r="1414" s="13" customFormat="1">
      <c r="A1414" s="13"/>
      <c r="B1414" s="234"/>
      <c r="C1414" s="235"/>
      <c r="D1414" s="236" t="s">
        <v>167</v>
      </c>
      <c r="E1414" s="237" t="s">
        <v>36</v>
      </c>
      <c r="F1414" s="238" t="s">
        <v>1603</v>
      </c>
      <c r="G1414" s="235"/>
      <c r="H1414" s="237" t="s">
        <v>36</v>
      </c>
      <c r="I1414" s="239"/>
      <c r="J1414" s="235"/>
      <c r="K1414" s="235"/>
      <c r="L1414" s="240"/>
      <c r="M1414" s="241"/>
      <c r="N1414" s="242"/>
      <c r="O1414" s="242"/>
      <c r="P1414" s="242"/>
      <c r="Q1414" s="242"/>
      <c r="R1414" s="242"/>
      <c r="S1414" s="242"/>
      <c r="T1414" s="243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44" t="s">
        <v>167</v>
      </c>
      <c r="AU1414" s="244" t="s">
        <v>94</v>
      </c>
      <c r="AV1414" s="13" t="s">
        <v>91</v>
      </c>
      <c r="AW1414" s="13" t="s">
        <v>43</v>
      </c>
      <c r="AX1414" s="13" t="s">
        <v>83</v>
      </c>
      <c r="AY1414" s="244" t="s">
        <v>156</v>
      </c>
    </row>
    <row r="1415" s="13" customFormat="1">
      <c r="A1415" s="13"/>
      <c r="B1415" s="234"/>
      <c r="C1415" s="235"/>
      <c r="D1415" s="236" t="s">
        <v>167</v>
      </c>
      <c r="E1415" s="237" t="s">
        <v>36</v>
      </c>
      <c r="F1415" s="238" t="s">
        <v>1604</v>
      </c>
      <c r="G1415" s="235"/>
      <c r="H1415" s="237" t="s">
        <v>36</v>
      </c>
      <c r="I1415" s="239"/>
      <c r="J1415" s="235"/>
      <c r="K1415" s="235"/>
      <c r="L1415" s="240"/>
      <c r="M1415" s="241"/>
      <c r="N1415" s="242"/>
      <c r="O1415" s="242"/>
      <c r="P1415" s="242"/>
      <c r="Q1415" s="242"/>
      <c r="R1415" s="242"/>
      <c r="S1415" s="242"/>
      <c r="T1415" s="243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44" t="s">
        <v>167</v>
      </c>
      <c r="AU1415" s="244" t="s">
        <v>94</v>
      </c>
      <c r="AV1415" s="13" t="s">
        <v>91</v>
      </c>
      <c r="AW1415" s="13" t="s">
        <v>43</v>
      </c>
      <c r="AX1415" s="13" t="s">
        <v>83</v>
      </c>
      <c r="AY1415" s="244" t="s">
        <v>156</v>
      </c>
    </row>
    <row r="1416" s="13" customFormat="1">
      <c r="A1416" s="13"/>
      <c r="B1416" s="234"/>
      <c r="C1416" s="235"/>
      <c r="D1416" s="236" t="s">
        <v>167</v>
      </c>
      <c r="E1416" s="237" t="s">
        <v>36</v>
      </c>
      <c r="F1416" s="238" t="s">
        <v>1605</v>
      </c>
      <c r="G1416" s="235"/>
      <c r="H1416" s="237" t="s">
        <v>36</v>
      </c>
      <c r="I1416" s="239"/>
      <c r="J1416" s="235"/>
      <c r="K1416" s="235"/>
      <c r="L1416" s="240"/>
      <c r="M1416" s="241"/>
      <c r="N1416" s="242"/>
      <c r="O1416" s="242"/>
      <c r="P1416" s="242"/>
      <c r="Q1416" s="242"/>
      <c r="R1416" s="242"/>
      <c r="S1416" s="242"/>
      <c r="T1416" s="243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44" t="s">
        <v>167</v>
      </c>
      <c r="AU1416" s="244" t="s">
        <v>94</v>
      </c>
      <c r="AV1416" s="13" t="s">
        <v>91</v>
      </c>
      <c r="AW1416" s="13" t="s">
        <v>43</v>
      </c>
      <c r="AX1416" s="13" t="s">
        <v>83</v>
      </c>
      <c r="AY1416" s="244" t="s">
        <v>156</v>
      </c>
    </row>
    <row r="1417" s="13" customFormat="1">
      <c r="A1417" s="13"/>
      <c r="B1417" s="234"/>
      <c r="C1417" s="235"/>
      <c r="D1417" s="236" t="s">
        <v>167</v>
      </c>
      <c r="E1417" s="237" t="s">
        <v>36</v>
      </c>
      <c r="F1417" s="238" t="s">
        <v>1606</v>
      </c>
      <c r="G1417" s="235"/>
      <c r="H1417" s="237" t="s">
        <v>36</v>
      </c>
      <c r="I1417" s="239"/>
      <c r="J1417" s="235"/>
      <c r="K1417" s="235"/>
      <c r="L1417" s="240"/>
      <c r="M1417" s="241"/>
      <c r="N1417" s="242"/>
      <c r="O1417" s="242"/>
      <c r="P1417" s="242"/>
      <c r="Q1417" s="242"/>
      <c r="R1417" s="242"/>
      <c r="S1417" s="242"/>
      <c r="T1417" s="243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44" t="s">
        <v>167</v>
      </c>
      <c r="AU1417" s="244" t="s">
        <v>94</v>
      </c>
      <c r="AV1417" s="13" t="s">
        <v>91</v>
      </c>
      <c r="AW1417" s="13" t="s">
        <v>43</v>
      </c>
      <c r="AX1417" s="13" t="s">
        <v>83</v>
      </c>
      <c r="AY1417" s="244" t="s">
        <v>156</v>
      </c>
    </row>
    <row r="1418" s="13" customFormat="1">
      <c r="A1418" s="13"/>
      <c r="B1418" s="234"/>
      <c r="C1418" s="235"/>
      <c r="D1418" s="236" t="s">
        <v>167</v>
      </c>
      <c r="E1418" s="237" t="s">
        <v>36</v>
      </c>
      <c r="F1418" s="238" t="s">
        <v>1607</v>
      </c>
      <c r="G1418" s="235"/>
      <c r="H1418" s="237" t="s">
        <v>36</v>
      </c>
      <c r="I1418" s="239"/>
      <c r="J1418" s="235"/>
      <c r="K1418" s="235"/>
      <c r="L1418" s="240"/>
      <c r="M1418" s="241"/>
      <c r="N1418" s="242"/>
      <c r="O1418" s="242"/>
      <c r="P1418" s="242"/>
      <c r="Q1418" s="242"/>
      <c r="R1418" s="242"/>
      <c r="S1418" s="242"/>
      <c r="T1418" s="243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44" t="s">
        <v>167</v>
      </c>
      <c r="AU1418" s="244" t="s">
        <v>94</v>
      </c>
      <c r="AV1418" s="13" t="s">
        <v>91</v>
      </c>
      <c r="AW1418" s="13" t="s">
        <v>43</v>
      </c>
      <c r="AX1418" s="13" t="s">
        <v>83</v>
      </c>
      <c r="AY1418" s="244" t="s">
        <v>156</v>
      </c>
    </row>
    <row r="1419" s="14" customFormat="1">
      <c r="A1419" s="14"/>
      <c r="B1419" s="245"/>
      <c r="C1419" s="246"/>
      <c r="D1419" s="236" t="s">
        <v>167</v>
      </c>
      <c r="E1419" s="247" t="s">
        <v>36</v>
      </c>
      <c r="F1419" s="248" t="s">
        <v>1608</v>
      </c>
      <c r="G1419" s="246"/>
      <c r="H1419" s="249">
        <v>45.299999999999997</v>
      </c>
      <c r="I1419" s="250"/>
      <c r="J1419" s="246"/>
      <c r="K1419" s="246"/>
      <c r="L1419" s="251"/>
      <c r="M1419" s="252"/>
      <c r="N1419" s="253"/>
      <c r="O1419" s="253"/>
      <c r="P1419" s="253"/>
      <c r="Q1419" s="253"/>
      <c r="R1419" s="253"/>
      <c r="S1419" s="253"/>
      <c r="T1419" s="254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55" t="s">
        <v>167</v>
      </c>
      <c r="AU1419" s="255" t="s">
        <v>94</v>
      </c>
      <c r="AV1419" s="14" t="s">
        <v>94</v>
      </c>
      <c r="AW1419" s="14" t="s">
        <v>43</v>
      </c>
      <c r="AX1419" s="14" t="s">
        <v>91</v>
      </c>
      <c r="AY1419" s="255" t="s">
        <v>156</v>
      </c>
    </row>
    <row r="1420" s="2" customFormat="1" ht="16.5" customHeight="1">
      <c r="A1420" s="42"/>
      <c r="B1420" s="43"/>
      <c r="C1420" s="282" t="s">
        <v>1609</v>
      </c>
      <c r="D1420" s="282" t="s">
        <v>849</v>
      </c>
      <c r="E1420" s="283" t="s">
        <v>1610</v>
      </c>
      <c r="F1420" s="284" t="s">
        <v>1611</v>
      </c>
      <c r="G1420" s="285" t="s">
        <v>212</v>
      </c>
      <c r="H1420" s="286">
        <v>46.206000000000003</v>
      </c>
      <c r="I1420" s="287"/>
      <c r="J1420" s="288">
        <f>ROUND(I1420*H1420,2)</f>
        <v>0</v>
      </c>
      <c r="K1420" s="284" t="s">
        <v>162</v>
      </c>
      <c r="L1420" s="289"/>
      <c r="M1420" s="290" t="s">
        <v>36</v>
      </c>
      <c r="N1420" s="291" t="s">
        <v>54</v>
      </c>
      <c r="O1420" s="88"/>
      <c r="P1420" s="225">
        <f>O1420*H1420</f>
        <v>0</v>
      </c>
      <c r="Q1420" s="225">
        <v>0.00050000000000000001</v>
      </c>
      <c r="R1420" s="225">
        <f>Q1420*H1420</f>
        <v>0.023103000000000002</v>
      </c>
      <c r="S1420" s="225">
        <v>0</v>
      </c>
      <c r="T1420" s="226">
        <f>S1420*H1420</f>
        <v>0</v>
      </c>
      <c r="U1420" s="42"/>
      <c r="V1420" s="42"/>
      <c r="W1420" s="42"/>
      <c r="X1420" s="42"/>
      <c r="Y1420" s="42"/>
      <c r="Z1420" s="42"/>
      <c r="AA1420" s="42"/>
      <c r="AB1420" s="42"/>
      <c r="AC1420" s="42"/>
      <c r="AD1420" s="42"/>
      <c r="AE1420" s="42"/>
      <c r="AR1420" s="227" t="s">
        <v>401</v>
      </c>
      <c r="AT1420" s="227" t="s">
        <v>849</v>
      </c>
      <c r="AU1420" s="227" t="s">
        <v>94</v>
      </c>
      <c r="AY1420" s="20" t="s">
        <v>156</v>
      </c>
      <c r="BE1420" s="228">
        <f>IF(N1420="základní",J1420,0)</f>
        <v>0</v>
      </c>
      <c r="BF1420" s="228">
        <f>IF(N1420="snížená",J1420,0)</f>
        <v>0</v>
      </c>
      <c r="BG1420" s="228">
        <f>IF(N1420="zákl. přenesená",J1420,0)</f>
        <v>0</v>
      </c>
      <c r="BH1420" s="228">
        <f>IF(N1420="sníž. přenesená",J1420,0)</f>
        <v>0</v>
      </c>
      <c r="BI1420" s="228">
        <f>IF(N1420="nulová",J1420,0)</f>
        <v>0</v>
      </c>
      <c r="BJ1420" s="20" t="s">
        <v>91</v>
      </c>
      <c r="BK1420" s="228">
        <f>ROUND(I1420*H1420,2)</f>
        <v>0</v>
      </c>
      <c r="BL1420" s="20" t="s">
        <v>291</v>
      </c>
      <c r="BM1420" s="227" t="s">
        <v>1612</v>
      </c>
    </row>
    <row r="1421" s="2" customFormat="1">
      <c r="A1421" s="42"/>
      <c r="B1421" s="43"/>
      <c r="C1421" s="44"/>
      <c r="D1421" s="236" t="s">
        <v>413</v>
      </c>
      <c r="E1421" s="44"/>
      <c r="F1421" s="278" t="s">
        <v>1602</v>
      </c>
      <c r="G1421" s="44"/>
      <c r="H1421" s="44"/>
      <c r="I1421" s="231"/>
      <c r="J1421" s="44"/>
      <c r="K1421" s="44"/>
      <c r="L1421" s="48"/>
      <c r="M1421" s="232"/>
      <c r="N1421" s="233"/>
      <c r="O1421" s="88"/>
      <c r="P1421" s="88"/>
      <c r="Q1421" s="88"/>
      <c r="R1421" s="88"/>
      <c r="S1421" s="88"/>
      <c r="T1421" s="89"/>
      <c r="U1421" s="42"/>
      <c r="V1421" s="42"/>
      <c r="W1421" s="42"/>
      <c r="X1421" s="42"/>
      <c r="Y1421" s="42"/>
      <c r="Z1421" s="42"/>
      <c r="AA1421" s="42"/>
      <c r="AB1421" s="42"/>
      <c r="AC1421" s="42"/>
      <c r="AD1421" s="42"/>
      <c r="AE1421" s="42"/>
      <c r="AT1421" s="20" t="s">
        <v>413</v>
      </c>
      <c r="AU1421" s="20" t="s">
        <v>94</v>
      </c>
    </row>
    <row r="1422" s="14" customFormat="1">
      <c r="A1422" s="14"/>
      <c r="B1422" s="245"/>
      <c r="C1422" s="246"/>
      <c r="D1422" s="236" t="s">
        <v>167</v>
      </c>
      <c r="E1422" s="246"/>
      <c r="F1422" s="248" t="s">
        <v>1613</v>
      </c>
      <c r="G1422" s="246"/>
      <c r="H1422" s="249">
        <v>46.206000000000003</v>
      </c>
      <c r="I1422" s="250"/>
      <c r="J1422" s="246"/>
      <c r="K1422" s="246"/>
      <c r="L1422" s="251"/>
      <c r="M1422" s="252"/>
      <c r="N1422" s="253"/>
      <c r="O1422" s="253"/>
      <c r="P1422" s="253"/>
      <c r="Q1422" s="253"/>
      <c r="R1422" s="253"/>
      <c r="S1422" s="253"/>
      <c r="T1422" s="254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5" t="s">
        <v>167</v>
      </c>
      <c r="AU1422" s="255" t="s">
        <v>94</v>
      </c>
      <c r="AV1422" s="14" t="s">
        <v>94</v>
      </c>
      <c r="AW1422" s="14" t="s">
        <v>4</v>
      </c>
      <c r="AX1422" s="14" t="s">
        <v>91</v>
      </c>
      <c r="AY1422" s="255" t="s">
        <v>156</v>
      </c>
    </row>
    <row r="1423" s="2" customFormat="1" ht="24.15" customHeight="1">
      <c r="A1423" s="42"/>
      <c r="B1423" s="43"/>
      <c r="C1423" s="216" t="s">
        <v>1614</v>
      </c>
      <c r="D1423" s="216" t="s">
        <v>158</v>
      </c>
      <c r="E1423" s="217" t="s">
        <v>1615</v>
      </c>
      <c r="F1423" s="218" t="s">
        <v>1616</v>
      </c>
      <c r="G1423" s="219" t="s">
        <v>161</v>
      </c>
      <c r="H1423" s="220">
        <v>29.346</v>
      </c>
      <c r="I1423" s="221"/>
      <c r="J1423" s="222">
        <f>ROUND(I1423*H1423,2)</f>
        <v>0</v>
      </c>
      <c r="K1423" s="218" t="s">
        <v>162</v>
      </c>
      <c r="L1423" s="48"/>
      <c r="M1423" s="223" t="s">
        <v>36</v>
      </c>
      <c r="N1423" s="224" t="s">
        <v>54</v>
      </c>
      <c r="O1423" s="88"/>
      <c r="P1423" s="225">
        <f>O1423*H1423</f>
        <v>0</v>
      </c>
      <c r="Q1423" s="225">
        <v>0</v>
      </c>
      <c r="R1423" s="225">
        <f>Q1423*H1423</f>
        <v>0</v>
      </c>
      <c r="S1423" s="225">
        <v>0</v>
      </c>
      <c r="T1423" s="226">
        <f>S1423*H1423</f>
        <v>0</v>
      </c>
      <c r="U1423" s="42"/>
      <c r="V1423" s="42"/>
      <c r="W1423" s="42"/>
      <c r="X1423" s="42"/>
      <c r="Y1423" s="42"/>
      <c r="Z1423" s="42"/>
      <c r="AA1423" s="42"/>
      <c r="AB1423" s="42"/>
      <c r="AC1423" s="42"/>
      <c r="AD1423" s="42"/>
      <c r="AE1423" s="42"/>
      <c r="AR1423" s="227" t="s">
        <v>291</v>
      </c>
      <c r="AT1423" s="227" t="s">
        <v>158</v>
      </c>
      <c r="AU1423" s="227" t="s">
        <v>94</v>
      </c>
      <c r="AY1423" s="20" t="s">
        <v>156</v>
      </c>
      <c r="BE1423" s="228">
        <f>IF(N1423="základní",J1423,0)</f>
        <v>0</v>
      </c>
      <c r="BF1423" s="228">
        <f>IF(N1423="snížená",J1423,0)</f>
        <v>0</v>
      </c>
      <c r="BG1423" s="228">
        <f>IF(N1423="zákl. přenesená",J1423,0)</f>
        <v>0</v>
      </c>
      <c r="BH1423" s="228">
        <f>IF(N1423="sníž. přenesená",J1423,0)</f>
        <v>0</v>
      </c>
      <c r="BI1423" s="228">
        <f>IF(N1423="nulová",J1423,0)</f>
        <v>0</v>
      </c>
      <c r="BJ1423" s="20" t="s">
        <v>91</v>
      </c>
      <c r="BK1423" s="228">
        <f>ROUND(I1423*H1423,2)</f>
        <v>0</v>
      </c>
      <c r="BL1423" s="20" t="s">
        <v>291</v>
      </c>
      <c r="BM1423" s="227" t="s">
        <v>1617</v>
      </c>
    </row>
    <row r="1424" s="2" customFormat="1">
      <c r="A1424" s="42"/>
      <c r="B1424" s="43"/>
      <c r="C1424" s="44"/>
      <c r="D1424" s="229" t="s">
        <v>165</v>
      </c>
      <c r="E1424" s="44"/>
      <c r="F1424" s="230" t="s">
        <v>1618</v>
      </c>
      <c r="G1424" s="44"/>
      <c r="H1424" s="44"/>
      <c r="I1424" s="231"/>
      <c r="J1424" s="44"/>
      <c r="K1424" s="44"/>
      <c r="L1424" s="48"/>
      <c r="M1424" s="232"/>
      <c r="N1424" s="233"/>
      <c r="O1424" s="88"/>
      <c r="P1424" s="88"/>
      <c r="Q1424" s="88"/>
      <c r="R1424" s="88"/>
      <c r="S1424" s="88"/>
      <c r="T1424" s="89"/>
      <c r="U1424" s="42"/>
      <c r="V1424" s="42"/>
      <c r="W1424" s="42"/>
      <c r="X1424" s="42"/>
      <c r="Y1424" s="42"/>
      <c r="Z1424" s="42"/>
      <c r="AA1424" s="42"/>
      <c r="AB1424" s="42"/>
      <c r="AC1424" s="42"/>
      <c r="AD1424" s="42"/>
      <c r="AE1424" s="42"/>
      <c r="AT1424" s="20" t="s">
        <v>165</v>
      </c>
      <c r="AU1424" s="20" t="s">
        <v>94</v>
      </c>
    </row>
    <row r="1425" s="13" customFormat="1">
      <c r="A1425" s="13"/>
      <c r="B1425" s="234"/>
      <c r="C1425" s="235"/>
      <c r="D1425" s="236" t="s">
        <v>167</v>
      </c>
      <c r="E1425" s="237" t="s">
        <v>36</v>
      </c>
      <c r="F1425" s="238" t="s">
        <v>1408</v>
      </c>
      <c r="G1425" s="235"/>
      <c r="H1425" s="237" t="s">
        <v>36</v>
      </c>
      <c r="I1425" s="239"/>
      <c r="J1425" s="235"/>
      <c r="K1425" s="235"/>
      <c r="L1425" s="240"/>
      <c r="M1425" s="241"/>
      <c r="N1425" s="242"/>
      <c r="O1425" s="242"/>
      <c r="P1425" s="242"/>
      <c r="Q1425" s="242"/>
      <c r="R1425" s="242"/>
      <c r="S1425" s="242"/>
      <c r="T1425" s="243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44" t="s">
        <v>167</v>
      </c>
      <c r="AU1425" s="244" t="s">
        <v>94</v>
      </c>
      <c r="AV1425" s="13" t="s">
        <v>91</v>
      </c>
      <c r="AW1425" s="13" t="s">
        <v>43</v>
      </c>
      <c r="AX1425" s="13" t="s">
        <v>83</v>
      </c>
      <c r="AY1425" s="244" t="s">
        <v>156</v>
      </c>
    </row>
    <row r="1426" s="13" customFormat="1">
      <c r="A1426" s="13"/>
      <c r="B1426" s="234"/>
      <c r="C1426" s="235"/>
      <c r="D1426" s="236" t="s">
        <v>167</v>
      </c>
      <c r="E1426" s="237" t="s">
        <v>36</v>
      </c>
      <c r="F1426" s="238" t="s">
        <v>1409</v>
      </c>
      <c r="G1426" s="235"/>
      <c r="H1426" s="237" t="s">
        <v>36</v>
      </c>
      <c r="I1426" s="239"/>
      <c r="J1426" s="235"/>
      <c r="K1426" s="235"/>
      <c r="L1426" s="240"/>
      <c r="M1426" s="241"/>
      <c r="N1426" s="242"/>
      <c r="O1426" s="242"/>
      <c r="P1426" s="242"/>
      <c r="Q1426" s="242"/>
      <c r="R1426" s="242"/>
      <c r="S1426" s="242"/>
      <c r="T1426" s="243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44" t="s">
        <v>167</v>
      </c>
      <c r="AU1426" s="244" t="s">
        <v>94</v>
      </c>
      <c r="AV1426" s="13" t="s">
        <v>91</v>
      </c>
      <c r="AW1426" s="13" t="s">
        <v>43</v>
      </c>
      <c r="AX1426" s="13" t="s">
        <v>83</v>
      </c>
      <c r="AY1426" s="244" t="s">
        <v>156</v>
      </c>
    </row>
    <row r="1427" s="13" customFormat="1">
      <c r="A1427" s="13"/>
      <c r="B1427" s="234"/>
      <c r="C1427" s="235"/>
      <c r="D1427" s="236" t="s">
        <v>167</v>
      </c>
      <c r="E1427" s="237" t="s">
        <v>36</v>
      </c>
      <c r="F1427" s="238" t="s">
        <v>1410</v>
      </c>
      <c r="G1427" s="235"/>
      <c r="H1427" s="237" t="s">
        <v>36</v>
      </c>
      <c r="I1427" s="239"/>
      <c r="J1427" s="235"/>
      <c r="K1427" s="235"/>
      <c r="L1427" s="240"/>
      <c r="M1427" s="241"/>
      <c r="N1427" s="242"/>
      <c r="O1427" s="242"/>
      <c r="P1427" s="242"/>
      <c r="Q1427" s="242"/>
      <c r="R1427" s="242"/>
      <c r="S1427" s="242"/>
      <c r="T1427" s="243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44" t="s">
        <v>167</v>
      </c>
      <c r="AU1427" s="244" t="s">
        <v>94</v>
      </c>
      <c r="AV1427" s="13" t="s">
        <v>91</v>
      </c>
      <c r="AW1427" s="13" t="s">
        <v>43</v>
      </c>
      <c r="AX1427" s="13" t="s">
        <v>83</v>
      </c>
      <c r="AY1427" s="244" t="s">
        <v>156</v>
      </c>
    </row>
    <row r="1428" s="13" customFormat="1">
      <c r="A1428" s="13"/>
      <c r="B1428" s="234"/>
      <c r="C1428" s="235"/>
      <c r="D1428" s="236" t="s">
        <v>167</v>
      </c>
      <c r="E1428" s="237" t="s">
        <v>36</v>
      </c>
      <c r="F1428" s="238" t="s">
        <v>1411</v>
      </c>
      <c r="G1428" s="235"/>
      <c r="H1428" s="237" t="s">
        <v>36</v>
      </c>
      <c r="I1428" s="239"/>
      <c r="J1428" s="235"/>
      <c r="K1428" s="235"/>
      <c r="L1428" s="240"/>
      <c r="M1428" s="241"/>
      <c r="N1428" s="242"/>
      <c r="O1428" s="242"/>
      <c r="P1428" s="242"/>
      <c r="Q1428" s="242"/>
      <c r="R1428" s="242"/>
      <c r="S1428" s="242"/>
      <c r="T1428" s="243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44" t="s">
        <v>167</v>
      </c>
      <c r="AU1428" s="244" t="s">
        <v>94</v>
      </c>
      <c r="AV1428" s="13" t="s">
        <v>91</v>
      </c>
      <c r="AW1428" s="13" t="s">
        <v>43</v>
      </c>
      <c r="AX1428" s="13" t="s">
        <v>83</v>
      </c>
      <c r="AY1428" s="244" t="s">
        <v>156</v>
      </c>
    </row>
    <row r="1429" s="13" customFormat="1">
      <c r="A1429" s="13"/>
      <c r="B1429" s="234"/>
      <c r="C1429" s="235"/>
      <c r="D1429" s="236" t="s">
        <v>167</v>
      </c>
      <c r="E1429" s="237" t="s">
        <v>36</v>
      </c>
      <c r="F1429" s="238" t="s">
        <v>1412</v>
      </c>
      <c r="G1429" s="235"/>
      <c r="H1429" s="237" t="s">
        <v>36</v>
      </c>
      <c r="I1429" s="239"/>
      <c r="J1429" s="235"/>
      <c r="K1429" s="235"/>
      <c r="L1429" s="240"/>
      <c r="M1429" s="241"/>
      <c r="N1429" s="242"/>
      <c r="O1429" s="242"/>
      <c r="P1429" s="242"/>
      <c r="Q1429" s="242"/>
      <c r="R1429" s="242"/>
      <c r="S1429" s="242"/>
      <c r="T1429" s="243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44" t="s">
        <v>167</v>
      </c>
      <c r="AU1429" s="244" t="s">
        <v>94</v>
      </c>
      <c r="AV1429" s="13" t="s">
        <v>91</v>
      </c>
      <c r="AW1429" s="13" t="s">
        <v>43</v>
      </c>
      <c r="AX1429" s="13" t="s">
        <v>83</v>
      </c>
      <c r="AY1429" s="244" t="s">
        <v>156</v>
      </c>
    </row>
    <row r="1430" s="13" customFormat="1">
      <c r="A1430" s="13"/>
      <c r="B1430" s="234"/>
      <c r="C1430" s="235"/>
      <c r="D1430" s="236" t="s">
        <v>167</v>
      </c>
      <c r="E1430" s="237" t="s">
        <v>36</v>
      </c>
      <c r="F1430" s="238" t="s">
        <v>1413</v>
      </c>
      <c r="G1430" s="235"/>
      <c r="H1430" s="237" t="s">
        <v>36</v>
      </c>
      <c r="I1430" s="239"/>
      <c r="J1430" s="235"/>
      <c r="K1430" s="235"/>
      <c r="L1430" s="240"/>
      <c r="M1430" s="241"/>
      <c r="N1430" s="242"/>
      <c r="O1430" s="242"/>
      <c r="P1430" s="242"/>
      <c r="Q1430" s="242"/>
      <c r="R1430" s="242"/>
      <c r="S1430" s="242"/>
      <c r="T1430" s="243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44" t="s">
        <v>167</v>
      </c>
      <c r="AU1430" s="244" t="s">
        <v>94</v>
      </c>
      <c r="AV1430" s="13" t="s">
        <v>91</v>
      </c>
      <c r="AW1430" s="13" t="s">
        <v>43</v>
      </c>
      <c r="AX1430" s="13" t="s">
        <v>83</v>
      </c>
      <c r="AY1430" s="244" t="s">
        <v>156</v>
      </c>
    </row>
    <row r="1431" s="13" customFormat="1">
      <c r="A1431" s="13"/>
      <c r="B1431" s="234"/>
      <c r="C1431" s="235"/>
      <c r="D1431" s="236" t="s">
        <v>167</v>
      </c>
      <c r="E1431" s="237" t="s">
        <v>36</v>
      </c>
      <c r="F1431" s="238" t="s">
        <v>1414</v>
      </c>
      <c r="G1431" s="235"/>
      <c r="H1431" s="237" t="s">
        <v>36</v>
      </c>
      <c r="I1431" s="239"/>
      <c r="J1431" s="235"/>
      <c r="K1431" s="235"/>
      <c r="L1431" s="240"/>
      <c r="M1431" s="241"/>
      <c r="N1431" s="242"/>
      <c r="O1431" s="242"/>
      <c r="P1431" s="242"/>
      <c r="Q1431" s="242"/>
      <c r="R1431" s="242"/>
      <c r="S1431" s="242"/>
      <c r="T1431" s="243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44" t="s">
        <v>167</v>
      </c>
      <c r="AU1431" s="244" t="s">
        <v>94</v>
      </c>
      <c r="AV1431" s="13" t="s">
        <v>91</v>
      </c>
      <c r="AW1431" s="13" t="s">
        <v>43</v>
      </c>
      <c r="AX1431" s="13" t="s">
        <v>83</v>
      </c>
      <c r="AY1431" s="244" t="s">
        <v>156</v>
      </c>
    </row>
    <row r="1432" s="13" customFormat="1">
      <c r="A1432" s="13"/>
      <c r="B1432" s="234"/>
      <c r="C1432" s="235"/>
      <c r="D1432" s="236" t="s">
        <v>167</v>
      </c>
      <c r="E1432" s="237" t="s">
        <v>36</v>
      </c>
      <c r="F1432" s="238" t="s">
        <v>1413</v>
      </c>
      <c r="G1432" s="235"/>
      <c r="H1432" s="237" t="s">
        <v>36</v>
      </c>
      <c r="I1432" s="239"/>
      <c r="J1432" s="235"/>
      <c r="K1432" s="235"/>
      <c r="L1432" s="240"/>
      <c r="M1432" s="241"/>
      <c r="N1432" s="242"/>
      <c r="O1432" s="242"/>
      <c r="P1432" s="242"/>
      <c r="Q1432" s="242"/>
      <c r="R1432" s="242"/>
      <c r="S1432" s="242"/>
      <c r="T1432" s="243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44" t="s">
        <v>167</v>
      </c>
      <c r="AU1432" s="244" t="s">
        <v>94</v>
      </c>
      <c r="AV1432" s="13" t="s">
        <v>91</v>
      </c>
      <c r="AW1432" s="13" t="s">
        <v>43</v>
      </c>
      <c r="AX1432" s="13" t="s">
        <v>83</v>
      </c>
      <c r="AY1432" s="244" t="s">
        <v>156</v>
      </c>
    </row>
    <row r="1433" s="13" customFormat="1">
      <c r="A1433" s="13"/>
      <c r="B1433" s="234"/>
      <c r="C1433" s="235"/>
      <c r="D1433" s="236" t="s">
        <v>167</v>
      </c>
      <c r="E1433" s="237" t="s">
        <v>36</v>
      </c>
      <c r="F1433" s="238" t="s">
        <v>1415</v>
      </c>
      <c r="G1433" s="235"/>
      <c r="H1433" s="237" t="s">
        <v>36</v>
      </c>
      <c r="I1433" s="239"/>
      <c r="J1433" s="235"/>
      <c r="K1433" s="235"/>
      <c r="L1433" s="240"/>
      <c r="M1433" s="241"/>
      <c r="N1433" s="242"/>
      <c r="O1433" s="242"/>
      <c r="P1433" s="242"/>
      <c r="Q1433" s="242"/>
      <c r="R1433" s="242"/>
      <c r="S1433" s="242"/>
      <c r="T1433" s="243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44" t="s">
        <v>167</v>
      </c>
      <c r="AU1433" s="244" t="s">
        <v>94</v>
      </c>
      <c r="AV1433" s="13" t="s">
        <v>91</v>
      </c>
      <c r="AW1433" s="13" t="s">
        <v>43</v>
      </c>
      <c r="AX1433" s="13" t="s">
        <v>83</v>
      </c>
      <c r="AY1433" s="244" t="s">
        <v>156</v>
      </c>
    </row>
    <row r="1434" s="13" customFormat="1">
      <c r="A1434" s="13"/>
      <c r="B1434" s="234"/>
      <c r="C1434" s="235"/>
      <c r="D1434" s="236" t="s">
        <v>167</v>
      </c>
      <c r="E1434" s="237" t="s">
        <v>36</v>
      </c>
      <c r="F1434" s="238" t="s">
        <v>1416</v>
      </c>
      <c r="G1434" s="235"/>
      <c r="H1434" s="237" t="s">
        <v>36</v>
      </c>
      <c r="I1434" s="239"/>
      <c r="J1434" s="235"/>
      <c r="K1434" s="235"/>
      <c r="L1434" s="240"/>
      <c r="M1434" s="241"/>
      <c r="N1434" s="242"/>
      <c r="O1434" s="242"/>
      <c r="P1434" s="242"/>
      <c r="Q1434" s="242"/>
      <c r="R1434" s="242"/>
      <c r="S1434" s="242"/>
      <c r="T1434" s="243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44" t="s">
        <v>167</v>
      </c>
      <c r="AU1434" s="244" t="s">
        <v>94</v>
      </c>
      <c r="AV1434" s="13" t="s">
        <v>91</v>
      </c>
      <c r="AW1434" s="13" t="s">
        <v>43</v>
      </c>
      <c r="AX1434" s="13" t="s">
        <v>83</v>
      </c>
      <c r="AY1434" s="244" t="s">
        <v>156</v>
      </c>
    </row>
    <row r="1435" s="13" customFormat="1">
      <c r="A1435" s="13"/>
      <c r="B1435" s="234"/>
      <c r="C1435" s="235"/>
      <c r="D1435" s="236" t="s">
        <v>167</v>
      </c>
      <c r="E1435" s="237" t="s">
        <v>36</v>
      </c>
      <c r="F1435" s="238" t="s">
        <v>1417</v>
      </c>
      <c r="G1435" s="235"/>
      <c r="H1435" s="237" t="s">
        <v>36</v>
      </c>
      <c r="I1435" s="239"/>
      <c r="J1435" s="235"/>
      <c r="K1435" s="235"/>
      <c r="L1435" s="240"/>
      <c r="M1435" s="241"/>
      <c r="N1435" s="242"/>
      <c r="O1435" s="242"/>
      <c r="P1435" s="242"/>
      <c r="Q1435" s="242"/>
      <c r="R1435" s="242"/>
      <c r="S1435" s="242"/>
      <c r="T1435" s="243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44" t="s">
        <v>167</v>
      </c>
      <c r="AU1435" s="244" t="s">
        <v>94</v>
      </c>
      <c r="AV1435" s="13" t="s">
        <v>91</v>
      </c>
      <c r="AW1435" s="13" t="s">
        <v>43</v>
      </c>
      <c r="AX1435" s="13" t="s">
        <v>83</v>
      </c>
      <c r="AY1435" s="244" t="s">
        <v>156</v>
      </c>
    </row>
    <row r="1436" s="13" customFormat="1">
      <c r="A1436" s="13"/>
      <c r="B1436" s="234"/>
      <c r="C1436" s="235"/>
      <c r="D1436" s="236" t="s">
        <v>167</v>
      </c>
      <c r="E1436" s="237" t="s">
        <v>36</v>
      </c>
      <c r="F1436" s="238" t="s">
        <v>1418</v>
      </c>
      <c r="G1436" s="235"/>
      <c r="H1436" s="237" t="s">
        <v>36</v>
      </c>
      <c r="I1436" s="239"/>
      <c r="J1436" s="235"/>
      <c r="K1436" s="235"/>
      <c r="L1436" s="240"/>
      <c r="M1436" s="241"/>
      <c r="N1436" s="242"/>
      <c r="O1436" s="242"/>
      <c r="P1436" s="242"/>
      <c r="Q1436" s="242"/>
      <c r="R1436" s="242"/>
      <c r="S1436" s="242"/>
      <c r="T1436" s="243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44" t="s">
        <v>167</v>
      </c>
      <c r="AU1436" s="244" t="s">
        <v>94</v>
      </c>
      <c r="AV1436" s="13" t="s">
        <v>91</v>
      </c>
      <c r="AW1436" s="13" t="s">
        <v>43</v>
      </c>
      <c r="AX1436" s="13" t="s">
        <v>83</v>
      </c>
      <c r="AY1436" s="244" t="s">
        <v>156</v>
      </c>
    </row>
    <row r="1437" s="13" customFormat="1">
      <c r="A1437" s="13"/>
      <c r="B1437" s="234"/>
      <c r="C1437" s="235"/>
      <c r="D1437" s="236" t="s">
        <v>167</v>
      </c>
      <c r="E1437" s="237" t="s">
        <v>36</v>
      </c>
      <c r="F1437" s="238" t="s">
        <v>1419</v>
      </c>
      <c r="G1437" s="235"/>
      <c r="H1437" s="237" t="s">
        <v>36</v>
      </c>
      <c r="I1437" s="239"/>
      <c r="J1437" s="235"/>
      <c r="K1437" s="235"/>
      <c r="L1437" s="240"/>
      <c r="M1437" s="241"/>
      <c r="N1437" s="242"/>
      <c r="O1437" s="242"/>
      <c r="P1437" s="242"/>
      <c r="Q1437" s="242"/>
      <c r="R1437" s="242"/>
      <c r="S1437" s="242"/>
      <c r="T1437" s="243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44" t="s">
        <v>167</v>
      </c>
      <c r="AU1437" s="244" t="s">
        <v>94</v>
      </c>
      <c r="AV1437" s="13" t="s">
        <v>91</v>
      </c>
      <c r="AW1437" s="13" t="s">
        <v>43</v>
      </c>
      <c r="AX1437" s="13" t="s">
        <v>83</v>
      </c>
      <c r="AY1437" s="244" t="s">
        <v>156</v>
      </c>
    </row>
    <row r="1438" s="13" customFormat="1">
      <c r="A1438" s="13"/>
      <c r="B1438" s="234"/>
      <c r="C1438" s="235"/>
      <c r="D1438" s="236" t="s">
        <v>167</v>
      </c>
      <c r="E1438" s="237" t="s">
        <v>36</v>
      </c>
      <c r="F1438" s="238" t="s">
        <v>1420</v>
      </c>
      <c r="G1438" s="235"/>
      <c r="H1438" s="237" t="s">
        <v>36</v>
      </c>
      <c r="I1438" s="239"/>
      <c r="J1438" s="235"/>
      <c r="K1438" s="235"/>
      <c r="L1438" s="240"/>
      <c r="M1438" s="241"/>
      <c r="N1438" s="242"/>
      <c r="O1438" s="242"/>
      <c r="P1438" s="242"/>
      <c r="Q1438" s="242"/>
      <c r="R1438" s="242"/>
      <c r="S1438" s="242"/>
      <c r="T1438" s="243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44" t="s">
        <v>167</v>
      </c>
      <c r="AU1438" s="244" t="s">
        <v>94</v>
      </c>
      <c r="AV1438" s="13" t="s">
        <v>91</v>
      </c>
      <c r="AW1438" s="13" t="s">
        <v>43</v>
      </c>
      <c r="AX1438" s="13" t="s">
        <v>83</v>
      </c>
      <c r="AY1438" s="244" t="s">
        <v>156</v>
      </c>
    </row>
    <row r="1439" s="14" customFormat="1">
      <c r="A1439" s="14"/>
      <c r="B1439" s="245"/>
      <c r="C1439" s="246"/>
      <c r="D1439" s="236" t="s">
        <v>167</v>
      </c>
      <c r="E1439" s="247" t="s">
        <v>36</v>
      </c>
      <c r="F1439" s="248" t="s">
        <v>1514</v>
      </c>
      <c r="G1439" s="246"/>
      <c r="H1439" s="249">
        <v>12.426</v>
      </c>
      <c r="I1439" s="250"/>
      <c r="J1439" s="246"/>
      <c r="K1439" s="246"/>
      <c r="L1439" s="251"/>
      <c r="M1439" s="252"/>
      <c r="N1439" s="253"/>
      <c r="O1439" s="253"/>
      <c r="P1439" s="253"/>
      <c r="Q1439" s="253"/>
      <c r="R1439" s="253"/>
      <c r="S1439" s="253"/>
      <c r="T1439" s="254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5" t="s">
        <v>167</v>
      </c>
      <c r="AU1439" s="255" t="s">
        <v>94</v>
      </c>
      <c r="AV1439" s="14" t="s">
        <v>94</v>
      </c>
      <c r="AW1439" s="14" t="s">
        <v>43</v>
      </c>
      <c r="AX1439" s="14" t="s">
        <v>83</v>
      </c>
      <c r="AY1439" s="255" t="s">
        <v>156</v>
      </c>
    </row>
    <row r="1440" s="14" customFormat="1">
      <c r="A1440" s="14"/>
      <c r="B1440" s="245"/>
      <c r="C1440" s="246"/>
      <c r="D1440" s="236" t="s">
        <v>167</v>
      </c>
      <c r="E1440" s="247" t="s">
        <v>36</v>
      </c>
      <c r="F1440" s="248" t="s">
        <v>1515</v>
      </c>
      <c r="G1440" s="246"/>
      <c r="H1440" s="249">
        <v>16.920000000000002</v>
      </c>
      <c r="I1440" s="250"/>
      <c r="J1440" s="246"/>
      <c r="K1440" s="246"/>
      <c r="L1440" s="251"/>
      <c r="M1440" s="252"/>
      <c r="N1440" s="253"/>
      <c r="O1440" s="253"/>
      <c r="P1440" s="253"/>
      <c r="Q1440" s="253"/>
      <c r="R1440" s="253"/>
      <c r="S1440" s="253"/>
      <c r="T1440" s="254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55" t="s">
        <v>167</v>
      </c>
      <c r="AU1440" s="255" t="s">
        <v>94</v>
      </c>
      <c r="AV1440" s="14" t="s">
        <v>94</v>
      </c>
      <c r="AW1440" s="14" t="s">
        <v>43</v>
      </c>
      <c r="AX1440" s="14" t="s">
        <v>83</v>
      </c>
      <c r="AY1440" s="255" t="s">
        <v>156</v>
      </c>
    </row>
    <row r="1441" s="13" customFormat="1">
      <c r="A1441" s="13"/>
      <c r="B1441" s="234"/>
      <c r="C1441" s="235"/>
      <c r="D1441" s="236" t="s">
        <v>167</v>
      </c>
      <c r="E1441" s="237" t="s">
        <v>36</v>
      </c>
      <c r="F1441" s="238" t="s">
        <v>1424</v>
      </c>
      <c r="G1441" s="235"/>
      <c r="H1441" s="237" t="s">
        <v>36</v>
      </c>
      <c r="I1441" s="239"/>
      <c r="J1441" s="235"/>
      <c r="K1441" s="235"/>
      <c r="L1441" s="240"/>
      <c r="M1441" s="241"/>
      <c r="N1441" s="242"/>
      <c r="O1441" s="242"/>
      <c r="P1441" s="242"/>
      <c r="Q1441" s="242"/>
      <c r="R1441" s="242"/>
      <c r="S1441" s="242"/>
      <c r="T1441" s="243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44" t="s">
        <v>167</v>
      </c>
      <c r="AU1441" s="244" t="s">
        <v>94</v>
      </c>
      <c r="AV1441" s="13" t="s">
        <v>91</v>
      </c>
      <c r="AW1441" s="13" t="s">
        <v>43</v>
      </c>
      <c r="AX1441" s="13" t="s">
        <v>83</v>
      </c>
      <c r="AY1441" s="244" t="s">
        <v>156</v>
      </c>
    </row>
    <row r="1442" s="15" customFormat="1">
      <c r="A1442" s="15"/>
      <c r="B1442" s="256"/>
      <c r="C1442" s="257"/>
      <c r="D1442" s="236" t="s">
        <v>167</v>
      </c>
      <c r="E1442" s="258" t="s">
        <v>36</v>
      </c>
      <c r="F1442" s="259" t="s">
        <v>250</v>
      </c>
      <c r="G1442" s="257"/>
      <c r="H1442" s="260">
        <v>29.346000000000004</v>
      </c>
      <c r="I1442" s="261"/>
      <c r="J1442" s="257"/>
      <c r="K1442" s="257"/>
      <c r="L1442" s="262"/>
      <c r="M1442" s="263"/>
      <c r="N1442" s="264"/>
      <c r="O1442" s="264"/>
      <c r="P1442" s="264"/>
      <c r="Q1442" s="264"/>
      <c r="R1442" s="264"/>
      <c r="S1442" s="264"/>
      <c r="T1442" s="265"/>
      <c r="U1442" s="15"/>
      <c r="V1442" s="15"/>
      <c r="W1442" s="15"/>
      <c r="X1442" s="15"/>
      <c r="Y1442" s="15"/>
      <c r="Z1442" s="15"/>
      <c r="AA1442" s="15"/>
      <c r="AB1442" s="15"/>
      <c r="AC1442" s="15"/>
      <c r="AD1442" s="15"/>
      <c r="AE1442" s="15"/>
      <c r="AT1442" s="266" t="s">
        <v>167</v>
      </c>
      <c r="AU1442" s="266" t="s">
        <v>94</v>
      </c>
      <c r="AV1442" s="15" t="s">
        <v>163</v>
      </c>
      <c r="AW1442" s="15" t="s">
        <v>43</v>
      </c>
      <c r="AX1442" s="15" t="s">
        <v>91</v>
      </c>
      <c r="AY1442" s="266" t="s">
        <v>156</v>
      </c>
    </row>
    <row r="1443" s="2" customFormat="1" ht="16.5" customHeight="1">
      <c r="A1443" s="42"/>
      <c r="B1443" s="43"/>
      <c r="C1443" s="282" t="s">
        <v>1619</v>
      </c>
      <c r="D1443" s="282" t="s">
        <v>849</v>
      </c>
      <c r="E1443" s="283" t="s">
        <v>1325</v>
      </c>
      <c r="F1443" s="284" t="s">
        <v>1326</v>
      </c>
      <c r="G1443" s="285" t="s">
        <v>283</v>
      </c>
      <c r="H1443" s="286">
        <v>0.012999999999999999</v>
      </c>
      <c r="I1443" s="287"/>
      <c r="J1443" s="288">
        <f>ROUND(I1443*H1443,2)</f>
        <v>0</v>
      </c>
      <c r="K1443" s="284" t="s">
        <v>162</v>
      </c>
      <c r="L1443" s="289"/>
      <c r="M1443" s="290" t="s">
        <v>36</v>
      </c>
      <c r="N1443" s="291" t="s">
        <v>54</v>
      </c>
      <c r="O1443" s="88"/>
      <c r="P1443" s="225">
        <f>O1443*H1443</f>
        <v>0</v>
      </c>
      <c r="Q1443" s="225">
        <v>1</v>
      </c>
      <c r="R1443" s="225">
        <f>Q1443*H1443</f>
        <v>0.012999999999999999</v>
      </c>
      <c r="S1443" s="225">
        <v>0</v>
      </c>
      <c r="T1443" s="226">
        <f>S1443*H1443</f>
        <v>0</v>
      </c>
      <c r="U1443" s="42"/>
      <c r="V1443" s="42"/>
      <c r="W1443" s="42"/>
      <c r="X1443" s="42"/>
      <c r="Y1443" s="42"/>
      <c r="Z1443" s="42"/>
      <c r="AA1443" s="42"/>
      <c r="AB1443" s="42"/>
      <c r="AC1443" s="42"/>
      <c r="AD1443" s="42"/>
      <c r="AE1443" s="42"/>
      <c r="AR1443" s="227" t="s">
        <v>401</v>
      </c>
      <c r="AT1443" s="227" t="s">
        <v>849</v>
      </c>
      <c r="AU1443" s="227" t="s">
        <v>94</v>
      </c>
      <c r="AY1443" s="20" t="s">
        <v>156</v>
      </c>
      <c r="BE1443" s="228">
        <f>IF(N1443="základní",J1443,0)</f>
        <v>0</v>
      </c>
      <c r="BF1443" s="228">
        <f>IF(N1443="snížená",J1443,0)</f>
        <v>0</v>
      </c>
      <c r="BG1443" s="228">
        <f>IF(N1443="zákl. přenesená",J1443,0)</f>
        <v>0</v>
      </c>
      <c r="BH1443" s="228">
        <f>IF(N1443="sníž. přenesená",J1443,0)</f>
        <v>0</v>
      </c>
      <c r="BI1443" s="228">
        <f>IF(N1443="nulová",J1443,0)</f>
        <v>0</v>
      </c>
      <c r="BJ1443" s="20" t="s">
        <v>91</v>
      </c>
      <c r="BK1443" s="228">
        <f>ROUND(I1443*H1443,2)</f>
        <v>0</v>
      </c>
      <c r="BL1443" s="20" t="s">
        <v>291</v>
      </c>
      <c r="BM1443" s="227" t="s">
        <v>1620</v>
      </c>
    </row>
    <row r="1444" s="2" customFormat="1">
      <c r="A1444" s="42"/>
      <c r="B1444" s="43"/>
      <c r="C1444" s="44"/>
      <c r="D1444" s="236" t="s">
        <v>413</v>
      </c>
      <c r="E1444" s="44"/>
      <c r="F1444" s="278" t="s">
        <v>1430</v>
      </c>
      <c r="G1444" s="44"/>
      <c r="H1444" s="44"/>
      <c r="I1444" s="231"/>
      <c r="J1444" s="44"/>
      <c r="K1444" s="44"/>
      <c r="L1444" s="48"/>
      <c r="M1444" s="232"/>
      <c r="N1444" s="233"/>
      <c r="O1444" s="88"/>
      <c r="P1444" s="88"/>
      <c r="Q1444" s="88"/>
      <c r="R1444" s="88"/>
      <c r="S1444" s="88"/>
      <c r="T1444" s="89"/>
      <c r="U1444" s="42"/>
      <c r="V1444" s="42"/>
      <c r="W1444" s="42"/>
      <c r="X1444" s="42"/>
      <c r="Y1444" s="42"/>
      <c r="Z1444" s="42"/>
      <c r="AA1444" s="42"/>
      <c r="AB1444" s="42"/>
      <c r="AC1444" s="42"/>
      <c r="AD1444" s="42"/>
      <c r="AE1444" s="42"/>
      <c r="AT1444" s="20" t="s">
        <v>413</v>
      </c>
      <c r="AU1444" s="20" t="s">
        <v>94</v>
      </c>
    </row>
    <row r="1445" s="14" customFormat="1">
      <c r="A1445" s="14"/>
      <c r="B1445" s="245"/>
      <c r="C1445" s="246"/>
      <c r="D1445" s="236" t="s">
        <v>167</v>
      </c>
      <c r="E1445" s="246"/>
      <c r="F1445" s="248" t="s">
        <v>1621</v>
      </c>
      <c r="G1445" s="246"/>
      <c r="H1445" s="249">
        <v>0.012999999999999999</v>
      </c>
      <c r="I1445" s="250"/>
      <c r="J1445" s="246"/>
      <c r="K1445" s="246"/>
      <c r="L1445" s="251"/>
      <c r="M1445" s="252"/>
      <c r="N1445" s="253"/>
      <c r="O1445" s="253"/>
      <c r="P1445" s="253"/>
      <c r="Q1445" s="253"/>
      <c r="R1445" s="253"/>
      <c r="S1445" s="253"/>
      <c r="T1445" s="254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55" t="s">
        <v>167</v>
      </c>
      <c r="AU1445" s="255" t="s">
        <v>94</v>
      </c>
      <c r="AV1445" s="14" t="s">
        <v>94</v>
      </c>
      <c r="AW1445" s="14" t="s">
        <v>4</v>
      </c>
      <c r="AX1445" s="14" t="s">
        <v>91</v>
      </c>
      <c r="AY1445" s="255" t="s">
        <v>156</v>
      </c>
    </row>
    <row r="1446" s="2" customFormat="1" ht="24.15" customHeight="1">
      <c r="A1446" s="42"/>
      <c r="B1446" s="43"/>
      <c r="C1446" s="216" t="s">
        <v>1622</v>
      </c>
      <c r="D1446" s="216" t="s">
        <v>158</v>
      </c>
      <c r="E1446" s="217" t="s">
        <v>1623</v>
      </c>
      <c r="F1446" s="218" t="s">
        <v>1624</v>
      </c>
      <c r="G1446" s="219" t="s">
        <v>161</v>
      </c>
      <c r="H1446" s="220">
        <v>29.346</v>
      </c>
      <c r="I1446" s="221"/>
      <c r="J1446" s="222">
        <f>ROUND(I1446*H1446,2)</f>
        <v>0</v>
      </c>
      <c r="K1446" s="218" t="s">
        <v>162</v>
      </c>
      <c r="L1446" s="48"/>
      <c r="M1446" s="223" t="s">
        <v>36</v>
      </c>
      <c r="N1446" s="224" t="s">
        <v>54</v>
      </c>
      <c r="O1446" s="88"/>
      <c r="P1446" s="225">
        <f>O1446*H1446</f>
        <v>0</v>
      </c>
      <c r="Q1446" s="225">
        <v>0.00094131</v>
      </c>
      <c r="R1446" s="225">
        <f>Q1446*H1446</f>
        <v>0.02762368326</v>
      </c>
      <c r="S1446" s="225">
        <v>0</v>
      </c>
      <c r="T1446" s="226">
        <f>S1446*H1446</f>
        <v>0</v>
      </c>
      <c r="U1446" s="42"/>
      <c r="V1446" s="42"/>
      <c r="W1446" s="42"/>
      <c r="X1446" s="42"/>
      <c r="Y1446" s="42"/>
      <c r="Z1446" s="42"/>
      <c r="AA1446" s="42"/>
      <c r="AB1446" s="42"/>
      <c r="AC1446" s="42"/>
      <c r="AD1446" s="42"/>
      <c r="AE1446" s="42"/>
      <c r="AR1446" s="227" t="s">
        <v>291</v>
      </c>
      <c r="AT1446" s="227" t="s">
        <v>158</v>
      </c>
      <c r="AU1446" s="227" t="s">
        <v>94</v>
      </c>
      <c r="AY1446" s="20" t="s">
        <v>156</v>
      </c>
      <c r="BE1446" s="228">
        <f>IF(N1446="základní",J1446,0)</f>
        <v>0</v>
      </c>
      <c r="BF1446" s="228">
        <f>IF(N1446="snížená",J1446,0)</f>
        <v>0</v>
      </c>
      <c r="BG1446" s="228">
        <f>IF(N1446="zákl. přenesená",J1446,0)</f>
        <v>0</v>
      </c>
      <c r="BH1446" s="228">
        <f>IF(N1446="sníž. přenesená",J1446,0)</f>
        <v>0</v>
      </c>
      <c r="BI1446" s="228">
        <f>IF(N1446="nulová",J1446,0)</f>
        <v>0</v>
      </c>
      <c r="BJ1446" s="20" t="s">
        <v>91</v>
      </c>
      <c r="BK1446" s="228">
        <f>ROUND(I1446*H1446,2)</f>
        <v>0</v>
      </c>
      <c r="BL1446" s="20" t="s">
        <v>291</v>
      </c>
      <c r="BM1446" s="227" t="s">
        <v>1625</v>
      </c>
    </row>
    <row r="1447" s="2" customFormat="1">
      <c r="A1447" s="42"/>
      <c r="B1447" s="43"/>
      <c r="C1447" s="44"/>
      <c r="D1447" s="229" t="s">
        <v>165</v>
      </c>
      <c r="E1447" s="44"/>
      <c r="F1447" s="230" t="s">
        <v>1626</v>
      </c>
      <c r="G1447" s="44"/>
      <c r="H1447" s="44"/>
      <c r="I1447" s="231"/>
      <c r="J1447" s="44"/>
      <c r="K1447" s="44"/>
      <c r="L1447" s="48"/>
      <c r="M1447" s="232"/>
      <c r="N1447" s="233"/>
      <c r="O1447" s="88"/>
      <c r="P1447" s="88"/>
      <c r="Q1447" s="88"/>
      <c r="R1447" s="88"/>
      <c r="S1447" s="88"/>
      <c r="T1447" s="89"/>
      <c r="U1447" s="42"/>
      <c r="V1447" s="42"/>
      <c r="W1447" s="42"/>
      <c r="X1447" s="42"/>
      <c r="Y1447" s="42"/>
      <c r="Z1447" s="42"/>
      <c r="AA1447" s="42"/>
      <c r="AB1447" s="42"/>
      <c r="AC1447" s="42"/>
      <c r="AD1447" s="42"/>
      <c r="AE1447" s="42"/>
      <c r="AT1447" s="20" t="s">
        <v>165</v>
      </c>
      <c r="AU1447" s="20" t="s">
        <v>94</v>
      </c>
    </row>
    <row r="1448" s="2" customFormat="1" ht="24.15" customHeight="1">
      <c r="A1448" s="42"/>
      <c r="B1448" s="43"/>
      <c r="C1448" s="282" t="s">
        <v>1627</v>
      </c>
      <c r="D1448" s="282" t="s">
        <v>849</v>
      </c>
      <c r="E1448" s="283" t="s">
        <v>1347</v>
      </c>
      <c r="F1448" s="284" t="s">
        <v>1348</v>
      </c>
      <c r="G1448" s="285" t="s">
        <v>161</v>
      </c>
      <c r="H1448" s="286">
        <v>35.280000000000001</v>
      </c>
      <c r="I1448" s="287"/>
      <c r="J1448" s="288">
        <f>ROUND(I1448*H1448,2)</f>
        <v>0</v>
      </c>
      <c r="K1448" s="284" t="s">
        <v>162</v>
      </c>
      <c r="L1448" s="289"/>
      <c r="M1448" s="290" t="s">
        <v>36</v>
      </c>
      <c r="N1448" s="291" t="s">
        <v>54</v>
      </c>
      <c r="O1448" s="88"/>
      <c r="P1448" s="225">
        <f>O1448*H1448</f>
        <v>0</v>
      </c>
      <c r="Q1448" s="225">
        <v>0.0053</v>
      </c>
      <c r="R1448" s="225">
        <f>Q1448*H1448</f>
        <v>0.18698400000000001</v>
      </c>
      <c r="S1448" s="225">
        <v>0</v>
      </c>
      <c r="T1448" s="226">
        <f>S1448*H1448</f>
        <v>0</v>
      </c>
      <c r="U1448" s="42"/>
      <c r="V1448" s="42"/>
      <c r="W1448" s="42"/>
      <c r="X1448" s="42"/>
      <c r="Y1448" s="42"/>
      <c r="Z1448" s="42"/>
      <c r="AA1448" s="42"/>
      <c r="AB1448" s="42"/>
      <c r="AC1448" s="42"/>
      <c r="AD1448" s="42"/>
      <c r="AE1448" s="42"/>
      <c r="AR1448" s="227" t="s">
        <v>401</v>
      </c>
      <c r="AT1448" s="227" t="s">
        <v>849</v>
      </c>
      <c r="AU1448" s="227" t="s">
        <v>94</v>
      </c>
      <c r="AY1448" s="20" t="s">
        <v>156</v>
      </c>
      <c r="BE1448" s="228">
        <f>IF(N1448="základní",J1448,0)</f>
        <v>0</v>
      </c>
      <c r="BF1448" s="228">
        <f>IF(N1448="snížená",J1448,0)</f>
        <v>0</v>
      </c>
      <c r="BG1448" s="228">
        <f>IF(N1448="zákl. přenesená",J1448,0)</f>
        <v>0</v>
      </c>
      <c r="BH1448" s="228">
        <f>IF(N1448="sníž. přenesená",J1448,0)</f>
        <v>0</v>
      </c>
      <c r="BI1448" s="228">
        <f>IF(N1448="nulová",J1448,0)</f>
        <v>0</v>
      </c>
      <c r="BJ1448" s="20" t="s">
        <v>91</v>
      </c>
      <c r="BK1448" s="228">
        <f>ROUND(I1448*H1448,2)</f>
        <v>0</v>
      </c>
      <c r="BL1448" s="20" t="s">
        <v>291</v>
      </c>
      <c r="BM1448" s="227" t="s">
        <v>1628</v>
      </c>
    </row>
    <row r="1449" s="14" customFormat="1">
      <c r="A1449" s="14"/>
      <c r="B1449" s="245"/>
      <c r="C1449" s="246"/>
      <c r="D1449" s="236" t="s">
        <v>167</v>
      </c>
      <c r="E1449" s="246"/>
      <c r="F1449" s="248" t="s">
        <v>1629</v>
      </c>
      <c r="G1449" s="246"/>
      <c r="H1449" s="249">
        <v>35.280000000000001</v>
      </c>
      <c r="I1449" s="250"/>
      <c r="J1449" s="246"/>
      <c r="K1449" s="246"/>
      <c r="L1449" s="251"/>
      <c r="M1449" s="252"/>
      <c r="N1449" s="253"/>
      <c r="O1449" s="253"/>
      <c r="P1449" s="253"/>
      <c r="Q1449" s="253"/>
      <c r="R1449" s="253"/>
      <c r="S1449" s="253"/>
      <c r="T1449" s="254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55" t="s">
        <v>167</v>
      </c>
      <c r="AU1449" s="255" t="s">
        <v>94</v>
      </c>
      <c r="AV1449" s="14" t="s">
        <v>94</v>
      </c>
      <c r="AW1449" s="14" t="s">
        <v>4</v>
      </c>
      <c r="AX1449" s="14" t="s">
        <v>91</v>
      </c>
      <c r="AY1449" s="255" t="s">
        <v>156</v>
      </c>
    </row>
    <row r="1450" s="2" customFormat="1" ht="24.15" customHeight="1">
      <c r="A1450" s="42"/>
      <c r="B1450" s="43"/>
      <c r="C1450" s="216" t="s">
        <v>1630</v>
      </c>
      <c r="D1450" s="216" t="s">
        <v>158</v>
      </c>
      <c r="E1450" s="217" t="s">
        <v>1631</v>
      </c>
      <c r="F1450" s="218" t="s">
        <v>1632</v>
      </c>
      <c r="G1450" s="219" t="s">
        <v>226</v>
      </c>
      <c r="H1450" s="220">
        <v>2</v>
      </c>
      <c r="I1450" s="221"/>
      <c r="J1450" s="222">
        <f>ROUND(I1450*H1450,2)</f>
        <v>0</v>
      </c>
      <c r="K1450" s="218" t="s">
        <v>162</v>
      </c>
      <c r="L1450" s="48"/>
      <c r="M1450" s="223" t="s">
        <v>36</v>
      </c>
      <c r="N1450" s="224" t="s">
        <v>54</v>
      </c>
      <c r="O1450" s="88"/>
      <c r="P1450" s="225">
        <f>O1450*H1450</f>
        <v>0</v>
      </c>
      <c r="Q1450" s="225">
        <v>7.046E-05</v>
      </c>
      <c r="R1450" s="225">
        <f>Q1450*H1450</f>
        <v>0.00014092</v>
      </c>
      <c r="S1450" s="225">
        <v>0</v>
      </c>
      <c r="T1450" s="226">
        <f>S1450*H1450</f>
        <v>0</v>
      </c>
      <c r="U1450" s="42"/>
      <c r="V1450" s="42"/>
      <c r="W1450" s="42"/>
      <c r="X1450" s="42"/>
      <c r="Y1450" s="42"/>
      <c r="Z1450" s="42"/>
      <c r="AA1450" s="42"/>
      <c r="AB1450" s="42"/>
      <c r="AC1450" s="42"/>
      <c r="AD1450" s="42"/>
      <c r="AE1450" s="42"/>
      <c r="AR1450" s="227" t="s">
        <v>291</v>
      </c>
      <c r="AT1450" s="227" t="s">
        <v>158</v>
      </c>
      <c r="AU1450" s="227" t="s">
        <v>94</v>
      </c>
      <c r="AY1450" s="20" t="s">
        <v>156</v>
      </c>
      <c r="BE1450" s="228">
        <f>IF(N1450="základní",J1450,0)</f>
        <v>0</v>
      </c>
      <c r="BF1450" s="228">
        <f>IF(N1450="snížená",J1450,0)</f>
        <v>0</v>
      </c>
      <c r="BG1450" s="228">
        <f>IF(N1450="zákl. přenesená",J1450,0)</f>
        <v>0</v>
      </c>
      <c r="BH1450" s="228">
        <f>IF(N1450="sníž. přenesená",J1450,0)</f>
        <v>0</v>
      </c>
      <c r="BI1450" s="228">
        <f>IF(N1450="nulová",J1450,0)</f>
        <v>0</v>
      </c>
      <c r="BJ1450" s="20" t="s">
        <v>91</v>
      </c>
      <c r="BK1450" s="228">
        <f>ROUND(I1450*H1450,2)</f>
        <v>0</v>
      </c>
      <c r="BL1450" s="20" t="s">
        <v>291</v>
      </c>
      <c r="BM1450" s="227" t="s">
        <v>1633</v>
      </c>
    </row>
    <row r="1451" s="2" customFormat="1">
      <c r="A1451" s="42"/>
      <c r="B1451" s="43"/>
      <c r="C1451" s="44"/>
      <c r="D1451" s="229" t="s">
        <v>165</v>
      </c>
      <c r="E1451" s="44"/>
      <c r="F1451" s="230" t="s">
        <v>1634</v>
      </c>
      <c r="G1451" s="44"/>
      <c r="H1451" s="44"/>
      <c r="I1451" s="231"/>
      <c r="J1451" s="44"/>
      <c r="K1451" s="44"/>
      <c r="L1451" s="48"/>
      <c r="M1451" s="232"/>
      <c r="N1451" s="233"/>
      <c r="O1451" s="88"/>
      <c r="P1451" s="88"/>
      <c r="Q1451" s="88"/>
      <c r="R1451" s="88"/>
      <c r="S1451" s="88"/>
      <c r="T1451" s="89"/>
      <c r="U1451" s="42"/>
      <c r="V1451" s="42"/>
      <c r="W1451" s="42"/>
      <c r="X1451" s="42"/>
      <c r="Y1451" s="42"/>
      <c r="Z1451" s="42"/>
      <c r="AA1451" s="42"/>
      <c r="AB1451" s="42"/>
      <c r="AC1451" s="42"/>
      <c r="AD1451" s="42"/>
      <c r="AE1451" s="42"/>
      <c r="AT1451" s="20" t="s">
        <v>165</v>
      </c>
      <c r="AU1451" s="20" t="s">
        <v>94</v>
      </c>
    </row>
    <row r="1452" s="2" customFormat="1">
      <c r="A1452" s="42"/>
      <c r="B1452" s="43"/>
      <c r="C1452" s="44"/>
      <c r="D1452" s="236" t="s">
        <v>413</v>
      </c>
      <c r="E1452" s="44"/>
      <c r="F1452" s="278" t="s">
        <v>1635</v>
      </c>
      <c r="G1452" s="44"/>
      <c r="H1452" s="44"/>
      <c r="I1452" s="231"/>
      <c r="J1452" s="44"/>
      <c r="K1452" s="44"/>
      <c r="L1452" s="48"/>
      <c r="M1452" s="232"/>
      <c r="N1452" s="233"/>
      <c r="O1452" s="88"/>
      <c r="P1452" s="88"/>
      <c r="Q1452" s="88"/>
      <c r="R1452" s="88"/>
      <c r="S1452" s="88"/>
      <c r="T1452" s="89"/>
      <c r="U1452" s="42"/>
      <c r="V1452" s="42"/>
      <c r="W1452" s="42"/>
      <c r="X1452" s="42"/>
      <c r="Y1452" s="42"/>
      <c r="Z1452" s="42"/>
      <c r="AA1452" s="42"/>
      <c r="AB1452" s="42"/>
      <c r="AC1452" s="42"/>
      <c r="AD1452" s="42"/>
      <c r="AE1452" s="42"/>
      <c r="AT1452" s="20" t="s">
        <v>413</v>
      </c>
      <c r="AU1452" s="20" t="s">
        <v>94</v>
      </c>
    </row>
    <row r="1453" s="13" customFormat="1">
      <c r="A1453" s="13"/>
      <c r="B1453" s="234"/>
      <c r="C1453" s="235"/>
      <c r="D1453" s="236" t="s">
        <v>167</v>
      </c>
      <c r="E1453" s="237" t="s">
        <v>36</v>
      </c>
      <c r="F1453" s="238" t="s">
        <v>1636</v>
      </c>
      <c r="G1453" s="235"/>
      <c r="H1453" s="237" t="s">
        <v>36</v>
      </c>
      <c r="I1453" s="239"/>
      <c r="J1453" s="235"/>
      <c r="K1453" s="235"/>
      <c r="L1453" s="240"/>
      <c r="M1453" s="241"/>
      <c r="N1453" s="242"/>
      <c r="O1453" s="242"/>
      <c r="P1453" s="242"/>
      <c r="Q1453" s="242"/>
      <c r="R1453" s="242"/>
      <c r="S1453" s="242"/>
      <c r="T1453" s="243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44" t="s">
        <v>167</v>
      </c>
      <c r="AU1453" s="244" t="s">
        <v>94</v>
      </c>
      <c r="AV1453" s="13" t="s">
        <v>91</v>
      </c>
      <c r="AW1453" s="13" t="s">
        <v>43</v>
      </c>
      <c r="AX1453" s="13" t="s">
        <v>83</v>
      </c>
      <c r="AY1453" s="244" t="s">
        <v>156</v>
      </c>
    </row>
    <row r="1454" s="13" customFormat="1">
      <c r="A1454" s="13"/>
      <c r="B1454" s="234"/>
      <c r="C1454" s="235"/>
      <c r="D1454" s="236" t="s">
        <v>167</v>
      </c>
      <c r="E1454" s="237" t="s">
        <v>36</v>
      </c>
      <c r="F1454" s="238" t="s">
        <v>1637</v>
      </c>
      <c r="G1454" s="235"/>
      <c r="H1454" s="237" t="s">
        <v>36</v>
      </c>
      <c r="I1454" s="239"/>
      <c r="J1454" s="235"/>
      <c r="K1454" s="235"/>
      <c r="L1454" s="240"/>
      <c r="M1454" s="241"/>
      <c r="N1454" s="242"/>
      <c r="O1454" s="242"/>
      <c r="P1454" s="242"/>
      <c r="Q1454" s="242"/>
      <c r="R1454" s="242"/>
      <c r="S1454" s="242"/>
      <c r="T1454" s="243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44" t="s">
        <v>167</v>
      </c>
      <c r="AU1454" s="244" t="s">
        <v>94</v>
      </c>
      <c r="AV1454" s="13" t="s">
        <v>91</v>
      </c>
      <c r="AW1454" s="13" t="s">
        <v>43</v>
      </c>
      <c r="AX1454" s="13" t="s">
        <v>83</v>
      </c>
      <c r="AY1454" s="244" t="s">
        <v>156</v>
      </c>
    </row>
    <row r="1455" s="13" customFormat="1">
      <c r="A1455" s="13"/>
      <c r="B1455" s="234"/>
      <c r="C1455" s="235"/>
      <c r="D1455" s="236" t="s">
        <v>167</v>
      </c>
      <c r="E1455" s="237" t="s">
        <v>36</v>
      </c>
      <c r="F1455" s="238" t="s">
        <v>1638</v>
      </c>
      <c r="G1455" s="235"/>
      <c r="H1455" s="237" t="s">
        <v>36</v>
      </c>
      <c r="I1455" s="239"/>
      <c r="J1455" s="235"/>
      <c r="K1455" s="235"/>
      <c r="L1455" s="240"/>
      <c r="M1455" s="241"/>
      <c r="N1455" s="242"/>
      <c r="O1455" s="242"/>
      <c r="P1455" s="242"/>
      <c r="Q1455" s="242"/>
      <c r="R1455" s="242"/>
      <c r="S1455" s="242"/>
      <c r="T1455" s="243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44" t="s">
        <v>167</v>
      </c>
      <c r="AU1455" s="244" t="s">
        <v>94</v>
      </c>
      <c r="AV1455" s="13" t="s">
        <v>91</v>
      </c>
      <c r="AW1455" s="13" t="s">
        <v>43</v>
      </c>
      <c r="AX1455" s="13" t="s">
        <v>83</v>
      </c>
      <c r="AY1455" s="244" t="s">
        <v>156</v>
      </c>
    </row>
    <row r="1456" s="13" customFormat="1">
      <c r="A1456" s="13"/>
      <c r="B1456" s="234"/>
      <c r="C1456" s="235"/>
      <c r="D1456" s="236" t="s">
        <v>167</v>
      </c>
      <c r="E1456" s="237" t="s">
        <v>36</v>
      </c>
      <c r="F1456" s="238" t="s">
        <v>1639</v>
      </c>
      <c r="G1456" s="235"/>
      <c r="H1456" s="237" t="s">
        <v>36</v>
      </c>
      <c r="I1456" s="239"/>
      <c r="J1456" s="235"/>
      <c r="K1456" s="235"/>
      <c r="L1456" s="240"/>
      <c r="M1456" s="241"/>
      <c r="N1456" s="242"/>
      <c r="O1456" s="242"/>
      <c r="P1456" s="242"/>
      <c r="Q1456" s="242"/>
      <c r="R1456" s="242"/>
      <c r="S1456" s="242"/>
      <c r="T1456" s="243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44" t="s">
        <v>167</v>
      </c>
      <c r="AU1456" s="244" t="s">
        <v>94</v>
      </c>
      <c r="AV1456" s="13" t="s">
        <v>91</v>
      </c>
      <c r="AW1456" s="13" t="s">
        <v>43</v>
      </c>
      <c r="AX1456" s="13" t="s">
        <v>83</v>
      </c>
      <c r="AY1456" s="244" t="s">
        <v>156</v>
      </c>
    </row>
    <row r="1457" s="13" customFormat="1">
      <c r="A1457" s="13"/>
      <c r="B1457" s="234"/>
      <c r="C1457" s="235"/>
      <c r="D1457" s="236" t="s">
        <v>167</v>
      </c>
      <c r="E1457" s="237" t="s">
        <v>36</v>
      </c>
      <c r="F1457" s="238" t="s">
        <v>1640</v>
      </c>
      <c r="G1457" s="235"/>
      <c r="H1457" s="237" t="s">
        <v>36</v>
      </c>
      <c r="I1457" s="239"/>
      <c r="J1457" s="235"/>
      <c r="K1457" s="235"/>
      <c r="L1457" s="240"/>
      <c r="M1457" s="241"/>
      <c r="N1457" s="242"/>
      <c r="O1457" s="242"/>
      <c r="P1457" s="242"/>
      <c r="Q1457" s="242"/>
      <c r="R1457" s="242"/>
      <c r="S1457" s="242"/>
      <c r="T1457" s="243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44" t="s">
        <v>167</v>
      </c>
      <c r="AU1457" s="244" t="s">
        <v>94</v>
      </c>
      <c r="AV1457" s="13" t="s">
        <v>91</v>
      </c>
      <c r="AW1457" s="13" t="s">
        <v>43</v>
      </c>
      <c r="AX1457" s="13" t="s">
        <v>83</v>
      </c>
      <c r="AY1457" s="244" t="s">
        <v>156</v>
      </c>
    </row>
    <row r="1458" s="13" customFormat="1">
      <c r="A1458" s="13"/>
      <c r="B1458" s="234"/>
      <c r="C1458" s="235"/>
      <c r="D1458" s="236" t="s">
        <v>167</v>
      </c>
      <c r="E1458" s="237" t="s">
        <v>36</v>
      </c>
      <c r="F1458" s="238" t="s">
        <v>1641</v>
      </c>
      <c r="G1458" s="235"/>
      <c r="H1458" s="237" t="s">
        <v>36</v>
      </c>
      <c r="I1458" s="239"/>
      <c r="J1458" s="235"/>
      <c r="K1458" s="235"/>
      <c r="L1458" s="240"/>
      <c r="M1458" s="241"/>
      <c r="N1458" s="242"/>
      <c r="O1458" s="242"/>
      <c r="P1458" s="242"/>
      <c r="Q1458" s="242"/>
      <c r="R1458" s="242"/>
      <c r="S1458" s="242"/>
      <c r="T1458" s="243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44" t="s">
        <v>167</v>
      </c>
      <c r="AU1458" s="244" t="s">
        <v>94</v>
      </c>
      <c r="AV1458" s="13" t="s">
        <v>91</v>
      </c>
      <c r="AW1458" s="13" t="s">
        <v>43</v>
      </c>
      <c r="AX1458" s="13" t="s">
        <v>83</v>
      </c>
      <c r="AY1458" s="244" t="s">
        <v>156</v>
      </c>
    </row>
    <row r="1459" s="14" customFormat="1">
      <c r="A1459" s="14"/>
      <c r="B1459" s="245"/>
      <c r="C1459" s="246"/>
      <c r="D1459" s="236" t="s">
        <v>167</v>
      </c>
      <c r="E1459" s="247" t="s">
        <v>36</v>
      </c>
      <c r="F1459" s="248" t="s">
        <v>94</v>
      </c>
      <c r="G1459" s="246"/>
      <c r="H1459" s="249">
        <v>2</v>
      </c>
      <c r="I1459" s="250"/>
      <c r="J1459" s="246"/>
      <c r="K1459" s="246"/>
      <c r="L1459" s="251"/>
      <c r="M1459" s="252"/>
      <c r="N1459" s="253"/>
      <c r="O1459" s="253"/>
      <c r="P1459" s="253"/>
      <c r="Q1459" s="253"/>
      <c r="R1459" s="253"/>
      <c r="S1459" s="253"/>
      <c r="T1459" s="254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55" t="s">
        <v>167</v>
      </c>
      <c r="AU1459" s="255" t="s">
        <v>94</v>
      </c>
      <c r="AV1459" s="14" t="s">
        <v>94</v>
      </c>
      <c r="AW1459" s="14" t="s">
        <v>43</v>
      </c>
      <c r="AX1459" s="14" t="s">
        <v>91</v>
      </c>
      <c r="AY1459" s="255" t="s">
        <v>156</v>
      </c>
    </row>
    <row r="1460" s="2" customFormat="1" ht="16.5" customHeight="1">
      <c r="A1460" s="42"/>
      <c r="B1460" s="43"/>
      <c r="C1460" s="282" t="s">
        <v>1642</v>
      </c>
      <c r="D1460" s="282" t="s">
        <v>849</v>
      </c>
      <c r="E1460" s="283" t="s">
        <v>1643</v>
      </c>
      <c r="F1460" s="284" t="s">
        <v>1644</v>
      </c>
      <c r="G1460" s="285" t="s">
        <v>226</v>
      </c>
      <c r="H1460" s="286">
        <v>2</v>
      </c>
      <c r="I1460" s="287"/>
      <c r="J1460" s="288">
        <f>ROUND(I1460*H1460,2)</f>
        <v>0</v>
      </c>
      <c r="K1460" s="284" t="s">
        <v>162</v>
      </c>
      <c r="L1460" s="289"/>
      <c r="M1460" s="290" t="s">
        <v>36</v>
      </c>
      <c r="N1460" s="291" t="s">
        <v>54</v>
      </c>
      <c r="O1460" s="88"/>
      <c r="P1460" s="225">
        <f>O1460*H1460</f>
        <v>0</v>
      </c>
      <c r="Q1460" s="225">
        <v>0.00164</v>
      </c>
      <c r="R1460" s="225">
        <f>Q1460*H1460</f>
        <v>0.0032799999999999999</v>
      </c>
      <c r="S1460" s="225">
        <v>0</v>
      </c>
      <c r="T1460" s="226">
        <f>S1460*H1460</f>
        <v>0</v>
      </c>
      <c r="U1460" s="42"/>
      <c r="V1460" s="42"/>
      <c r="W1460" s="42"/>
      <c r="X1460" s="42"/>
      <c r="Y1460" s="42"/>
      <c r="Z1460" s="42"/>
      <c r="AA1460" s="42"/>
      <c r="AB1460" s="42"/>
      <c r="AC1460" s="42"/>
      <c r="AD1460" s="42"/>
      <c r="AE1460" s="42"/>
      <c r="AR1460" s="227" t="s">
        <v>401</v>
      </c>
      <c r="AT1460" s="227" t="s">
        <v>849</v>
      </c>
      <c r="AU1460" s="227" t="s">
        <v>94</v>
      </c>
      <c r="AY1460" s="20" t="s">
        <v>156</v>
      </c>
      <c r="BE1460" s="228">
        <f>IF(N1460="základní",J1460,0)</f>
        <v>0</v>
      </c>
      <c r="BF1460" s="228">
        <f>IF(N1460="snížená",J1460,0)</f>
        <v>0</v>
      </c>
      <c r="BG1460" s="228">
        <f>IF(N1460="zákl. přenesená",J1460,0)</f>
        <v>0</v>
      </c>
      <c r="BH1460" s="228">
        <f>IF(N1460="sníž. přenesená",J1460,0)</f>
        <v>0</v>
      </c>
      <c r="BI1460" s="228">
        <f>IF(N1460="nulová",J1460,0)</f>
        <v>0</v>
      </c>
      <c r="BJ1460" s="20" t="s">
        <v>91</v>
      </c>
      <c r="BK1460" s="228">
        <f>ROUND(I1460*H1460,2)</f>
        <v>0</v>
      </c>
      <c r="BL1460" s="20" t="s">
        <v>291</v>
      </c>
      <c r="BM1460" s="227" t="s">
        <v>1645</v>
      </c>
    </row>
    <row r="1461" s="2" customFormat="1">
      <c r="A1461" s="42"/>
      <c r="B1461" s="43"/>
      <c r="C1461" s="44"/>
      <c r="D1461" s="236" t="s">
        <v>413</v>
      </c>
      <c r="E1461" s="44"/>
      <c r="F1461" s="278" t="s">
        <v>1635</v>
      </c>
      <c r="G1461" s="44"/>
      <c r="H1461" s="44"/>
      <c r="I1461" s="231"/>
      <c r="J1461" s="44"/>
      <c r="K1461" s="44"/>
      <c r="L1461" s="48"/>
      <c r="M1461" s="232"/>
      <c r="N1461" s="233"/>
      <c r="O1461" s="88"/>
      <c r="P1461" s="88"/>
      <c r="Q1461" s="88"/>
      <c r="R1461" s="88"/>
      <c r="S1461" s="88"/>
      <c r="T1461" s="89"/>
      <c r="U1461" s="42"/>
      <c r="V1461" s="42"/>
      <c r="W1461" s="42"/>
      <c r="X1461" s="42"/>
      <c r="Y1461" s="42"/>
      <c r="Z1461" s="42"/>
      <c r="AA1461" s="42"/>
      <c r="AB1461" s="42"/>
      <c r="AC1461" s="42"/>
      <c r="AD1461" s="42"/>
      <c r="AE1461" s="42"/>
      <c r="AT1461" s="20" t="s">
        <v>413</v>
      </c>
      <c r="AU1461" s="20" t="s">
        <v>94</v>
      </c>
    </row>
    <row r="1462" s="2" customFormat="1" ht="24.15" customHeight="1">
      <c r="A1462" s="42"/>
      <c r="B1462" s="43"/>
      <c r="C1462" s="216" t="s">
        <v>1646</v>
      </c>
      <c r="D1462" s="216" t="s">
        <v>158</v>
      </c>
      <c r="E1462" s="217" t="s">
        <v>1647</v>
      </c>
      <c r="F1462" s="218" t="s">
        <v>1648</v>
      </c>
      <c r="G1462" s="219" t="s">
        <v>226</v>
      </c>
      <c r="H1462" s="220">
        <v>2</v>
      </c>
      <c r="I1462" s="221"/>
      <c r="J1462" s="222">
        <f>ROUND(I1462*H1462,2)</f>
        <v>0</v>
      </c>
      <c r="K1462" s="218" t="s">
        <v>162</v>
      </c>
      <c r="L1462" s="48"/>
      <c r="M1462" s="223" t="s">
        <v>36</v>
      </c>
      <c r="N1462" s="224" t="s">
        <v>54</v>
      </c>
      <c r="O1462" s="88"/>
      <c r="P1462" s="225">
        <f>O1462*H1462</f>
        <v>0</v>
      </c>
      <c r="Q1462" s="225">
        <v>0.00010296</v>
      </c>
      <c r="R1462" s="225">
        <f>Q1462*H1462</f>
        <v>0.00020592000000000001</v>
      </c>
      <c r="S1462" s="225">
        <v>0</v>
      </c>
      <c r="T1462" s="226">
        <f>S1462*H1462</f>
        <v>0</v>
      </c>
      <c r="U1462" s="42"/>
      <c r="V1462" s="42"/>
      <c r="W1462" s="42"/>
      <c r="X1462" s="42"/>
      <c r="Y1462" s="42"/>
      <c r="Z1462" s="42"/>
      <c r="AA1462" s="42"/>
      <c r="AB1462" s="42"/>
      <c r="AC1462" s="42"/>
      <c r="AD1462" s="42"/>
      <c r="AE1462" s="42"/>
      <c r="AR1462" s="227" t="s">
        <v>291</v>
      </c>
      <c r="AT1462" s="227" t="s">
        <v>158</v>
      </c>
      <c r="AU1462" s="227" t="s">
        <v>94</v>
      </c>
      <c r="AY1462" s="20" t="s">
        <v>156</v>
      </c>
      <c r="BE1462" s="228">
        <f>IF(N1462="základní",J1462,0)</f>
        <v>0</v>
      </c>
      <c r="BF1462" s="228">
        <f>IF(N1462="snížená",J1462,0)</f>
        <v>0</v>
      </c>
      <c r="BG1462" s="228">
        <f>IF(N1462="zákl. přenesená",J1462,0)</f>
        <v>0</v>
      </c>
      <c r="BH1462" s="228">
        <f>IF(N1462="sníž. přenesená",J1462,0)</f>
        <v>0</v>
      </c>
      <c r="BI1462" s="228">
        <f>IF(N1462="nulová",J1462,0)</f>
        <v>0</v>
      </c>
      <c r="BJ1462" s="20" t="s">
        <v>91</v>
      </c>
      <c r="BK1462" s="228">
        <f>ROUND(I1462*H1462,2)</f>
        <v>0</v>
      </c>
      <c r="BL1462" s="20" t="s">
        <v>291</v>
      </c>
      <c r="BM1462" s="227" t="s">
        <v>1649</v>
      </c>
    </row>
    <row r="1463" s="2" customFormat="1">
      <c r="A1463" s="42"/>
      <c r="B1463" s="43"/>
      <c r="C1463" s="44"/>
      <c r="D1463" s="229" t="s">
        <v>165</v>
      </c>
      <c r="E1463" s="44"/>
      <c r="F1463" s="230" t="s">
        <v>1650</v>
      </c>
      <c r="G1463" s="44"/>
      <c r="H1463" s="44"/>
      <c r="I1463" s="231"/>
      <c r="J1463" s="44"/>
      <c r="K1463" s="44"/>
      <c r="L1463" s="48"/>
      <c r="M1463" s="232"/>
      <c r="N1463" s="233"/>
      <c r="O1463" s="88"/>
      <c r="P1463" s="88"/>
      <c r="Q1463" s="88"/>
      <c r="R1463" s="88"/>
      <c r="S1463" s="88"/>
      <c r="T1463" s="89"/>
      <c r="U1463" s="42"/>
      <c r="V1463" s="42"/>
      <c r="W1463" s="42"/>
      <c r="X1463" s="42"/>
      <c r="Y1463" s="42"/>
      <c r="Z1463" s="42"/>
      <c r="AA1463" s="42"/>
      <c r="AB1463" s="42"/>
      <c r="AC1463" s="42"/>
      <c r="AD1463" s="42"/>
      <c r="AE1463" s="42"/>
      <c r="AT1463" s="20" t="s">
        <v>165</v>
      </c>
      <c r="AU1463" s="20" t="s">
        <v>94</v>
      </c>
    </row>
    <row r="1464" s="2" customFormat="1">
      <c r="A1464" s="42"/>
      <c r="B1464" s="43"/>
      <c r="C1464" s="44"/>
      <c r="D1464" s="236" t="s">
        <v>413</v>
      </c>
      <c r="E1464" s="44"/>
      <c r="F1464" s="278" t="s">
        <v>1651</v>
      </c>
      <c r="G1464" s="44"/>
      <c r="H1464" s="44"/>
      <c r="I1464" s="231"/>
      <c r="J1464" s="44"/>
      <c r="K1464" s="44"/>
      <c r="L1464" s="48"/>
      <c r="M1464" s="232"/>
      <c r="N1464" s="233"/>
      <c r="O1464" s="88"/>
      <c r="P1464" s="88"/>
      <c r="Q1464" s="88"/>
      <c r="R1464" s="88"/>
      <c r="S1464" s="88"/>
      <c r="T1464" s="89"/>
      <c r="U1464" s="42"/>
      <c r="V1464" s="42"/>
      <c r="W1464" s="42"/>
      <c r="X1464" s="42"/>
      <c r="Y1464" s="42"/>
      <c r="Z1464" s="42"/>
      <c r="AA1464" s="42"/>
      <c r="AB1464" s="42"/>
      <c r="AC1464" s="42"/>
      <c r="AD1464" s="42"/>
      <c r="AE1464" s="42"/>
      <c r="AT1464" s="20" t="s">
        <v>413</v>
      </c>
      <c r="AU1464" s="20" t="s">
        <v>94</v>
      </c>
    </row>
    <row r="1465" s="13" customFormat="1">
      <c r="A1465" s="13"/>
      <c r="B1465" s="234"/>
      <c r="C1465" s="235"/>
      <c r="D1465" s="236" t="s">
        <v>167</v>
      </c>
      <c r="E1465" s="237" t="s">
        <v>36</v>
      </c>
      <c r="F1465" s="238" t="s">
        <v>1652</v>
      </c>
      <c r="G1465" s="235"/>
      <c r="H1465" s="237" t="s">
        <v>36</v>
      </c>
      <c r="I1465" s="239"/>
      <c r="J1465" s="235"/>
      <c r="K1465" s="235"/>
      <c r="L1465" s="240"/>
      <c r="M1465" s="241"/>
      <c r="N1465" s="242"/>
      <c r="O1465" s="242"/>
      <c r="P1465" s="242"/>
      <c r="Q1465" s="242"/>
      <c r="R1465" s="242"/>
      <c r="S1465" s="242"/>
      <c r="T1465" s="243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44" t="s">
        <v>167</v>
      </c>
      <c r="AU1465" s="244" t="s">
        <v>94</v>
      </c>
      <c r="AV1465" s="13" t="s">
        <v>91</v>
      </c>
      <c r="AW1465" s="13" t="s">
        <v>43</v>
      </c>
      <c r="AX1465" s="13" t="s">
        <v>83</v>
      </c>
      <c r="AY1465" s="244" t="s">
        <v>156</v>
      </c>
    </row>
    <row r="1466" s="13" customFormat="1">
      <c r="A1466" s="13"/>
      <c r="B1466" s="234"/>
      <c r="C1466" s="235"/>
      <c r="D1466" s="236" t="s">
        <v>167</v>
      </c>
      <c r="E1466" s="237" t="s">
        <v>36</v>
      </c>
      <c r="F1466" s="238" t="s">
        <v>1653</v>
      </c>
      <c r="G1466" s="235"/>
      <c r="H1466" s="237" t="s">
        <v>36</v>
      </c>
      <c r="I1466" s="239"/>
      <c r="J1466" s="235"/>
      <c r="K1466" s="235"/>
      <c r="L1466" s="240"/>
      <c r="M1466" s="241"/>
      <c r="N1466" s="242"/>
      <c r="O1466" s="242"/>
      <c r="P1466" s="242"/>
      <c r="Q1466" s="242"/>
      <c r="R1466" s="242"/>
      <c r="S1466" s="242"/>
      <c r="T1466" s="243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44" t="s">
        <v>167</v>
      </c>
      <c r="AU1466" s="244" t="s">
        <v>94</v>
      </c>
      <c r="AV1466" s="13" t="s">
        <v>91</v>
      </c>
      <c r="AW1466" s="13" t="s">
        <v>43</v>
      </c>
      <c r="AX1466" s="13" t="s">
        <v>83</v>
      </c>
      <c r="AY1466" s="244" t="s">
        <v>156</v>
      </c>
    </row>
    <row r="1467" s="13" customFormat="1">
      <c r="A1467" s="13"/>
      <c r="B1467" s="234"/>
      <c r="C1467" s="235"/>
      <c r="D1467" s="236" t="s">
        <v>167</v>
      </c>
      <c r="E1467" s="237" t="s">
        <v>36</v>
      </c>
      <c r="F1467" s="238" t="s">
        <v>1654</v>
      </c>
      <c r="G1467" s="235"/>
      <c r="H1467" s="237" t="s">
        <v>36</v>
      </c>
      <c r="I1467" s="239"/>
      <c r="J1467" s="235"/>
      <c r="K1467" s="235"/>
      <c r="L1467" s="240"/>
      <c r="M1467" s="241"/>
      <c r="N1467" s="242"/>
      <c r="O1467" s="242"/>
      <c r="P1467" s="242"/>
      <c r="Q1467" s="242"/>
      <c r="R1467" s="242"/>
      <c r="S1467" s="242"/>
      <c r="T1467" s="243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44" t="s">
        <v>167</v>
      </c>
      <c r="AU1467" s="244" t="s">
        <v>94</v>
      </c>
      <c r="AV1467" s="13" t="s">
        <v>91</v>
      </c>
      <c r="AW1467" s="13" t="s">
        <v>43</v>
      </c>
      <c r="AX1467" s="13" t="s">
        <v>83</v>
      </c>
      <c r="AY1467" s="244" t="s">
        <v>156</v>
      </c>
    </row>
    <row r="1468" s="13" customFormat="1">
      <c r="A1468" s="13"/>
      <c r="B1468" s="234"/>
      <c r="C1468" s="235"/>
      <c r="D1468" s="236" t="s">
        <v>167</v>
      </c>
      <c r="E1468" s="237" t="s">
        <v>36</v>
      </c>
      <c r="F1468" s="238" t="s">
        <v>1655</v>
      </c>
      <c r="G1468" s="235"/>
      <c r="H1468" s="237" t="s">
        <v>36</v>
      </c>
      <c r="I1468" s="239"/>
      <c r="J1468" s="235"/>
      <c r="K1468" s="235"/>
      <c r="L1468" s="240"/>
      <c r="M1468" s="241"/>
      <c r="N1468" s="242"/>
      <c r="O1468" s="242"/>
      <c r="P1468" s="242"/>
      <c r="Q1468" s="242"/>
      <c r="R1468" s="242"/>
      <c r="S1468" s="242"/>
      <c r="T1468" s="243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44" t="s">
        <v>167</v>
      </c>
      <c r="AU1468" s="244" t="s">
        <v>94</v>
      </c>
      <c r="AV1468" s="13" t="s">
        <v>91</v>
      </c>
      <c r="AW1468" s="13" t="s">
        <v>43</v>
      </c>
      <c r="AX1468" s="13" t="s">
        <v>83</v>
      </c>
      <c r="AY1468" s="244" t="s">
        <v>156</v>
      </c>
    </row>
    <row r="1469" s="14" customFormat="1">
      <c r="A1469" s="14"/>
      <c r="B1469" s="245"/>
      <c r="C1469" s="246"/>
      <c r="D1469" s="236" t="s">
        <v>167</v>
      </c>
      <c r="E1469" s="247" t="s">
        <v>36</v>
      </c>
      <c r="F1469" s="248" t="s">
        <v>94</v>
      </c>
      <c r="G1469" s="246"/>
      <c r="H1469" s="249">
        <v>2</v>
      </c>
      <c r="I1469" s="250"/>
      <c r="J1469" s="246"/>
      <c r="K1469" s="246"/>
      <c r="L1469" s="251"/>
      <c r="M1469" s="252"/>
      <c r="N1469" s="253"/>
      <c r="O1469" s="253"/>
      <c r="P1469" s="253"/>
      <c r="Q1469" s="253"/>
      <c r="R1469" s="253"/>
      <c r="S1469" s="253"/>
      <c r="T1469" s="254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55" t="s">
        <v>167</v>
      </c>
      <c r="AU1469" s="255" t="s">
        <v>94</v>
      </c>
      <c r="AV1469" s="14" t="s">
        <v>94</v>
      </c>
      <c r="AW1469" s="14" t="s">
        <v>43</v>
      </c>
      <c r="AX1469" s="14" t="s">
        <v>91</v>
      </c>
      <c r="AY1469" s="255" t="s">
        <v>156</v>
      </c>
    </row>
    <row r="1470" s="2" customFormat="1" ht="24.15" customHeight="1">
      <c r="A1470" s="42"/>
      <c r="B1470" s="43"/>
      <c r="C1470" s="282" t="s">
        <v>1656</v>
      </c>
      <c r="D1470" s="282" t="s">
        <v>849</v>
      </c>
      <c r="E1470" s="283" t="s">
        <v>1657</v>
      </c>
      <c r="F1470" s="284" t="s">
        <v>1658</v>
      </c>
      <c r="G1470" s="285" t="s">
        <v>226</v>
      </c>
      <c r="H1470" s="286">
        <v>2</v>
      </c>
      <c r="I1470" s="287"/>
      <c r="J1470" s="288">
        <f>ROUND(I1470*H1470,2)</f>
        <v>0</v>
      </c>
      <c r="K1470" s="284" t="s">
        <v>36</v>
      </c>
      <c r="L1470" s="289"/>
      <c r="M1470" s="290" t="s">
        <v>36</v>
      </c>
      <c r="N1470" s="291" t="s">
        <v>54</v>
      </c>
      <c r="O1470" s="88"/>
      <c r="P1470" s="225">
        <f>O1470*H1470</f>
        <v>0</v>
      </c>
      <c r="Q1470" s="225">
        <v>0.0014</v>
      </c>
      <c r="R1470" s="225">
        <f>Q1470*H1470</f>
        <v>0.0028</v>
      </c>
      <c r="S1470" s="225">
        <v>0</v>
      </c>
      <c r="T1470" s="226">
        <f>S1470*H1470</f>
        <v>0</v>
      </c>
      <c r="U1470" s="42"/>
      <c r="V1470" s="42"/>
      <c r="W1470" s="42"/>
      <c r="X1470" s="42"/>
      <c r="Y1470" s="42"/>
      <c r="Z1470" s="42"/>
      <c r="AA1470" s="42"/>
      <c r="AB1470" s="42"/>
      <c r="AC1470" s="42"/>
      <c r="AD1470" s="42"/>
      <c r="AE1470" s="42"/>
      <c r="AR1470" s="227" t="s">
        <v>401</v>
      </c>
      <c r="AT1470" s="227" t="s">
        <v>849</v>
      </c>
      <c r="AU1470" s="227" t="s">
        <v>94</v>
      </c>
      <c r="AY1470" s="20" t="s">
        <v>156</v>
      </c>
      <c r="BE1470" s="228">
        <f>IF(N1470="základní",J1470,0)</f>
        <v>0</v>
      </c>
      <c r="BF1470" s="228">
        <f>IF(N1470="snížená",J1470,0)</f>
        <v>0</v>
      </c>
      <c r="BG1470" s="228">
        <f>IF(N1470="zákl. přenesená",J1470,0)</f>
        <v>0</v>
      </c>
      <c r="BH1470" s="228">
        <f>IF(N1470="sníž. přenesená",J1470,0)</f>
        <v>0</v>
      </c>
      <c r="BI1470" s="228">
        <f>IF(N1470="nulová",J1470,0)</f>
        <v>0</v>
      </c>
      <c r="BJ1470" s="20" t="s">
        <v>91</v>
      </c>
      <c r="BK1470" s="228">
        <f>ROUND(I1470*H1470,2)</f>
        <v>0</v>
      </c>
      <c r="BL1470" s="20" t="s">
        <v>291</v>
      </c>
      <c r="BM1470" s="227" t="s">
        <v>1659</v>
      </c>
    </row>
    <row r="1471" s="2" customFormat="1">
      <c r="A1471" s="42"/>
      <c r="B1471" s="43"/>
      <c r="C1471" s="44"/>
      <c r="D1471" s="236" t="s">
        <v>413</v>
      </c>
      <c r="E1471" s="44"/>
      <c r="F1471" s="278" t="s">
        <v>1651</v>
      </c>
      <c r="G1471" s="44"/>
      <c r="H1471" s="44"/>
      <c r="I1471" s="231"/>
      <c r="J1471" s="44"/>
      <c r="K1471" s="44"/>
      <c r="L1471" s="48"/>
      <c r="M1471" s="232"/>
      <c r="N1471" s="233"/>
      <c r="O1471" s="88"/>
      <c r="P1471" s="88"/>
      <c r="Q1471" s="88"/>
      <c r="R1471" s="88"/>
      <c r="S1471" s="88"/>
      <c r="T1471" s="89"/>
      <c r="U1471" s="42"/>
      <c r="V1471" s="42"/>
      <c r="W1471" s="42"/>
      <c r="X1471" s="42"/>
      <c r="Y1471" s="42"/>
      <c r="Z1471" s="42"/>
      <c r="AA1471" s="42"/>
      <c r="AB1471" s="42"/>
      <c r="AC1471" s="42"/>
      <c r="AD1471" s="42"/>
      <c r="AE1471" s="42"/>
      <c r="AT1471" s="20" t="s">
        <v>413</v>
      </c>
      <c r="AU1471" s="20" t="s">
        <v>94</v>
      </c>
    </row>
    <row r="1472" s="2" customFormat="1" ht="24.15" customHeight="1">
      <c r="A1472" s="42"/>
      <c r="B1472" s="43"/>
      <c r="C1472" s="216" t="s">
        <v>1660</v>
      </c>
      <c r="D1472" s="216" t="s">
        <v>158</v>
      </c>
      <c r="E1472" s="217" t="s">
        <v>1661</v>
      </c>
      <c r="F1472" s="218" t="s">
        <v>1662</v>
      </c>
      <c r="G1472" s="219" t="s">
        <v>283</v>
      </c>
      <c r="H1472" s="220">
        <v>5.0830000000000002</v>
      </c>
      <c r="I1472" s="221"/>
      <c r="J1472" s="222">
        <f>ROUND(I1472*H1472,2)</f>
        <v>0</v>
      </c>
      <c r="K1472" s="218" t="s">
        <v>162</v>
      </c>
      <c r="L1472" s="48"/>
      <c r="M1472" s="223" t="s">
        <v>36</v>
      </c>
      <c r="N1472" s="224" t="s">
        <v>54</v>
      </c>
      <c r="O1472" s="88"/>
      <c r="P1472" s="225">
        <f>O1472*H1472</f>
        <v>0</v>
      </c>
      <c r="Q1472" s="225">
        <v>0</v>
      </c>
      <c r="R1472" s="225">
        <f>Q1472*H1472</f>
        <v>0</v>
      </c>
      <c r="S1472" s="225">
        <v>0</v>
      </c>
      <c r="T1472" s="226">
        <f>S1472*H1472</f>
        <v>0</v>
      </c>
      <c r="U1472" s="42"/>
      <c r="V1472" s="42"/>
      <c r="W1472" s="42"/>
      <c r="X1472" s="42"/>
      <c r="Y1472" s="42"/>
      <c r="Z1472" s="42"/>
      <c r="AA1472" s="42"/>
      <c r="AB1472" s="42"/>
      <c r="AC1472" s="42"/>
      <c r="AD1472" s="42"/>
      <c r="AE1472" s="42"/>
      <c r="AR1472" s="227" t="s">
        <v>291</v>
      </c>
      <c r="AT1472" s="227" t="s">
        <v>158</v>
      </c>
      <c r="AU1472" s="227" t="s">
        <v>94</v>
      </c>
      <c r="AY1472" s="20" t="s">
        <v>156</v>
      </c>
      <c r="BE1472" s="228">
        <f>IF(N1472="základní",J1472,0)</f>
        <v>0</v>
      </c>
      <c r="BF1472" s="228">
        <f>IF(N1472="snížená",J1472,0)</f>
        <v>0</v>
      </c>
      <c r="BG1472" s="228">
        <f>IF(N1472="zákl. přenesená",J1472,0)</f>
        <v>0</v>
      </c>
      <c r="BH1472" s="228">
        <f>IF(N1472="sníž. přenesená",J1472,0)</f>
        <v>0</v>
      </c>
      <c r="BI1472" s="228">
        <f>IF(N1472="nulová",J1472,0)</f>
        <v>0</v>
      </c>
      <c r="BJ1472" s="20" t="s">
        <v>91</v>
      </c>
      <c r="BK1472" s="228">
        <f>ROUND(I1472*H1472,2)</f>
        <v>0</v>
      </c>
      <c r="BL1472" s="20" t="s">
        <v>291</v>
      </c>
      <c r="BM1472" s="227" t="s">
        <v>1663</v>
      </c>
    </row>
    <row r="1473" s="2" customFormat="1">
      <c r="A1473" s="42"/>
      <c r="B1473" s="43"/>
      <c r="C1473" s="44"/>
      <c r="D1473" s="229" t="s">
        <v>165</v>
      </c>
      <c r="E1473" s="44"/>
      <c r="F1473" s="230" t="s">
        <v>1664</v>
      </c>
      <c r="G1473" s="44"/>
      <c r="H1473" s="44"/>
      <c r="I1473" s="231"/>
      <c r="J1473" s="44"/>
      <c r="K1473" s="44"/>
      <c r="L1473" s="48"/>
      <c r="M1473" s="232"/>
      <c r="N1473" s="233"/>
      <c r="O1473" s="88"/>
      <c r="P1473" s="88"/>
      <c r="Q1473" s="88"/>
      <c r="R1473" s="88"/>
      <c r="S1473" s="88"/>
      <c r="T1473" s="89"/>
      <c r="U1473" s="42"/>
      <c r="V1473" s="42"/>
      <c r="W1473" s="42"/>
      <c r="X1473" s="42"/>
      <c r="Y1473" s="42"/>
      <c r="Z1473" s="42"/>
      <c r="AA1473" s="42"/>
      <c r="AB1473" s="42"/>
      <c r="AC1473" s="42"/>
      <c r="AD1473" s="42"/>
      <c r="AE1473" s="42"/>
      <c r="AT1473" s="20" t="s">
        <v>165</v>
      </c>
      <c r="AU1473" s="20" t="s">
        <v>94</v>
      </c>
    </row>
    <row r="1474" s="12" customFormat="1" ht="22.8" customHeight="1">
      <c r="A1474" s="12"/>
      <c r="B1474" s="200"/>
      <c r="C1474" s="201"/>
      <c r="D1474" s="202" t="s">
        <v>82</v>
      </c>
      <c r="E1474" s="214" t="s">
        <v>1665</v>
      </c>
      <c r="F1474" s="214" t="s">
        <v>1666</v>
      </c>
      <c r="G1474" s="201"/>
      <c r="H1474" s="201"/>
      <c r="I1474" s="204"/>
      <c r="J1474" s="215">
        <f>BK1474</f>
        <v>0</v>
      </c>
      <c r="K1474" s="201"/>
      <c r="L1474" s="206"/>
      <c r="M1474" s="207"/>
      <c r="N1474" s="208"/>
      <c r="O1474" s="208"/>
      <c r="P1474" s="209">
        <f>SUM(P1475:P1607)</f>
        <v>0</v>
      </c>
      <c r="Q1474" s="208"/>
      <c r="R1474" s="209">
        <f>SUM(R1475:R1607)</f>
        <v>1.5361548999999997</v>
      </c>
      <c r="S1474" s="208"/>
      <c r="T1474" s="210">
        <f>SUM(T1475:T1607)</f>
        <v>0</v>
      </c>
      <c r="U1474" s="12"/>
      <c r="V1474" s="12"/>
      <c r="W1474" s="12"/>
      <c r="X1474" s="12"/>
      <c r="Y1474" s="12"/>
      <c r="Z1474" s="12"/>
      <c r="AA1474" s="12"/>
      <c r="AB1474" s="12"/>
      <c r="AC1474" s="12"/>
      <c r="AD1474" s="12"/>
      <c r="AE1474" s="12"/>
      <c r="AR1474" s="211" t="s">
        <v>94</v>
      </c>
      <c r="AT1474" s="212" t="s">
        <v>82</v>
      </c>
      <c r="AU1474" s="212" t="s">
        <v>91</v>
      </c>
      <c r="AY1474" s="211" t="s">
        <v>156</v>
      </c>
      <c r="BK1474" s="213">
        <f>SUM(BK1475:BK1607)</f>
        <v>0</v>
      </c>
    </row>
    <row r="1475" s="2" customFormat="1" ht="24.15" customHeight="1">
      <c r="A1475" s="42"/>
      <c r="B1475" s="43"/>
      <c r="C1475" s="216" t="s">
        <v>1667</v>
      </c>
      <c r="D1475" s="216" t="s">
        <v>158</v>
      </c>
      <c r="E1475" s="217" t="s">
        <v>1668</v>
      </c>
      <c r="F1475" s="218" t="s">
        <v>1669</v>
      </c>
      <c r="G1475" s="219" t="s">
        <v>161</v>
      </c>
      <c r="H1475" s="220">
        <v>183.80000000000001</v>
      </c>
      <c r="I1475" s="221"/>
      <c r="J1475" s="222">
        <f>ROUND(I1475*H1475,2)</f>
        <v>0</v>
      </c>
      <c r="K1475" s="218" t="s">
        <v>162</v>
      </c>
      <c r="L1475" s="48"/>
      <c r="M1475" s="223" t="s">
        <v>36</v>
      </c>
      <c r="N1475" s="224" t="s">
        <v>54</v>
      </c>
      <c r="O1475" s="88"/>
      <c r="P1475" s="225">
        <f>O1475*H1475</f>
        <v>0</v>
      </c>
      <c r="Q1475" s="225">
        <v>0</v>
      </c>
      <c r="R1475" s="225">
        <f>Q1475*H1475</f>
        <v>0</v>
      </c>
      <c r="S1475" s="225">
        <v>0</v>
      </c>
      <c r="T1475" s="226">
        <f>S1475*H1475</f>
        <v>0</v>
      </c>
      <c r="U1475" s="42"/>
      <c r="V1475" s="42"/>
      <c r="W1475" s="42"/>
      <c r="X1475" s="42"/>
      <c r="Y1475" s="42"/>
      <c r="Z1475" s="42"/>
      <c r="AA1475" s="42"/>
      <c r="AB1475" s="42"/>
      <c r="AC1475" s="42"/>
      <c r="AD1475" s="42"/>
      <c r="AE1475" s="42"/>
      <c r="AR1475" s="227" t="s">
        <v>291</v>
      </c>
      <c r="AT1475" s="227" t="s">
        <v>158</v>
      </c>
      <c r="AU1475" s="227" t="s">
        <v>94</v>
      </c>
      <c r="AY1475" s="20" t="s">
        <v>156</v>
      </c>
      <c r="BE1475" s="228">
        <f>IF(N1475="základní",J1475,0)</f>
        <v>0</v>
      </c>
      <c r="BF1475" s="228">
        <f>IF(N1475="snížená",J1475,0)</f>
        <v>0</v>
      </c>
      <c r="BG1475" s="228">
        <f>IF(N1475="zákl. přenesená",J1475,0)</f>
        <v>0</v>
      </c>
      <c r="BH1475" s="228">
        <f>IF(N1475="sníž. přenesená",J1475,0)</f>
        <v>0</v>
      </c>
      <c r="BI1475" s="228">
        <f>IF(N1475="nulová",J1475,0)</f>
        <v>0</v>
      </c>
      <c r="BJ1475" s="20" t="s">
        <v>91</v>
      </c>
      <c r="BK1475" s="228">
        <f>ROUND(I1475*H1475,2)</f>
        <v>0</v>
      </c>
      <c r="BL1475" s="20" t="s">
        <v>291</v>
      </c>
      <c r="BM1475" s="227" t="s">
        <v>1670</v>
      </c>
    </row>
    <row r="1476" s="2" customFormat="1">
      <c r="A1476" s="42"/>
      <c r="B1476" s="43"/>
      <c r="C1476" s="44"/>
      <c r="D1476" s="229" t="s">
        <v>165</v>
      </c>
      <c r="E1476" s="44"/>
      <c r="F1476" s="230" t="s">
        <v>1671</v>
      </c>
      <c r="G1476" s="44"/>
      <c r="H1476" s="44"/>
      <c r="I1476" s="231"/>
      <c r="J1476" s="44"/>
      <c r="K1476" s="44"/>
      <c r="L1476" s="48"/>
      <c r="M1476" s="232"/>
      <c r="N1476" s="233"/>
      <c r="O1476" s="88"/>
      <c r="P1476" s="88"/>
      <c r="Q1476" s="88"/>
      <c r="R1476" s="88"/>
      <c r="S1476" s="88"/>
      <c r="T1476" s="89"/>
      <c r="U1476" s="42"/>
      <c r="V1476" s="42"/>
      <c r="W1476" s="42"/>
      <c r="X1476" s="42"/>
      <c r="Y1476" s="42"/>
      <c r="Z1476" s="42"/>
      <c r="AA1476" s="42"/>
      <c r="AB1476" s="42"/>
      <c r="AC1476" s="42"/>
      <c r="AD1476" s="42"/>
      <c r="AE1476" s="42"/>
      <c r="AT1476" s="20" t="s">
        <v>165</v>
      </c>
      <c r="AU1476" s="20" t="s">
        <v>94</v>
      </c>
    </row>
    <row r="1477" s="13" customFormat="1">
      <c r="A1477" s="13"/>
      <c r="B1477" s="234"/>
      <c r="C1477" s="235"/>
      <c r="D1477" s="236" t="s">
        <v>167</v>
      </c>
      <c r="E1477" s="237" t="s">
        <v>36</v>
      </c>
      <c r="F1477" s="238" t="s">
        <v>1169</v>
      </c>
      <c r="G1477" s="235"/>
      <c r="H1477" s="237" t="s">
        <v>36</v>
      </c>
      <c r="I1477" s="239"/>
      <c r="J1477" s="235"/>
      <c r="K1477" s="235"/>
      <c r="L1477" s="240"/>
      <c r="M1477" s="241"/>
      <c r="N1477" s="242"/>
      <c r="O1477" s="242"/>
      <c r="P1477" s="242"/>
      <c r="Q1477" s="242"/>
      <c r="R1477" s="242"/>
      <c r="S1477" s="242"/>
      <c r="T1477" s="243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44" t="s">
        <v>167</v>
      </c>
      <c r="AU1477" s="244" t="s">
        <v>94</v>
      </c>
      <c r="AV1477" s="13" t="s">
        <v>91</v>
      </c>
      <c r="AW1477" s="13" t="s">
        <v>43</v>
      </c>
      <c r="AX1477" s="13" t="s">
        <v>83</v>
      </c>
      <c r="AY1477" s="244" t="s">
        <v>156</v>
      </c>
    </row>
    <row r="1478" s="13" customFormat="1">
      <c r="A1478" s="13"/>
      <c r="B1478" s="234"/>
      <c r="C1478" s="235"/>
      <c r="D1478" s="236" t="s">
        <v>167</v>
      </c>
      <c r="E1478" s="237" t="s">
        <v>36</v>
      </c>
      <c r="F1478" s="238" t="s">
        <v>1170</v>
      </c>
      <c r="G1478" s="235"/>
      <c r="H1478" s="237" t="s">
        <v>36</v>
      </c>
      <c r="I1478" s="239"/>
      <c r="J1478" s="235"/>
      <c r="K1478" s="235"/>
      <c r="L1478" s="240"/>
      <c r="M1478" s="241"/>
      <c r="N1478" s="242"/>
      <c r="O1478" s="242"/>
      <c r="P1478" s="242"/>
      <c r="Q1478" s="242"/>
      <c r="R1478" s="242"/>
      <c r="S1478" s="242"/>
      <c r="T1478" s="243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44" t="s">
        <v>167</v>
      </c>
      <c r="AU1478" s="244" t="s">
        <v>94</v>
      </c>
      <c r="AV1478" s="13" t="s">
        <v>91</v>
      </c>
      <c r="AW1478" s="13" t="s">
        <v>43</v>
      </c>
      <c r="AX1478" s="13" t="s">
        <v>83</v>
      </c>
      <c r="AY1478" s="244" t="s">
        <v>156</v>
      </c>
    </row>
    <row r="1479" s="13" customFormat="1">
      <c r="A1479" s="13"/>
      <c r="B1479" s="234"/>
      <c r="C1479" s="235"/>
      <c r="D1479" s="236" t="s">
        <v>167</v>
      </c>
      <c r="E1479" s="237" t="s">
        <v>36</v>
      </c>
      <c r="F1479" s="238" t="s">
        <v>1171</v>
      </c>
      <c r="G1479" s="235"/>
      <c r="H1479" s="237" t="s">
        <v>36</v>
      </c>
      <c r="I1479" s="239"/>
      <c r="J1479" s="235"/>
      <c r="K1479" s="235"/>
      <c r="L1479" s="240"/>
      <c r="M1479" s="241"/>
      <c r="N1479" s="242"/>
      <c r="O1479" s="242"/>
      <c r="P1479" s="242"/>
      <c r="Q1479" s="242"/>
      <c r="R1479" s="242"/>
      <c r="S1479" s="242"/>
      <c r="T1479" s="243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44" t="s">
        <v>167</v>
      </c>
      <c r="AU1479" s="244" t="s">
        <v>94</v>
      </c>
      <c r="AV1479" s="13" t="s">
        <v>91</v>
      </c>
      <c r="AW1479" s="13" t="s">
        <v>43</v>
      </c>
      <c r="AX1479" s="13" t="s">
        <v>83</v>
      </c>
      <c r="AY1479" s="244" t="s">
        <v>156</v>
      </c>
    </row>
    <row r="1480" s="13" customFormat="1">
      <c r="A1480" s="13"/>
      <c r="B1480" s="234"/>
      <c r="C1480" s="235"/>
      <c r="D1480" s="236" t="s">
        <v>167</v>
      </c>
      <c r="E1480" s="237" t="s">
        <v>36</v>
      </c>
      <c r="F1480" s="238" t="s">
        <v>1172</v>
      </c>
      <c r="G1480" s="235"/>
      <c r="H1480" s="237" t="s">
        <v>36</v>
      </c>
      <c r="I1480" s="239"/>
      <c r="J1480" s="235"/>
      <c r="K1480" s="235"/>
      <c r="L1480" s="240"/>
      <c r="M1480" s="241"/>
      <c r="N1480" s="242"/>
      <c r="O1480" s="242"/>
      <c r="P1480" s="242"/>
      <c r="Q1480" s="242"/>
      <c r="R1480" s="242"/>
      <c r="S1480" s="242"/>
      <c r="T1480" s="243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44" t="s">
        <v>167</v>
      </c>
      <c r="AU1480" s="244" t="s">
        <v>94</v>
      </c>
      <c r="AV1480" s="13" t="s">
        <v>91</v>
      </c>
      <c r="AW1480" s="13" t="s">
        <v>43</v>
      </c>
      <c r="AX1480" s="13" t="s">
        <v>83</v>
      </c>
      <c r="AY1480" s="244" t="s">
        <v>156</v>
      </c>
    </row>
    <row r="1481" s="13" customFormat="1">
      <c r="A1481" s="13"/>
      <c r="B1481" s="234"/>
      <c r="C1481" s="235"/>
      <c r="D1481" s="236" t="s">
        <v>167</v>
      </c>
      <c r="E1481" s="237" t="s">
        <v>36</v>
      </c>
      <c r="F1481" s="238" t="s">
        <v>1173</v>
      </c>
      <c r="G1481" s="235"/>
      <c r="H1481" s="237" t="s">
        <v>36</v>
      </c>
      <c r="I1481" s="239"/>
      <c r="J1481" s="235"/>
      <c r="K1481" s="235"/>
      <c r="L1481" s="240"/>
      <c r="M1481" s="241"/>
      <c r="N1481" s="242"/>
      <c r="O1481" s="242"/>
      <c r="P1481" s="242"/>
      <c r="Q1481" s="242"/>
      <c r="R1481" s="242"/>
      <c r="S1481" s="242"/>
      <c r="T1481" s="243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44" t="s">
        <v>167</v>
      </c>
      <c r="AU1481" s="244" t="s">
        <v>94</v>
      </c>
      <c r="AV1481" s="13" t="s">
        <v>91</v>
      </c>
      <c r="AW1481" s="13" t="s">
        <v>43</v>
      </c>
      <c r="AX1481" s="13" t="s">
        <v>83</v>
      </c>
      <c r="AY1481" s="244" t="s">
        <v>156</v>
      </c>
    </row>
    <row r="1482" s="13" customFormat="1">
      <c r="A1482" s="13"/>
      <c r="B1482" s="234"/>
      <c r="C1482" s="235"/>
      <c r="D1482" s="236" t="s">
        <v>167</v>
      </c>
      <c r="E1482" s="237" t="s">
        <v>36</v>
      </c>
      <c r="F1482" s="238" t="s">
        <v>1174</v>
      </c>
      <c r="G1482" s="235"/>
      <c r="H1482" s="237" t="s">
        <v>36</v>
      </c>
      <c r="I1482" s="239"/>
      <c r="J1482" s="235"/>
      <c r="K1482" s="235"/>
      <c r="L1482" s="240"/>
      <c r="M1482" s="241"/>
      <c r="N1482" s="242"/>
      <c r="O1482" s="242"/>
      <c r="P1482" s="242"/>
      <c r="Q1482" s="242"/>
      <c r="R1482" s="242"/>
      <c r="S1482" s="242"/>
      <c r="T1482" s="243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44" t="s">
        <v>167</v>
      </c>
      <c r="AU1482" s="244" t="s">
        <v>94</v>
      </c>
      <c r="AV1482" s="13" t="s">
        <v>91</v>
      </c>
      <c r="AW1482" s="13" t="s">
        <v>43</v>
      </c>
      <c r="AX1482" s="13" t="s">
        <v>83</v>
      </c>
      <c r="AY1482" s="244" t="s">
        <v>156</v>
      </c>
    </row>
    <row r="1483" s="13" customFormat="1">
      <c r="A1483" s="13"/>
      <c r="B1483" s="234"/>
      <c r="C1483" s="235"/>
      <c r="D1483" s="236" t="s">
        <v>167</v>
      </c>
      <c r="E1483" s="237" t="s">
        <v>36</v>
      </c>
      <c r="F1483" s="238" t="s">
        <v>1175</v>
      </c>
      <c r="G1483" s="235"/>
      <c r="H1483" s="237" t="s">
        <v>36</v>
      </c>
      <c r="I1483" s="239"/>
      <c r="J1483" s="235"/>
      <c r="K1483" s="235"/>
      <c r="L1483" s="240"/>
      <c r="M1483" s="241"/>
      <c r="N1483" s="242"/>
      <c r="O1483" s="242"/>
      <c r="P1483" s="242"/>
      <c r="Q1483" s="242"/>
      <c r="R1483" s="242"/>
      <c r="S1483" s="242"/>
      <c r="T1483" s="243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44" t="s">
        <v>167</v>
      </c>
      <c r="AU1483" s="244" t="s">
        <v>94</v>
      </c>
      <c r="AV1483" s="13" t="s">
        <v>91</v>
      </c>
      <c r="AW1483" s="13" t="s">
        <v>43</v>
      </c>
      <c r="AX1483" s="13" t="s">
        <v>83</v>
      </c>
      <c r="AY1483" s="244" t="s">
        <v>156</v>
      </c>
    </row>
    <row r="1484" s="13" customFormat="1">
      <c r="A1484" s="13"/>
      <c r="B1484" s="234"/>
      <c r="C1484" s="235"/>
      <c r="D1484" s="236" t="s">
        <v>167</v>
      </c>
      <c r="E1484" s="237" t="s">
        <v>36</v>
      </c>
      <c r="F1484" s="238" t="s">
        <v>1176</v>
      </c>
      <c r="G1484" s="235"/>
      <c r="H1484" s="237" t="s">
        <v>36</v>
      </c>
      <c r="I1484" s="239"/>
      <c r="J1484" s="235"/>
      <c r="K1484" s="235"/>
      <c r="L1484" s="240"/>
      <c r="M1484" s="241"/>
      <c r="N1484" s="242"/>
      <c r="O1484" s="242"/>
      <c r="P1484" s="242"/>
      <c r="Q1484" s="242"/>
      <c r="R1484" s="242"/>
      <c r="S1484" s="242"/>
      <c r="T1484" s="243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44" t="s">
        <v>167</v>
      </c>
      <c r="AU1484" s="244" t="s">
        <v>94</v>
      </c>
      <c r="AV1484" s="13" t="s">
        <v>91</v>
      </c>
      <c r="AW1484" s="13" t="s">
        <v>43</v>
      </c>
      <c r="AX1484" s="13" t="s">
        <v>83</v>
      </c>
      <c r="AY1484" s="244" t="s">
        <v>156</v>
      </c>
    </row>
    <row r="1485" s="13" customFormat="1">
      <c r="A1485" s="13"/>
      <c r="B1485" s="234"/>
      <c r="C1485" s="235"/>
      <c r="D1485" s="236" t="s">
        <v>167</v>
      </c>
      <c r="E1485" s="237" t="s">
        <v>36</v>
      </c>
      <c r="F1485" s="238" t="s">
        <v>1177</v>
      </c>
      <c r="G1485" s="235"/>
      <c r="H1485" s="237" t="s">
        <v>36</v>
      </c>
      <c r="I1485" s="239"/>
      <c r="J1485" s="235"/>
      <c r="K1485" s="235"/>
      <c r="L1485" s="240"/>
      <c r="M1485" s="241"/>
      <c r="N1485" s="242"/>
      <c r="O1485" s="242"/>
      <c r="P1485" s="242"/>
      <c r="Q1485" s="242"/>
      <c r="R1485" s="242"/>
      <c r="S1485" s="242"/>
      <c r="T1485" s="243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44" t="s">
        <v>167</v>
      </c>
      <c r="AU1485" s="244" t="s">
        <v>94</v>
      </c>
      <c r="AV1485" s="13" t="s">
        <v>91</v>
      </c>
      <c r="AW1485" s="13" t="s">
        <v>43</v>
      </c>
      <c r="AX1485" s="13" t="s">
        <v>83</v>
      </c>
      <c r="AY1485" s="244" t="s">
        <v>156</v>
      </c>
    </row>
    <row r="1486" s="13" customFormat="1">
      <c r="A1486" s="13"/>
      <c r="B1486" s="234"/>
      <c r="C1486" s="235"/>
      <c r="D1486" s="236" t="s">
        <v>167</v>
      </c>
      <c r="E1486" s="237" t="s">
        <v>36</v>
      </c>
      <c r="F1486" s="238" t="s">
        <v>555</v>
      </c>
      <c r="G1486" s="235"/>
      <c r="H1486" s="237" t="s">
        <v>36</v>
      </c>
      <c r="I1486" s="239"/>
      <c r="J1486" s="235"/>
      <c r="K1486" s="235"/>
      <c r="L1486" s="240"/>
      <c r="M1486" s="241"/>
      <c r="N1486" s="242"/>
      <c r="O1486" s="242"/>
      <c r="P1486" s="242"/>
      <c r="Q1486" s="242"/>
      <c r="R1486" s="242"/>
      <c r="S1486" s="242"/>
      <c r="T1486" s="243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44" t="s">
        <v>167</v>
      </c>
      <c r="AU1486" s="244" t="s">
        <v>94</v>
      </c>
      <c r="AV1486" s="13" t="s">
        <v>91</v>
      </c>
      <c r="AW1486" s="13" t="s">
        <v>43</v>
      </c>
      <c r="AX1486" s="13" t="s">
        <v>83</v>
      </c>
      <c r="AY1486" s="244" t="s">
        <v>156</v>
      </c>
    </row>
    <row r="1487" s="13" customFormat="1">
      <c r="A1487" s="13"/>
      <c r="B1487" s="234"/>
      <c r="C1487" s="235"/>
      <c r="D1487" s="236" t="s">
        <v>167</v>
      </c>
      <c r="E1487" s="237" t="s">
        <v>36</v>
      </c>
      <c r="F1487" s="238" t="s">
        <v>1178</v>
      </c>
      <c r="G1487" s="235"/>
      <c r="H1487" s="237" t="s">
        <v>36</v>
      </c>
      <c r="I1487" s="239"/>
      <c r="J1487" s="235"/>
      <c r="K1487" s="235"/>
      <c r="L1487" s="240"/>
      <c r="M1487" s="241"/>
      <c r="N1487" s="242"/>
      <c r="O1487" s="242"/>
      <c r="P1487" s="242"/>
      <c r="Q1487" s="242"/>
      <c r="R1487" s="242"/>
      <c r="S1487" s="242"/>
      <c r="T1487" s="243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44" t="s">
        <v>167</v>
      </c>
      <c r="AU1487" s="244" t="s">
        <v>94</v>
      </c>
      <c r="AV1487" s="13" t="s">
        <v>91</v>
      </c>
      <c r="AW1487" s="13" t="s">
        <v>43</v>
      </c>
      <c r="AX1487" s="13" t="s">
        <v>83</v>
      </c>
      <c r="AY1487" s="244" t="s">
        <v>156</v>
      </c>
    </row>
    <row r="1488" s="13" customFormat="1">
      <c r="A1488" s="13"/>
      <c r="B1488" s="234"/>
      <c r="C1488" s="235"/>
      <c r="D1488" s="236" t="s">
        <v>167</v>
      </c>
      <c r="E1488" s="237" t="s">
        <v>36</v>
      </c>
      <c r="F1488" s="238" t="s">
        <v>1179</v>
      </c>
      <c r="G1488" s="235"/>
      <c r="H1488" s="237" t="s">
        <v>36</v>
      </c>
      <c r="I1488" s="239"/>
      <c r="J1488" s="235"/>
      <c r="K1488" s="235"/>
      <c r="L1488" s="240"/>
      <c r="M1488" s="241"/>
      <c r="N1488" s="242"/>
      <c r="O1488" s="242"/>
      <c r="P1488" s="242"/>
      <c r="Q1488" s="242"/>
      <c r="R1488" s="242"/>
      <c r="S1488" s="242"/>
      <c r="T1488" s="243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44" t="s">
        <v>167</v>
      </c>
      <c r="AU1488" s="244" t="s">
        <v>94</v>
      </c>
      <c r="AV1488" s="13" t="s">
        <v>91</v>
      </c>
      <c r="AW1488" s="13" t="s">
        <v>43</v>
      </c>
      <c r="AX1488" s="13" t="s">
        <v>83</v>
      </c>
      <c r="AY1488" s="244" t="s">
        <v>156</v>
      </c>
    </row>
    <row r="1489" s="13" customFormat="1">
      <c r="A1489" s="13"/>
      <c r="B1489" s="234"/>
      <c r="C1489" s="235"/>
      <c r="D1489" s="236" t="s">
        <v>167</v>
      </c>
      <c r="E1489" s="237" t="s">
        <v>36</v>
      </c>
      <c r="F1489" s="238" t="s">
        <v>392</v>
      </c>
      <c r="G1489" s="235"/>
      <c r="H1489" s="237" t="s">
        <v>36</v>
      </c>
      <c r="I1489" s="239"/>
      <c r="J1489" s="235"/>
      <c r="K1489" s="235"/>
      <c r="L1489" s="240"/>
      <c r="M1489" s="241"/>
      <c r="N1489" s="242"/>
      <c r="O1489" s="242"/>
      <c r="P1489" s="242"/>
      <c r="Q1489" s="242"/>
      <c r="R1489" s="242"/>
      <c r="S1489" s="242"/>
      <c r="T1489" s="243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44" t="s">
        <v>167</v>
      </c>
      <c r="AU1489" s="244" t="s">
        <v>94</v>
      </c>
      <c r="AV1489" s="13" t="s">
        <v>91</v>
      </c>
      <c r="AW1489" s="13" t="s">
        <v>43</v>
      </c>
      <c r="AX1489" s="13" t="s">
        <v>83</v>
      </c>
      <c r="AY1489" s="244" t="s">
        <v>156</v>
      </c>
    </row>
    <row r="1490" s="13" customFormat="1">
      <c r="A1490" s="13"/>
      <c r="B1490" s="234"/>
      <c r="C1490" s="235"/>
      <c r="D1490" s="236" t="s">
        <v>167</v>
      </c>
      <c r="E1490" s="237" t="s">
        <v>36</v>
      </c>
      <c r="F1490" s="238" t="s">
        <v>907</v>
      </c>
      <c r="G1490" s="235"/>
      <c r="H1490" s="237" t="s">
        <v>36</v>
      </c>
      <c r="I1490" s="239"/>
      <c r="J1490" s="235"/>
      <c r="K1490" s="235"/>
      <c r="L1490" s="240"/>
      <c r="M1490" s="241"/>
      <c r="N1490" s="242"/>
      <c r="O1490" s="242"/>
      <c r="P1490" s="242"/>
      <c r="Q1490" s="242"/>
      <c r="R1490" s="242"/>
      <c r="S1490" s="242"/>
      <c r="T1490" s="243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44" t="s">
        <v>167</v>
      </c>
      <c r="AU1490" s="244" t="s">
        <v>94</v>
      </c>
      <c r="AV1490" s="13" t="s">
        <v>91</v>
      </c>
      <c r="AW1490" s="13" t="s">
        <v>43</v>
      </c>
      <c r="AX1490" s="13" t="s">
        <v>83</v>
      </c>
      <c r="AY1490" s="244" t="s">
        <v>156</v>
      </c>
    </row>
    <row r="1491" s="13" customFormat="1">
      <c r="A1491" s="13"/>
      <c r="B1491" s="234"/>
      <c r="C1491" s="235"/>
      <c r="D1491" s="236" t="s">
        <v>167</v>
      </c>
      <c r="E1491" s="237" t="s">
        <v>36</v>
      </c>
      <c r="F1491" s="238" t="s">
        <v>908</v>
      </c>
      <c r="G1491" s="235"/>
      <c r="H1491" s="237" t="s">
        <v>36</v>
      </c>
      <c r="I1491" s="239"/>
      <c r="J1491" s="235"/>
      <c r="K1491" s="235"/>
      <c r="L1491" s="240"/>
      <c r="M1491" s="241"/>
      <c r="N1491" s="242"/>
      <c r="O1491" s="242"/>
      <c r="P1491" s="242"/>
      <c r="Q1491" s="242"/>
      <c r="R1491" s="242"/>
      <c r="S1491" s="242"/>
      <c r="T1491" s="243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44" t="s">
        <v>167</v>
      </c>
      <c r="AU1491" s="244" t="s">
        <v>94</v>
      </c>
      <c r="AV1491" s="13" t="s">
        <v>91</v>
      </c>
      <c r="AW1491" s="13" t="s">
        <v>43</v>
      </c>
      <c r="AX1491" s="13" t="s">
        <v>83</v>
      </c>
      <c r="AY1491" s="244" t="s">
        <v>156</v>
      </c>
    </row>
    <row r="1492" s="14" customFormat="1">
      <c r="A1492" s="14"/>
      <c r="B1492" s="245"/>
      <c r="C1492" s="246"/>
      <c r="D1492" s="236" t="s">
        <v>167</v>
      </c>
      <c r="E1492" s="247" t="s">
        <v>36</v>
      </c>
      <c r="F1492" s="248" t="s">
        <v>909</v>
      </c>
      <c r="G1492" s="246"/>
      <c r="H1492" s="249">
        <v>38.799999999999997</v>
      </c>
      <c r="I1492" s="250"/>
      <c r="J1492" s="246"/>
      <c r="K1492" s="246"/>
      <c r="L1492" s="251"/>
      <c r="M1492" s="252"/>
      <c r="N1492" s="253"/>
      <c r="O1492" s="253"/>
      <c r="P1492" s="253"/>
      <c r="Q1492" s="253"/>
      <c r="R1492" s="253"/>
      <c r="S1492" s="253"/>
      <c r="T1492" s="254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55" t="s">
        <v>167</v>
      </c>
      <c r="AU1492" s="255" t="s">
        <v>94</v>
      </c>
      <c r="AV1492" s="14" t="s">
        <v>94</v>
      </c>
      <c r="AW1492" s="14" t="s">
        <v>43</v>
      </c>
      <c r="AX1492" s="14" t="s">
        <v>83</v>
      </c>
      <c r="AY1492" s="255" t="s">
        <v>156</v>
      </c>
    </row>
    <row r="1493" s="13" customFormat="1">
      <c r="A1493" s="13"/>
      <c r="B1493" s="234"/>
      <c r="C1493" s="235"/>
      <c r="D1493" s="236" t="s">
        <v>167</v>
      </c>
      <c r="E1493" s="237" t="s">
        <v>36</v>
      </c>
      <c r="F1493" s="238" t="s">
        <v>910</v>
      </c>
      <c r="G1493" s="235"/>
      <c r="H1493" s="237" t="s">
        <v>36</v>
      </c>
      <c r="I1493" s="239"/>
      <c r="J1493" s="235"/>
      <c r="K1493" s="235"/>
      <c r="L1493" s="240"/>
      <c r="M1493" s="241"/>
      <c r="N1493" s="242"/>
      <c r="O1493" s="242"/>
      <c r="P1493" s="242"/>
      <c r="Q1493" s="242"/>
      <c r="R1493" s="242"/>
      <c r="S1493" s="242"/>
      <c r="T1493" s="243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44" t="s">
        <v>167</v>
      </c>
      <c r="AU1493" s="244" t="s">
        <v>94</v>
      </c>
      <c r="AV1493" s="13" t="s">
        <v>91</v>
      </c>
      <c r="AW1493" s="13" t="s">
        <v>43</v>
      </c>
      <c r="AX1493" s="13" t="s">
        <v>83</v>
      </c>
      <c r="AY1493" s="244" t="s">
        <v>156</v>
      </c>
    </row>
    <row r="1494" s="14" customFormat="1">
      <c r="A1494" s="14"/>
      <c r="B1494" s="245"/>
      <c r="C1494" s="246"/>
      <c r="D1494" s="236" t="s">
        <v>167</v>
      </c>
      <c r="E1494" s="247" t="s">
        <v>36</v>
      </c>
      <c r="F1494" s="248" t="s">
        <v>911</v>
      </c>
      <c r="G1494" s="246"/>
      <c r="H1494" s="249">
        <v>39.200000000000003</v>
      </c>
      <c r="I1494" s="250"/>
      <c r="J1494" s="246"/>
      <c r="K1494" s="246"/>
      <c r="L1494" s="251"/>
      <c r="M1494" s="252"/>
      <c r="N1494" s="253"/>
      <c r="O1494" s="253"/>
      <c r="P1494" s="253"/>
      <c r="Q1494" s="253"/>
      <c r="R1494" s="253"/>
      <c r="S1494" s="253"/>
      <c r="T1494" s="254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55" t="s">
        <v>167</v>
      </c>
      <c r="AU1494" s="255" t="s">
        <v>94</v>
      </c>
      <c r="AV1494" s="14" t="s">
        <v>94</v>
      </c>
      <c r="AW1494" s="14" t="s">
        <v>43</v>
      </c>
      <c r="AX1494" s="14" t="s">
        <v>83</v>
      </c>
      <c r="AY1494" s="255" t="s">
        <v>156</v>
      </c>
    </row>
    <row r="1495" s="13" customFormat="1">
      <c r="A1495" s="13"/>
      <c r="B1495" s="234"/>
      <c r="C1495" s="235"/>
      <c r="D1495" s="236" t="s">
        <v>167</v>
      </c>
      <c r="E1495" s="237" t="s">
        <v>36</v>
      </c>
      <c r="F1495" s="238" t="s">
        <v>912</v>
      </c>
      <c r="G1495" s="235"/>
      <c r="H1495" s="237" t="s">
        <v>36</v>
      </c>
      <c r="I1495" s="239"/>
      <c r="J1495" s="235"/>
      <c r="K1495" s="235"/>
      <c r="L1495" s="240"/>
      <c r="M1495" s="241"/>
      <c r="N1495" s="242"/>
      <c r="O1495" s="242"/>
      <c r="P1495" s="242"/>
      <c r="Q1495" s="242"/>
      <c r="R1495" s="242"/>
      <c r="S1495" s="242"/>
      <c r="T1495" s="243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44" t="s">
        <v>167</v>
      </c>
      <c r="AU1495" s="244" t="s">
        <v>94</v>
      </c>
      <c r="AV1495" s="13" t="s">
        <v>91</v>
      </c>
      <c r="AW1495" s="13" t="s">
        <v>43</v>
      </c>
      <c r="AX1495" s="13" t="s">
        <v>83</v>
      </c>
      <c r="AY1495" s="244" t="s">
        <v>156</v>
      </c>
    </row>
    <row r="1496" s="14" customFormat="1">
      <c r="A1496" s="14"/>
      <c r="B1496" s="245"/>
      <c r="C1496" s="246"/>
      <c r="D1496" s="236" t="s">
        <v>167</v>
      </c>
      <c r="E1496" s="247" t="s">
        <v>36</v>
      </c>
      <c r="F1496" s="248" t="s">
        <v>913</v>
      </c>
      <c r="G1496" s="246"/>
      <c r="H1496" s="249">
        <v>105.8</v>
      </c>
      <c r="I1496" s="250"/>
      <c r="J1496" s="246"/>
      <c r="K1496" s="246"/>
      <c r="L1496" s="251"/>
      <c r="M1496" s="252"/>
      <c r="N1496" s="253"/>
      <c r="O1496" s="253"/>
      <c r="P1496" s="253"/>
      <c r="Q1496" s="253"/>
      <c r="R1496" s="253"/>
      <c r="S1496" s="253"/>
      <c r="T1496" s="254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5" t="s">
        <v>167</v>
      </c>
      <c r="AU1496" s="255" t="s">
        <v>94</v>
      </c>
      <c r="AV1496" s="14" t="s">
        <v>94</v>
      </c>
      <c r="AW1496" s="14" t="s">
        <v>43</v>
      </c>
      <c r="AX1496" s="14" t="s">
        <v>83</v>
      </c>
      <c r="AY1496" s="255" t="s">
        <v>156</v>
      </c>
    </row>
    <row r="1497" s="15" customFormat="1">
      <c r="A1497" s="15"/>
      <c r="B1497" s="256"/>
      <c r="C1497" s="257"/>
      <c r="D1497" s="236" t="s">
        <v>167</v>
      </c>
      <c r="E1497" s="258" t="s">
        <v>36</v>
      </c>
      <c r="F1497" s="259" t="s">
        <v>250</v>
      </c>
      <c r="G1497" s="257"/>
      <c r="H1497" s="260">
        <v>183.80000000000001</v>
      </c>
      <c r="I1497" s="261"/>
      <c r="J1497" s="257"/>
      <c r="K1497" s="257"/>
      <c r="L1497" s="262"/>
      <c r="M1497" s="263"/>
      <c r="N1497" s="264"/>
      <c r="O1497" s="264"/>
      <c r="P1497" s="264"/>
      <c r="Q1497" s="264"/>
      <c r="R1497" s="264"/>
      <c r="S1497" s="264"/>
      <c r="T1497" s="265"/>
      <c r="U1497" s="15"/>
      <c r="V1497" s="15"/>
      <c r="W1497" s="15"/>
      <c r="X1497" s="15"/>
      <c r="Y1497" s="15"/>
      <c r="Z1497" s="15"/>
      <c r="AA1497" s="15"/>
      <c r="AB1497" s="15"/>
      <c r="AC1497" s="15"/>
      <c r="AD1497" s="15"/>
      <c r="AE1497" s="15"/>
      <c r="AT1497" s="266" t="s">
        <v>167</v>
      </c>
      <c r="AU1497" s="266" t="s">
        <v>94</v>
      </c>
      <c r="AV1497" s="15" t="s">
        <v>163</v>
      </c>
      <c r="AW1497" s="15" t="s">
        <v>43</v>
      </c>
      <c r="AX1497" s="15" t="s">
        <v>91</v>
      </c>
      <c r="AY1497" s="266" t="s">
        <v>156</v>
      </c>
    </row>
    <row r="1498" s="2" customFormat="1" ht="16.5" customHeight="1">
      <c r="A1498" s="42"/>
      <c r="B1498" s="43"/>
      <c r="C1498" s="282" t="s">
        <v>1672</v>
      </c>
      <c r="D1498" s="282" t="s">
        <v>849</v>
      </c>
      <c r="E1498" s="283" t="s">
        <v>1673</v>
      </c>
      <c r="F1498" s="284" t="s">
        <v>1674</v>
      </c>
      <c r="G1498" s="285" t="s">
        <v>161</v>
      </c>
      <c r="H1498" s="286">
        <v>192.99000000000001</v>
      </c>
      <c r="I1498" s="287"/>
      <c r="J1498" s="288">
        <f>ROUND(I1498*H1498,2)</f>
        <v>0</v>
      </c>
      <c r="K1498" s="284" t="s">
        <v>162</v>
      </c>
      <c r="L1498" s="289"/>
      <c r="M1498" s="290" t="s">
        <v>36</v>
      </c>
      <c r="N1498" s="291" t="s">
        <v>54</v>
      </c>
      <c r="O1498" s="88"/>
      <c r="P1498" s="225">
        <f>O1498*H1498</f>
        <v>0</v>
      </c>
      <c r="Q1498" s="225">
        <v>0.0038999999999999998</v>
      </c>
      <c r="R1498" s="225">
        <f>Q1498*H1498</f>
        <v>0.75266100000000002</v>
      </c>
      <c r="S1498" s="225">
        <v>0</v>
      </c>
      <c r="T1498" s="226">
        <f>S1498*H1498</f>
        <v>0</v>
      </c>
      <c r="U1498" s="42"/>
      <c r="V1498" s="42"/>
      <c r="W1498" s="42"/>
      <c r="X1498" s="42"/>
      <c r="Y1498" s="42"/>
      <c r="Z1498" s="42"/>
      <c r="AA1498" s="42"/>
      <c r="AB1498" s="42"/>
      <c r="AC1498" s="42"/>
      <c r="AD1498" s="42"/>
      <c r="AE1498" s="42"/>
      <c r="AR1498" s="227" t="s">
        <v>401</v>
      </c>
      <c r="AT1498" s="227" t="s">
        <v>849</v>
      </c>
      <c r="AU1498" s="227" t="s">
        <v>94</v>
      </c>
      <c r="AY1498" s="20" t="s">
        <v>156</v>
      </c>
      <c r="BE1498" s="228">
        <f>IF(N1498="základní",J1498,0)</f>
        <v>0</v>
      </c>
      <c r="BF1498" s="228">
        <f>IF(N1498="snížená",J1498,0)</f>
        <v>0</v>
      </c>
      <c r="BG1498" s="228">
        <f>IF(N1498="zákl. přenesená",J1498,0)</f>
        <v>0</v>
      </c>
      <c r="BH1498" s="228">
        <f>IF(N1498="sníž. přenesená",J1498,0)</f>
        <v>0</v>
      </c>
      <c r="BI1498" s="228">
        <f>IF(N1498="nulová",J1498,0)</f>
        <v>0</v>
      </c>
      <c r="BJ1498" s="20" t="s">
        <v>91</v>
      </c>
      <c r="BK1498" s="228">
        <f>ROUND(I1498*H1498,2)</f>
        <v>0</v>
      </c>
      <c r="BL1498" s="20" t="s">
        <v>291</v>
      </c>
      <c r="BM1498" s="227" t="s">
        <v>1675</v>
      </c>
    </row>
    <row r="1499" s="14" customFormat="1">
      <c r="A1499" s="14"/>
      <c r="B1499" s="245"/>
      <c r="C1499" s="246"/>
      <c r="D1499" s="236" t="s">
        <v>167</v>
      </c>
      <c r="E1499" s="246"/>
      <c r="F1499" s="248" t="s">
        <v>1676</v>
      </c>
      <c r="G1499" s="246"/>
      <c r="H1499" s="249">
        <v>192.99000000000001</v>
      </c>
      <c r="I1499" s="250"/>
      <c r="J1499" s="246"/>
      <c r="K1499" s="246"/>
      <c r="L1499" s="251"/>
      <c r="M1499" s="252"/>
      <c r="N1499" s="253"/>
      <c r="O1499" s="253"/>
      <c r="P1499" s="253"/>
      <c r="Q1499" s="253"/>
      <c r="R1499" s="253"/>
      <c r="S1499" s="253"/>
      <c r="T1499" s="254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55" t="s">
        <v>167</v>
      </c>
      <c r="AU1499" s="255" t="s">
        <v>94</v>
      </c>
      <c r="AV1499" s="14" t="s">
        <v>94</v>
      </c>
      <c r="AW1499" s="14" t="s">
        <v>4</v>
      </c>
      <c r="AX1499" s="14" t="s">
        <v>91</v>
      </c>
      <c r="AY1499" s="255" t="s">
        <v>156</v>
      </c>
    </row>
    <row r="1500" s="2" customFormat="1" ht="24.15" customHeight="1">
      <c r="A1500" s="42"/>
      <c r="B1500" s="43"/>
      <c r="C1500" s="216" t="s">
        <v>1677</v>
      </c>
      <c r="D1500" s="216" t="s">
        <v>158</v>
      </c>
      <c r="E1500" s="217" t="s">
        <v>1678</v>
      </c>
      <c r="F1500" s="218" t="s">
        <v>1679</v>
      </c>
      <c r="G1500" s="219" t="s">
        <v>161</v>
      </c>
      <c r="H1500" s="220">
        <v>60</v>
      </c>
      <c r="I1500" s="221"/>
      <c r="J1500" s="222">
        <f>ROUND(I1500*H1500,2)</f>
        <v>0</v>
      </c>
      <c r="K1500" s="218" t="s">
        <v>162</v>
      </c>
      <c r="L1500" s="48"/>
      <c r="M1500" s="223" t="s">
        <v>36</v>
      </c>
      <c r="N1500" s="224" t="s">
        <v>54</v>
      </c>
      <c r="O1500" s="88"/>
      <c r="P1500" s="225">
        <f>O1500*H1500</f>
        <v>0</v>
      </c>
      <c r="Q1500" s="225">
        <v>0</v>
      </c>
      <c r="R1500" s="225">
        <f>Q1500*H1500</f>
        <v>0</v>
      </c>
      <c r="S1500" s="225">
        <v>0</v>
      </c>
      <c r="T1500" s="226">
        <f>S1500*H1500</f>
        <v>0</v>
      </c>
      <c r="U1500" s="42"/>
      <c r="V1500" s="42"/>
      <c r="W1500" s="42"/>
      <c r="X1500" s="42"/>
      <c r="Y1500" s="42"/>
      <c r="Z1500" s="42"/>
      <c r="AA1500" s="42"/>
      <c r="AB1500" s="42"/>
      <c r="AC1500" s="42"/>
      <c r="AD1500" s="42"/>
      <c r="AE1500" s="42"/>
      <c r="AR1500" s="227" t="s">
        <v>291</v>
      </c>
      <c r="AT1500" s="227" t="s">
        <v>158</v>
      </c>
      <c r="AU1500" s="227" t="s">
        <v>94</v>
      </c>
      <c r="AY1500" s="20" t="s">
        <v>156</v>
      </c>
      <c r="BE1500" s="228">
        <f>IF(N1500="základní",J1500,0)</f>
        <v>0</v>
      </c>
      <c r="BF1500" s="228">
        <f>IF(N1500="snížená",J1500,0)</f>
        <v>0</v>
      </c>
      <c r="BG1500" s="228">
        <f>IF(N1500="zákl. přenesená",J1500,0)</f>
        <v>0</v>
      </c>
      <c r="BH1500" s="228">
        <f>IF(N1500="sníž. přenesená",J1500,0)</f>
        <v>0</v>
      </c>
      <c r="BI1500" s="228">
        <f>IF(N1500="nulová",J1500,0)</f>
        <v>0</v>
      </c>
      <c r="BJ1500" s="20" t="s">
        <v>91</v>
      </c>
      <c r="BK1500" s="228">
        <f>ROUND(I1500*H1500,2)</f>
        <v>0</v>
      </c>
      <c r="BL1500" s="20" t="s">
        <v>291</v>
      </c>
      <c r="BM1500" s="227" t="s">
        <v>1680</v>
      </c>
    </row>
    <row r="1501" s="2" customFormat="1">
      <c r="A1501" s="42"/>
      <c r="B1501" s="43"/>
      <c r="C1501" s="44"/>
      <c r="D1501" s="229" t="s">
        <v>165</v>
      </c>
      <c r="E1501" s="44"/>
      <c r="F1501" s="230" t="s">
        <v>1681</v>
      </c>
      <c r="G1501" s="44"/>
      <c r="H1501" s="44"/>
      <c r="I1501" s="231"/>
      <c r="J1501" s="44"/>
      <c r="K1501" s="44"/>
      <c r="L1501" s="48"/>
      <c r="M1501" s="232"/>
      <c r="N1501" s="233"/>
      <c r="O1501" s="88"/>
      <c r="P1501" s="88"/>
      <c r="Q1501" s="88"/>
      <c r="R1501" s="88"/>
      <c r="S1501" s="88"/>
      <c r="T1501" s="89"/>
      <c r="U1501" s="42"/>
      <c r="V1501" s="42"/>
      <c r="W1501" s="42"/>
      <c r="X1501" s="42"/>
      <c r="Y1501" s="42"/>
      <c r="Z1501" s="42"/>
      <c r="AA1501" s="42"/>
      <c r="AB1501" s="42"/>
      <c r="AC1501" s="42"/>
      <c r="AD1501" s="42"/>
      <c r="AE1501" s="42"/>
      <c r="AT1501" s="20" t="s">
        <v>165</v>
      </c>
      <c r="AU1501" s="20" t="s">
        <v>94</v>
      </c>
    </row>
    <row r="1502" s="13" customFormat="1">
      <c r="A1502" s="13"/>
      <c r="B1502" s="234"/>
      <c r="C1502" s="235"/>
      <c r="D1502" s="236" t="s">
        <v>167</v>
      </c>
      <c r="E1502" s="237" t="s">
        <v>36</v>
      </c>
      <c r="F1502" s="238" t="s">
        <v>1408</v>
      </c>
      <c r="G1502" s="235"/>
      <c r="H1502" s="237" t="s">
        <v>36</v>
      </c>
      <c r="I1502" s="239"/>
      <c r="J1502" s="235"/>
      <c r="K1502" s="235"/>
      <c r="L1502" s="240"/>
      <c r="M1502" s="241"/>
      <c r="N1502" s="242"/>
      <c r="O1502" s="242"/>
      <c r="P1502" s="242"/>
      <c r="Q1502" s="242"/>
      <c r="R1502" s="242"/>
      <c r="S1502" s="242"/>
      <c r="T1502" s="243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44" t="s">
        <v>167</v>
      </c>
      <c r="AU1502" s="244" t="s">
        <v>94</v>
      </c>
      <c r="AV1502" s="13" t="s">
        <v>91</v>
      </c>
      <c r="AW1502" s="13" t="s">
        <v>43</v>
      </c>
      <c r="AX1502" s="13" t="s">
        <v>83</v>
      </c>
      <c r="AY1502" s="244" t="s">
        <v>156</v>
      </c>
    </row>
    <row r="1503" s="13" customFormat="1">
      <c r="A1503" s="13"/>
      <c r="B1503" s="234"/>
      <c r="C1503" s="235"/>
      <c r="D1503" s="236" t="s">
        <v>167</v>
      </c>
      <c r="E1503" s="237" t="s">
        <v>36</v>
      </c>
      <c r="F1503" s="238" t="s">
        <v>1409</v>
      </c>
      <c r="G1503" s="235"/>
      <c r="H1503" s="237" t="s">
        <v>36</v>
      </c>
      <c r="I1503" s="239"/>
      <c r="J1503" s="235"/>
      <c r="K1503" s="235"/>
      <c r="L1503" s="240"/>
      <c r="M1503" s="241"/>
      <c r="N1503" s="242"/>
      <c r="O1503" s="242"/>
      <c r="P1503" s="242"/>
      <c r="Q1503" s="242"/>
      <c r="R1503" s="242"/>
      <c r="S1503" s="242"/>
      <c r="T1503" s="243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44" t="s">
        <v>167</v>
      </c>
      <c r="AU1503" s="244" t="s">
        <v>94</v>
      </c>
      <c r="AV1503" s="13" t="s">
        <v>91</v>
      </c>
      <c r="AW1503" s="13" t="s">
        <v>43</v>
      </c>
      <c r="AX1503" s="13" t="s">
        <v>83</v>
      </c>
      <c r="AY1503" s="244" t="s">
        <v>156</v>
      </c>
    </row>
    <row r="1504" s="13" customFormat="1">
      <c r="A1504" s="13"/>
      <c r="B1504" s="234"/>
      <c r="C1504" s="235"/>
      <c r="D1504" s="236" t="s">
        <v>167</v>
      </c>
      <c r="E1504" s="237" t="s">
        <v>36</v>
      </c>
      <c r="F1504" s="238" t="s">
        <v>1410</v>
      </c>
      <c r="G1504" s="235"/>
      <c r="H1504" s="237" t="s">
        <v>36</v>
      </c>
      <c r="I1504" s="239"/>
      <c r="J1504" s="235"/>
      <c r="K1504" s="235"/>
      <c r="L1504" s="240"/>
      <c r="M1504" s="241"/>
      <c r="N1504" s="242"/>
      <c r="O1504" s="242"/>
      <c r="P1504" s="242"/>
      <c r="Q1504" s="242"/>
      <c r="R1504" s="242"/>
      <c r="S1504" s="242"/>
      <c r="T1504" s="243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44" t="s">
        <v>167</v>
      </c>
      <c r="AU1504" s="244" t="s">
        <v>94</v>
      </c>
      <c r="AV1504" s="13" t="s">
        <v>91</v>
      </c>
      <c r="AW1504" s="13" t="s">
        <v>43</v>
      </c>
      <c r="AX1504" s="13" t="s">
        <v>83</v>
      </c>
      <c r="AY1504" s="244" t="s">
        <v>156</v>
      </c>
    </row>
    <row r="1505" s="13" customFormat="1">
      <c r="A1505" s="13"/>
      <c r="B1505" s="234"/>
      <c r="C1505" s="235"/>
      <c r="D1505" s="236" t="s">
        <v>167</v>
      </c>
      <c r="E1505" s="237" t="s">
        <v>36</v>
      </c>
      <c r="F1505" s="238" t="s">
        <v>1411</v>
      </c>
      <c r="G1505" s="235"/>
      <c r="H1505" s="237" t="s">
        <v>36</v>
      </c>
      <c r="I1505" s="239"/>
      <c r="J1505" s="235"/>
      <c r="K1505" s="235"/>
      <c r="L1505" s="240"/>
      <c r="M1505" s="241"/>
      <c r="N1505" s="242"/>
      <c r="O1505" s="242"/>
      <c r="P1505" s="242"/>
      <c r="Q1505" s="242"/>
      <c r="R1505" s="242"/>
      <c r="S1505" s="242"/>
      <c r="T1505" s="243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44" t="s">
        <v>167</v>
      </c>
      <c r="AU1505" s="244" t="s">
        <v>94</v>
      </c>
      <c r="AV1505" s="13" t="s">
        <v>91</v>
      </c>
      <c r="AW1505" s="13" t="s">
        <v>43</v>
      </c>
      <c r="AX1505" s="13" t="s">
        <v>83</v>
      </c>
      <c r="AY1505" s="244" t="s">
        <v>156</v>
      </c>
    </row>
    <row r="1506" s="13" customFormat="1">
      <c r="A1506" s="13"/>
      <c r="B1506" s="234"/>
      <c r="C1506" s="235"/>
      <c r="D1506" s="236" t="s">
        <v>167</v>
      </c>
      <c r="E1506" s="237" t="s">
        <v>36</v>
      </c>
      <c r="F1506" s="238" t="s">
        <v>1412</v>
      </c>
      <c r="G1506" s="235"/>
      <c r="H1506" s="237" t="s">
        <v>36</v>
      </c>
      <c r="I1506" s="239"/>
      <c r="J1506" s="235"/>
      <c r="K1506" s="235"/>
      <c r="L1506" s="240"/>
      <c r="M1506" s="241"/>
      <c r="N1506" s="242"/>
      <c r="O1506" s="242"/>
      <c r="P1506" s="242"/>
      <c r="Q1506" s="242"/>
      <c r="R1506" s="242"/>
      <c r="S1506" s="242"/>
      <c r="T1506" s="243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44" t="s">
        <v>167</v>
      </c>
      <c r="AU1506" s="244" t="s">
        <v>94</v>
      </c>
      <c r="AV1506" s="13" t="s">
        <v>91</v>
      </c>
      <c r="AW1506" s="13" t="s">
        <v>43</v>
      </c>
      <c r="AX1506" s="13" t="s">
        <v>83</v>
      </c>
      <c r="AY1506" s="244" t="s">
        <v>156</v>
      </c>
    </row>
    <row r="1507" s="13" customFormat="1">
      <c r="A1507" s="13"/>
      <c r="B1507" s="234"/>
      <c r="C1507" s="235"/>
      <c r="D1507" s="236" t="s">
        <v>167</v>
      </c>
      <c r="E1507" s="237" t="s">
        <v>36</v>
      </c>
      <c r="F1507" s="238" t="s">
        <v>1413</v>
      </c>
      <c r="G1507" s="235"/>
      <c r="H1507" s="237" t="s">
        <v>36</v>
      </c>
      <c r="I1507" s="239"/>
      <c r="J1507" s="235"/>
      <c r="K1507" s="235"/>
      <c r="L1507" s="240"/>
      <c r="M1507" s="241"/>
      <c r="N1507" s="242"/>
      <c r="O1507" s="242"/>
      <c r="P1507" s="242"/>
      <c r="Q1507" s="242"/>
      <c r="R1507" s="242"/>
      <c r="S1507" s="242"/>
      <c r="T1507" s="243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44" t="s">
        <v>167</v>
      </c>
      <c r="AU1507" s="244" t="s">
        <v>94</v>
      </c>
      <c r="AV1507" s="13" t="s">
        <v>91</v>
      </c>
      <c r="AW1507" s="13" t="s">
        <v>43</v>
      </c>
      <c r="AX1507" s="13" t="s">
        <v>83</v>
      </c>
      <c r="AY1507" s="244" t="s">
        <v>156</v>
      </c>
    </row>
    <row r="1508" s="13" customFormat="1">
      <c r="A1508" s="13"/>
      <c r="B1508" s="234"/>
      <c r="C1508" s="235"/>
      <c r="D1508" s="236" t="s">
        <v>167</v>
      </c>
      <c r="E1508" s="237" t="s">
        <v>36</v>
      </c>
      <c r="F1508" s="238" t="s">
        <v>1414</v>
      </c>
      <c r="G1508" s="235"/>
      <c r="H1508" s="237" t="s">
        <v>36</v>
      </c>
      <c r="I1508" s="239"/>
      <c r="J1508" s="235"/>
      <c r="K1508" s="235"/>
      <c r="L1508" s="240"/>
      <c r="M1508" s="241"/>
      <c r="N1508" s="242"/>
      <c r="O1508" s="242"/>
      <c r="P1508" s="242"/>
      <c r="Q1508" s="242"/>
      <c r="R1508" s="242"/>
      <c r="S1508" s="242"/>
      <c r="T1508" s="243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44" t="s">
        <v>167</v>
      </c>
      <c r="AU1508" s="244" t="s">
        <v>94</v>
      </c>
      <c r="AV1508" s="13" t="s">
        <v>91</v>
      </c>
      <c r="AW1508" s="13" t="s">
        <v>43</v>
      </c>
      <c r="AX1508" s="13" t="s">
        <v>83</v>
      </c>
      <c r="AY1508" s="244" t="s">
        <v>156</v>
      </c>
    </row>
    <row r="1509" s="13" customFormat="1">
      <c r="A1509" s="13"/>
      <c r="B1509" s="234"/>
      <c r="C1509" s="235"/>
      <c r="D1509" s="236" t="s">
        <v>167</v>
      </c>
      <c r="E1509" s="237" t="s">
        <v>36</v>
      </c>
      <c r="F1509" s="238" t="s">
        <v>1413</v>
      </c>
      <c r="G1509" s="235"/>
      <c r="H1509" s="237" t="s">
        <v>36</v>
      </c>
      <c r="I1509" s="239"/>
      <c r="J1509" s="235"/>
      <c r="K1509" s="235"/>
      <c r="L1509" s="240"/>
      <c r="M1509" s="241"/>
      <c r="N1509" s="242"/>
      <c r="O1509" s="242"/>
      <c r="P1509" s="242"/>
      <c r="Q1509" s="242"/>
      <c r="R1509" s="242"/>
      <c r="S1509" s="242"/>
      <c r="T1509" s="243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44" t="s">
        <v>167</v>
      </c>
      <c r="AU1509" s="244" t="s">
        <v>94</v>
      </c>
      <c r="AV1509" s="13" t="s">
        <v>91</v>
      </c>
      <c r="AW1509" s="13" t="s">
        <v>43</v>
      </c>
      <c r="AX1509" s="13" t="s">
        <v>83</v>
      </c>
      <c r="AY1509" s="244" t="s">
        <v>156</v>
      </c>
    </row>
    <row r="1510" s="13" customFormat="1">
      <c r="A1510" s="13"/>
      <c r="B1510" s="234"/>
      <c r="C1510" s="235"/>
      <c r="D1510" s="236" t="s">
        <v>167</v>
      </c>
      <c r="E1510" s="237" t="s">
        <v>36</v>
      </c>
      <c r="F1510" s="238" t="s">
        <v>1415</v>
      </c>
      <c r="G1510" s="235"/>
      <c r="H1510" s="237" t="s">
        <v>36</v>
      </c>
      <c r="I1510" s="239"/>
      <c r="J1510" s="235"/>
      <c r="K1510" s="235"/>
      <c r="L1510" s="240"/>
      <c r="M1510" s="241"/>
      <c r="N1510" s="242"/>
      <c r="O1510" s="242"/>
      <c r="P1510" s="242"/>
      <c r="Q1510" s="242"/>
      <c r="R1510" s="242"/>
      <c r="S1510" s="242"/>
      <c r="T1510" s="243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44" t="s">
        <v>167</v>
      </c>
      <c r="AU1510" s="244" t="s">
        <v>94</v>
      </c>
      <c r="AV1510" s="13" t="s">
        <v>91</v>
      </c>
      <c r="AW1510" s="13" t="s">
        <v>43</v>
      </c>
      <c r="AX1510" s="13" t="s">
        <v>83</v>
      </c>
      <c r="AY1510" s="244" t="s">
        <v>156</v>
      </c>
    </row>
    <row r="1511" s="13" customFormat="1">
      <c r="A1511" s="13"/>
      <c r="B1511" s="234"/>
      <c r="C1511" s="235"/>
      <c r="D1511" s="236" t="s">
        <v>167</v>
      </c>
      <c r="E1511" s="237" t="s">
        <v>36</v>
      </c>
      <c r="F1511" s="238" t="s">
        <v>1416</v>
      </c>
      <c r="G1511" s="235"/>
      <c r="H1511" s="237" t="s">
        <v>36</v>
      </c>
      <c r="I1511" s="239"/>
      <c r="J1511" s="235"/>
      <c r="K1511" s="235"/>
      <c r="L1511" s="240"/>
      <c r="M1511" s="241"/>
      <c r="N1511" s="242"/>
      <c r="O1511" s="242"/>
      <c r="P1511" s="242"/>
      <c r="Q1511" s="242"/>
      <c r="R1511" s="242"/>
      <c r="S1511" s="242"/>
      <c r="T1511" s="243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44" t="s">
        <v>167</v>
      </c>
      <c r="AU1511" s="244" t="s">
        <v>94</v>
      </c>
      <c r="AV1511" s="13" t="s">
        <v>91</v>
      </c>
      <c r="AW1511" s="13" t="s">
        <v>43</v>
      </c>
      <c r="AX1511" s="13" t="s">
        <v>83</v>
      </c>
      <c r="AY1511" s="244" t="s">
        <v>156</v>
      </c>
    </row>
    <row r="1512" s="13" customFormat="1">
      <c r="A1512" s="13"/>
      <c r="B1512" s="234"/>
      <c r="C1512" s="235"/>
      <c r="D1512" s="236" t="s">
        <v>167</v>
      </c>
      <c r="E1512" s="237" t="s">
        <v>36</v>
      </c>
      <c r="F1512" s="238" t="s">
        <v>1417</v>
      </c>
      <c r="G1512" s="235"/>
      <c r="H1512" s="237" t="s">
        <v>36</v>
      </c>
      <c r="I1512" s="239"/>
      <c r="J1512" s="235"/>
      <c r="K1512" s="235"/>
      <c r="L1512" s="240"/>
      <c r="M1512" s="241"/>
      <c r="N1512" s="242"/>
      <c r="O1512" s="242"/>
      <c r="P1512" s="242"/>
      <c r="Q1512" s="242"/>
      <c r="R1512" s="242"/>
      <c r="S1512" s="242"/>
      <c r="T1512" s="243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44" t="s">
        <v>167</v>
      </c>
      <c r="AU1512" s="244" t="s">
        <v>94</v>
      </c>
      <c r="AV1512" s="13" t="s">
        <v>91</v>
      </c>
      <c r="AW1512" s="13" t="s">
        <v>43</v>
      </c>
      <c r="AX1512" s="13" t="s">
        <v>83</v>
      </c>
      <c r="AY1512" s="244" t="s">
        <v>156</v>
      </c>
    </row>
    <row r="1513" s="13" customFormat="1">
      <c r="A1513" s="13"/>
      <c r="B1513" s="234"/>
      <c r="C1513" s="235"/>
      <c r="D1513" s="236" t="s">
        <v>167</v>
      </c>
      <c r="E1513" s="237" t="s">
        <v>36</v>
      </c>
      <c r="F1513" s="238" t="s">
        <v>1418</v>
      </c>
      <c r="G1513" s="235"/>
      <c r="H1513" s="237" t="s">
        <v>36</v>
      </c>
      <c r="I1513" s="239"/>
      <c r="J1513" s="235"/>
      <c r="K1513" s="235"/>
      <c r="L1513" s="240"/>
      <c r="M1513" s="241"/>
      <c r="N1513" s="242"/>
      <c r="O1513" s="242"/>
      <c r="P1513" s="242"/>
      <c r="Q1513" s="242"/>
      <c r="R1513" s="242"/>
      <c r="S1513" s="242"/>
      <c r="T1513" s="243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44" t="s">
        <v>167</v>
      </c>
      <c r="AU1513" s="244" t="s">
        <v>94</v>
      </c>
      <c r="AV1513" s="13" t="s">
        <v>91</v>
      </c>
      <c r="AW1513" s="13" t="s">
        <v>43</v>
      </c>
      <c r="AX1513" s="13" t="s">
        <v>83</v>
      </c>
      <c r="AY1513" s="244" t="s">
        <v>156</v>
      </c>
    </row>
    <row r="1514" s="13" customFormat="1">
      <c r="A1514" s="13"/>
      <c r="B1514" s="234"/>
      <c r="C1514" s="235"/>
      <c r="D1514" s="236" t="s">
        <v>167</v>
      </c>
      <c r="E1514" s="237" t="s">
        <v>36</v>
      </c>
      <c r="F1514" s="238" t="s">
        <v>1419</v>
      </c>
      <c r="G1514" s="235"/>
      <c r="H1514" s="237" t="s">
        <v>36</v>
      </c>
      <c r="I1514" s="239"/>
      <c r="J1514" s="235"/>
      <c r="K1514" s="235"/>
      <c r="L1514" s="240"/>
      <c r="M1514" s="241"/>
      <c r="N1514" s="242"/>
      <c r="O1514" s="242"/>
      <c r="P1514" s="242"/>
      <c r="Q1514" s="242"/>
      <c r="R1514" s="242"/>
      <c r="S1514" s="242"/>
      <c r="T1514" s="243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44" t="s">
        <v>167</v>
      </c>
      <c r="AU1514" s="244" t="s">
        <v>94</v>
      </c>
      <c r="AV1514" s="13" t="s">
        <v>91</v>
      </c>
      <c r="AW1514" s="13" t="s">
        <v>43</v>
      </c>
      <c r="AX1514" s="13" t="s">
        <v>83</v>
      </c>
      <c r="AY1514" s="244" t="s">
        <v>156</v>
      </c>
    </row>
    <row r="1515" s="13" customFormat="1">
      <c r="A1515" s="13"/>
      <c r="B1515" s="234"/>
      <c r="C1515" s="235"/>
      <c r="D1515" s="236" t="s">
        <v>167</v>
      </c>
      <c r="E1515" s="237" t="s">
        <v>36</v>
      </c>
      <c r="F1515" s="238" t="s">
        <v>1420</v>
      </c>
      <c r="G1515" s="235"/>
      <c r="H1515" s="237" t="s">
        <v>36</v>
      </c>
      <c r="I1515" s="239"/>
      <c r="J1515" s="235"/>
      <c r="K1515" s="235"/>
      <c r="L1515" s="240"/>
      <c r="M1515" s="241"/>
      <c r="N1515" s="242"/>
      <c r="O1515" s="242"/>
      <c r="P1515" s="242"/>
      <c r="Q1515" s="242"/>
      <c r="R1515" s="242"/>
      <c r="S1515" s="242"/>
      <c r="T1515" s="243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44" t="s">
        <v>167</v>
      </c>
      <c r="AU1515" s="244" t="s">
        <v>94</v>
      </c>
      <c r="AV1515" s="13" t="s">
        <v>91</v>
      </c>
      <c r="AW1515" s="13" t="s">
        <v>43</v>
      </c>
      <c r="AX1515" s="13" t="s">
        <v>83</v>
      </c>
      <c r="AY1515" s="244" t="s">
        <v>156</v>
      </c>
    </row>
    <row r="1516" s="14" customFormat="1">
      <c r="A1516" s="14"/>
      <c r="B1516" s="245"/>
      <c r="C1516" s="246"/>
      <c r="D1516" s="236" t="s">
        <v>167</v>
      </c>
      <c r="E1516" s="247" t="s">
        <v>36</v>
      </c>
      <c r="F1516" s="248" t="s">
        <v>1534</v>
      </c>
      <c r="G1516" s="246"/>
      <c r="H1516" s="249">
        <v>60</v>
      </c>
      <c r="I1516" s="250"/>
      <c r="J1516" s="246"/>
      <c r="K1516" s="246"/>
      <c r="L1516" s="251"/>
      <c r="M1516" s="252"/>
      <c r="N1516" s="253"/>
      <c r="O1516" s="253"/>
      <c r="P1516" s="253"/>
      <c r="Q1516" s="253"/>
      <c r="R1516" s="253"/>
      <c r="S1516" s="253"/>
      <c r="T1516" s="254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55" t="s">
        <v>167</v>
      </c>
      <c r="AU1516" s="255" t="s">
        <v>94</v>
      </c>
      <c r="AV1516" s="14" t="s">
        <v>94</v>
      </c>
      <c r="AW1516" s="14" t="s">
        <v>43</v>
      </c>
      <c r="AX1516" s="14" t="s">
        <v>83</v>
      </c>
      <c r="AY1516" s="255" t="s">
        <v>156</v>
      </c>
    </row>
    <row r="1517" s="15" customFormat="1">
      <c r="A1517" s="15"/>
      <c r="B1517" s="256"/>
      <c r="C1517" s="257"/>
      <c r="D1517" s="236" t="s">
        <v>167</v>
      </c>
      <c r="E1517" s="258" t="s">
        <v>36</v>
      </c>
      <c r="F1517" s="259" t="s">
        <v>250</v>
      </c>
      <c r="G1517" s="257"/>
      <c r="H1517" s="260">
        <v>60</v>
      </c>
      <c r="I1517" s="261"/>
      <c r="J1517" s="257"/>
      <c r="K1517" s="257"/>
      <c r="L1517" s="262"/>
      <c r="M1517" s="263"/>
      <c r="N1517" s="264"/>
      <c r="O1517" s="264"/>
      <c r="P1517" s="264"/>
      <c r="Q1517" s="264"/>
      <c r="R1517" s="264"/>
      <c r="S1517" s="264"/>
      <c r="T1517" s="265"/>
      <c r="U1517" s="15"/>
      <c r="V1517" s="15"/>
      <c r="W1517" s="15"/>
      <c r="X1517" s="15"/>
      <c r="Y1517" s="15"/>
      <c r="Z1517" s="15"/>
      <c r="AA1517" s="15"/>
      <c r="AB1517" s="15"/>
      <c r="AC1517" s="15"/>
      <c r="AD1517" s="15"/>
      <c r="AE1517" s="15"/>
      <c r="AT1517" s="266" t="s">
        <v>167</v>
      </c>
      <c r="AU1517" s="266" t="s">
        <v>94</v>
      </c>
      <c r="AV1517" s="15" t="s">
        <v>163</v>
      </c>
      <c r="AW1517" s="15" t="s">
        <v>43</v>
      </c>
      <c r="AX1517" s="15" t="s">
        <v>91</v>
      </c>
      <c r="AY1517" s="266" t="s">
        <v>156</v>
      </c>
    </row>
    <row r="1518" s="2" customFormat="1" ht="16.5" customHeight="1">
      <c r="A1518" s="42"/>
      <c r="B1518" s="43"/>
      <c r="C1518" s="282" t="s">
        <v>1682</v>
      </c>
      <c r="D1518" s="282" t="s">
        <v>849</v>
      </c>
      <c r="E1518" s="283" t="s">
        <v>1683</v>
      </c>
      <c r="F1518" s="284" t="s">
        <v>1684</v>
      </c>
      <c r="G1518" s="285" t="s">
        <v>161</v>
      </c>
      <c r="H1518" s="286">
        <v>126</v>
      </c>
      <c r="I1518" s="287"/>
      <c r="J1518" s="288">
        <f>ROUND(I1518*H1518,2)</f>
        <v>0</v>
      </c>
      <c r="K1518" s="284" t="s">
        <v>162</v>
      </c>
      <c r="L1518" s="289"/>
      <c r="M1518" s="290" t="s">
        <v>36</v>
      </c>
      <c r="N1518" s="291" t="s">
        <v>54</v>
      </c>
      <c r="O1518" s="88"/>
      <c r="P1518" s="225">
        <f>O1518*H1518</f>
        <v>0</v>
      </c>
      <c r="Q1518" s="225">
        <v>0.0028999999999999998</v>
      </c>
      <c r="R1518" s="225">
        <f>Q1518*H1518</f>
        <v>0.36539999999999995</v>
      </c>
      <c r="S1518" s="225">
        <v>0</v>
      </c>
      <c r="T1518" s="226">
        <f>S1518*H1518</f>
        <v>0</v>
      </c>
      <c r="U1518" s="42"/>
      <c r="V1518" s="42"/>
      <c r="W1518" s="42"/>
      <c r="X1518" s="42"/>
      <c r="Y1518" s="42"/>
      <c r="Z1518" s="42"/>
      <c r="AA1518" s="42"/>
      <c r="AB1518" s="42"/>
      <c r="AC1518" s="42"/>
      <c r="AD1518" s="42"/>
      <c r="AE1518" s="42"/>
      <c r="AR1518" s="227" t="s">
        <v>401</v>
      </c>
      <c r="AT1518" s="227" t="s">
        <v>849</v>
      </c>
      <c r="AU1518" s="227" t="s">
        <v>94</v>
      </c>
      <c r="AY1518" s="20" t="s">
        <v>156</v>
      </c>
      <c r="BE1518" s="228">
        <f>IF(N1518="základní",J1518,0)</f>
        <v>0</v>
      </c>
      <c r="BF1518" s="228">
        <f>IF(N1518="snížená",J1518,0)</f>
        <v>0</v>
      </c>
      <c r="BG1518" s="228">
        <f>IF(N1518="zákl. přenesená",J1518,0)</f>
        <v>0</v>
      </c>
      <c r="BH1518" s="228">
        <f>IF(N1518="sníž. přenesená",J1518,0)</f>
        <v>0</v>
      </c>
      <c r="BI1518" s="228">
        <f>IF(N1518="nulová",J1518,0)</f>
        <v>0</v>
      </c>
      <c r="BJ1518" s="20" t="s">
        <v>91</v>
      </c>
      <c r="BK1518" s="228">
        <f>ROUND(I1518*H1518,2)</f>
        <v>0</v>
      </c>
      <c r="BL1518" s="20" t="s">
        <v>291</v>
      </c>
      <c r="BM1518" s="227" t="s">
        <v>1685</v>
      </c>
    </row>
    <row r="1519" s="14" customFormat="1">
      <c r="A1519" s="14"/>
      <c r="B1519" s="245"/>
      <c r="C1519" s="246"/>
      <c r="D1519" s="236" t="s">
        <v>167</v>
      </c>
      <c r="E1519" s="246"/>
      <c r="F1519" s="248" t="s">
        <v>1686</v>
      </c>
      <c r="G1519" s="246"/>
      <c r="H1519" s="249">
        <v>126</v>
      </c>
      <c r="I1519" s="250"/>
      <c r="J1519" s="246"/>
      <c r="K1519" s="246"/>
      <c r="L1519" s="251"/>
      <c r="M1519" s="252"/>
      <c r="N1519" s="253"/>
      <c r="O1519" s="253"/>
      <c r="P1519" s="253"/>
      <c r="Q1519" s="253"/>
      <c r="R1519" s="253"/>
      <c r="S1519" s="253"/>
      <c r="T1519" s="254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55" t="s">
        <v>167</v>
      </c>
      <c r="AU1519" s="255" t="s">
        <v>94</v>
      </c>
      <c r="AV1519" s="14" t="s">
        <v>94</v>
      </c>
      <c r="AW1519" s="14" t="s">
        <v>4</v>
      </c>
      <c r="AX1519" s="14" t="s">
        <v>91</v>
      </c>
      <c r="AY1519" s="255" t="s">
        <v>156</v>
      </c>
    </row>
    <row r="1520" s="2" customFormat="1" ht="21.75" customHeight="1">
      <c r="A1520" s="42"/>
      <c r="B1520" s="43"/>
      <c r="C1520" s="216" t="s">
        <v>1687</v>
      </c>
      <c r="D1520" s="216" t="s">
        <v>158</v>
      </c>
      <c r="E1520" s="217" t="s">
        <v>1688</v>
      </c>
      <c r="F1520" s="218" t="s">
        <v>1689</v>
      </c>
      <c r="G1520" s="219" t="s">
        <v>212</v>
      </c>
      <c r="H1520" s="220">
        <v>47.600000000000001</v>
      </c>
      <c r="I1520" s="221"/>
      <c r="J1520" s="222">
        <f>ROUND(I1520*H1520,2)</f>
        <v>0</v>
      </c>
      <c r="K1520" s="218" t="s">
        <v>162</v>
      </c>
      <c r="L1520" s="48"/>
      <c r="M1520" s="223" t="s">
        <v>36</v>
      </c>
      <c r="N1520" s="224" t="s">
        <v>54</v>
      </c>
      <c r="O1520" s="88"/>
      <c r="P1520" s="225">
        <f>O1520*H1520</f>
        <v>0</v>
      </c>
      <c r="Q1520" s="225">
        <v>3.0000000000000001E-05</v>
      </c>
      <c r="R1520" s="225">
        <f>Q1520*H1520</f>
        <v>0.001428</v>
      </c>
      <c r="S1520" s="225">
        <v>0</v>
      </c>
      <c r="T1520" s="226">
        <f>S1520*H1520</f>
        <v>0</v>
      </c>
      <c r="U1520" s="42"/>
      <c r="V1520" s="42"/>
      <c r="W1520" s="42"/>
      <c r="X1520" s="42"/>
      <c r="Y1520" s="42"/>
      <c r="Z1520" s="42"/>
      <c r="AA1520" s="42"/>
      <c r="AB1520" s="42"/>
      <c r="AC1520" s="42"/>
      <c r="AD1520" s="42"/>
      <c r="AE1520" s="42"/>
      <c r="AR1520" s="227" t="s">
        <v>291</v>
      </c>
      <c r="AT1520" s="227" t="s">
        <v>158</v>
      </c>
      <c r="AU1520" s="227" t="s">
        <v>94</v>
      </c>
      <c r="AY1520" s="20" t="s">
        <v>156</v>
      </c>
      <c r="BE1520" s="228">
        <f>IF(N1520="základní",J1520,0)</f>
        <v>0</v>
      </c>
      <c r="BF1520" s="228">
        <f>IF(N1520="snížená",J1520,0)</f>
        <v>0</v>
      </c>
      <c r="BG1520" s="228">
        <f>IF(N1520="zákl. přenesená",J1520,0)</f>
        <v>0</v>
      </c>
      <c r="BH1520" s="228">
        <f>IF(N1520="sníž. přenesená",J1520,0)</f>
        <v>0</v>
      </c>
      <c r="BI1520" s="228">
        <f>IF(N1520="nulová",J1520,0)</f>
        <v>0</v>
      </c>
      <c r="BJ1520" s="20" t="s">
        <v>91</v>
      </c>
      <c r="BK1520" s="228">
        <f>ROUND(I1520*H1520,2)</f>
        <v>0</v>
      </c>
      <c r="BL1520" s="20" t="s">
        <v>291</v>
      </c>
      <c r="BM1520" s="227" t="s">
        <v>1690</v>
      </c>
    </row>
    <row r="1521" s="2" customFormat="1">
      <c r="A1521" s="42"/>
      <c r="B1521" s="43"/>
      <c r="C1521" s="44"/>
      <c r="D1521" s="229" t="s">
        <v>165</v>
      </c>
      <c r="E1521" s="44"/>
      <c r="F1521" s="230" t="s">
        <v>1691</v>
      </c>
      <c r="G1521" s="44"/>
      <c r="H1521" s="44"/>
      <c r="I1521" s="231"/>
      <c r="J1521" s="44"/>
      <c r="K1521" s="44"/>
      <c r="L1521" s="48"/>
      <c r="M1521" s="232"/>
      <c r="N1521" s="233"/>
      <c r="O1521" s="88"/>
      <c r="P1521" s="88"/>
      <c r="Q1521" s="88"/>
      <c r="R1521" s="88"/>
      <c r="S1521" s="88"/>
      <c r="T1521" s="89"/>
      <c r="U1521" s="42"/>
      <c r="V1521" s="42"/>
      <c r="W1521" s="42"/>
      <c r="X1521" s="42"/>
      <c r="Y1521" s="42"/>
      <c r="Z1521" s="42"/>
      <c r="AA1521" s="42"/>
      <c r="AB1521" s="42"/>
      <c r="AC1521" s="42"/>
      <c r="AD1521" s="42"/>
      <c r="AE1521" s="42"/>
      <c r="AT1521" s="20" t="s">
        <v>165</v>
      </c>
      <c r="AU1521" s="20" t="s">
        <v>94</v>
      </c>
    </row>
    <row r="1522" s="13" customFormat="1">
      <c r="A1522" s="13"/>
      <c r="B1522" s="234"/>
      <c r="C1522" s="235"/>
      <c r="D1522" s="236" t="s">
        <v>167</v>
      </c>
      <c r="E1522" s="237" t="s">
        <v>36</v>
      </c>
      <c r="F1522" s="238" t="s">
        <v>1692</v>
      </c>
      <c r="G1522" s="235"/>
      <c r="H1522" s="237" t="s">
        <v>36</v>
      </c>
      <c r="I1522" s="239"/>
      <c r="J1522" s="235"/>
      <c r="K1522" s="235"/>
      <c r="L1522" s="240"/>
      <c r="M1522" s="241"/>
      <c r="N1522" s="242"/>
      <c r="O1522" s="242"/>
      <c r="P1522" s="242"/>
      <c r="Q1522" s="242"/>
      <c r="R1522" s="242"/>
      <c r="S1522" s="242"/>
      <c r="T1522" s="243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44" t="s">
        <v>167</v>
      </c>
      <c r="AU1522" s="244" t="s">
        <v>94</v>
      </c>
      <c r="AV1522" s="13" t="s">
        <v>91</v>
      </c>
      <c r="AW1522" s="13" t="s">
        <v>43</v>
      </c>
      <c r="AX1522" s="13" t="s">
        <v>83</v>
      </c>
      <c r="AY1522" s="244" t="s">
        <v>156</v>
      </c>
    </row>
    <row r="1523" s="14" customFormat="1">
      <c r="A1523" s="14"/>
      <c r="B1523" s="245"/>
      <c r="C1523" s="246"/>
      <c r="D1523" s="236" t="s">
        <v>167</v>
      </c>
      <c r="E1523" s="247" t="s">
        <v>36</v>
      </c>
      <c r="F1523" s="248" t="s">
        <v>1693</v>
      </c>
      <c r="G1523" s="246"/>
      <c r="H1523" s="249">
        <v>47.600000000000001</v>
      </c>
      <c r="I1523" s="250"/>
      <c r="J1523" s="246"/>
      <c r="K1523" s="246"/>
      <c r="L1523" s="251"/>
      <c r="M1523" s="252"/>
      <c r="N1523" s="253"/>
      <c r="O1523" s="253"/>
      <c r="P1523" s="253"/>
      <c r="Q1523" s="253"/>
      <c r="R1523" s="253"/>
      <c r="S1523" s="253"/>
      <c r="T1523" s="254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5" t="s">
        <v>167</v>
      </c>
      <c r="AU1523" s="255" t="s">
        <v>94</v>
      </c>
      <c r="AV1523" s="14" t="s">
        <v>94</v>
      </c>
      <c r="AW1523" s="14" t="s">
        <v>43</v>
      </c>
      <c r="AX1523" s="14" t="s">
        <v>91</v>
      </c>
      <c r="AY1523" s="255" t="s">
        <v>156</v>
      </c>
    </row>
    <row r="1524" s="2" customFormat="1" ht="16.5" customHeight="1">
      <c r="A1524" s="42"/>
      <c r="B1524" s="43"/>
      <c r="C1524" s="282" t="s">
        <v>1694</v>
      </c>
      <c r="D1524" s="282" t="s">
        <v>849</v>
      </c>
      <c r="E1524" s="283" t="s">
        <v>1695</v>
      </c>
      <c r="F1524" s="284" t="s">
        <v>1696</v>
      </c>
      <c r="G1524" s="285" t="s">
        <v>212</v>
      </c>
      <c r="H1524" s="286">
        <v>49.979999999999997</v>
      </c>
      <c r="I1524" s="287"/>
      <c r="J1524" s="288">
        <f>ROUND(I1524*H1524,2)</f>
        <v>0</v>
      </c>
      <c r="K1524" s="284" t="s">
        <v>162</v>
      </c>
      <c r="L1524" s="289"/>
      <c r="M1524" s="290" t="s">
        <v>36</v>
      </c>
      <c r="N1524" s="291" t="s">
        <v>54</v>
      </c>
      <c r="O1524" s="88"/>
      <c r="P1524" s="225">
        <f>O1524*H1524</f>
        <v>0</v>
      </c>
      <c r="Q1524" s="225">
        <v>0.00038000000000000002</v>
      </c>
      <c r="R1524" s="225">
        <f>Q1524*H1524</f>
        <v>0.0189924</v>
      </c>
      <c r="S1524" s="225">
        <v>0</v>
      </c>
      <c r="T1524" s="226">
        <f>S1524*H1524</f>
        <v>0</v>
      </c>
      <c r="U1524" s="42"/>
      <c r="V1524" s="42"/>
      <c r="W1524" s="42"/>
      <c r="X1524" s="42"/>
      <c r="Y1524" s="42"/>
      <c r="Z1524" s="42"/>
      <c r="AA1524" s="42"/>
      <c r="AB1524" s="42"/>
      <c r="AC1524" s="42"/>
      <c r="AD1524" s="42"/>
      <c r="AE1524" s="42"/>
      <c r="AR1524" s="227" t="s">
        <v>401</v>
      </c>
      <c r="AT1524" s="227" t="s">
        <v>849</v>
      </c>
      <c r="AU1524" s="227" t="s">
        <v>94</v>
      </c>
      <c r="AY1524" s="20" t="s">
        <v>156</v>
      </c>
      <c r="BE1524" s="228">
        <f>IF(N1524="základní",J1524,0)</f>
        <v>0</v>
      </c>
      <c r="BF1524" s="228">
        <f>IF(N1524="snížená",J1524,0)</f>
        <v>0</v>
      </c>
      <c r="BG1524" s="228">
        <f>IF(N1524="zákl. přenesená",J1524,0)</f>
        <v>0</v>
      </c>
      <c r="BH1524" s="228">
        <f>IF(N1524="sníž. přenesená",J1524,0)</f>
        <v>0</v>
      </c>
      <c r="BI1524" s="228">
        <f>IF(N1524="nulová",J1524,0)</f>
        <v>0</v>
      </c>
      <c r="BJ1524" s="20" t="s">
        <v>91</v>
      </c>
      <c r="BK1524" s="228">
        <f>ROUND(I1524*H1524,2)</f>
        <v>0</v>
      </c>
      <c r="BL1524" s="20" t="s">
        <v>291</v>
      </c>
      <c r="BM1524" s="227" t="s">
        <v>1697</v>
      </c>
    </row>
    <row r="1525" s="14" customFormat="1">
      <c r="A1525" s="14"/>
      <c r="B1525" s="245"/>
      <c r="C1525" s="246"/>
      <c r="D1525" s="236" t="s">
        <v>167</v>
      </c>
      <c r="E1525" s="246"/>
      <c r="F1525" s="248" t="s">
        <v>1698</v>
      </c>
      <c r="G1525" s="246"/>
      <c r="H1525" s="249">
        <v>49.979999999999997</v>
      </c>
      <c r="I1525" s="250"/>
      <c r="J1525" s="246"/>
      <c r="K1525" s="246"/>
      <c r="L1525" s="251"/>
      <c r="M1525" s="252"/>
      <c r="N1525" s="253"/>
      <c r="O1525" s="253"/>
      <c r="P1525" s="253"/>
      <c r="Q1525" s="253"/>
      <c r="R1525" s="253"/>
      <c r="S1525" s="253"/>
      <c r="T1525" s="254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55" t="s">
        <v>167</v>
      </c>
      <c r="AU1525" s="255" t="s">
        <v>94</v>
      </c>
      <c r="AV1525" s="14" t="s">
        <v>94</v>
      </c>
      <c r="AW1525" s="14" t="s">
        <v>4</v>
      </c>
      <c r="AX1525" s="14" t="s">
        <v>91</v>
      </c>
      <c r="AY1525" s="255" t="s">
        <v>156</v>
      </c>
    </row>
    <row r="1526" s="2" customFormat="1" ht="24.15" customHeight="1">
      <c r="A1526" s="42"/>
      <c r="B1526" s="43"/>
      <c r="C1526" s="216" t="s">
        <v>1699</v>
      </c>
      <c r="D1526" s="216" t="s">
        <v>158</v>
      </c>
      <c r="E1526" s="217" t="s">
        <v>1700</v>
      </c>
      <c r="F1526" s="218" t="s">
        <v>1701</v>
      </c>
      <c r="G1526" s="219" t="s">
        <v>161</v>
      </c>
      <c r="H1526" s="220">
        <v>60</v>
      </c>
      <c r="I1526" s="221"/>
      <c r="J1526" s="222">
        <f>ROUND(I1526*H1526,2)</f>
        <v>0</v>
      </c>
      <c r="K1526" s="218" t="s">
        <v>162</v>
      </c>
      <c r="L1526" s="48"/>
      <c r="M1526" s="223" t="s">
        <v>36</v>
      </c>
      <c r="N1526" s="224" t="s">
        <v>54</v>
      </c>
      <c r="O1526" s="88"/>
      <c r="P1526" s="225">
        <f>O1526*H1526</f>
        <v>0</v>
      </c>
      <c r="Q1526" s="225">
        <v>7.4040000000000003E-05</v>
      </c>
      <c r="R1526" s="225">
        <f>Q1526*H1526</f>
        <v>0.0044424</v>
      </c>
      <c r="S1526" s="225">
        <v>0</v>
      </c>
      <c r="T1526" s="226">
        <f>S1526*H1526</f>
        <v>0</v>
      </c>
      <c r="U1526" s="42"/>
      <c r="V1526" s="42"/>
      <c r="W1526" s="42"/>
      <c r="X1526" s="42"/>
      <c r="Y1526" s="42"/>
      <c r="Z1526" s="42"/>
      <c r="AA1526" s="42"/>
      <c r="AB1526" s="42"/>
      <c r="AC1526" s="42"/>
      <c r="AD1526" s="42"/>
      <c r="AE1526" s="42"/>
      <c r="AR1526" s="227" t="s">
        <v>291</v>
      </c>
      <c r="AT1526" s="227" t="s">
        <v>158</v>
      </c>
      <c r="AU1526" s="227" t="s">
        <v>94</v>
      </c>
      <c r="AY1526" s="20" t="s">
        <v>156</v>
      </c>
      <c r="BE1526" s="228">
        <f>IF(N1526="základní",J1526,0)</f>
        <v>0</v>
      </c>
      <c r="BF1526" s="228">
        <f>IF(N1526="snížená",J1526,0)</f>
        <v>0</v>
      </c>
      <c r="BG1526" s="228">
        <f>IF(N1526="zákl. přenesená",J1526,0)</f>
        <v>0</v>
      </c>
      <c r="BH1526" s="228">
        <f>IF(N1526="sníž. přenesená",J1526,0)</f>
        <v>0</v>
      </c>
      <c r="BI1526" s="228">
        <f>IF(N1526="nulová",J1526,0)</f>
        <v>0</v>
      </c>
      <c r="BJ1526" s="20" t="s">
        <v>91</v>
      </c>
      <c r="BK1526" s="228">
        <f>ROUND(I1526*H1526,2)</f>
        <v>0</v>
      </c>
      <c r="BL1526" s="20" t="s">
        <v>291</v>
      </c>
      <c r="BM1526" s="227" t="s">
        <v>1702</v>
      </c>
    </row>
    <row r="1527" s="2" customFormat="1">
      <c r="A1527" s="42"/>
      <c r="B1527" s="43"/>
      <c r="C1527" s="44"/>
      <c r="D1527" s="229" t="s">
        <v>165</v>
      </c>
      <c r="E1527" s="44"/>
      <c r="F1527" s="230" t="s">
        <v>1703</v>
      </c>
      <c r="G1527" s="44"/>
      <c r="H1527" s="44"/>
      <c r="I1527" s="231"/>
      <c r="J1527" s="44"/>
      <c r="K1527" s="44"/>
      <c r="L1527" s="48"/>
      <c r="M1527" s="232"/>
      <c r="N1527" s="233"/>
      <c r="O1527" s="88"/>
      <c r="P1527" s="88"/>
      <c r="Q1527" s="88"/>
      <c r="R1527" s="88"/>
      <c r="S1527" s="88"/>
      <c r="T1527" s="89"/>
      <c r="U1527" s="42"/>
      <c r="V1527" s="42"/>
      <c r="W1527" s="42"/>
      <c r="X1527" s="42"/>
      <c r="Y1527" s="42"/>
      <c r="Z1527" s="42"/>
      <c r="AA1527" s="42"/>
      <c r="AB1527" s="42"/>
      <c r="AC1527" s="42"/>
      <c r="AD1527" s="42"/>
      <c r="AE1527" s="42"/>
      <c r="AT1527" s="20" t="s">
        <v>165</v>
      </c>
      <c r="AU1527" s="20" t="s">
        <v>94</v>
      </c>
    </row>
    <row r="1528" s="2" customFormat="1" ht="24.15" customHeight="1">
      <c r="A1528" s="42"/>
      <c r="B1528" s="43"/>
      <c r="C1528" s="216" t="s">
        <v>1704</v>
      </c>
      <c r="D1528" s="216" t="s">
        <v>158</v>
      </c>
      <c r="E1528" s="217" t="s">
        <v>1705</v>
      </c>
      <c r="F1528" s="218" t="s">
        <v>1706</v>
      </c>
      <c r="G1528" s="219" t="s">
        <v>161</v>
      </c>
      <c r="H1528" s="220">
        <v>60</v>
      </c>
      <c r="I1528" s="221"/>
      <c r="J1528" s="222">
        <f>ROUND(I1528*H1528,2)</f>
        <v>0</v>
      </c>
      <c r="K1528" s="218" t="s">
        <v>162</v>
      </c>
      <c r="L1528" s="48"/>
      <c r="M1528" s="223" t="s">
        <v>36</v>
      </c>
      <c r="N1528" s="224" t="s">
        <v>54</v>
      </c>
      <c r="O1528" s="88"/>
      <c r="P1528" s="225">
        <f>O1528*H1528</f>
        <v>0</v>
      </c>
      <c r="Q1528" s="225">
        <v>0.00012349999999999999</v>
      </c>
      <c r="R1528" s="225">
        <f>Q1528*H1528</f>
        <v>0.0074099999999999999</v>
      </c>
      <c r="S1528" s="225">
        <v>0</v>
      </c>
      <c r="T1528" s="226">
        <f>S1528*H1528</f>
        <v>0</v>
      </c>
      <c r="U1528" s="42"/>
      <c r="V1528" s="42"/>
      <c r="W1528" s="42"/>
      <c r="X1528" s="42"/>
      <c r="Y1528" s="42"/>
      <c r="Z1528" s="42"/>
      <c r="AA1528" s="42"/>
      <c r="AB1528" s="42"/>
      <c r="AC1528" s="42"/>
      <c r="AD1528" s="42"/>
      <c r="AE1528" s="42"/>
      <c r="AR1528" s="227" t="s">
        <v>291</v>
      </c>
      <c r="AT1528" s="227" t="s">
        <v>158</v>
      </c>
      <c r="AU1528" s="227" t="s">
        <v>94</v>
      </c>
      <c r="AY1528" s="20" t="s">
        <v>156</v>
      </c>
      <c r="BE1528" s="228">
        <f>IF(N1528="základní",J1528,0)</f>
        <v>0</v>
      </c>
      <c r="BF1528" s="228">
        <f>IF(N1528="snížená",J1528,0)</f>
        <v>0</v>
      </c>
      <c r="BG1528" s="228">
        <f>IF(N1528="zákl. přenesená",J1528,0)</f>
        <v>0</v>
      </c>
      <c r="BH1528" s="228">
        <f>IF(N1528="sníž. přenesená",J1528,0)</f>
        <v>0</v>
      </c>
      <c r="BI1528" s="228">
        <f>IF(N1528="nulová",J1528,0)</f>
        <v>0</v>
      </c>
      <c r="BJ1528" s="20" t="s">
        <v>91</v>
      </c>
      <c r="BK1528" s="228">
        <f>ROUND(I1528*H1528,2)</f>
        <v>0</v>
      </c>
      <c r="BL1528" s="20" t="s">
        <v>291</v>
      </c>
      <c r="BM1528" s="227" t="s">
        <v>1707</v>
      </c>
    </row>
    <row r="1529" s="2" customFormat="1">
      <c r="A1529" s="42"/>
      <c r="B1529" s="43"/>
      <c r="C1529" s="44"/>
      <c r="D1529" s="229" t="s">
        <v>165</v>
      </c>
      <c r="E1529" s="44"/>
      <c r="F1529" s="230" t="s">
        <v>1708</v>
      </c>
      <c r="G1529" s="44"/>
      <c r="H1529" s="44"/>
      <c r="I1529" s="231"/>
      <c r="J1529" s="44"/>
      <c r="K1529" s="44"/>
      <c r="L1529" s="48"/>
      <c r="M1529" s="232"/>
      <c r="N1529" s="233"/>
      <c r="O1529" s="88"/>
      <c r="P1529" s="88"/>
      <c r="Q1529" s="88"/>
      <c r="R1529" s="88"/>
      <c r="S1529" s="88"/>
      <c r="T1529" s="89"/>
      <c r="U1529" s="42"/>
      <c r="V1529" s="42"/>
      <c r="W1529" s="42"/>
      <c r="X1529" s="42"/>
      <c r="Y1529" s="42"/>
      <c r="Z1529" s="42"/>
      <c r="AA1529" s="42"/>
      <c r="AB1529" s="42"/>
      <c r="AC1529" s="42"/>
      <c r="AD1529" s="42"/>
      <c r="AE1529" s="42"/>
      <c r="AT1529" s="20" t="s">
        <v>165</v>
      </c>
      <c r="AU1529" s="20" t="s">
        <v>94</v>
      </c>
    </row>
    <row r="1530" s="13" customFormat="1">
      <c r="A1530" s="13"/>
      <c r="B1530" s="234"/>
      <c r="C1530" s="235"/>
      <c r="D1530" s="236" t="s">
        <v>167</v>
      </c>
      <c r="E1530" s="237" t="s">
        <v>36</v>
      </c>
      <c r="F1530" s="238" t="s">
        <v>1408</v>
      </c>
      <c r="G1530" s="235"/>
      <c r="H1530" s="237" t="s">
        <v>36</v>
      </c>
      <c r="I1530" s="239"/>
      <c r="J1530" s="235"/>
      <c r="K1530" s="235"/>
      <c r="L1530" s="240"/>
      <c r="M1530" s="241"/>
      <c r="N1530" s="242"/>
      <c r="O1530" s="242"/>
      <c r="P1530" s="242"/>
      <c r="Q1530" s="242"/>
      <c r="R1530" s="242"/>
      <c r="S1530" s="242"/>
      <c r="T1530" s="243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44" t="s">
        <v>167</v>
      </c>
      <c r="AU1530" s="244" t="s">
        <v>94</v>
      </c>
      <c r="AV1530" s="13" t="s">
        <v>91</v>
      </c>
      <c r="AW1530" s="13" t="s">
        <v>43</v>
      </c>
      <c r="AX1530" s="13" t="s">
        <v>83</v>
      </c>
      <c r="AY1530" s="244" t="s">
        <v>156</v>
      </c>
    </row>
    <row r="1531" s="13" customFormat="1">
      <c r="A1531" s="13"/>
      <c r="B1531" s="234"/>
      <c r="C1531" s="235"/>
      <c r="D1531" s="236" t="s">
        <v>167</v>
      </c>
      <c r="E1531" s="237" t="s">
        <v>36</v>
      </c>
      <c r="F1531" s="238" t="s">
        <v>1409</v>
      </c>
      <c r="G1531" s="235"/>
      <c r="H1531" s="237" t="s">
        <v>36</v>
      </c>
      <c r="I1531" s="239"/>
      <c r="J1531" s="235"/>
      <c r="K1531" s="235"/>
      <c r="L1531" s="240"/>
      <c r="M1531" s="241"/>
      <c r="N1531" s="242"/>
      <c r="O1531" s="242"/>
      <c r="P1531" s="242"/>
      <c r="Q1531" s="242"/>
      <c r="R1531" s="242"/>
      <c r="S1531" s="242"/>
      <c r="T1531" s="243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44" t="s">
        <v>167</v>
      </c>
      <c r="AU1531" s="244" t="s">
        <v>94</v>
      </c>
      <c r="AV1531" s="13" t="s">
        <v>91</v>
      </c>
      <c r="AW1531" s="13" t="s">
        <v>43</v>
      </c>
      <c r="AX1531" s="13" t="s">
        <v>83</v>
      </c>
      <c r="AY1531" s="244" t="s">
        <v>156</v>
      </c>
    </row>
    <row r="1532" s="13" customFormat="1">
      <c r="A1532" s="13"/>
      <c r="B1532" s="234"/>
      <c r="C1532" s="235"/>
      <c r="D1532" s="236" t="s">
        <v>167</v>
      </c>
      <c r="E1532" s="237" t="s">
        <v>36</v>
      </c>
      <c r="F1532" s="238" t="s">
        <v>1410</v>
      </c>
      <c r="G1532" s="235"/>
      <c r="H1532" s="237" t="s">
        <v>36</v>
      </c>
      <c r="I1532" s="239"/>
      <c r="J1532" s="235"/>
      <c r="K1532" s="235"/>
      <c r="L1532" s="240"/>
      <c r="M1532" s="241"/>
      <c r="N1532" s="242"/>
      <c r="O1532" s="242"/>
      <c r="P1532" s="242"/>
      <c r="Q1532" s="242"/>
      <c r="R1532" s="242"/>
      <c r="S1532" s="242"/>
      <c r="T1532" s="243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44" t="s">
        <v>167</v>
      </c>
      <c r="AU1532" s="244" t="s">
        <v>94</v>
      </c>
      <c r="AV1532" s="13" t="s">
        <v>91</v>
      </c>
      <c r="AW1532" s="13" t="s">
        <v>43</v>
      </c>
      <c r="AX1532" s="13" t="s">
        <v>83</v>
      </c>
      <c r="AY1532" s="244" t="s">
        <v>156</v>
      </c>
    </row>
    <row r="1533" s="13" customFormat="1">
      <c r="A1533" s="13"/>
      <c r="B1533" s="234"/>
      <c r="C1533" s="235"/>
      <c r="D1533" s="236" t="s">
        <v>167</v>
      </c>
      <c r="E1533" s="237" t="s">
        <v>36</v>
      </c>
      <c r="F1533" s="238" t="s">
        <v>1411</v>
      </c>
      <c r="G1533" s="235"/>
      <c r="H1533" s="237" t="s">
        <v>36</v>
      </c>
      <c r="I1533" s="239"/>
      <c r="J1533" s="235"/>
      <c r="K1533" s="235"/>
      <c r="L1533" s="240"/>
      <c r="M1533" s="241"/>
      <c r="N1533" s="242"/>
      <c r="O1533" s="242"/>
      <c r="P1533" s="242"/>
      <c r="Q1533" s="242"/>
      <c r="R1533" s="242"/>
      <c r="S1533" s="242"/>
      <c r="T1533" s="243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44" t="s">
        <v>167</v>
      </c>
      <c r="AU1533" s="244" t="s">
        <v>94</v>
      </c>
      <c r="AV1533" s="13" t="s">
        <v>91</v>
      </c>
      <c r="AW1533" s="13" t="s">
        <v>43</v>
      </c>
      <c r="AX1533" s="13" t="s">
        <v>83</v>
      </c>
      <c r="AY1533" s="244" t="s">
        <v>156</v>
      </c>
    </row>
    <row r="1534" s="13" customFormat="1">
      <c r="A1534" s="13"/>
      <c r="B1534" s="234"/>
      <c r="C1534" s="235"/>
      <c r="D1534" s="236" t="s">
        <v>167</v>
      </c>
      <c r="E1534" s="237" t="s">
        <v>36</v>
      </c>
      <c r="F1534" s="238" t="s">
        <v>1412</v>
      </c>
      <c r="G1534" s="235"/>
      <c r="H1534" s="237" t="s">
        <v>36</v>
      </c>
      <c r="I1534" s="239"/>
      <c r="J1534" s="235"/>
      <c r="K1534" s="235"/>
      <c r="L1534" s="240"/>
      <c r="M1534" s="241"/>
      <c r="N1534" s="242"/>
      <c r="O1534" s="242"/>
      <c r="P1534" s="242"/>
      <c r="Q1534" s="242"/>
      <c r="R1534" s="242"/>
      <c r="S1534" s="242"/>
      <c r="T1534" s="243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44" t="s">
        <v>167</v>
      </c>
      <c r="AU1534" s="244" t="s">
        <v>94</v>
      </c>
      <c r="AV1534" s="13" t="s">
        <v>91</v>
      </c>
      <c r="AW1534" s="13" t="s">
        <v>43</v>
      </c>
      <c r="AX1534" s="13" t="s">
        <v>83</v>
      </c>
      <c r="AY1534" s="244" t="s">
        <v>156</v>
      </c>
    </row>
    <row r="1535" s="13" customFormat="1">
      <c r="A1535" s="13"/>
      <c r="B1535" s="234"/>
      <c r="C1535" s="235"/>
      <c r="D1535" s="236" t="s">
        <v>167</v>
      </c>
      <c r="E1535" s="237" t="s">
        <v>36</v>
      </c>
      <c r="F1535" s="238" t="s">
        <v>1413</v>
      </c>
      <c r="G1535" s="235"/>
      <c r="H1535" s="237" t="s">
        <v>36</v>
      </c>
      <c r="I1535" s="239"/>
      <c r="J1535" s="235"/>
      <c r="K1535" s="235"/>
      <c r="L1535" s="240"/>
      <c r="M1535" s="241"/>
      <c r="N1535" s="242"/>
      <c r="O1535" s="242"/>
      <c r="P1535" s="242"/>
      <c r="Q1535" s="242"/>
      <c r="R1535" s="242"/>
      <c r="S1535" s="242"/>
      <c r="T1535" s="243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44" t="s">
        <v>167</v>
      </c>
      <c r="AU1535" s="244" t="s">
        <v>94</v>
      </c>
      <c r="AV1535" s="13" t="s">
        <v>91</v>
      </c>
      <c r="AW1535" s="13" t="s">
        <v>43</v>
      </c>
      <c r="AX1535" s="13" t="s">
        <v>83</v>
      </c>
      <c r="AY1535" s="244" t="s">
        <v>156</v>
      </c>
    </row>
    <row r="1536" s="13" customFormat="1">
      <c r="A1536" s="13"/>
      <c r="B1536" s="234"/>
      <c r="C1536" s="235"/>
      <c r="D1536" s="236" t="s">
        <v>167</v>
      </c>
      <c r="E1536" s="237" t="s">
        <v>36</v>
      </c>
      <c r="F1536" s="238" t="s">
        <v>1414</v>
      </c>
      <c r="G1536" s="235"/>
      <c r="H1536" s="237" t="s">
        <v>36</v>
      </c>
      <c r="I1536" s="239"/>
      <c r="J1536" s="235"/>
      <c r="K1536" s="235"/>
      <c r="L1536" s="240"/>
      <c r="M1536" s="241"/>
      <c r="N1536" s="242"/>
      <c r="O1536" s="242"/>
      <c r="P1536" s="242"/>
      <c r="Q1536" s="242"/>
      <c r="R1536" s="242"/>
      <c r="S1536" s="242"/>
      <c r="T1536" s="243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44" t="s">
        <v>167</v>
      </c>
      <c r="AU1536" s="244" t="s">
        <v>94</v>
      </c>
      <c r="AV1536" s="13" t="s">
        <v>91</v>
      </c>
      <c r="AW1536" s="13" t="s">
        <v>43</v>
      </c>
      <c r="AX1536" s="13" t="s">
        <v>83</v>
      </c>
      <c r="AY1536" s="244" t="s">
        <v>156</v>
      </c>
    </row>
    <row r="1537" s="13" customFormat="1">
      <c r="A1537" s="13"/>
      <c r="B1537" s="234"/>
      <c r="C1537" s="235"/>
      <c r="D1537" s="236" t="s">
        <v>167</v>
      </c>
      <c r="E1537" s="237" t="s">
        <v>36</v>
      </c>
      <c r="F1537" s="238" t="s">
        <v>1413</v>
      </c>
      <c r="G1537" s="235"/>
      <c r="H1537" s="237" t="s">
        <v>36</v>
      </c>
      <c r="I1537" s="239"/>
      <c r="J1537" s="235"/>
      <c r="K1537" s="235"/>
      <c r="L1537" s="240"/>
      <c r="M1537" s="241"/>
      <c r="N1537" s="242"/>
      <c r="O1537" s="242"/>
      <c r="P1537" s="242"/>
      <c r="Q1537" s="242"/>
      <c r="R1537" s="242"/>
      <c r="S1537" s="242"/>
      <c r="T1537" s="243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44" t="s">
        <v>167</v>
      </c>
      <c r="AU1537" s="244" t="s">
        <v>94</v>
      </c>
      <c r="AV1537" s="13" t="s">
        <v>91</v>
      </c>
      <c r="AW1537" s="13" t="s">
        <v>43</v>
      </c>
      <c r="AX1537" s="13" t="s">
        <v>83</v>
      </c>
      <c r="AY1537" s="244" t="s">
        <v>156</v>
      </c>
    </row>
    <row r="1538" s="13" customFormat="1">
      <c r="A1538" s="13"/>
      <c r="B1538" s="234"/>
      <c r="C1538" s="235"/>
      <c r="D1538" s="236" t="s">
        <v>167</v>
      </c>
      <c r="E1538" s="237" t="s">
        <v>36</v>
      </c>
      <c r="F1538" s="238" t="s">
        <v>1415</v>
      </c>
      <c r="G1538" s="235"/>
      <c r="H1538" s="237" t="s">
        <v>36</v>
      </c>
      <c r="I1538" s="239"/>
      <c r="J1538" s="235"/>
      <c r="K1538" s="235"/>
      <c r="L1538" s="240"/>
      <c r="M1538" s="241"/>
      <c r="N1538" s="242"/>
      <c r="O1538" s="242"/>
      <c r="P1538" s="242"/>
      <c r="Q1538" s="242"/>
      <c r="R1538" s="242"/>
      <c r="S1538" s="242"/>
      <c r="T1538" s="243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44" t="s">
        <v>167</v>
      </c>
      <c r="AU1538" s="244" t="s">
        <v>94</v>
      </c>
      <c r="AV1538" s="13" t="s">
        <v>91</v>
      </c>
      <c r="AW1538" s="13" t="s">
        <v>43</v>
      </c>
      <c r="AX1538" s="13" t="s">
        <v>83</v>
      </c>
      <c r="AY1538" s="244" t="s">
        <v>156</v>
      </c>
    </row>
    <row r="1539" s="13" customFormat="1">
      <c r="A1539" s="13"/>
      <c r="B1539" s="234"/>
      <c r="C1539" s="235"/>
      <c r="D1539" s="236" t="s">
        <v>167</v>
      </c>
      <c r="E1539" s="237" t="s">
        <v>36</v>
      </c>
      <c r="F1539" s="238" t="s">
        <v>1416</v>
      </c>
      <c r="G1539" s="235"/>
      <c r="H1539" s="237" t="s">
        <v>36</v>
      </c>
      <c r="I1539" s="239"/>
      <c r="J1539" s="235"/>
      <c r="K1539" s="235"/>
      <c r="L1539" s="240"/>
      <c r="M1539" s="241"/>
      <c r="N1539" s="242"/>
      <c r="O1539" s="242"/>
      <c r="P1539" s="242"/>
      <c r="Q1539" s="242"/>
      <c r="R1539" s="242"/>
      <c r="S1539" s="242"/>
      <c r="T1539" s="243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44" t="s">
        <v>167</v>
      </c>
      <c r="AU1539" s="244" t="s">
        <v>94</v>
      </c>
      <c r="AV1539" s="13" t="s">
        <v>91</v>
      </c>
      <c r="AW1539" s="13" t="s">
        <v>43</v>
      </c>
      <c r="AX1539" s="13" t="s">
        <v>83</v>
      </c>
      <c r="AY1539" s="244" t="s">
        <v>156</v>
      </c>
    </row>
    <row r="1540" s="13" customFormat="1">
      <c r="A1540" s="13"/>
      <c r="B1540" s="234"/>
      <c r="C1540" s="235"/>
      <c r="D1540" s="236" t="s">
        <v>167</v>
      </c>
      <c r="E1540" s="237" t="s">
        <v>36</v>
      </c>
      <c r="F1540" s="238" t="s">
        <v>1417</v>
      </c>
      <c r="G1540" s="235"/>
      <c r="H1540" s="237" t="s">
        <v>36</v>
      </c>
      <c r="I1540" s="239"/>
      <c r="J1540" s="235"/>
      <c r="K1540" s="235"/>
      <c r="L1540" s="240"/>
      <c r="M1540" s="241"/>
      <c r="N1540" s="242"/>
      <c r="O1540" s="242"/>
      <c r="P1540" s="242"/>
      <c r="Q1540" s="242"/>
      <c r="R1540" s="242"/>
      <c r="S1540" s="242"/>
      <c r="T1540" s="243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44" t="s">
        <v>167</v>
      </c>
      <c r="AU1540" s="244" t="s">
        <v>94</v>
      </c>
      <c r="AV1540" s="13" t="s">
        <v>91</v>
      </c>
      <c r="AW1540" s="13" t="s">
        <v>43</v>
      </c>
      <c r="AX1540" s="13" t="s">
        <v>83</v>
      </c>
      <c r="AY1540" s="244" t="s">
        <v>156</v>
      </c>
    </row>
    <row r="1541" s="13" customFormat="1">
      <c r="A1541" s="13"/>
      <c r="B1541" s="234"/>
      <c r="C1541" s="235"/>
      <c r="D1541" s="236" t="s">
        <v>167</v>
      </c>
      <c r="E1541" s="237" t="s">
        <v>36</v>
      </c>
      <c r="F1541" s="238" t="s">
        <v>1418</v>
      </c>
      <c r="G1541" s="235"/>
      <c r="H1541" s="237" t="s">
        <v>36</v>
      </c>
      <c r="I1541" s="239"/>
      <c r="J1541" s="235"/>
      <c r="K1541" s="235"/>
      <c r="L1541" s="240"/>
      <c r="M1541" s="241"/>
      <c r="N1541" s="242"/>
      <c r="O1541" s="242"/>
      <c r="P1541" s="242"/>
      <c r="Q1541" s="242"/>
      <c r="R1541" s="242"/>
      <c r="S1541" s="242"/>
      <c r="T1541" s="243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44" t="s">
        <v>167</v>
      </c>
      <c r="AU1541" s="244" t="s">
        <v>94</v>
      </c>
      <c r="AV1541" s="13" t="s">
        <v>91</v>
      </c>
      <c r="AW1541" s="13" t="s">
        <v>43</v>
      </c>
      <c r="AX1541" s="13" t="s">
        <v>83</v>
      </c>
      <c r="AY1541" s="244" t="s">
        <v>156</v>
      </c>
    </row>
    <row r="1542" s="13" customFormat="1">
      <c r="A1542" s="13"/>
      <c r="B1542" s="234"/>
      <c r="C1542" s="235"/>
      <c r="D1542" s="236" t="s">
        <v>167</v>
      </c>
      <c r="E1542" s="237" t="s">
        <v>36</v>
      </c>
      <c r="F1542" s="238" t="s">
        <v>1419</v>
      </c>
      <c r="G1542" s="235"/>
      <c r="H1542" s="237" t="s">
        <v>36</v>
      </c>
      <c r="I1542" s="239"/>
      <c r="J1542" s="235"/>
      <c r="K1542" s="235"/>
      <c r="L1542" s="240"/>
      <c r="M1542" s="241"/>
      <c r="N1542" s="242"/>
      <c r="O1542" s="242"/>
      <c r="P1542" s="242"/>
      <c r="Q1542" s="242"/>
      <c r="R1542" s="242"/>
      <c r="S1542" s="242"/>
      <c r="T1542" s="243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44" t="s">
        <v>167</v>
      </c>
      <c r="AU1542" s="244" t="s">
        <v>94</v>
      </c>
      <c r="AV1542" s="13" t="s">
        <v>91</v>
      </c>
      <c r="AW1542" s="13" t="s">
        <v>43</v>
      </c>
      <c r="AX1542" s="13" t="s">
        <v>83</v>
      </c>
      <c r="AY1542" s="244" t="s">
        <v>156</v>
      </c>
    </row>
    <row r="1543" s="13" customFormat="1">
      <c r="A1543" s="13"/>
      <c r="B1543" s="234"/>
      <c r="C1543" s="235"/>
      <c r="D1543" s="236" t="s">
        <v>167</v>
      </c>
      <c r="E1543" s="237" t="s">
        <v>36</v>
      </c>
      <c r="F1543" s="238" t="s">
        <v>1420</v>
      </c>
      <c r="G1543" s="235"/>
      <c r="H1543" s="237" t="s">
        <v>36</v>
      </c>
      <c r="I1543" s="239"/>
      <c r="J1543" s="235"/>
      <c r="K1543" s="235"/>
      <c r="L1543" s="240"/>
      <c r="M1543" s="241"/>
      <c r="N1543" s="242"/>
      <c r="O1543" s="242"/>
      <c r="P1543" s="242"/>
      <c r="Q1543" s="242"/>
      <c r="R1543" s="242"/>
      <c r="S1543" s="242"/>
      <c r="T1543" s="243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44" t="s">
        <v>167</v>
      </c>
      <c r="AU1543" s="244" t="s">
        <v>94</v>
      </c>
      <c r="AV1543" s="13" t="s">
        <v>91</v>
      </c>
      <c r="AW1543" s="13" t="s">
        <v>43</v>
      </c>
      <c r="AX1543" s="13" t="s">
        <v>83</v>
      </c>
      <c r="AY1543" s="244" t="s">
        <v>156</v>
      </c>
    </row>
    <row r="1544" s="14" customFormat="1">
      <c r="A1544" s="14"/>
      <c r="B1544" s="245"/>
      <c r="C1544" s="246"/>
      <c r="D1544" s="236" t="s">
        <v>167</v>
      </c>
      <c r="E1544" s="247" t="s">
        <v>36</v>
      </c>
      <c r="F1544" s="248" t="s">
        <v>1534</v>
      </c>
      <c r="G1544" s="246"/>
      <c r="H1544" s="249">
        <v>60</v>
      </c>
      <c r="I1544" s="250"/>
      <c r="J1544" s="246"/>
      <c r="K1544" s="246"/>
      <c r="L1544" s="251"/>
      <c r="M1544" s="252"/>
      <c r="N1544" s="253"/>
      <c r="O1544" s="253"/>
      <c r="P1544" s="253"/>
      <c r="Q1544" s="253"/>
      <c r="R1544" s="253"/>
      <c r="S1544" s="253"/>
      <c r="T1544" s="254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55" t="s">
        <v>167</v>
      </c>
      <c r="AU1544" s="255" t="s">
        <v>94</v>
      </c>
      <c r="AV1544" s="14" t="s">
        <v>94</v>
      </c>
      <c r="AW1544" s="14" t="s">
        <v>43</v>
      </c>
      <c r="AX1544" s="14" t="s">
        <v>83</v>
      </c>
      <c r="AY1544" s="255" t="s">
        <v>156</v>
      </c>
    </row>
    <row r="1545" s="15" customFormat="1">
      <c r="A1545" s="15"/>
      <c r="B1545" s="256"/>
      <c r="C1545" s="257"/>
      <c r="D1545" s="236" t="s">
        <v>167</v>
      </c>
      <c r="E1545" s="258" t="s">
        <v>36</v>
      </c>
      <c r="F1545" s="259" t="s">
        <v>250</v>
      </c>
      <c r="G1545" s="257"/>
      <c r="H1545" s="260">
        <v>60</v>
      </c>
      <c r="I1545" s="261"/>
      <c r="J1545" s="257"/>
      <c r="K1545" s="257"/>
      <c r="L1545" s="262"/>
      <c r="M1545" s="263"/>
      <c r="N1545" s="264"/>
      <c r="O1545" s="264"/>
      <c r="P1545" s="264"/>
      <c r="Q1545" s="264"/>
      <c r="R1545" s="264"/>
      <c r="S1545" s="264"/>
      <c r="T1545" s="265"/>
      <c r="U1545" s="15"/>
      <c r="V1545" s="15"/>
      <c r="W1545" s="15"/>
      <c r="X1545" s="15"/>
      <c r="Y1545" s="15"/>
      <c r="Z1545" s="15"/>
      <c r="AA1545" s="15"/>
      <c r="AB1545" s="15"/>
      <c r="AC1545" s="15"/>
      <c r="AD1545" s="15"/>
      <c r="AE1545" s="15"/>
      <c r="AT1545" s="266" t="s">
        <v>167</v>
      </c>
      <c r="AU1545" s="266" t="s">
        <v>94</v>
      </c>
      <c r="AV1545" s="15" t="s">
        <v>163</v>
      </c>
      <c r="AW1545" s="15" t="s">
        <v>43</v>
      </c>
      <c r="AX1545" s="15" t="s">
        <v>91</v>
      </c>
      <c r="AY1545" s="266" t="s">
        <v>156</v>
      </c>
    </row>
    <row r="1546" s="2" customFormat="1" ht="16.5" customHeight="1">
      <c r="A1546" s="42"/>
      <c r="B1546" s="43"/>
      <c r="C1546" s="282" t="s">
        <v>1709</v>
      </c>
      <c r="D1546" s="282" t="s">
        <v>849</v>
      </c>
      <c r="E1546" s="283" t="s">
        <v>1710</v>
      </c>
      <c r="F1546" s="284" t="s">
        <v>1711</v>
      </c>
      <c r="G1546" s="285" t="s">
        <v>190</v>
      </c>
      <c r="H1546" s="286">
        <v>5.9850000000000003</v>
      </c>
      <c r="I1546" s="287"/>
      <c r="J1546" s="288">
        <f>ROUND(I1546*H1546,2)</f>
        <v>0</v>
      </c>
      <c r="K1546" s="284" t="s">
        <v>162</v>
      </c>
      <c r="L1546" s="289"/>
      <c r="M1546" s="290" t="s">
        <v>36</v>
      </c>
      <c r="N1546" s="291" t="s">
        <v>54</v>
      </c>
      <c r="O1546" s="88"/>
      <c r="P1546" s="225">
        <f>O1546*H1546</f>
        <v>0</v>
      </c>
      <c r="Q1546" s="225">
        <v>0.025000000000000001</v>
      </c>
      <c r="R1546" s="225">
        <f>Q1546*H1546</f>
        <v>0.14962500000000001</v>
      </c>
      <c r="S1546" s="225">
        <v>0</v>
      </c>
      <c r="T1546" s="226">
        <f>S1546*H1546</f>
        <v>0</v>
      </c>
      <c r="U1546" s="42"/>
      <c r="V1546" s="42"/>
      <c r="W1546" s="42"/>
      <c r="X1546" s="42"/>
      <c r="Y1546" s="42"/>
      <c r="Z1546" s="42"/>
      <c r="AA1546" s="42"/>
      <c r="AB1546" s="42"/>
      <c r="AC1546" s="42"/>
      <c r="AD1546" s="42"/>
      <c r="AE1546" s="42"/>
      <c r="AR1546" s="227" t="s">
        <v>401</v>
      </c>
      <c r="AT1546" s="227" t="s">
        <v>849</v>
      </c>
      <c r="AU1546" s="227" t="s">
        <v>94</v>
      </c>
      <c r="AY1546" s="20" t="s">
        <v>156</v>
      </c>
      <c r="BE1546" s="228">
        <f>IF(N1546="základní",J1546,0)</f>
        <v>0</v>
      </c>
      <c r="BF1546" s="228">
        <f>IF(N1546="snížená",J1546,0)</f>
        <v>0</v>
      </c>
      <c r="BG1546" s="228">
        <f>IF(N1546="zákl. přenesená",J1546,0)</f>
        <v>0</v>
      </c>
      <c r="BH1546" s="228">
        <f>IF(N1546="sníž. přenesená",J1546,0)</f>
        <v>0</v>
      </c>
      <c r="BI1546" s="228">
        <f>IF(N1546="nulová",J1546,0)</f>
        <v>0</v>
      </c>
      <c r="BJ1546" s="20" t="s">
        <v>91</v>
      </c>
      <c r="BK1546" s="228">
        <f>ROUND(I1546*H1546,2)</f>
        <v>0</v>
      </c>
      <c r="BL1546" s="20" t="s">
        <v>291</v>
      </c>
      <c r="BM1546" s="227" t="s">
        <v>1712</v>
      </c>
    </row>
    <row r="1547" s="13" customFormat="1">
      <c r="A1547" s="13"/>
      <c r="B1547" s="234"/>
      <c r="C1547" s="235"/>
      <c r="D1547" s="236" t="s">
        <v>167</v>
      </c>
      <c r="E1547" s="237" t="s">
        <v>36</v>
      </c>
      <c r="F1547" s="238" t="s">
        <v>1408</v>
      </c>
      <c r="G1547" s="235"/>
      <c r="H1547" s="237" t="s">
        <v>36</v>
      </c>
      <c r="I1547" s="239"/>
      <c r="J1547" s="235"/>
      <c r="K1547" s="235"/>
      <c r="L1547" s="240"/>
      <c r="M1547" s="241"/>
      <c r="N1547" s="242"/>
      <c r="O1547" s="242"/>
      <c r="P1547" s="242"/>
      <c r="Q1547" s="242"/>
      <c r="R1547" s="242"/>
      <c r="S1547" s="242"/>
      <c r="T1547" s="243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44" t="s">
        <v>167</v>
      </c>
      <c r="AU1547" s="244" t="s">
        <v>94</v>
      </c>
      <c r="AV1547" s="13" t="s">
        <v>91</v>
      </c>
      <c r="AW1547" s="13" t="s">
        <v>43</v>
      </c>
      <c r="AX1547" s="13" t="s">
        <v>83</v>
      </c>
      <c r="AY1547" s="244" t="s">
        <v>156</v>
      </c>
    </row>
    <row r="1548" s="13" customFormat="1">
      <c r="A1548" s="13"/>
      <c r="B1548" s="234"/>
      <c r="C1548" s="235"/>
      <c r="D1548" s="236" t="s">
        <v>167</v>
      </c>
      <c r="E1548" s="237" t="s">
        <v>36</v>
      </c>
      <c r="F1548" s="238" t="s">
        <v>1416</v>
      </c>
      <c r="G1548" s="235"/>
      <c r="H1548" s="237" t="s">
        <v>36</v>
      </c>
      <c r="I1548" s="239"/>
      <c r="J1548" s="235"/>
      <c r="K1548" s="235"/>
      <c r="L1548" s="240"/>
      <c r="M1548" s="241"/>
      <c r="N1548" s="242"/>
      <c r="O1548" s="242"/>
      <c r="P1548" s="242"/>
      <c r="Q1548" s="242"/>
      <c r="R1548" s="242"/>
      <c r="S1548" s="242"/>
      <c r="T1548" s="243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44" t="s">
        <v>167</v>
      </c>
      <c r="AU1548" s="244" t="s">
        <v>94</v>
      </c>
      <c r="AV1548" s="13" t="s">
        <v>91</v>
      </c>
      <c r="AW1548" s="13" t="s">
        <v>43</v>
      </c>
      <c r="AX1548" s="13" t="s">
        <v>83</v>
      </c>
      <c r="AY1548" s="244" t="s">
        <v>156</v>
      </c>
    </row>
    <row r="1549" s="14" customFormat="1">
      <c r="A1549" s="14"/>
      <c r="B1549" s="245"/>
      <c r="C1549" s="246"/>
      <c r="D1549" s="236" t="s">
        <v>167</v>
      </c>
      <c r="E1549" s="247" t="s">
        <v>36</v>
      </c>
      <c r="F1549" s="248" t="s">
        <v>1713</v>
      </c>
      <c r="G1549" s="246"/>
      <c r="H1549" s="249">
        <v>5.7000000000000002</v>
      </c>
      <c r="I1549" s="250"/>
      <c r="J1549" s="246"/>
      <c r="K1549" s="246"/>
      <c r="L1549" s="251"/>
      <c r="M1549" s="252"/>
      <c r="N1549" s="253"/>
      <c r="O1549" s="253"/>
      <c r="P1549" s="253"/>
      <c r="Q1549" s="253"/>
      <c r="R1549" s="253"/>
      <c r="S1549" s="253"/>
      <c r="T1549" s="254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5" t="s">
        <v>167</v>
      </c>
      <c r="AU1549" s="255" t="s">
        <v>94</v>
      </c>
      <c r="AV1549" s="14" t="s">
        <v>94</v>
      </c>
      <c r="AW1549" s="14" t="s">
        <v>43</v>
      </c>
      <c r="AX1549" s="14" t="s">
        <v>91</v>
      </c>
      <c r="AY1549" s="255" t="s">
        <v>156</v>
      </c>
    </row>
    <row r="1550" s="14" customFormat="1">
      <c r="A1550" s="14"/>
      <c r="B1550" s="245"/>
      <c r="C1550" s="246"/>
      <c r="D1550" s="236" t="s">
        <v>167</v>
      </c>
      <c r="E1550" s="246"/>
      <c r="F1550" s="248" t="s">
        <v>1714</v>
      </c>
      <c r="G1550" s="246"/>
      <c r="H1550" s="249">
        <v>5.9850000000000003</v>
      </c>
      <c r="I1550" s="250"/>
      <c r="J1550" s="246"/>
      <c r="K1550" s="246"/>
      <c r="L1550" s="251"/>
      <c r="M1550" s="252"/>
      <c r="N1550" s="253"/>
      <c r="O1550" s="253"/>
      <c r="P1550" s="253"/>
      <c r="Q1550" s="253"/>
      <c r="R1550" s="253"/>
      <c r="S1550" s="253"/>
      <c r="T1550" s="254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55" t="s">
        <v>167</v>
      </c>
      <c r="AU1550" s="255" t="s">
        <v>94</v>
      </c>
      <c r="AV1550" s="14" t="s">
        <v>94</v>
      </c>
      <c r="AW1550" s="14" t="s">
        <v>4</v>
      </c>
      <c r="AX1550" s="14" t="s">
        <v>91</v>
      </c>
      <c r="AY1550" s="255" t="s">
        <v>156</v>
      </c>
    </row>
    <row r="1551" s="2" customFormat="1" ht="24.15" customHeight="1">
      <c r="A1551" s="42"/>
      <c r="B1551" s="43"/>
      <c r="C1551" s="216" t="s">
        <v>1715</v>
      </c>
      <c r="D1551" s="216" t="s">
        <v>158</v>
      </c>
      <c r="E1551" s="217" t="s">
        <v>1716</v>
      </c>
      <c r="F1551" s="218" t="s">
        <v>1717</v>
      </c>
      <c r="G1551" s="219" t="s">
        <v>212</v>
      </c>
      <c r="H1551" s="220">
        <v>30</v>
      </c>
      <c r="I1551" s="221"/>
      <c r="J1551" s="222">
        <f>ROUND(I1551*H1551,2)</f>
        <v>0</v>
      </c>
      <c r="K1551" s="218" t="s">
        <v>162</v>
      </c>
      <c r="L1551" s="48"/>
      <c r="M1551" s="223" t="s">
        <v>36</v>
      </c>
      <c r="N1551" s="224" t="s">
        <v>54</v>
      </c>
      <c r="O1551" s="88"/>
      <c r="P1551" s="225">
        <f>O1551*H1551</f>
        <v>0</v>
      </c>
      <c r="Q1551" s="225">
        <v>0.00015779999999999999</v>
      </c>
      <c r="R1551" s="225">
        <f>Q1551*H1551</f>
        <v>0.0047339999999999995</v>
      </c>
      <c r="S1551" s="225">
        <v>0</v>
      </c>
      <c r="T1551" s="226">
        <f>S1551*H1551</f>
        <v>0</v>
      </c>
      <c r="U1551" s="42"/>
      <c r="V1551" s="42"/>
      <c r="W1551" s="42"/>
      <c r="X1551" s="42"/>
      <c r="Y1551" s="42"/>
      <c r="Z1551" s="42"/>
      <c r="AA1551" s="42"/>
      <c r="AB1551" s="42"/>
      <c r="AC1551" s="42"/>
      <c r="AD1551" s="42"/>
      <c r="AE1551" s="42"/>
      <c r="AR1551" s="227" t="s">
        <v>291</v>
      </c>
      <c r="AT1551" s="227" t="s">
        <v>158</v>
      </c>
      <c r="AU1551" s="227" t="s">
        <v>94</v>
      </c>
      <c r="AY1551" s="20" t="s">
        <v>156</v>
      </c>
      <c r="BE1551" s="228">
        <f>IF(N1551="základní",J1551,0)</f>
        <v>0</v>
      </c>
      <c r="BF1551" s="228">
        <f>IF(N1551="snížená",J1551,0)</f>
        <v>0</v>
      </c>
      <c r="BG1551" s="228">
        <f>IF(N1551="zákl. přenesená",J1551,0)</f>
        <v>0</v>
      </c>
      <c r="BH1551" s="228">
        <f>IF(N1551="sníž. přenesená",J1551,0)</f>
        <v>0</v>
      </c>
      <c r="BI1551" s="228">
        <f>IF(N1551="nulová",J1551,0)</f>
        <v>0</v>
      </c>
      <c r="BJ1551" s="20" t="s">
        <v>91</v>
      </c>
      <c r="BK1551" s="228">
        <f>ROUND(I1551*H1551,2)</f>
        <v>0</v>
      </c>
      <c r="BL1551" s="20" t="s">
        <v>291</v>
      </c>
      <c r="BM1551" s="227" t="s">
        <v>1718</v>
      </c>
    </row>
    <row r="1552" s="2" customFormat="1">
      <c r="A1552" s="42"/>
      <c r="B1552" s="43"/>
      <c r="C1552" s="44"/>
      <c r="D1552" s="229" t="s">
        <v>165</v>
      </c>
      <c r="E1552" s="44"/>
      <c r="F1552" s="230" t="s">
        <v>1719</v>
      </c>
      <c r="G1552" s="44"/>
      <c r="H1552" s="44"/>
      <c r="I1552" s="231"/>
      <c r="J1552" s="44"/>
      <c r="K1552" s="44"/>
      <c r="L1552" s="48"/>
      <c r="M1552" s="232"/>
      <c r="N1552" s="233"/>
      <c r="O1552" s="88"/>
      <c r="P1552" s="88"/>
      <c r="Q1552" s="88"/>
      <c r="R1552" s="88"/>
      <c r="S1552" s="88"/>
      <c r="T1552" s="89"/>
      <c r="U1552" s="42"/>
      <c r="V1552" s="42"/>
      <c r="W1552" s="42"/>
      <c r="X1552" s="42"/>
      <c r="Y1552" s="42"/>
      <c r="Z1552" s="42"/>
      <c r="AA1552" s="42"/>
      <c r="AB1552" s="42"/>
      <c r="AC1552" s="42"/>
      <c r="AD1552" s="42"/>
      <c r="AE1552" s="42"/>
      <c r="AT1552" s="20" t="s">
        <v>165</v>
      </c>
      <c r="AU1552" s="20" t="s">
        <v>94</v>
      </c>
    </row>
    <row r="1553" s="13" customFormat="1">
      <c r="A1553" s="13"/>
      <c r="B1553" s="234"/>
      <c r="C1553" s="235"/>
      <c r="D1553" s="236" t="s">
        <v>167</v>
      </c>
      <c r="E1553" s="237" t="s">
        <v>36</v>
      </c>
      <c r="F1553" s="238" t="s">
        <v>651</v>
      </c>
      <c r="G1553" s="235"/>
      <c r="H1553" s="237" t="s">
        <v>36</v>
      </c>
      <c r="I1553" s="239"/>
      <c r="J1553" s="235"/>
      <c r="K1553" s="235"/>
      <c r="L1553" s="240"/>
      <c r="M1553" s="241"/>
      <c r="N1553" s="242"/>
      <c r="O1553" s="242"/>
      <c r="P1553" s="242"/>
      <c r="Q1553" s="242"/>
      <c r="R1553" s="242"/>
      <c r="S1553" s="242"/>
      <c r="T1553" s="243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44" t="s">
        <v>167</v>
      </c>
      <c r="AU1553" s="244" t="s">
        <v>94</v>
      </c>
      <c r="AV1553" s="13" t="s">
        <v>91</v>
      </c>
      <c r="AW1553" s="13" t="s">
        <v>43</v>
      </c>
      <c r="AX1553" s="13" t="s">
        <v>83</v>
      </c>
      <c r="AY1553" s="244" t="s">
        <v>156</v>
      </c>
    </row>
    <row r="1554" s="13" customFormat="1">
      <c r="A1554" s="13"/>
      <c r="B1554" s="234"/>
      <c r="C1554" s="235"/>
      <c r="D1554" s="236" t="s">
        <v>167</v>
      </c>
      <c r="E1554" s="237" t="s">
        <v>36</v>
      </c>
      <c r="F1554" s="238" t="s">
        <v>652</v>
      </c>
      <c r="G1554" s="235"/>
      <c r="H1554" s="237" t="s">
        <v>36</v>
      </c>
      <c r="I1554" s="239"/>
      <c r="J1554" s="235"/>
      <c r="K1554" s="235"/>
      <c r="L1554" s="240"/>
      <c r="M1554" s="241"/>
      <c r="N1554" s="242"/>
      <c r="O1554" s="242"/>
      <c r="P1554" s="242"/>
      <c r="Q1554" s="242"/>
      <c r="R1554" s="242"/>
      <c r="S1554" s="242"/>
      <c r="T1554" s="243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44" t="s">
        <v>167</v>
      </c>
      <c r="AU1554" s="244" t="s">
        <v>94</v>
      </c>
      <c r="AV1554" s="13" t="s">
        <v>91</v>
      </c>
      <c r="AW1554" s="13" t="s">
        <v>43</v>
      </c>
      <c r="AX1554" s="13" t="s">
        <v>83</v>
      </c>
      <c r="AY1554" s="244" t="s">
        <v>156</v>
      </c>
    </row>
    <row r="1555" s="13" customFormat="1">
      <c r="A1555" s="13"/>
      <c r="B1555" s="234"/>
      <c r="C1555" s="235"/>
      <c r="D1555" s="236" t="s">
        <v>167</v>
      </c>
      <c r="E1555" s="237" t="s">
        <v>36</v>
      </c>
      <c r="F1555" s="238" t="s">
        <v>653</v>
      </c>
      <c r="G1555" s="235"/>
      <c r="H1555" s="237" t="s">
        <v>36</v>
      </c>
      <c r="I1555" s="239"/>
      <c r="J1555" s="235"/>
      <c r="K1555" s="235"/>
      <c r="L1555" s="240"/>
      <c r="M1555" s="241"/>
      <c r="N1555" s="242"/>
      <c r="O1555" s="242"/>
      <c r="P1555" s="242"/>
      <c r="Q1555" s="242"/>
      <c r="R1555" s="242"/>
      <c r="S1555" s="242"/>
      <c r="T1555" s="243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44" t="s">
        <v>167</v>
      </c>
      <c r="AU1555" s="244" t="s">
        <v>94</v>
      </c>
      <c r="AV1555" s="13" t="s">
        <v>91</v>
      </c>
      <c r="AW1555" s="13" t="s">
        <v>43</v>
      </c>
      <c r="AX1555" s="13" t="s">
        <v>83</v>
      </c>
      <c r="AY1555" s="244" t="s">
        <v>156</v>
      </c>
    </row>
    <row r="1556" s="13" customFormat="1">
      <c r="A1556" s="13"/>
      <c r="B1556" s="234"/>
      <c r="C1556" s="235"/>
      <c r="D1556" s="236" t="s">
        <v>167</v>
      </c>
      <c r="E1556" s="237" t="s">
        <v>36</v>
      </c>
      <c r="F1556" s="238" t="s">
        <v>654</v>
      </c>
      <c r="G1556" s="235"/>
      <c r="H1556" s="237" t="s">
        <v>36</v>
      </c>
      <c r="I1556" s="239"/>
      <c r="J1556" s="235"/>
      <c r="K1556" s="235"/>
      <c r="L1556" s="240"/>
      <c r="M1556" s="241"/>
      <c r="N1556" s="242"/>
      <c r="O1556" s="242"/>
      <c r="P1556" s="242"/>
      <c r="Q1556" s="242"/>
      <c r="R1556" s="242"/>
      <c r="S1556" s="242"/>
      <c r="T1556" s="243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44" t="s">
        <v>167</v>
      </c>
      <c r="AU1556" s="244" t="s">
        <v>94</v>
      </c>
      <c r="AV1556" s="13" t="s">
        <v>91</v>
      </c>
      <c r="AW1556" s="13" t="s">
        <v>43</v>
      </c>
      <c r="AX1556" s="13" t="s">
        <v>83</v>
      </c>
      <c r="AY1556" s="244" t="s">
        <v>156</v>
      </c>
    </row>
    <row r="1557" s="13" customFormat="1">
      <c r="A1557" s="13"/>
      <c r="B1557" s="234"/>
      <c r="C1557" s="235"/>
      <c r="D1557" s="236" t="s">
        <v>167</v>
      </c>
      <c r="E1557" s="237" t="s">
        <v>36</v>
      </c>
      <c r="F1557" s="238" t="s">
        <v>655</v>
      </c>
      <c r="G1557" s="235"/>
      <c r="H1557" s="237" t="s">
        <v>36</v>
      </c>
      <c r="I1557" s="239"/>
      <c r="J1557" s="235"/>
      <c r="K1557" s="235"/>
      <c r="L1557" s="240"/>
      <c r="M1557" s="241"/>
      <c r="N1557" s="242"/>
      <c r="O1557" s="242"/>
      <c r="P1557" s="242"/>
      <c r="Q1557" s="242"/>
      <c r="R1557" s="242"/>
      <c r="S1557" s="242"/>
      <c r="T1557" s="243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44" t="s">
        <v>167</v>
      </c>
      <c r="AU1557" s="244" t="s">
        <v>94</v>
      </c>
      <c r="AV1557" s="13" t="s">
        <v>91</v>
      </c>
      <c r="AW1557" s="13" t="s">
        <v>43</v>
      </c>
      <c r="AX1557" s="13" t="s">
        <v>83</v>
      </c>
      <c r="AY1557" s="244" t="s">
        <v>156</v>
      </c>
    </row>
    <row r="1558" s="13" customFormat="1">
      <c r="A1558" s="13"/>
      <c r="B1558" s="234"/>
      <c r="C1558" s="235"/>
      <c r="D1558" s="236" t="s">
        <v>167</v>
      </c>
      <c r="E1558" s="237" t="s">
        <v>36</v>
      </c>
      <c r="F1558" s="238" t="s">
        <v>656</v>
      </c>
      <c r="G1558" s="235"/>
      <c r="H1558" s="237" t="s">
        <v>36</v>
      </c>
      <c r="I1558" s="239"/>
      <c r="J1558" s="235"/>
      <c r="K1558" s="235"/>
      <c r="L1558" s="240"/>
      <c r="M1558" s="241"/>
      <c r="N1558" s="242"/>
      <c r="O1558" s="242"/>
      <c r="P1558" s="242"/>
      <c r="Q1558" s="242"/>
      <c r="R1558" s="242"/>
      <c r="S1558" s="242"/>
      <c r="T1558" s="243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44" t="s">
        <v>167</v>
      </c>
      <c r="AU1558" s="244" t="s">
        <v>94</v>
      </c>
      <c r="AV1558" s="13" t="s">
        <v>91</v>
      </c>
      <c r="AW1558" s="13" t="s">
        <v>43</v>
      </c>
      <c r="AX1558" s="13" t="s">
        <v>83</v>
      </c>
      <c r="AY1558" s="244" t="s">
        <v>156</v>
      </c>
    </row>
    <row r="1559" s="13" customFormat="1">
      <c r="A1559" s="13"/>
      <c r="B1559" s="234"/>
      <c r="C1559" s="235"/>
      <c r="D1559" s="236" t="s">
        <v>167</v>
      </c>
      <c r="E1559" s="237" t="s">
        <v>36</v>
      </c>
      <c r="F1559" s="238" t="s">
        <v>657</v>
      </c>
      <c r="G1559" s="235"/>
      <c r="H1559" s="237" t="s">
        <v>36</v>
      </c>
      <c r="I1559" s="239"/>
      <c r="J1559" s="235"/>
      <c r="K1559" s="235"/>
      <c r="L1559" s="240"/>
      <c r="M1559" s="241"/>
      <c r="N1559" s="242"/>
      <c r="O1559" s="242"/>
      <c r="P1559" s="242"/>
      <c r="Q1559" s="242"/>
      <c r="R1559" s="242"/>
      <c r="S1559" s="242"/>
      <c r="T1559" s="243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44" t="s">
        <v>167</v>
      </c>
      <c r="AU1559" s="244" t="s">
        <v>94</v>
      </c>
      <c r="AV1559" s="13" t="s">
        <v>91</v>
      </c>
      <c r="AW1559" s="13" t="s">
        <v>43</v>
      </c>
      <c r="AX1559" s="13" t="s">
        <v>83</v>
      </c>
      <c r="AY1559" s="244" t="s">
        <v>156</v>
      </c>
    </row>
    <row r="1560" s="13" customFormat="1">
      <c r="A1560" s="13"/>
      <c r="B1560" s="234"/>
      <c r="C1560" s="235"/>
      <c r="D1560" s="236" t="s">
        <v>167</v>
      </c>
      <c r="E1560" s="237" t="s">
        <v>36</v>
      </c>
      <c r="F1560" s="238" t="s">
        <v>658</v>
      </c>
      <c r="G1560" s="235"/>
      <c r="H1560" s="237" t="s">
        <v>36</v>
      </c>
      <c r="I1560" s="239"/>
      <c r="J1560" s="235"/>
      <c r="K1560" s="235"/>
      <c r="L1560" s="240"/>
      <c r="M1560" s="241"/>
      <c r="N1560" s="242"/>
      <c r="O1560" s="242"/>
      <c r="P1560" s="242"/>
      <c r="Q1560" s="242"/>
      <c r="R1560" s="242"/>
      <c r="S1560" s="242"/>
      <c r="T1560" s="243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44" t="s">
        <v>167</v>
      </c>
      <c r="AU1560" s="244" t="s">
        <v>94</v>
      </c>
      <c r="AV1560" s="13" t="s">
        <v>91</v>
      </c>
      <c r="AW1560" s="13" t="s">
        <v>43</v>
      </c>
      <c r="AX1560" s="13" t="s">
        <v>83</v>
      </c>
      <c r="AY1560" s="244" t="s">
        <v>156</v>
      </c>
    </row>
    <row r="1561" s="13" customFormat="1">
      <c r="A1561" s="13"/>
      <c r="B1561" s="234"/>
      <c r="C1561" s="235"/>
      <c r="D1561" s="236" t="s">
        <v>167</v>
      </c>
      <c r="E1561" s="237" t="s">
        <v>36</v>
      </c>
      <c r="F1561" s="238" t="s">
        <v>659</v>
      </c>
      <c r="G1561" s="235"/>
      <c r="H1561" s="237" t="s">
        <v>36</v>
      </c>
      <c r="I1561" s="239"/>
      <c r="J1561" s="235"/>
      <c r="K1561" s="235"/>
      <c r="L1561" s="240"/>
      <c r="M1561" s="241"/>
      <c r="N1561" s="242"/>
      <c r="O1561" s="242"/>
      <c r="P1561" s="242"/>
      <c r="Q1561" s="242"/>
      <c r="R1561" s="242"/>
      <c r="S1561" s="242"/>
      <c r="T1561" s="243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44" t="s">
        <v>167</v>
      </c>
      <c r="AU1561" s="244" t="s">
        <v>94</v>
      </c>
      <c r="AV1561" s="13" t="s">
        <v>91</v>
      </c>
      <c r="AW1561" s="13" t="s">
        <v>43</v>
      </c>
      <c r="AX1561" s="13" t="s">
        <v>83</v>
      </c>
      <c r="AY1561" s="244" t="s">
        <v>156</v>
      </c>
    </row>
    <row r="1562" s="14" customFormat="1">
      <c r="A1562" s="14"/>
      <c r="B1562" s="245"/>
      <c r="C1562" s="246"/>
      <c r="D1562" s="236" t="s">
        <v>167</v>
      </c>
      <c r="E1562" s="247" t="s">
        <v>36</v>
      </c>
      <c r="F1562" s="248" t="s">
        <v>1720</v>
      </c>
      <c r="G1562" s="246"/>
      <c r="H1562" s="249">
        <v>30</v>
      </c>
      <c r="I1562" s="250"/>
      <c r="J1562" s="246"/>
      <c r="K1562" s="246"/>
      <c r="L1562" s="251"/>
      <c r="M1562" s="252"/>
      <c r="N1562" s="253"/>
      <c r="O1562" s="253"/>
      <c r="P1562" s="253"/>
      <c r="Q1562" s="253"/>
      <c r="R1562" s="253"/>
      <c r="S1562" s="253"/>
      <c r="T1562" s="254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55" t="s">
        <v>167</v>
      </c>
      <c r="AU1562" s="255" t="s">
        <v>94</v>
      </c>
      <c r="AV1562" s="14" t="s">
        <v>94</v>
      </c>
      <c r="AW1562" s="14" t="s">
        <v>43</v>
      </c>
      <c r="AX1562" s="14" t="s">
        <v>91</v>
      </c>
      <c r="AY1562" s="255" t="s">
        <v>156</v>
      </c>
    </row>
    <row r="1563" s="2" customFormat="1" ht="16.5" customHeight="1">
      <c r="A1563" s="42"/>
      <c r="B1563" s="43"/>
      <c r="C1563" s="282" t="s">
        <v>1721</v>
      </c>
      <c r="D1563" s="282" t="s">
        <v>849</v>
      </c>
      <c r="E1563" s="283" t="s">
        <v>1722</v>
      </c>
      <c r="F1563" s="284" t="s">
        <v>1723</v>
      </c>
      <c r="G1563" s="285" t="s">
        <v>161</v>
      </c>
      <c r="H1563" s="286">
        <v>63</v>
      </c>
      <c r="I1563" s="287"/>
      <c r="J1563" s="288">
        <f>ROUND(I1563*H1563,2)</f>
        <v>0</v>
      </c>
      <c r="K1563" s="284" t="s">
        <v>162</v>
      </c>
      <c r="L1563" s="289"/>
      <c r="M1563" s="290" t="s">
        <v>36</v>
      </c>
      <c r="N1563" s="291" t="s">
        <v>54</v>
      </c>
      <c r="O1563" s="88"/>
      <c r="P1563" s="225">
        <f>O1563*H1563</f>
        <v>0</v>
      </c>
      <c r="Q1563" s="225">
        <v>0.0018</v>
      </c>
      <c r="R1563" s="225">
        <f>Q1563*H1563</f>
        <v>0.1134</v>
      </c>
      <c r="S1563" s="225">
        <v>0</v>
      </c>
      <c r="T1563" s="226">
        <f>S1563*H1563</f>
        <v>0</v>
      </c>
      <c r="U1563" s="42"/>
      <c r="V1563" s="42"/>
      <c r="W1563" s="42"/>
      <c r="X1563" s="42"/>
      <c r="Y1563" s="42"/>
      <c r="Z1563" s="42"/>
      <c r="AA1563" s="42"/>
      <c r="AB1563" s="42"/>
      <c r="AC1563" s="42"/>
      <c r="AD1563" s="42"/>
      <c r="AE1563" s="42"/>
      <c r="AR1563" s="227" t="s">
        <v>401</v>
      </c>
      <c r="AT1563" s="227" t="s">
        <v>849</v>
      </c>
      <c r="AU1563" s="227" t="s">
        <v>94</v>
      </c>
      <c r="AY1563" s="20" t="s">
        <v>156</v>
      </c>
      <c r="BE1563" s="228">
        <f>IF(N1563="základní",J1563,0)</f>
        <v>0</v>
      </c>
      <c r="BF1563" s="228">
        <f>IF(N1563="snížená",J1563,0)</f>
        <v>0</v>
      </c>
      <c r="BG1563" s="228">
        <f>IF(N1563="zákl. přenesená",J1563,0)</f>
        <v>0</v>
      </c>
      <c r="BH1563" s="228">
        <f>IF(N1563="sníž. přenesená",J1563,0)</f>
        <v>0</v>
      </c>
      <c r="BI1563" s="228">
        <f>IF(N1563="nulová",J1563,0)</f>
        <v>0</v>
      </c>
      <c r="BJ1563" s="20" t="s">
        <v>91</v>
      </c>
      <c r="BK1563" s="228">
        <f>ROUND(I1563*H1563,2)</f>
        <v>0</v>
      </c>
      <c r="BL1563" s="20" t="s">
        <v>291</v>
      </c>
      <c r="BM1563" s="227" t="s">
        <v>1724</v>
      </c>
    </row>
    <row r="1564" s="13" customFormat="1">
      <c r="A1564" s="13"/>
      <c r="B1564" s="234"/>
      <c r="C1564" s="235"/>
      <c r="D1564" s="236" t="s">
        <v>167</v>
      </c>
      <c r="E1564" s="237" t="s">
        <v>36</v>
      </c>
      <c r="F1564" s="238" t="s">
        <v>651</v>
      </c>
      <c r="G1564" s="235"/>
      <c r="H1564" s="237" t="s">
        <v>36</v>
      </c>
      <c r="I1564" s="239"/>
      <c r="J1564" s="235"/>
      <c r="K1564" s="235"/>
      <c r="L1564" s="240"/>
      <c r="M1564" s="241"/>
      <c r="N1564" s="242"/>
      <c r="O1564" s="242"/>
      <c r="P1564" s="242"/>
      <c r="Q1564" s="242"/>
      <c r="R1564" s="242"/>
      <c r="S1564" s="242"/>
      <c r="T1564" s="243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44" t="s">
        <v>167</v>
      </c>
      <c r="AU1564" s="244" t="s">
        <v>94</v>
      </c>
      <c r="AV1564" s="13" t="s">
        <v>91</v>
      </c>
      <c r="AW1564" s="13" t="s">
        <v>43</v>
      </c>
      <c r="AX1564" s="13" t="s">
        <v>83</v>
      </c>
      <c r="AY1564" s="244" t="s">
        <v>156</v>
      </c>
    </row>
    <row r="1565" s="13" customFormat="1">
      <c r="A1565" s="13"/>
      <c r="B1565" s="234"/>
      <c r="C1565" s="235"/>
      <c r="D1565" s="236" t="s">
        <v>167</v>
      </c>
      <c r="E1565" s="237" t="s">
        <v>36</v>
      </c>
      <c r="F1565" s="238" t="s">
        <v>652</v>
      </c>
      <c r="G1565" s="235"/>
      <c r="H1565" s="237" t="s">
        <v>36</v>
      </c>
      <c r="I1565" s="239"/>
      <c r="J1565" s="235"/>
      <c r="K1565" s="235"/>
      <c r="L1565" s="240"/>
      <c r="M1565" s="241"/>
      <c r="N1565" s="242"/>
      <c r="O1565" s="242"/>
      <c r="P1565" s="242"/>
      <c r="Q1565" s="242"/>
      <c r="R1565" s="242"/>
      <c r="S1565" s="242"/>
      <c r="T1565" s="243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44" t="s">
        <v>167</v>
      </c>
      <c r="AU1565" s="244" t="s">
        <v>94</v>
      </c>
      <c r="AV1565" s="13" t="s">
        <v>91</v>
      </c>
      <c r="AW1565" s="13" t="s">
        <v>43</v>
      </c>
      <c r="AX1565" s="13" t="s">
        <v>83</v>
      </c>
      <c r="AY1565" s="244" t="s">
        <v>156</v>
      </c>
    </row>
    <row r="1566" s="13" customFormat="1">
      <c r="A1566" s="13"/>
      <c r="B1566" s="234"/>
      <c r="C1566" s="235"/>
      <c r="D1566" s="236" t="s">
        <v>167</v>
      </c>
      <c r="E1566" s="237" t="s">
        <v>36</v>
      </c>
      <c r="F1566" s="238" t="s">
        <v>653</v>
      </c>
      <c r="G1566" s="235"/>
      <c r="H1566" s="237" t="s">
        <v>36</v>
      </c>
      <c r="I1566" s="239"/>
      <c r="J1566" s="235"/>
      <c r="K1566" s="235"/>
      <c r="L1566" s="240"/>
      <c r="M1566" s="241"/>
      <c r="N1566" s="242"/>
      <c r="O1566" s="242"/>
      <c r="P1566" s="242"/>
      <c r="Q1566" s="242"/>
      <c r="R1566" s="242"/>
      <c r="S1566" s="242"/>
      <c r="T1566" s="243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44" t="s">
        <v>167</v>
      </c>
      <c r="AU1566" s="244" t="s">
        <v>94</v>
      </c>
      <c r="AV1566" s="13" t="s">
        <v>91</v>
      </c>
      <c r="AW1566" s="13" t="s">
        <v>43</v>
      </c>
      <c r="AX1566" s="13" t="s">
        <v>83</v>
      </c>
      <c r="AY1566" s="244" t="s">
        <v>156</v>
      </c>
    </row>
    <row r="1567" s="13" customFormat="1">
      <c r="A1567" s="13"/>
      <c r="B1567" s="234"/>
      <c r="C1567" s="235"/>
      <c r="D1567" s="236" t="s">
        <v>167</v>
      </c>
      <c r="E1567" s="237" t="s">
        <v>36</v>
      </c>
      <c r="F1567" s="238" t="s">
        <v>654</v>
      </c>
      <c r="G1567" s="235"/>
      <c r="H1567" s="237" t="s">
        <v>36</v>
      </c>
      <c r="I1567" s="239"/>
      <c r="J1567" s="235"/>
      <c r="K1567" s="235"/>
      <c r="L1567" s="240"/>
      <c r="M1567" s="241"/>
      <c r="N1567" s="242"/>
      <c r="O1567" s="242"/>
      <c r="P1567" s="242"/>
      <c r="Q1567" s="242"/>
      <c r="R1567" s="242"/>
      <c r="S1567" s="242"/>
      <c r="T1567" s="243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44" t="s">
        <v>167</v>
      </c>
      <c r="AU1567" s="244" t="s">
        <v>94</v>
      </c>
      <c r="AV1567" s="13" t="s">
        <v>91</v>
      </c>
      <c r="AW1567" s="13" t="s">
        <v>43</v>
      </c>
      <c r="AX1567" s="13" t="s">
        <v>83</v>
      </c>
      <c r="AY1567" s="244" t="s">
        <v>156</v>
      </c>
    </row>
    <row r="1568" s="13" customFormat="1">
      <c r="A1568" s="13"/>
      <c r="B1568" s="234"/>
      <c r="C1568" s="235"/>
      <c r="D1568" s="236" t="s">
        <v>167</v>
      </c>
      <c r="E1568" s="237" t="s">
        <v>36</v>
      </c>
      <c r="F1568" s="238" t="s">
        <v>655</v>
      </c>
      <c r="G1568" s="235"/>
      <c r="H1568" s="237" t="s">
        <v>36</v>
      </c>
      <c r="I1568" s="239"/>
      <c r="J1568" s="235"/>
      <c r="K1568" s="235"/>
      <c r="L1568" s="240"/>
      <c r="M1568" s="241"/>
      <c r="N1568" s="242"/>
      <c r="O1568" s="242"/>
      <c r="P1568" s="242"/>
      <c r="Q1568" s="242"/>
      <c r="R1568" s="242"/>
      <c r="S1568" s="242"/>
      <c r="T1568" s="243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44" t="s">
        <v>167</v>
      </c>
      <c r="AU1568" s="244" t="s">
        <v>94</v>
      </c>
      <c r="AV1568" s="13" t="s">
        <v>91</v>
      </c>
      <c r="AW1568" s="13" t="s">
        <v>43</v>
      </c>
      <c r="AX1568" s="13" t="s">
        <v>83</v>
      </c>
      <c r="AY1568" s="244" t="s">
        <v>156</v>
      </c>
    </row>
    <row r="1569" s="13" customFormat="1">
      <c r="A1569" s="13"/>
      <c r="B1569" s="234"/>
      <c r="C1569" s="235"/>
      <c r="D1569" s="236" t="s">
        <v>167</v>
      </c>
      <c r="E1569" s="237" t="s">
        <v>36</v>
      </c>
      <c r="F1569" s="238" t="s">
        <v>656</v>
      </c>
      <c r="G1569" s="235"/>
      <c r="H1569" s="237" t="s">
        <v>36</v>
      </c>
      <c r="I1569" s="239"/>
      <c r="J1569" s="235"/>
      <c r="K1569" s="235"/>
      <c r="L1569" s="240"/>
      <c r="M1569" s="241"/>
      <c r="N1569" s="242"/>
      <c r="O1569" s="242"/>
      <c r="P1569" s="242"/>
      <c r="Q1569" s="242"/>
      <c r="R1569" s="242"/>
      <c r="S1569" s="242"/>
      <c r="T1569" s="243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44" t="s">
        <v>167</v>
      </c>
      <c r="AU1569" s="244" t="s">
        <v>94</v>
      </c>
      <c r="AV1569" s="13" t="s">
        <v>91</v>
      </c>
      <c r="AW1569" s="13" t="s">
        <v>43</v>
      </c>
      <c r="AX1569" s="13" t="s">
        <v>83</v>
      </c>
      <c r="AY1569" s="244" t="s">
        <v>156</v>
      </c>
    </row>
    <row r="1570" s="13" customFormat="1">
      <c r="A1570" s="13"/>
      <c r="B1570" s="234"/>
      <c r="C1570" s="235"/>
      <c r="D1570" s="236" t="s">
        <v>167</v>
      </c>
      <c r="E1570" s="237" t="s">
        <v>36</v>
      </c>
      <c r="F1570" s="238" t="s">
        <v>657</v>
      </c>
      <c r="G1570" s="235"/>
      <c r="H1570" s="237" t="s">
        <v>36</v>
      </c>
      <c r="I1570" s="239"/>
      <c r="J1570" s="235"/>
      <c r="K1570" s="235"/>
      <c r="L1570" s="240"/>
      <c r="M1570" s="241"/>
      <c r="N1570" s="242"/>
      <c r="O1570" s="242"/>
      <c r="P1570" s="242"/>
      <c r="Q1570" s="242"/>
      <c r="R1570" s="242"/>
      <c r="S1570" s="242"/>
      <c r="T1570" s="243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44" t="s">
        <v>167</v>
      </c>
      <c r="AU1570" s="244" t="s">
        <v>94</v>
      </c>
      <c r="AV1570" s="13" t="s">
        <v>91</v>
      </c>
      <c r="AW1570" s="13" t="s">
        <v>43</v>
      </c>
      <c r="AX1570" s="13" t="s">
        <v>83</v>
      </c>
      <c r="AY1570" s="244" t="s">
        <v>156</v>
      </c>
    </row>
    <row r="1571" s="13" customFormat="1">
      <c r="A1571" s="13"/>
      <c r="B1571" s="234"/>
      <c r="C1571" s="235"/>
      <c r="D1571" s="236" t="s">
        <v>167</v>
      </c>
      <c r="E1571" s="237" t="s">
        <v>36</v>
      </c>
      <c r="F1571" s="238" t="s">
        <v>658</v>
      </c>
      <c r="G1571" s="235"/>
      <c r="H1571" s="237" t="s">
        <v>36</v>
      </c>
      <c r="I1571" s="239"/>
      <c r="J1571" s="235"/>
      <c r="K1571" s="235"/>
      <c r="L1571" s="240"/>
      <c r="M1571" s="241"/>
      <c r="N1571" s="242"/>
      <c r="O1571" s="242"/>
      <c r="P1571" s="242"/>
      <c r="Q1571" s="242"/>
      <c r="R1571" s="242"/>
      <c r="S1571" s="242"/>
      <c r="T1571" s="243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44" t="s">
        <v>167</v>
      </c>
      <c r="AU1571" s="244" t="s">
        <v>94</v>
      </c>
      <c r="AV1571" s="13" t="s">
        <v>91</v>
      </c>
      <c r="AW1571" s="13" t="s">
        <v>43</v>
      </c>
      <c r="AX1571" s="13" t="s">
        <v>83</v>
      </c>
      <c r="AY1571" s="244" t="s">
        <v>156</v>
      </c>
    </row>
    <row r="1572" s="13" customFormat="1">
      <c r="A1572" s="13"/>
      <c r="B1572" s="234"/>
      <c r="C1572" s="235"/>
      <c r="D1572" s="236" t="s">
        <v>167</v>
      </c>
      <c r="E1572" s="237" t="s">
        <v>36</v>
      </c>
      <c r="F1572" s="238" t="s">
        <v>659</v>
      </c>
      <c r="G1572" s="235"/>
      <c r="H1572" s="237" t="s">
        <v>36</v>
      </c>
      <c r="I1572" s="239"/>
      <c r="J1572" s="235"/>
      <c r="K1572" s="235"/>
      <c r="L1572" s="240"/>
      <c r="M1572" s="241"/>
      <c r="N1572" s="242"/>
      <c r="O1572" s="242"/>
      <c r="P1572" s="242"/>
      <c r="Q1572" s="242"/>
      <c r="R1572" s="242"/>
      <c r="S1572" s="242"/>
      <c r="T1572" s="243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44" t="s">
        <v>167</v>
      </c>
      <c r="AU1572" s="244" t="s">
        <v>94</v>
      </c>
      <c r="AV1572" s="13" t="s">
        <v>91</v>
      </c>
      <c r="AW1572" s="13" t="s">
        <v>43</v>
      </c>
      <c r="AX1572" s="13" t="s">
        <v>83</v>
      </c>
      <c r="AY1572" s="244" t="s">
        <v>156</v>
      </c>
    </row>
    <row r="1573" s="14" customFormat="1">
      <c r="A1573" s="14"/>
      <c r="B1573" s="245"/>
      <c r="C1573" s="246"/>
      <c r="D1573" s="236" t="s">
        <v>167</v>
      </c>
      <c r="E1573" s="247" t="s">
        <v>36</v>
      </c>
      <c r="F1573" s="248" t="s">
        <v>1725</v>
      </c>
      <c r="G1573" s="246"/>
      <c r="H1573" s="249">
        <v>60</v>
      </c>
      <c r="I1573" s="250"/>
      <c r="J1573" s="246"/>
      <c r="K1573" s="246"/>
      <c r="L1573" s="251"/>
      <c r="M1573" s="252"/>
      <c r="N1573" s="253"/>
      <c r="O1573" s="253"/>
      <c r="P1573" s="253"/>
      <c r="Q1573" s="253"/>
      <c r="R1573" s="253"/>
      <c r="S1573" s="253"/>
      <c r="T1573" s="254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55" t="s">
        <v>167</v>
      </c>
      <c r="AU1573" s="255" t="s">
        <v>94</v>
      </c>
      <c r="AV1573" s="14" t="s">
        <v>94</v>
      </c>
      <c r="AW1573" s="14" t="s">
        <v>43</v>
      </c>
      <c r="AX1573" s="14" t="s">
        <v>91</v>
      </c>
      <c r="AY1573" s="255" t="s">
        <v>156</v>
      </c>
    </row>
    <row r="1574" s="14" customFormat="1">
      <c r="A1574" s="14"/>
      <c r="B1574" s="245"/>
      <c r="C1574" s="246"/>
      <c r="D1574" s="236" t="s">
        <v>167</v>
      </c>
      <c r="E1574" s="246"/>
      <c r="F1574" s="248" t="s">
        <v>1726</v>
      </c>
      <c r="G1574" s="246"/>
      <c r="H1574" s="249">
        <v>63</v>
      </c>
      <c r="I1574" s="250"/>
      <c r="J1574" s="246"/>
      <c r="K1574" s="246"/>
      <c r="L1574" s="251"/>
      <c r="M1574" s="252"/>
      <c r="N1574" s="253"/>
      <c r="O1574" s="253"/>
      <c r="P1574" s="253"/>
      <c r="Q1574" s="253"/>
      <c r="R1574" s="253"/>
      <c r="S1574" s="253"/>
      <c r="T1574" s="254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55" t="s">
        <v>167</v>
      </c>
      <c r="AU1574" s="255" t="s">
        <v>94</v>
      </c>
      <c r="AV1574" s="14" t="s">
        <v>94</v>
      </c>
      <c r="AW1574" s="14" t="s">
        <v>4</v>
      </c>
      <c r="AX1574" s="14" t="s">
        <v>91</v>
      </c>
      <c r="AY1574" s="255" t="s">
        <v>156</v>
      </c>
    </row>
    <row r="1575" s="2" customFormat="1" ht="24.15" customHeight="1">
      <c r="A1575" s="42"/>
      <c r="B1575" s="43"/>
      <c r="C1575" s="216" t="s">
        <v>1727</v>
      </c>
      <c r="D1575" s="216" t="s">
        <v>158</v>
      </c>
      <c r="E1575" s="217" t="s">
        <v>1728</v>
      </c>
      <c r="F1575" s="218" t="s">
        <v>1729</v>
      </c>
      <c r="G1575" s="219" t="s">
        <v>161</v>
      </c>
      <c r="H1575" s="220">
        <v>16.920000000000002</v>
      </c>
      <c r="I1575" s="221"/>
      <c r="J1575" s="222">
        <f>ROUND(I1575*H1575,2)</f>
        <v>0</v>
      </c>
      <c r="K1575" s="218" t="s">
        <v>162</v>
      </c>
      <c r="L1575" s="48"/>
      <c r="M1575" s="223" t="s">
        <v>36</v>
      </c>
      <c r="N1575" s="224" t="s">
        <v>54</v>
      </c>
      <c r="O1575" s="88"/>
      <c r="P1575" s="225">
        <f>O1575*H1575</f>
        <v>0</v>
      </c>
      <c r="Q1575" s="225">
        <v>0.000185</v>
      </c>
      <c r="R1575" s="225">
        <f>Q1575*H1575</f>
        <v>0.0031302000000000001</v>
      </c>
      <c r="S1575" s="225">
        <v>0</v>
      </c>
      <c r="T1575" s="226">
        <f>S1575*H1575</f>
        <v>0</v>
      </c>
      <c r="U1575" s="42"/>
      <c r="V1575" s="42"/>
      <c r="W1575" s="42"/>
      <c r="X1575" s="42"/>
      <c r="Y1575" s="42"/>
      <c r="Z1575" s="42"/>
      <c r="AA1575" s="42"/>
      <c r="AB1575" s="42"/>
      <c r="AC1575" s="42"/>
      <c r="AD1575" s="42"/>
      <c r="AE1575" s="42"/>
      <c r="AR1575" s="227" t="s">
        <v>291</v>
      </c>
      <c r="AT1575" s="227" t="s">
        <v>158</v>
      </c>
      <c r="AU1575" s="227" t="s">
        <v>94</v>
      </c>
      <c r="AY1575" s="20" t="s">
        <v>156</v>
      </c>
      <c r="BE1575" s="228">
        <f>IF(N1575="základní",J1575,0)</f>
        <v>0</v>
      </c>
      <c r="BF1575" s="228">
        <f>IF(N1575="snížená",J1575,0)</f>
        <v>0</v>
      </c>
      <c r="BG1575" s="228">
        <f>IF(N1575="zákl. přenesená",J1575,0)</f>
        <v>0</v>
      </c>
      <c r="BH1575" s="228">
        <f>IF(N1575="sníž. přenesená",J1575,0)</f>
        <v>0</v>
      </c>
      <c r="BI1575" s="228">
        <f>IF(N1575="nulová",J1575,0)</f>
        <v>0</v>
      </c>
      <c r="BJ1575" s="20" t="s">
        <v>91</v>
      </c>
      <c r="BK1575" s="228">
        <f>ROUND(I1575*H1575,2)</f>
        <v>0</v>
      </c>
      <c r="BL1575" s="20" t="s">
        <v>291</v>
      </c>
      <c r="BM1575" s="227" t="s">
        <v>1730</v>
      </c>
    </row>
    <row r="1576" s="2" customFormat="1">
      <c r="A1576" s="42"/>
      <c r="B1576" s="43"/>
      <c r="C1576" s="44"/>
      <c r="D1576" s="229" t="s">
        <v>165</v>
      </c>
      <c r="E1576" s="44"/>
      <c r="F1576" s="230" t="s">
        <v>1731</v>
      </c>
      <c r="G1576" s="44"/>
      <c r="H1576" s="44"/>
      <c r="I1576" s="231"/>
      <c r="J1576" s="44"/>
      <c r="K1576" s="44"/>
      <c r="L1576" s="48"/>
      <c r="M1576" s="232"/>
      <c r="N1576" s="233"/>
      <c r="O1576" s="88"/>
      <c r="P1576" s="88"/>
      <c r="Q1576" s="88"/>
      <c r="R1576" s="88"/>
      <c r="S1576" s="88"/>
      <c r="T1576" s="89"/>
      <c r="U1576" s="42"/>
      <c r="V1576" s="42"/>
      <c r="W1576" s="42"/>
      <c r="X1576" s="42"/>
      <c r="Y1576" s="42"/>
      <c r="Z1576" s="42"/>
      <c r="AA1576" s="42"/>
      <c r="AB1576" s="42"/>
      <c r="AC1576" s="42"/>
      <c r="AD1576" s="42"/>
      <c r="AE1576" s="42"/>
      <c r="AT1576" s="20" t="s">
        <v>165</v>
      </c>
      <c r="AU1576" s="20" t="s">
        <v>94</v>
      </c>
    </row>
    <row r="1577" s="13" customFormat="1">
      <c r="A1577" s="13"/>
      <c r="B1577" s="234"/>
      <c r="C1577" s="235"/>
      <c r="D1577" s="236" t="s">
        <v>167</v>
      </c>
      <c r="E1577" s="237" t="s">
        <v>36</v>
      </c>
      <c r="F1577" s="238" t="s">
        <v>1408</v>
      </c>
      <c r="G1577" s="235"/>
      <c r="H1577" s="237" t="s">
        <v>36</v>
      </c>
      <c r="I1577" s="239"/>
      <c r="J1577" s="235"/>
      <c r="K1577" s="235"/>
      <c r="L1577" s="240"/>
      <c r="M1577" s="241"/>
      <c r="N1577" s="242"/>
      <c r="O1577" s="242"/>
      <c r="P1577" s="242"/>
      <c r="Q1577" s="242"/>
      <c r="R1577" s="242"/>
      <c r="S1577" s="242"/>
      <c r="T1577" s="243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44" t="s">
        <v>167</v>
      </c>
      <c r="AU1577" s="244" t="s">
        <v>94</v>
      </c>
      <c r="AV1577" s="13" t="s">
        <v>91</v>
      </c>
      <c r="AW1577" s="13" t="s">
        <v>43</v>
      </c>
      <c r="AX1577" s="13" t="s">
        <v>83</v>
      </c>
      <c r="AY1577" s="244" t="s">
        <v>156</v>
      </c>
    </row>
    <row r="1578" s="14" customFormat="1">
      <c r="A1578" s="14"/>
      <c r="B1578" s="245"/>
      <c r="C1578" s="246"/>
      <c r="D1578" s="236" t="s">
        <v>167</v>
      </c>
      <c r="E1578" s="247" t="s">
        <v>36</v>
      </c>
      <c r="F1578" s="248" t="s">
        <v>1515</v>
      </c>
      <c r="G1578" s="246"/>
      <c r="H1578" s="249">
        <v>16.920000000000002</v>
      </c>
      <c r="I1578" s="250"/>
      <c r="J1578" s="246"/>
      <c r="K1578" s="246"/>
      <c r="L1578" s="251"/>
      <c r="M1578" s="252"/>
      <c r="N1578" s="253"/>
      <c r="O1578" s="253"/>
      <c r="P1578" s="253"/>
      <c r="Q1578" s="253"/>
      <c r="R1578" s="253"/>
      <c r="S1578" s="253"/>
      <c r="T1578" s="254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55" t="s">
        <v>167</v>
      </c>
      <c r="AU1578" s="255" t="s">
        <v>94</v>
      </c>
      <c r="AV1578" s="14" t="s">
        <v>94</v>
      </c>
      <c r="AW1578" s="14" t="s">
        <v>43</v>
      </c>
      <c r="AX1578" s="14" t="s">
        <v>91</v>
      </c>
      <c r="AY1578" s="255" t="s">
        <v>156</v>
      </c>
    </row>
    <row r="1579" s="2" customFormat="1" ht="16.5" customHeight="1">
      <c r="A1579" s="42"/>
      <c r="B1579" s="43"/>
      <c r="C1579" s="282" t="s">
        <v>1732</v>
      </c>
      <c r="D1579" s="282" t="s">
        <v>849</v>
      </c>
      <c r="E1579" s="283" t="s">
        <v>1733</v>
      </c>
      <c r="F1579" s="284" t="s">
        <v>1734</v>
      </c>
      <c r="G1579" s="285" t="s">
        <v>161</v>
      </c>
      <c r="H1579" s="286">
        <v>17.850000000000001</v>
      </c>
      <c r="I1579" s="287"/>
      <c r="J1579" s="288">
        <f>ROUND(I1579*H1579,2)</f>
        <v>0</v>
      </c>
      <c r="K1579" s="284" t="s">
        <v>162</v>
      </c>
      <c r="L1579" s="289"/>
      <c r="M1579" s="290" t="s">
        <v>36</v>
      </c>
      <c r="N1579" s="291" t="s">
        <v>54</v>
      </c>
      <c r="O1579" s="88"/>
      <c r="P1579" s="225">
        <f>O1579*H1579</f>
        <v>0</v>
      </c>
      <c r="Q1579" s="225">
        <v>0.0018</v>
      </c>
      <c r="R1579" s="225">
        <f>Q1579*H1579</f>
        <v>0.032129999999999999</v>
      </c>
      <c r="S1579" s="225">
        <v>0</v>
      </c>
      <c r="T1579" s="226">
        <f>S1579*H1579</f>
        <v>0</v>
      </c>
      <c r="U1579" s="42"/>
      <c r="V1579" s="42"/>
      <c r="W1579" s="42"/>
      <c r="X1579" s="42"/>
      <c r="Y1579" s="42"/>
      <c r="Z1579" s="42"/>
      <c r="AA1579" s="42"/>
      <c r="AB1579" s="42"/>
      <c r="AC1579" s="42"/>
      <c r="AD1579" s="42"/>
      <c r="AE1579" s="42"/>
      <c r="AR1579" s="227" t="s">
        <v>401</v>
      </c>
      <c r="AT1579" s="227" t="s">
        <v>849</v>
      </c>
      <c r="AU1579" s="227" t="s">
        <v>94</v>
      </c>
      <c r="AY1579" s="20" t="s">
        <v>156</v>
      </c>
      <c r="BE1579" s="228">
        <f>IF(N1579="základní",J1579,0)</f>
        <v>0</v>
      </c>
      <c r="BF1579" s="228">
        <f>IF(N1579="snížená",J1579,0)</f>
        <v>0</v>
      </c>
      <c r="BG1579" s="228">
        <f>IF(N1579="zákl. přenesená",J1579,0)</f>
        <v>0</v>
      </c>
      <c r="BH1579" s="228">
        <f>IF(N1579="sníž. přenesená",J1579,0)</f>
        <v>0</v>
      </c>
      <c r="BI1579" s="228">
        <f>IF(N1579="nulová",J1579,0)</f>
        <v>0</v>
      </c>
      <c r="BJ1579" s="20" t="s">
        <v>91</v>
      </c>
      <c r="BK1579" s="228">
        <f>ROUND(I1579*H1579,2)</f>
        <v>0</v>
      </c>
      <c r="BL1579" s="20" t="s">
        <v>291</v>
      </c>
      <c r="BM1579" s="227" t="s">
        <v>1735</v>
      </c>
    </row>
    <row r="1580" s="14" customFormat="1">
      <c r="A1580" s="14"/>
      <c r="B1580" s="245"/>
      <c r="C1580" s="246"/>
      <c r="D1580" s="236" t="s">
        <v>167</v>
      </c>
      <c r="E1580" s="246"/>
      <c r="F1580" s="248" t="s">
        <v>1736</v>
      </c>
      <c r="G1580" s="246"/>
      <c r="H1580" s="249">
        <v>17.850000000000001</v>
      </c>
      <c r="I1580" s="250"/>
      <c r="J1580" s="246"/>
      <c r="K1580" s="246"/>
      <c r="L1580" s="251"/>
      <c r="M1580" s="252"/>
      <c r="N1580" s="253"/>
      <c r="O1580" s="253"/>
      <c r="P1580" s="253"/>
      <c r="Q1580" s="253"/>
      <c r="R1580" s="253"/>
      <c r="S1580" s="253"/>
      <c r="T1580" s="254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55" t="s">
        <v>167</v>
      </c>
      <c r="AU1580" s="255" t="s">
        <v>94</v>
      </c>
      <c r="AV1580" s="14" t="s">
        <v>94</v>
      </c>
      <c r="AW1580" s="14" t="s">
        <v>4</v>
      </c>
      <c r="AX1580" s="14" t="s">
        <v>91</v>
      </c>
      <c r="AY1580" s="255" t="s">
        <v>156</v>
      </c>
    </row>
    <row r="1581" s="2" customFormat="1" ht="24.15" customHeight="1">
      <c r="A1581" s="42"/>
      <c r="B1581" s="43"/>
      <c r="C1581" s="216" t="s">
        <v>1737</v>
      </c>
      <c r="D1581" s="216" t="s">
        <v>158</v>
      </c>
      <c r="E1581" s="217" t="s">
        <v>1738</v>
      </c>
      <c r="F1581" s="218" t="s">
        <v>1739</v>
      </c>
      <c r="G1581" s="219" t="s">
        <v>161</v>
      </c>
      <c r="H1581" s="220">
        <v>183.80000000000001</v>
      </c>
      <c r="I1581" s="221"/>
      <c r="J1581" s="222">
        <f>ROUND(I1581*H1581,2)</f>
        <v>0</v>
      </c>
      <c r="K1581" s="218" t="s">
        <v>162</v>
      </c>
      <c r="L1581" s="48"/>
      <c r="M1581" s="223" t="s">
        <v>36</v>
      </c>
      <c r="N1581" s="224" t="s">
        <v>54</v>
      </c>
      <c r="O1581" s="88"/>
      <c r="P1581" s="225">
        <f>O1581*H1581</f>
        <v>0</v>
      </c>
      <c r="Q1581" s="225">
        <v>1.0499999999999999E-05</v>
      </c>
      <c r="R1581" s="225">
        <f>Q1581*H1581</f>
        <v>0.0019299</v>
      </c>
      <c r="S1581" s="225">
        <v>0</v>
      </c>
      <c r="T1581" s="226">
        <f>S1581*H1581</f>
        <v>0</v>
      </c>
      <c r="U1581" s="42"/>
      <c r="V1581" s="42"/>
      <c r="W1581" s="42"/>
      <c r="X1581" s="42"/>
      <c r="Y1581" s="42"/>
      <c r="Z1581" s="42"/>
      <c r="AA1581" s="42"/>
      <c r="AB1581" s="42"/>
      <c r="AC1581" s="42"/>
      <c r="AD1581" s="42"/>
      <c r="AE1581" s="42"/>
      <c r="AR1581" s="227" t="s">
        <v>291</v>
      </c>
      <c r="AT1581" s="227" t="s">
        <v>158</v>
      </c>
      <c r="AU1581" s="227" t="s">
        <v>94</v>
      </c>
      <c r="AY1581" s="20" t="s">
        <v>156</v>
      </c>
      <c r="BE1581" s="228">
        <f>IF(N1581="základní",J1581,0)</f>
        <v>0</v>
      </c>
      <c r="BF1581" s="228">
        <f>IF(N1581="snížená",J1581,0)</f>
        <v>0</v>
      </c>
      <c r="BG1581" s="228">
        <f>IF(N1581="zákl. přenesená",J1581,0)</f>
        <v>0</v>
      </c>
      <c r="BH1581" s="228">
        <f>IF(N1581="sníž. přenesená",J1581,0)</f>
        <v>0</v>
      </c>
      <c r="BI1581" s="228">
        <f>IF(N1581="nulová",J1581,0)</f>
        <v>0</v>
      </c>
      <c r="BJ1581" s="20" t="s">
        <v>91</v>
      </c>
      <c r="BK1581" s="228">
        <f>ROUND(I1581*H1581,2)</f>
        <v>0</v>
      </c>
      <c r="BL1581" s="20" t="s">
        <v>291</v>
      </c>
      <c r="BM1581" s="227" t="s">
        <v>1740</v>
      </c>
    </row>
    <row r="1582" s="2" customFormat="1">
      <c r="A1582" s="42"/>
      <c r="B1582" s="43"/>
      <c r="C1582" s="44"/>
      <c r="D1582" s="229" t="s">
        <v>165</v>
      </c>
      <c r="E1582" s="44"/>
      <c r="F1582" s="230" t="s">
        <v>1741</v>
      </c>
      <c r="G1582" s="44"/>
      <c r="H1582" s="44"/>
      <c r="I1582" s="231"/>
      <c r="J1582" s="44"/>
      <c r="K1582" s="44"/>
      <c r="L1582" s="48"/>
      <c r="M1582" s="232"/>
      <c r="N1582" s="233"/>
      <c r="O1582" s="88"/>
      <c r="P1582" s="88"/>
      <c r="Q1582" s="88"/>
      <c r="R1582" s="88"/>
      <c r="S1582" s="88"/>
      <c r="T1582" s="89"/>
      <c r="U1582" s="42"/>
      <c r="V1582" s="42"/>
      <c r="W1582" s="42"/>
      <c r="X1582" s="42"/>
      <c r="Y1582" s="42"/>
      <c r="Z1582" s="42"/>
      <c r="AA1582" s="42"/>
      <c r="AB1582" s="42"/>
      <c r="AC1582" s="42"/>
      <c r="AD1582" s="42"/>
      <c r="AE1582" s="42"/>
      <c r="AT1582" s="20" t="s">
        <v>165</v>
      </c>
      <c r="AU1582" s="20" t="s">
        <v>94</v>
      </c>
    </row>
    <row r="1583" s="13" customFormat="1">
      <c r="A1583" s="13"/>
      <c r="B1583" s="234"/>
      <c r="C1583" s="235"/>
      <c r="D1583" s="236" t="s">
        <v>167</v>
      </c>
      <c r="E1583" s="237" t="s">
        <v>36</v>
      </c>
      <c r="F1583" s="238" t="s">
        <v>1169</v>
      </c>
      <c r="G1583" s="235"/>
      <c r="H1583" s="237" t="s">
        <v>36</v>
      </c>
      <c r="I1583" s="239"/>
      <c r="J1583" s="235"/>
      <c r="K1583" s="235"/>
      <c r="L1583" s="240"/>
      <c r="M1583" s="241"/>
      <c r="N1583" s="242"/>
      <c r="O1583" s="242"/>
      <c r="P1583" s="242"/>
      <c r="Q1583" s="242"/>
      <c r="R1583" s="242"/>
      <c r="S1583" s="242"/>
      <c r="T1583" s="243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44" t="s">
        <v>167</v>
      </c>
      <c r="AU1583" s="244" t="s">
        <v>94</v>
      </c>
      <c r="AV1583" s="13" t="s">
        <v>91</v>
      </c>
      <c r="AW1583" s="13" t="s">
        <v>43</v>
      </c>
      <c r="AX1583" s="13" t="s">
        <v>83</v>
      </c>
      <c r="AY1583" s="244" t="s">
        <v>156</v>
      </c>
    </row>
    <row r="1584" s="13" customFormat="1">
      <c r="A1584" s="13"/>
      <c r="B1584" s="234"/>
      <c r="C1584" s="235"/>
      <c r="D1584" s="236" t="s">
        <v>167</v>
      </c>
      <c r="E1584" s="237" t="s">
        <v>36</v>
      </c>
      <c r="F1584" s="238" t="s">
        <v>1170</v>
      </c>
      <c r="G1584" s="235"/>
      <c r="H1584" s="237" t="s">
        <v>36</v>
      </c>
      <c r="I1584" s="239"/>
      <c r="J1584" s="235"/>
      <c r="K1584" s="235"/>
      <c r="L1584" s="240"/>
      <c r="M1584" s="241"/>
      <c r="N1584" s="242"/>
      <c r="O1584" s="242"/>
      <c r="P1584" s="242"/>
      <c r="Q1584" s="242"/>
      <c r="R1584" s="242"/>
      <c r="S1584" s="242"/>
      <c r="T1584" s="243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44" t="s">
        <v>167</v>
      </c>
      <c r="AU1584" s="244" t="s">
        <v>94</v>
      </c>
      <c r="AV1584" s="13" t="s">
        <v>91</v>
      </c>
      <c r="AW1584" s="13" t="s">
        <v>43</v>
      </c>
      <c r="AX1584" s="13" t="s">
        <v>83</v>
      </c>
      <c r="AY1584" s="244" t="s">
        <v>156</v>
      </c>
    </row>
    <row r="1585" s="13" customFormat="1">
      <c r="A1585" s="13"/>
      <c r="B1585" s="234"/>
      <c r="C1585" s="235"/>
      <c r="D1585" s="236" t="s">
        <v>167</v>
      </c>
      <c r="E1585" s="237" t="s">
        <v>36</v>
      </c>
      <c r="F1585" s="238" t="s">
        <v>1171</v>
      </c>
      <c r="G1585" s="235"/>
      <c r="H1585" s="237" t="s">
        <v>36</v>
      </c>
      <c r="I1585" s="239"/>
      <c r="J1585" s="235"/>
      <c r="K1585" s="235"/>
      <c r="L1585" s="240"/>
      <c r="M1585" s="241"/>
      <c r="N1585" s="242"/>
      <c r="O1585" s="242"/>
      <c r="P1585" s="242"/>
      <c r="Q1585" s="242"/>
      <c r="R1585" s="242"/>
      <c r="S1585" s="242"/>
      <c r="T1585" s="243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44" t="s">
        <v>167</v>
      </c>
      <c r="AU1585" s="244" t="s">
        <v>94</v>
      </c>
      <c r="AV1585" s="13" t="s">
        <v>91</v>
      </c>
      <c r="AW1585" s="13" t="s">
        <v>43</v>
      </c>
      <c r="AX1585" s="13" t="s">
        <v>83</v>
      </c>
      <c r="AY1585" s="244" t="s">
        <v>156</v>
      </c>
    </row>
    <row r="1586" s="13" customFormat="1">
      <c r="A1586" s="13"/>
      <c r="B1586" s="234"/>
      <c r="C1586" s="235"/>
      <c r="D1586" s="236" t="s">
        <v>167</v>
      </c>
      <c r="E1586" s="237" t="s">
        <v>36</v>
      </c>
      <c r="F1586" s="238" t="s">
        <v>1172</v>
      </c>
      <c r="G1586" s="235"/>
      <c r="H1586" s="237" t="s">
        <v>36</v>
      </c>
      <c r="I1586" s="239"/>
      <c r="J1586" s="235"/>
      <c r="K1586" s="235"/>
      <c r="L1586" s="240"/>
      <c r="M1586" s="241"/>
      <c r="N1586" s="242"/>
      <c r="O1586" s="242"/>
      <c r="P1586" s="242"/>
      <c r="Q1586" s="242"/>
      <c r="R1586" s="242"/>
      <c r="S1586" s="242"/>
      <c r="T1586" s="243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44" t="s">
        <v>167</v>
      </c>
      <c r="AU1586" s="244" t="s">
        <v>94</v>
      </c>
      <c r="AV1586" s="13" t="s">
        <v>91</v>
      </c>
      <c r="AW1586" s="13" t="s">
        <v>43</v>
      </c>
      <c r="AX1586" s="13" t="s">
        <v>83</v>
      </c>
      <c r="AY1586" s="244" t="s">
        <v>156</v>
      </c>
    </row>
    <row r="1587" s="13" customFormat="1">
      <c r="A1587" s="13"/>
      <c r="B1587" s="234"/>
      <c r="C1587" s="235"/>
      <c r="D1587" s="236" t="s">
        <v>167</v>
      </c>
      <c r="E1587" s="237" t="s">
        <v>36</v>
      </c>
      <c r="F1587" s="238" t="s">
        <v>1173</v>
      </c>
      <c r="G1587" s="235"/>
      <c r="H1587" s="237" t="s">
        <v>36</v>
      </c>
      <c r="I1587" s="239"/>
      <c r="J1587" s="235"/>
      <c r="K1587" s="235"/>
      <c r="L1587" s="240"/>
      <c r="M1587" s="241"/>
      <c r="N1587" s="242"/>
      <c r="O1587" s="242"/>
      <c r="P1587" s="242"/>
      <c r="Q1587" s="242"/>
      <c r="R1587" s="242"/>
      <c r="S1587" s="242"/>
      <c r="T1587" s="243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44" t="s">
        <v>167</v>
      </c>
      <c r="AU1587" s="244" t="s">
        <v>94</v>
      </c>
      <c r="AV1587" s="13" t="s">
        <v>91</v>
      </c>
      <c r="AW1587" s="13" t="s">
        <v>43</v>
      </c>
      <c r="AX1587" s="13" t="s">
        <v>83</v>
      </c>
      <c r="AY1587" s="244" t="s">
        <v>156</v>
      </c>
    </row>
    <row r="1588" s="13" customFormat="1">
      <c r="A1588" s="13"/>
      <c r="B1588" s="234"/>
      <c r="C1588" s="235"/>
      <c r="D1588" s="236" t="s">
        <v>167</v>
      </c>
      <c r="E1588" s="237" t="s">
        <v>36</v>
      </c>
      <c r="F1588" s="238" t="s">
        <v>1174</v>
      </c>
      <c r="G1588" s="235"/>
      <c r="H1588" s="237" t="s">
        <v>36</v>
      </c>
      <c r="I1588" s="239"/>
      <c r="J1588" s="235"/>
      <c r="K1588" s="235"/>
      <c r="L1588" s="240"/>
      <c r="M1588" s="241"/>
      <c r="N1588" s="242"/>
      <c r="O1588" s="242"/>
      <c r="P1588" s="242"/>
      <c r="Q1588" s="242"/>
      <c r="R1588" s="242"/>
      <c r="S1588" s="242"/>
      <c r="T1588" s="243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44" t="s">
        <v>167</v>
      </c>
      <c r="AU1588" s="244" t="s">
        <v>94</v>
      </c>
      <c r="AV1588" s="13" t="s">
        <v>91</v>
      </c>
      <c r="AW1588" s="13" t="s">
        <v>43</v>
      </c>
      <c r="AX1588" s="13" t="s">
        <v>83</v>
      </c>
      <c r="AY1588" s="244" t="s">
        <v>156</v>
      </c>
    </row>
    <row r="1589" s="13" customFormat="1">
      <c r="A1589" s="13"/>
      <c r="B1589" s="234"/>
      <c r="C1589" s="235"/>
      <c r="D1589" s="236" t="s">
        <v>167</v>
      </c>
      <c r="E1589" s="237" t="s">
        <v>36</v>
      </c>
      <c r="F1589" s="238" t="s">
        <v>1175</v>
      </c>
      <c r="G1589" s="235"/>
      <c r="H1589" s="237" t="s">
        <v>36</v>
      </c>
      <c r="I1589" s="239"/>
      <c r="J1589" s="235"/>
      <c r="K1589" s="235"/>
      <c r="L1589" s="240"/>
      <c r="M1589" s="241"/>
      <c r="N1589" s="242"/>
      <c r="O1589" s="242"/>
      <c r="P1589" s="242"/>
      <c r="Q1589" s="242"/>
      <c r="R1589" s="242"/>
      <c r="S1589" s="242"/>
      <c r="T1589" s="243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44" t="s">
        <v>167</v>
      </c>
      <c r="AU1589" s="244" t="s">
        <v>94</v>
      </c>
      <c r="AV1589" s="13" t="s">
        <v>91</v>
      </c>
      <c r="AW1589" s="13" t="s">
        <v>43</v>
      </c>
      <c r="AX1589" s="13" t="s">
        <v>83</v>
      </c>
      <c r="AY1589" s="244" t="s">
        <v>156</v>
      </c>
    </row>
    <row r="1590" s="13" customFormat="1">
      <c r="A1590" s="13"/>
      <c r="B1590" s="234"/>
      <c r="C1590" s="235"/>
      <c r="D1590" s="236" t="s">
        <v>167</v>
      </c>
      <c r="E1590" s="237" t="s">
        <v>36</v>
      </c>
      <c r="F1590" s="238" t="s">
        <v>1176</v>
      </c>
      <c r="G1590" s="235"/>
      <c r="H1590" s="237" t="s">
        <v>36</v>
      </c>
      <c r="I1590" s="239"/>
      <c r="J1590" s="235"/>
      <c r="K1590" s="235"/>
      <c r="L1590" s="240"/>
      <c r="M1590" s="241"/>
      <c r="N1590" s="242"/>
      <c r="O1590" s="242"/>
      <c r="P1590" s="242"/>
      <c r="Q1590" s="242"/>
      <c r="R1590" s="242"/>
      <c r="S1590" s="242"/>
      <c r="T1590" s="243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44" t="s">
        <v>167</v>
      </c>
      <c r="AU1590" s="244" t="s">
        <v>94</v>
      </c>
      <c r="AV1590" s="13" t="s">
        <v>91</v>
      </c>
      <c r="AW1590" s="13" t="s">
        <v>43</v>
      </c>
      <c r="AX1590" s="13" t="s">
        <v>83</v>
      </c>
      <c r="AY1590" s="244" t="s">
        <v>156</v>
      </c>
    </row>
    <row r="1591" s="13" customFormat="1">
      <c r="A1591" s="13"/>
      <c r="B1591" s="234"/>
      <c r="C1591" s="235"/>
      <c r="D1591" s="236" t="s">
        <v>167</v>
      </c>
      <c r="E1591" s="237" t="s">
        <v>36</v>
      </c>
      <c r="F1591" s="238" t="s">
        <v>1177</v>
      </c>
      <c r="G1591" s="235"/>
      <c r="H1591" s="237" t="s">
        <v>36</v>
      </c>
      <c r="I1591" s="239"/>
      <c r="J1591" s="235"/>
      <c r="K1591" s="235"/>
      <c r="L1591" s="240"/>
      <c r="M1591" s="241"/>
      <c r="N1591" s="242"/>
      <c r="O1591" s="242"/>
      <c r="P1591" s="242"/>
      <c r="Q1591" s="242"/>
      <c r="R1591" s="242"/>
      <c r="S1591" s="242"/>
      <c r="T1591" s="243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44" t="s">
        <v>167</v>
      </c>
      <c r="AU1591" s="244" t="s">
        <v>94</v>
      </c>
      <c r="AV1591" s="13" t="s">
        <v>91</v>
      </c>
      <c r="AW1591" s="13" t="s">
        <v>43</v>
      </c>
      <c r="AX1591" s="13" t="s">
        <v>83</v>
      </c>
      <c r="AY1591" s="244" t="s">
        <v>156</v>
      </c>
    </row>
    <row r="1592" s="13" customFormat="1">
      <c r="A1592" s="13"/>
      <c r="B1592" s="234"/>
      <c r="C1592" s="235"/>
      <c r="D1592" s="236" t="s">
        <v>167</v>
      </c>
      <c r="E1592" s="237" t="s">
        <v>36</v>
      </c>
      <c r="F1592" s="238" t="s">
        <v>555</v>
      </c>
      <c r="G1592" s="235"/>
      <c r="H1592" s="237" t="s">
        <v>36</v>
      </c>
      <c r="I1592" s="239"/>
      <c r="J1592" s="235"/>
      <c r="K1592" s="235"/>
      <c r="L1592" s="240"/>
      <c r="M1592" s="241"/>
      <c r="N1592" s="242"/>
      <c r="O1592" s="242"/>
      <c r="P1592" s="242"/>
      <c r="Q1592" s="242"/>
      <c r="R1592" s="242"/>
      <c r="S1592" s="242"/>
      <c r="T1592" s="243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T1592" s="244" t="s">
        <v>167</v>
      </c>
      <c r="AU1592" s="244" t="s">
        <v>94</v>
      </c>
      <c r="AV1592" s="13" t="s">
        <v>91</v>
      </c>
      <c r="AW1592" s="13" t="s">
        <v>43</v>
      </c>
      <c r="AX1592" s="13" t="s">
        <v>83</v>
      </c>
      <c r="AY1592" s="244" t="s">
        <v>156</v>
      </c>
    </row>
    <row r="1593" s="13" customFormat="1">
      <c r="A1593" s="13"/>
      <c r="B1593" s="234"/>
      <c r="C1593" s="235"/>
      <c r="D1593" s="236" t="s">
        <v>167</v>
      </c>
      <c r="E1593" s="237" t="s">
        <v>36</v>
      </c>
      <c r="F1593" s="238" t="s">
        <v>1178</v>
      </c>
      <c r="G1593" s="235"/>
      <c r="H1593" s="237" t="s">
        <v>36</v>
      </c>
      <c r="I1593" s="239"/>
      <c r="J1593" s="235"/>
      <c r="K1593" s="235"/>
      <c r="L1593" s="240"/>
      <c r="M1593" s="241"/>
      <c r="N1593" s="242"/>
      <c r="O1593" s="242"/>
      <c r="P1593" s="242"/>
      <c r="Q1593" s="242"/>
      <c r="R1593" s="242"/>
      <c r="S1593" s="242"/>
      <c r="T1593" s="243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44" t="s">
        <v>167</v>
      </c>
      <c r="AU1593" s="244" t="s">
        <v>94</v>
      </c>
      <c r="AV1593" s="13" t="s">
        <v>91</v>
      </c>
      <c r="AW1593" s="13" t="s">
        <v>43</v>
      </c>
      <c r="AX1593" s="13" t="s">
        <v>83</v>
      </c>
      <c r="AY1593" s="244" t="s">
        <v>156</v>
      </c>
    </row>
    <row r="1594" s="13" customFormat="1">
      <c r="A1594" s="13"/>
      <c r="B1594" s="234"/>
      <c r="C1594" s="235"/>
      <c r="D1594" s="236" t="s">
        <v>167</v>
      </c>
      <c r="E1594" s="237" t="s">
        <v>36</v>
      </c>
      <c r="F1594" s="238" t="s">
        <v>1179</v>
      </c>
      <c r="G1594" s="235"/>
      <c r="H1594" s="237" t="s">
        <v>36</v>
      </c>
      <c r="I1594" s="239"/>
      <c r="J1594" s="235"/>
      <c r="K1594" s="235"/>
      <c r="L1594" s="240"/>
      <c r="M1594" s="241"/>
      <c r="N1594" s="242"/>
      <c r="O1594" s="242"/>
      <c r="P1594" s="242"/>
      <c r="Q1594" s="242"/>
      <c r="R1594" s="242"/>
      <c r="S1594" s="242"/>
      <c r="T1594" s="243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44" t="s">
        <v>167</v>
      </c>
      <c r="AU1594" s="244" t="s">
        <v>94</v>
      </c>
      <c r="AV1594" s="13" t="s">
        <v>91</v>
      </c>
      <c r="AW1594" s="13" t="s">
        <v>43</v>
      </c>
      <c r="AX1594" s="13" t="s">
        <v>83</v>
      </c>
      <c r="AY1594" s="244" t="s">
        <v>156</v>
      </c>
    </row>
    <row r="1595" s="13" customFormat="1">
      <c r="A1595" s="13"/>
      <c r="B1595" s="234"/>
      <c r="C1595" s="235"/>
      <c r="D1595" s="236" t="s">
        <v>167</v>
      </c>
      <c r="E1595" s="237" t="s">
        <v>36</v>
      </c>
      <c r="F1595" s="238" t="s">
        <v>392</v>
      </c>
      <c r="G1595" s="235"/>
      <c r="H1595" s="237" t="s">
        <v>36</v>
      </c>
      <c r="I1595" s="239"/>
      <c r="J1595" s="235"/>
      <c r="K1595" s="235"/>
      <c r="L1595" s="240"/>
      <c r="M1595" s="241"/>
      <c r="N1595" s="242"/>
      <c r="O1595" s="242"/>
      <c r="P1595" s="242"/>
      <c r="Q1595" s="242"/>
      <c r="R1595" s="242"/>
      <c r="S1595" s="242"/>
      <c r="T1595" s="243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44" t="s">
        <v>167</v>
      </c>
      <c r="AU1595" s="244" t="s">
        <v>94</v>
      </c>
      <c r="AV1595" s="13" t="s">
        <v>91</v>
      </c>
      <c r="AW1595" s="13" t="s">
        <v>43</v>
      </c>
      <c r="AX1595" s="13" t="s">
        <v>83</v>
      </c>
      <c r="AY1595" s="244" t="s">
        <v>156</v>
      </c>
    </row>
    <row r="1596" s="13" customFormat="1">
      <c r="A1596" s="13"/>
      <c r="B1596" s="234"/>
      <c r="C1596" s="235"/>
      <c r="D1596" s="236" t="s">
        <v>167</v>
      </c>
      <c r="E1596" s="237" t="s">
        <v>36</v>
      </c>
      <c r="F1596" s="238" t="s">
        <v>907</v>
      </c>
      <c r="G1596" s="235"/>
      <c r="H1596" s="237" t="s">
        <v>36</v>
      </c>
      <c r="I1596" s="239"/>
      <c r="J1596" s="235"/>
      <c r="K1596" s="235"/>
      <c r="L1596" s="240"/>
      <c r="M1596" s="241"/>
      <c r="N1596" s="242"/>
      <c r="O1596" s="242"/>
      <c r="P1596" s="242"/>
      <c r="Q1596" s="242"/>
      <c r="R1596" s="242"/>
      <c r="S1596" s="242"/>
      <c r="T1596" s="243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44" t="s">
        <v>167</v>
      </c>
      <c r="AU1596" s="244" t="s">
        <v>94</v>
      </c>
      <c r="AV1596" s="13" t="s">
        <v>91</v>
      </c>
      <c r="AW1596" s="13" t="s">
        <v>43</v>
      </c>
      <c r="AX1596" s="13" t="s">
        <v>83</v>
      </c>
      <c r="AY1596" s="244" t="s">
        <v>156</v>
      </c>
    </row>
    <row r="1597" s="13" customFormat="1">
      <c r="A1597" s="13"/>
      <c r="B1597" s="234"/>
      <c r="C1597" s="235"/>
      <c r="D1597" s="236" t="s">
        <v>167</v>
      </c>
      <c r="E1597" s="237" t="s">
        <v>36</v>
      </c>
      <c r="F1597" s="238" t="s">
        <v>908</v>
      </c>
      <c r="G1597" s="235"/>
      <c r="H1597" s="237" t="s">
        <v>36</v>
      </c>
      <c r="I1597" s="239"/>
      <c r="J1597" s="235"/>
      <c r="K1597" s="235"/>
      <c r="L1597" s="240"/>
      <c r="M1597" s="241"/>
      <c r="N1597" s="242"/>
      <c r="O1597" s="242"/>
      <c r="P1597" s="242"/>
      <c r="Q1597" s="242"/>
      <c r="R1597" s="242"/>
      <c r="S1597" s="242"/>
      <c r="T1597" s="243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44" t="s">
        <v>167</v>
      </c>
      <c r="AU1597" s="244" t="s">
        <v>94</v>
      </c>
      <c r="AV1597" s="13" t="s">
        <v>91</v>
      </c>
      <c r="AW1597" s="13" t="s">
        <v>43</v>
      </c>
      <c r="AX1597" s="13" t="s">
        <v>83</v>
      </c>
      <c r="AY1597" s="244" t="s">
        <v>156</v>
      </c>
    </row>
    <row r="1598" s="14" customFormat="1">
      <c r="A1598" s="14"/>
      <c r="B1598" s="245"/>
      <c r="C1598" s="246"/>
      <c r="D1598" s="236" t="s">
        <v>167</v>
      </c>
      <c r="E1598" s="247" t="s">
        <v>36</v>
      </c>
      <c r="F1598" s="248" t="s">
        <v>909</v>
      </c>
      <c r="G1598" s="246"/>
      <c r="H1598" s="249">
        <v>38.799999999999997</v>
      </c>
      <c r="I1598" s="250"/>
      <c r="J1598" s="246"/>
      <c r="K1598" s="246"/>
      <c r="L1598" s="251"/>
      <c r="M1598" s="252"/>
      <c r="N1598" s="253"/>
      <c r="O1598" s="253"/>
      <c r="P1598" s="253"/>
      <c r="Q1598" s="253"/>
      <c r="R1598" s="253"/>
      <c r="S1598" s="253"/>
      <c r="T1598" s="254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55" t="s">
        <v>167</v>
      </c>
      <c r="AU1598" s="255" t="s">
        <v>94</v>
      </c>
      <c r="AV1598" s="14" t="s">
        <v>94</v>
      </c>
      <c r="AW1598" s="14" t="s">
        <v>43</v>
      </c>
      <c r="AX1598" s="14" t="s">
        <v>83</v>
      </c>
      <c r="AY1598" s="255" t="s">
        <v>156</v>
      </c>
    </row>
    <row r="1599" s="13" customFormat="1">
      <c r="A1599" s="13"/>
      <c r="B1599" s="234"/>
      <c r="C1599" s="235"/>
      <c r="D1599" s="236" t="s">
        <v>167</v>
      </c>
      <c r="E1599" s="237" t="s">
        <v>36</v>
      </c>
      <c r="F1599" s="238" t="s">
        <v>910</v>
      </c>
      <c r="G1599" s="235"/>
      <c r="H1599" s="237" t="s">
        <v>36</v>
      </c>
      <c r="I1599" s="239"/>
      <c r="J1599" s="235"/>
      <c r="K1599" s="235"/>
      <c r="L1599" s="240"/>
      <c r="M1599" s="241"/>
      <c r="N1599" s="242"/>
      <c r="O1599" s="242"/>
      <c r="P1599" s="242"/>
      <c r="Q1599" s="242"/>
      <c r="R1599" s="242"/>
      <c r="S1599" s="242"/>
      <c r="T1599" s="243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44" t="s">
        <v>167</v>
      </c>
      <c r="AU1599" s="244" t="s">
        <v>94</v>
      </c>
      <c r="AV1599" s="13" t="s">
        <v>91</v>
      </c>
      <c r="AW1599" s="13" t="s">
        <v>43</v>
      </c>
      <c r="AX1599" s="13" t="s">
        <v>83</v>
      </c>
      <c r="AY1599" s="244" t="s">
        <v>156</v>
      </c>
    </row>
    <row r="1600" s="14" customFormat="1">
      <c r="A1600" s="14"/>
      <c r="B1600" s="245"/>
      <c r="C1600" s="246"/>
      <c r="D1600" s="236" t="s">
        <v>167</v>
      </c>
      <c r="E1600" s="247" t="s">
        <v>36</v>
      </c>
      <c r="F1600" s="248" t="s">
        <v>911</v>
      </c>
      <c r="G1600" s="246"/>
      <c r="H1600" s="249">
        <v>39.200000000000003</v>
      </c>
      <c r="I1600" s="250"/>
      <c r="J1600" s="246"/>
      <c r="K1600" s="246"/>
      <c r="L1600" s="251"/>
      <c r="M1600" s="252"/>
      <c r="N1600" s="253"/>
      <c r="O1600" s="253"/>
      <c r="P1600" s="253"/>
      <c r="Q1600" s="253"/>
      <c r="R1600" s="253"/>
      <c r="S1600" s="253"/>
      <c r="T1600" s="254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55" t="s">
        <v>167</v>
      </c>
      <c r="AU1600" s="255" t="s">
        <v>94</v>
      </c>
      <c r="AV1600" s="14" t="s">
        <v>94</v>
      </c>
      <c r="AW1600" s="14" t="s">
        <v>43</v>
      </c>
      <c r="AX1600" s="14" t="s">
        <v>83</v>
      </c>
      <c r="AY1600" s="255" t="s">
        <v>156</v>
      </c>
    </row>
    <row r="1601" s="13" customFormat="1">
      <c r="A1601" s="13"/>
      <c r="B1601" s="234"/>
      <c r="C1601" s="235"/>
      <c r="D1601" s="236" t="s">
        <v>167</v>
      </c>
      <c r="E1601" s="237" t="s">
        <v>36</v>
      </c>
      <c r="F1601" s="238" t="s">
        <v>912</v>
      </c>
      <c r="G1601" s="235"/>
      <c r="H1601" s="237" t="s">
        <v>36</v>
      </c>
      <c r="I1601" s="239"/>
      <c r="J1601" s="235"/>
      <c r="K1601" s="235"/>
      <c r="L1601" s="240"/>
      <c r="M1601" s="241"/>
      <c r="N1601" s="242"/>
      <c r="O1601" s="242"/>
      <c r="P1601" s="242"/>
      <c r="Q1601" s="242"/>
      <c r="R1601" s="242"/>
      <c r="S1601" s="242"/>
      <c r="T1601" s="243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T1601" s="244" t="s">
        <v>167</v>
      </c>
      <c r="AU1601" s="244" t="s">
        <v>94</v>
      </c>
      <c r="AV1601" s="13" t="s">
        <v>91</v>
      </c>
      <c r="AW1601" s="13" t="s">
        <v>43</v>
      </c>
      <c r="AX1601" s="13" t="s">
        <v>83</v>
      </c>
      <c r="AY1601" s="244" t="s">
        <v>156</v>
      </c>
    </row>
    <row r="1602" s="14" customFormat="1">
      <c r="A1602" s="14"/>
      <c r="B1602" s="245"/>
      <c r="C1602" s="246"/>
      <c r="D1602" s="236" t="s">
        <v>167</v>
      </c>
      <c r="E1602" s="247" t="s">
        <v>36</v>
      </c>
      <c r="F1602" s="248" t="s">
        <v>913</v>
      </c>
      <c r="G1602" s="246"/>
      <c r="H1602" s="249">
        <v>105.8</v>
      </c>
      <c r="I1602" s="250"/>
      <c r="J1602" s="246"/>
      <c r="K1602" s="246"/>
      <c r="L1602" s="251"/>
      <c r="M1602" s="252"/>
      <c r="N1602" s="253"/>
      <c r="O1602" s="253"/>
      <c r="P1602" s="253"/>
      <c r="Q1602" s="253"/>
      <c r="R1602" s="253"/>
      <c r="S1602" s="253"/>
      <c r="T1602" s="254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55" t="s">
        <v>167</v>
      </c>
      <c r="AU1602" s="255" t="s">
        <v>94</v>
      </c>
      <c r="AV1602" s="14" t="s">
        <v>94</v>
      </c>
      <c r="AW1602" s="14" t="s">
        <v>43</v>
      </c>
      <c r="AX1602" s="14" t="s">
        <v>83</v>
      </c>
      <c r="AY1602" s="255" t="s">
        <v>156</v>
      </c>
    </row>
    <row r="1603" s="15" customFormat="1">
      <c r="A1603" s="15"/>
      <c r="B1603" s="256"/>
      <c r="C1603" s="257"/>
      <c r="D1603" s="236" t="s">
        <v>167</v>
      </c>
      <c r="E1603" s="258" t="s">
        <v>36</v>
      </c>
      <c r="F1603" s="259" t="s">
        <v>250</v>
      </c>
      <c r="G1603" s="257"/>
      <c r="H1603" s="260">
        <v>183.80000000000001</v>
      </c>
      <c r="I1603" s="261"/>
      <c r="J1603" s="257"/>
      <c r="K1603" s="257"/>
      <c r="L1603" s="262"/>
      <c r="M1603" s="263"/>
      <c r="N1603" s="264"/>
      <c r="O1603" s="264"/>
      <c r="P1603" s="264"/>
      <c r="Q1603" s="264"/>
      <c r="R1603" s="264"/>
      <c r="S1603" s="264"/>
      <c r="T1603" s="265"/>
      <c r="U1603" s="15"/>
      <c r="V1603" s="15"/>
      <c r="W1603" s="15"/>
      <c r="X1603" s="15"/>
      <c r="Y1603" s="15"/>
      <c r="Z1603" s="15"/>
      <c r="AA1603" s="15"/>
      <c r="AB1603" s="15"/>
      <c r="AC1603" s="15"/>
      <c r="AD1603" s="15"/>
      <c r="AE1603" s="15"/>
      <c r="AT1603" s="266" t="s">
        <v>167</v>
      </c>
      <c r="AU1603" s="266" t="s">
        <v>94</v>
      </c>
      <c r="AV1603" s="15" t="s">
        <v>163</v>
      </c>
      <c r="AW1603" s="15" t="s">
        <v>43</v>
      </c>
      <c r="AX1603" s="15" t="s">
        <v>91</v>
      </c>
      <c r="AY1603" s="266" t="s">
        <v>156</v>
      </c>
    </row>
    <row r="1604" s="2" customFormat="1" ht="16.5" customHeight="1">
      <c r="A1604" s="42"/>
      <c r="B1604" s="43"/>
      <c r="C1604" s="282" t="s">
        <v>1742</v>
      </c>
      <c r="D1604" s="282" t="s">
        <v>849</v>
      </c>
      <c r="E1604" s="283" t="s">
        <v>1743</v>
      </c>
      <c r="F1604" s="284" t="s">
        <v>1744</v>
      </c>
      <c r="G1604" s="285" t="s">
        <v>161</v>
      </c>
      <c r="H1604" s="286">
        <v>202.18000000000001</v>
      </c>
      <c r="I1604" s="287"/>
      <c r="J1604" s="288">
        <f>ROUND(I1604*H1604,2)</f>
        <v>0</v>
      </c>
      <c r="K1604" s="284" t="s">
        <v>162</v>
      </c>
      <c r="L1604" s="289"/>
      <c r="M1604" s="290" t="s">
        <v>36</v>
      </c>
      <c r="N1604" s="291" t="s">
        <v>54</v>
      </c>
      <c r="O1604" s="88"/>
      <c r="P1604" s="225">
        <f>O1604*H1604</f>
        <v>0</v>
      </c>
      <c r="Q1604" s="225">
        <v>0.00040000000000000002</v>
      </c>
      <c r="R1604" s="225">
        <f>Q1604*H1604</f>
        <v>0.080872000000000013</v>
      </c>
      <c r="S1604" s="225">
        <v>0</v>
      </c>
      <c r="T1604" s="226">
        <f>S1604*H1604</f>
        <v>0</v>
      </c>
      <c r="U1604" s="42"/>
      <c r="V1604" s="42"/>
      <c r="W1604" s="42"/>
      <c r="X1604" s="42"/>
      <c r="Y1604" s="42"/>
      <c r="Z1604" s="42"/>
      <c r="AA1604" s="42"/>
      <c r="AB1604" s="42"/>
      <c r="AC1604" s="42"/>
      <c r="AD1604" s="42"/>
      <c r="AE1604" s="42"/>
      <c r="AR1604" s="227" t="s">
        <v>401</v>
      </c>
      <c r="AT1604" s="227" t="s">
        <v>849</v>
      </c>
      <c r="AU1604" s="227" t="s">
        <v>94</v>
      </c>
      <c r="AY1604" s="20" t="s">
        <v>156</v>
      </c>
      <c r="BE1604" s="228">
        <f>IF(N1604="základní",J1604,0)</f>
        <v>0</v>
      </c>
      <c r="BF1604" s="228">
        <f>IF(N1604="snížená",J1604,0)</f>
        <v>0</v>
      </c>
      <c r="BG1604" s="228">
        <f>IF(N1604="zákl. přenesená",J1604,0)</f>
        <v>0</v>
      </c>
      <c r="BH1604" s="228">
        <f>IF(N1604="sníž. přenesená",J1604,0)</f>
        <v>0</v>
      </c>
      <c r="BI1604" s="228">
        <f>IF(N1604="nulová",J1604,0)</f>
        <v>0</v>
      </c>
      <c r="BJ1604" s="20" t="s">
        <v>91</v>
      </c>
      <c r="BK1604" s="228">
        <f>ROUND(I1604*H1604,2)</f>
        <v>0</v>
      </c>
      <c r="BL1604" s="20" t="s">
        <v>291</v>
      </c>
      <c r="BM1604" s="227" t="s">
        <v>1745</v>
      </c>
    </row>
    <row r="1605" s="14" customFormat="1">
      <c r="A1605" s="14"/>
      <c r="B1605" s="245"/>
      <c r="C1605" s="246"/>
      <c r="D1605" s="236" t="s">
        <v>167</v>
      </c>
      <c r="E1605" s="246"/>
      <c r="F1605" s="248" t="s">
        <v>1746</v>
      </c>
      <c r="G1605" s="246"/>
      <c r="H1605" s="249">
        <v>202.18000000000001</v>
      </c>
      <c r="I1605" s="250"/>
      <c r="J1605" s="246"/>
      <c r="K1605" s="246"/>
      <c r="L1605" s="251"/>
      <c r="M1605" s="252"/>
      <c r="N1605" s="253"/>
      <c r="O1605" s="253"/>
      <c r="P1605" s="253"/>
      <c r="Q1605" s="253"/>
      <c r="R1605" s="253"/>
      <c r="S1605" s="253"/>
      <c r="T1605" s="254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55" t="s">
        <v>167</v>
      </c>
      <c r="AU1605" s="255" t="s">
        <v>94</v>
      </c>
      <c r="AV1605" s="14" t="s">
        <v>94</v>
      </c>
      <c r="AW1605" s="14" t="s">
        <v>4</v>
      </c>
      <c r="AX1605" s="14" t="s">
        <v>91</v>
      </c>
      <c r="AY1605" s="255" t="s">
        <v>156</v>
      </c>
    </row>
    <row r="1606" s="2" customFormat="1" ht="24.15" customHeight="1">
      <c r="A1606" s="42"/>
      <c r="B1606" s="43"/>
      <c r="C1606" s="216" t="s">
        <v>1747</v>
      </c>
      <c r="D1606" s="216" t="s">
        <v>158</v>
      </c>
      <c r="E1606" s="217" t="s">
        <v>1748</v>
      </c>
      <c r="F1606" s="218" t="s">
        <v>1749</v>
      </c>
      <c r="G1606" s="219" t="s">
        <v>283</v>
      </c>
      <c r="H1606" s="220">
        <v>1.536</v>
      </c>
      <c r="I1606" s="221"/>
      <c r="J1606" s="222">
        <f>ROUND(I1606*H1606,2)</f>
        <v>0</v>
      </c>
      <c r="K1606" s="218" t="s">
        <v>162</v>
      </c>
      <c r="L1606" s="48"/>
      <c r="M1606" s="223" t="s">
        <v>36</v>
      </c>
      <c r="N1606" s="224" t="s">
        <v>54</v>
      </c>
      <c r="O1606" s="88"/>
      <c r="P1606" s="225">
        <f>O1606*H1606</f>
        <v>0</v>
      </c>
      <c r="Q1606" s="225">
        <v>0</v>
      </c>
      <c r="R1606" s="225">
        <f>Q1606*H1606</f>
        <v>0</v>
      </c>
      <c r="S1606" s="225">
        <v>0</v>
      </c>
      <c r="T1606" s="226">
        <f>S1606*H1606</f>
        <v>0</v>
      </c>
      <c r="U1606" s="42"/>
      <c r="V1606" s="42"/>
      <c r="W1606" s="42"/>
      <c r="X1606" s="42"/>
      <c r="Y1606" s="42"/>
      <c r="Z1606" s="42"/>
      <c r="AA1606" s="42"/>
      <c r="AB1606" s="42"/>
      <c r="AC1606" s="42"/>
      <c r="AD1606" s="42"/>
      <c r="AE1606" s="42"/>
      <c r="AR1606" s="227" t="s">
        <v>291</v>
      </c>
      <c r="AT1606" s="227" t="s">
        <v>158</v>
      </c>
      <c r="AU1606" s="227" t="s">
        <v>94</v>
      </c>
      <c r="AY1606" s="20" t="s">
        <v>156</v>
      </c>
      <c r="BE1606" s="228">
        <f>IF(N1606="základní",J1606,0)</f>
        <v>0</v>
      </c>
      <c r="BF1606" s="228">
        <f>IF(N1606="snížená",J1606,0)</f>
        <v>0</v>
      </c>
      <c r="BG1606" s="228">
        <f>IF(N1606="zákl. přenesená",J1606,0)</f>
        <v>0</v>
      </c>
      <c r="BH1606" s="228">
        <f>IF(N1606="sníž. přenesená",J1606,0)</f>
        <v>0</v>
      </c>
      <c r="BI1606" s="228">
        <f>IF(N1606="nulová",J1606,0)</f>
        <v>0</v>
      </c>
      <c r="BJ1606" s="20" t="s">
        <v>91</v>
      </c>
      <c r="BK1606" s="228">
        <f>ROUND(I1606*H1606,2)</f>
        <v>0</v>
      </c>
      <c r="BL1606" s="20" t="s">
        <v>291</v>
      </c>
      <c r="BM1606" s="227" t="s">
        <v>1750</v>
      </c>
    </row>
    <row r="1607" s="2" customFormat="1">
      <c r="A1607" s="42"/>
      <c r="B1607" s="43"/>
      <c r="C1607" s="44"/>
      <c r="D1607" s="229" t="s">
        <v>165</v>
      </c>
      <c r="E1607" s="44"/>
      <c r="F1607" s="230" t="s">
        <v>1751</v>
      </c>
      <c r="G1607" s="44"/>
      <c r="H1607" s="44"/>
      <c r="I1607" s="231"/>
      <c r="J1607" s="44"/>
      <c r="K1607" s="44"/>
      <c r="L1607" s="48"/>
      <c r="M1607" s="232"/>
      <c r="N1607" s="233"/>
      <c r="O1607" s="88"/>
      <c r="P1607" s="88"/>
      <c r="Q1607" s="88"/>
      <c r="R1607" s="88"/>
      <c r="S1607" s="88"/>
      <c r="T1607" s="89"/>
      <c r="U1607" s="42"/>
      <c r="V1607" s="42"/>
      <c r="W1607" s="42"/>
      <c r="X1607" s="42"/>
      <c r="Y1607" s="42"/>
      <c r="Z1607" s="42"/>
      <c r="AA1607" s="42"/>
      <c r="AB1607" s="42"/>
      <c r="AC1607" s="42"/>
      <c r="AD1607" s="42"/>
      <c r="AE1607" s="42"/>
      <c r="AT1607" s="20" t="s">
        <v>165</v>
      </c>
      <c r="AU1607" s="20" t="s">
        <v>94</v>
      </c>
    </row>
    <row r="1608" s="12" customFormat="1" ht="22.8" customHeight="1">
      <c r="A1608" s="12"/>
      <c r="B1608" s="200"/>
      <c r="C1608" s="201"/>
      <c r="D1608" s="202" t="s">
        <v>82</v>
      </c>
      <c r="E1608" s="214" t="s">
        <v>1752</v>
      </c>
      <c r="F1608" s="214" t="s">
        <v>1753</v>
      </c>
      <c r="G1608" s="201"/>
      <c r="H1608" s="201"/>
      <c r="I1608" s="204"/>
      <c r="J1608" s="215">
        <f>BK1608</f>
        <v>0</v>
      </c>
      <c r="K1608" s="201"/>
      <c r="L1608" s="206"/>
      <c r="M1608" s="207"/>
      <c r="N1608" s="208"/>
      <c r="O1608" s="208"/>
      <c r="P1608" s="209">
        <f>SUM(P1609:P1618)</f>
        <v>0</v>
      </c>
      <c r="Q1608" s="208"/>
      <c r="R1608" s="209">
        <f>SUM(R1609:R1618)</f>
        <v>0.00028499999999999999</v>
      </c>
      <c r="S1608" s="208"/>
      <c r="T1608" s="210">
        <f>SUM(T1609:T1618)</f>
        <v>0</v>
      </c>
      <c r="U1608" s="12"/>
      <c r="V1608" s="12"/>
      <c r="W1608" s="12"/>
      <c r="X1608" s="12"/>
      <c r="Y1608" s="12"/>
      <c r="Z1608" s="12"/>
      <c r="AA1608" s="12"/>
      <c r="AB1608" s="12"/>
      <c r="AC1608" s="12"/>
      <c r="AD1608" s="12"/>
      <c r="AE1608" s="12"/>
      <c r="AR1608" s="211" t="s">
        <v>94</v>
      </c>
      <c r="AT1608" s="212" t="s">
        <v>82</v>
      </c>
      <c r="AU1608" s="212" t="s">
        <v>91</v>
      </c>
      <c r="AY1608" s="211" t="s">
        <v>156</v>
      </c>
      <c r="BK1608" s="213">
        <f>SUM(BK1609:BK1618)</f>
        <v>0</v>
      </c>
    </row>
    <row r="1609" s="2" customFormat="1" ht="16.5" customHeight="1">
      <c r="A1609" s="42"/>
      <c r="B1609" s="43"/>
      <c r="C1609" s="216" t="s">
        <v>1754</v>
      </c>
      <c r="D1609" s="216" t="s">
        <v>158</v>
      </c>
      <c r="E1609" s="217" t="s">
        <v>1755</v>
      </c>
      <c r="F1609" s="218" t="s">
        <v>1756</v>
      </c>
      <c r="G1609" s="219" t="s">
        <v>226</v>
      </c>
      <c r="H1609" s="220">
        <v>1</v>
      </c>
      <c r="I1609" s="221"/>
      <c r="J1609" s="222">
        <f>ROUND(I1609*H1609,2)</f>
        <v>0</v>
      </c>
      <c r="K1609" s="218" t="s">
        <v>162</v>
      </c>
      <c r="L1609" s="48"/>
      <c r="M1609" s="223" t="s">
        <v>36</v>
      </c>
      <c r="N1609" s="224" t="s">
        <v>54</v>
      </c>
      <c r="O1609" s="88"/>
      <c r="P1609" s="225">
        <f>O1609*H1609</f>
        <v>0</v>
      </c>
      <c r="Q1609" s="225">
        <v>0.00028499999999999999</v>
      </c>
      <c r="R1609" s="225">
        <f>Q1609*H1609</f>
        <v>0.00028499999999999999</v>
      </c>
      <c r="S1609" s="225">
        <v>0</v>
      </c>
      <c r="T1609" s="226">
        <f>S1609*H1609</f>
        <v>0</v>
      </c>
      <c r="U1609" s="42"/>
      <c r="V1609" s="42"/>
      <c r="W1609" s="42"/>
      <c r="X1609" s="42"/>
      <c r="Y1609" s="42"/>
      <c r="Z1609" s="42"/>
      <c r="AA1609" s="42"/>
      <c r="AB1609" s="42"/>
      <c r="AC1609" s="42"/>
      <c r="AD1609" s="42"/>
      <c r="AE1609" s="42"/>
      <c r="AR1609" s="227" t="s">
        <v>291</v>
      </c>
      <c r="AT1609" s="227" t="s">
        <v>158</v>
      </c>
      <c r="AU1609" s="227" t="s">
        <v>94</v>
      </c>
      <c r="AY1609" s="20" t="s">
        <v>156</v>
      </c>
      <c r="BE1609" s="228">
        <f>IF(N1609="základní",J1609,0)</f>
        <v>0</v>
      </c>
      <c r="BF1609" s="228">
        <f>IF(N1609="snížená",J1609,0)</f>
        <v>0</v>
      </c>
      <c r="BG1609" s="228">
        <f>IF(N1609="zákl. přenesená",J1609,0)</f>
        <v>0</v>
      </c>
      <c r="BH1609" s="228">
        <f>IF(N1609="sníž. přenesená",J1609,0)</f>
        <v>0</v>
      </c>
      <c r="BI1609" s="228">
        <f>IF(N1609="nulová",J1609,0)</f>
        <v>0</v>
      </c>
      <c r="BJ1609" s="20" t="s">
        <v>91</v>
      </c>
      <c r="BK1609" s="228">
        <f>ROUND(I1609*H1609,2)</f>
        <v>0</v>
      </c>
      <c r="BL1609" s="20" t="s">
        <v>291</v>
      </c>
      <c r="BM1609" s="227" t="s">
        <v>1757</v>
      </c>
    </row>
    <row r="1610" s="2" customFormat="1">
      <c r="A1610" s="42"/>
      <c r="B1610" s="43"/>
      <c r="C1610" s="44"/>
      <c r="D1610" s="229" t="s">
        <v>165</v>
      </c>
      <c r="E1610" s="44"/>
      <c r="F1610" s="230" t="s">
        <v>1758</v>
      </c>
      <c r="G1610" s="44"/>
      <c r="H1610" s="44"/>
      <c r="I1610" s="231"/>
      <c r="J1610" s="44"/>
      <c r="K1610" s="44"/>
      <c r="L1610" s="48"/>
      <c r="M1610" s="232"/>
      <c r="N1610" s="233"/>
      <c r="O1610" s="88"/>
      <c r="P1610" s="88"/>
      <c r="Q1610" s="88"/>
      <c r="R1610" s="88"/>
      <c r="S1610" s="88"/>
      <c r="T1610" s="89"/>
      <c r="U1610" s="42"/>
      <c r="V1610" s="42"/>
      <c r="W1610" s="42"/>
      <c r="X1610" s="42"/>
      <c r="Y1610" s="42"/>
      <c r="Z1610" s="42"/>
      <c r="AA1610" s="42"/>
      <c r="AB1610" s="42"/>
      <c r="AC1610" s="42"/>
      <c r="AD1610" s="42"/>
      <c r="AE1610" s="42"/>
      <c r="AT1610" s="20" t="s">
        <v>165</v>
      </c>
      <c r="AU1610" s="20" t="s">
        <v>94</v>
      </c>
    </row>
    <row r="1611" s="13" customFormat="1">
      <c r="A1611" s="13"/>
      <c r="B1611" s="234"/>
      <c r="C1611" s="235"/>
      <c r="D1611" s="236" t="s">
        <v>167</v>
      </c>
      <c r="E1611" s="237" t="s">
        <v>36</v>
      </c>
      <c r="F1611" s="238" t="s">
        <v>527</v>
      </c>
      <c r="G1611" s="235"/>
      <c r="H1611" s="237" t="s">
        <v>36</v>
      </c>
      <c r="I1611" s="239"/>
      <c r="J1611" s="235"/>
      <c r="K1611" s="235"/>
      <c r="L1611" s="240"/>
      <c r="M1611" s="241"/>
      <c r="N1611" s="242"/>
      <c r="O1611" s="242"/>
      <c r="P1611" s="242"/>
      <c r="Q1611" s="242"/>
      <c r="R1611" s="242"/>
      <c r="S1611" s="242"/>
      <c r="T1611" s="243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44" t="s">
        <v>167</v>
      </c>
      <c r="AU1611" s="244" t="s">
        <v>94</v>
      </c>
      <c r="AV1611" s="13" t="s">
        <v>91</v>
      </c>
      <c r="AW1611" s="13" t="s">
        <v>43</v>
      </c>
      <c r="AX1611" s="13" t="s">
        <v>83</v>
      </c>
      <c r="AY1611" s="244" t="s">
        <v>156</v>
      </c>
    </row>
    <row r="1612" s="13" customFormat="1">
      <c r="A1612" s="13"/>
      <c r="B1612" s="234"/>
      <c r="C1612" s="235"/>
      <c r="D1612" s="236" t="s">
        <v>167</v>
      </c>
      <c r="E1612" s="237" t="s">
        <v>36</v>
      </c>
      <c r="F1612" s="238" t="s">
        <v>528</v>
      </c>
      <c r="G1612" s="235"/>
      <c r="H1612" s="237" t="s">
        <v>36</v>
      </c>
      <c r="I1612" s="239"/>
      <c r="J1612" s="235"/>
      <c r="K1612" s="235"/>
      <c r="L1612" s="240"/>
      <c r="M1612" s="241"/>
      <c r="N1612" s="242"/>
      <c r="O1612" s="242"/>
      <c r="P1612" s="242"/>
      <c r="Q1612" s="242"/>
      <c r="R1612" s="242"/>
      <c r="S1612" s="242"/>
      <c r="T1612" s="243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44" t="s">
        <v>167</v>
      </c>
      <c r="AU1612" s="244" t="s">
        <v>94</v>
      </c>
      <c r="AV1612" s="13" t="s">
        <v>91</v>
      </c>
      <c r="AW1612" s="13" t="s">
        <v>43</v>
      </c>
      <c r="AX1612" s="13" t="s">
        <v>83</v>
      </c>
      <c r="AY1612" s="244" t="s">
        <v>156</v>
      </c>
    </row>
    <row r="1613" s="13" customFormat="1">
      <c r="A1613" s="13"/>
      <c r="B1613" s="234"/>
      <c r="C1613" s="235"/>
      <c r="D1613" s="236" t="s">
        <v>167</v>
      </c>
      <c r="E1613" s="237" t="s">
        <v>36</v>
      </c>
      <c r="F1613" s="238" t="s">
        <v>529</v>
      </c>
      <c r="G1613" s="235"/>
      <c r="H1613" s="237" t="s">
        <v>36</v>
      </c>
      <c r="I1613" s="239"/>
      <c r="J1613" s="235"/>
      <c r="K1613" s="235"/>
      <c r="L1613" s="240"/>
      <c r="M1613" s="241"/>
      <c r="N1613" s="242"/>
      <c r="O1613" s="242"/>
      <c r="P1613" s="242"/>
      <c r="Q1613" s="242"/>
      <c r="R1613" s="242"/>
      <c r="S1613" s="242"/>
      <c r="T1613" s="243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44" t="s">
        <v>167</v>
      </c>
      <c r="AU1613" s="244" t="s">
        <v>94</v>
      </c>
      <c r="AV1613" s="13" t="s">
        <v>91</v>
      </c>
      <c r="AW1613" s="13" t="s">
        <v>43</v>
      </c>
      <c r="AX1613" s="13" t="s">
        <v>83</v>
      </c>
      <c r="AY1613" s="244" t="s">
        <v>156</v>
      </c>
    </row>
    <row r="1614" s="13" customFormat="1">
      <c r="A1614" s="13"/>
      <c r="B1614" s="234"/>
      <c r="C1614" s="235"/>
      <c r="D1614" s="236" t="s">
        <v>167</v>
      </c>
      <c r="E1614" s="237" t="s">
        <v>36</v>
      </c>
      <c r="F1614" s="238" t="s">
        <v>531</v>
      </c>
      <c r="G1614" s="235"/>
      <c r="H1614" s="237" t="s">
        <v>36</v>
      </c>
      <c r="I1614" s="239"/>
      <c r="J1614" s="235"/>
      <c r="K1614" s="235"/>
      <c r="L1614" s="240"/>
      <c r="M1614" s="241"/>
      <c r="N1614" s="242"/>
      <c r="O1614" s="242"/>
      <c r="P1614" s="242"/>
      <c r="Q1614" s="242"/>
      <c r="R1614" s="242"/>
      <c r="S1614" s="242"/>
      <c r="T1614" s="243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T1614" s="244" t="s">
        <v>167</v>
      </c>
      <c r="AU1614" s="244" t="s">
        <v>94</v>
      </c>
      <c r="AV1614" s="13" t="s">
        <v>91</v>
      </c>
      <c r="AW1614" s="13" t="s">
        <v>43</v>
      </c>
      <c r="AX1614" s="13" t="s">
        <v>83</v>
      </c>
      <c r="AY1614" s="244" t="s">
        <v>156</v>
      </c>
    </row>
    <row r="1615" s="13" customFormat="1">
      <c r="A1615" s="13"/>
      <c r="B1615" s="234"/>
      <c r="C1615" s="235"/>
      <c r="D1615" s="236" t="s">
        <v>167</v>
      </c>
      <c r="E1615" s="237" t="s">
        <v>36</v>
      </c>
      <c r="F1615" s="238" t="s">
        <v>532</v>
      </c>
      <c r="G1615" s="235"/>
      <c r="H1615" s="237" t="s">
        <v>36</v>
      </c>
      <c r="I1615" s="239"/>
      <c r="J1615" s="235"/>
      <c r="K1615" s="235"/>
      <c r="L1615" s="240"/>
      <c r="M1615" s="241"/>
      <c r="N1615" s="242"/>
      <c r="O1615" s="242"/>
      <c r="P1615" s="242"/>
      <c r="Q1615" s="242"/>
      <c r="R1615" s="242"/>
      <c r="S1615" s="242"/>
      <c r="T1615" s="243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44" t="s">
        <v>167</v>
      </c>
      <c r="AU1615" s="244" t="s">
        <v>94</v>
      </c>
      <c r="AV1615" s="13" t="s">
        <v>91</v>
      </c>
      <c r="AW1615" s="13" t="s">
        <v>43</v>
      </c>
      <c r="AX1615" s="13" t="s">
        <v>83</v>
      </c>
      <c r="AY1615" s="244" t="s">
        <v>156</v>
      </c>
    </row>
    <row r="1616" s="14" customFormat="1">
      <c r="A1616" s="14"/>
      <c r="B1616" s="245"/>
      <c r="C1616" s="246"/>
      <c r="D1616" s="236" t="s">
        <v>167</v>
      </c>
      <c r="E1616" s="247" t="s">
        <v>36</v>
      </c>
      <c r="F1616" s="248" t="s">
        <v>91</v>
      </c>
      <c r="G1616" s="246"/>
      <c r="H1616" s="249">
        <v>1</v>
      </c>
      <c r="I1616" s="250"/>
      <c r="J1616" s="246"/>
      <c r="K1616" s="246"/>
      <c r="L1616" s="251"/>
      <c r="M1616" s="252"/>
      <c r="N1616" s="253"/>
      <c r="O1616" s="253"/>
      <c r="P1616" s="253"/>
      <c r="Q1616" s="253"/>
      <c r="R1616" s="253"/>
      <c r="S1616" s="253"/>
      <c r="T1616" s="254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55" t="s">
        <v>167</v>
      </c>
      <c r="AU1616" s="255" t="s">
        <v>94</v>
      </c>
      <c r="AV1616" s="14" t="s">
        <v>94</v>
      </c>
      <c r="AW1616" s="14" t="s">
        <v>43</v>
      </c>
      <c r="AX1616" s="14" t="s">
        <v>91</v>
      </c>
      <c r="AY1616" s="255" t="s">
        <v>156</v>
      </c>
    </row>
    <row r="1617" s="2" customFormat="1" ht="24.15" customHeight="1">
      <c r="A1617" s="42"/>
      <c r="B1617" s="43"/>
      <c r="C1617" s="216" t="s">
        <v>1759</v>
      </c>
      <c r="D1617" s="216" t="s">
        <v>158</v>
      </c>
      <c r="E1617" s="217" t="s">
        <v>1760</v>
      </c>
      <c r="F1617" s="218" t="s">
        <v>1761</v>
      </c>
      <c r="G1617" s="219" t="s">
        <v>283</v>
      </c>
      <c r="H1617" s="220">
        <v>0</v>
      </c>
      <c r="I1617" s="221"/>
      <c r="J1617" s="222">
        <f>ROUND(I1617*H1617,2)</f>
        <v>0</v>
      </c>
      <c r="K1617" s="218" t="s">
        <v>162</v>
      </c>
      <c r="L1617" s="48"/>
      <c r="M1617" s="223" t="s">
        <v>36</v>
      </c>
      <c r="N1617" s="224" t="s">
        <v>54</v>
      </c>
      <c r="O1617" s="88"/>
      <c r="P1617" s="225">
        <f>O1617*H1617</f>
        <v>0</v>
      </c>
      <c r="Q1617" s="225">
        <v>0</v>
      </c>
      <c r="R1617" s="225">
        <f>Q1617*H1617</f>
        <v>0</v>
      </c>
      <c r="S1617" s="225">
        <v>0</v>
      </c>
      <c r="T1617" s="226">
        <f>S1617*H1617</f>
        <v>0</v>
      </c>
      <c r="U1617" s="42"/>
      <c r="V1617" s="42"/>
      <c r="W1617" s="42"/>
      <c r="X1617" s="42"/>
      <c r="Y1617" s="42"/>
      <c r="Z1617" s="42"/>
      <c r="AA1617" s="42"/>
      <c r="AB1617" s="42"/>
      <c r="AC1617" s="42"/>
      <c r="AD1617" s="42"/>
      <c r="AE1617" s="42"/>
      <c r="AR1617" s="227" t="s">
        <v>291</v>
      </c>
      <c r="AT1617" s="227" t="s">
        <v>158</v>
      </c>
      <c r="AU1617" s="227" t="s">
        <v>94</v>
      </c>
      <c r="AY1617" s="20" t="s">
        <v>156</v>
      </c>
      <c r="BE1617" s="228">
        <f>IF(N1617="základní",J1617,0)</f>
        <v>0</v>
      </c>
      <c r="BF1617" s="228">
        <f>IF(N1617="snížená",J1617,0)</f>
        <v>0</v>
      </c>
      <c r="BG1617" s="228">
        <f>IF(N1617="zákl. přenesená",J1617,0)</f>
        <v>0</v>
      </c>
      <c r="BH1617" s="228">
        <f>IF(N1617="sníž. přenesená",J1617,0)</f>
        <v>0</v>
      </c>
      <c r="BI1617" s="228">
        <f>IF(N1617="nulová",J1617,0)</f>
        <v>0</v>
      </c>
      <c r="BJ1617" s="20" t="s">
        <v>91</v>
      </c>
      <c r="BK1617" s="228">
        <f>ROUND(I1617*H1617,2)</f>
        <v>0</v>
      </c>
      <c r="BL1617" s="20" t="s">
        <v>291</v>
      </c>
      <c r="BM1617" s="227" t="s">
        <v>1762</v>
      </c>
    </row>
    <row r="1618" s="2" customFormat="1">
      <c r="A1618" s="42"/>
      <c r="B1618" s="43"/>
      <c r="C1618" s="44"/>
      <c r="D1618" s="229" t="s">
        <v>165</v>
      </c>
      <c r="E1618" s="44"/>
      <c r="F1618" s="230" t="s">
        <v>1763</v>
      </c>
      <c r="G1618" s="44"/>
      <c r="H1618" s="44"/>
      <c r="I1618" s="231"/>
      <c r="J1618" s="44"/>
      <c r="K1618" s="44"/>
      <c r="L1618" s="48"/>
      <c r="M1618" s="232"/>
      <c r="N1618" s="233"/>
      <c r="O1618" s="88"/>
      <c r="P1618" s="88"/>
      <c r="Q1618" s="88"/>
      <c r="R1618" s="88"/>
      <c r="S1618" s="88"/>
      <c r="T1618" s="89"/>
      <c r="U1618" s="42"/>
      <c r="V1618" s="42"/>
      <c r="W1618" s="42"/>
      <c r="X1618" s="42"/>
      <c r="Y1618" s="42"/>
      <c r="Z1618" s="42"/>
      <c r="AA1618" s="42"/>
      <c r="AB1618" s="42"/>
      <c r="AC1618" s="42"/>
      <c r="AD1618" s="42"/>
      <c r="AE1618" s="42"/>
      <c r="AT1618" s="20" t="s">
        <v>165</v>
      </c>
      <c r="AU1618" s="20" t="s">
        <v>94</v>
      </c>
    </row>
    <row r="1619" s="12" customFormat="1" ht="22.8" customHeight="1">
      <c r="A1619" s="12"/>
      <c r="B1619" s="200"/>
      <c r="C1619" s="201"/>
      <c r="D1619" s="202" t="s">
        <v>82</v>
      </c>
      <c r="E1619" s="214" t="s">
        <v>1764</v>
      </c>
      <c r="F1619" s="214" t="s">
        <v>1765</v>
      </c>
      <c r="G1619" s="201"/>
      <c r="H1619" s="201"/>
      <c r="I1619" s="204"/>
      <c r="J1619" s="215">
        <f>BK1619</f>
        <v>0</v>
      </c>
      <c r="K1619" s="201"/>
      <c r="L1619" s="206"/>
      <c r="M1619" s="207"/>
      <c r="N1619" s="208"/>
      <c r="O1619" s="208"/>
      <c r="P1619" s="209">
        <f>SUM(P1620:P1671)</f>
        <v>0</v>
      </c>
      <c r="Q1619" s="208"/>
      <c r="R1619" s="209">
        <f>SUM(R1620:R1671)</f>
        <v>0.27263528744900001</v>
      </c>
      <c r="S1619" s="208"/>
      <c r="T1619" s="210">
        <f>SUM(T1620:T1671)</f>
        <v>0</v>
      </c>
      <c r="U1619" s="12"/>
      <c r="V1619" s="12"/>
      <c r="W1619" s="12"/>
      <c r="X1619" s="12"/>
      <c r="Y1619" s="12"/>
      <c r="Z1619" s="12"/>
      <c r="AA1619" s="12"/>
      <c r="AB1619" s="12"/>
      <c r="AC1619" s="12"/>
      <c r="AD1619" s="12"/>
      <c r="AE1619" s="12"/>
      <c r="AR1619" s="211" t="s">
        <v>94</v>
      </c>
      <c r="AT1619" s="212" t="s">
        <v>82</v>
      </c>
      <c r="AU1619" s="212" t="s">
        <v>91</v>
      </c>
      <c r="AY1619" s="211" t="s">
        <v>156</v>
      </c>
      <c r="BK1619" s="213">
        <f>SUM(BK1620:BK1671)</f>
        <v>0</v>
      </c>
    </row>
    <row r="1620" s="2" customFormat="1" ht="24.15" customHeight="1">
      <c r="A1620" s="42"/>
      <c r="B1620" s="43"/>
      <c r="C1620" s="216" t="s">
        <v>1766</v>
      </c>
      <c r="D1620" s="216" t="s">
        <v>158</v>
      </c>
      <c r="E1620" s="217" t="s">
        <v>1767</v>
      </c>
      <c r="F1620" s="218" t="s">
        <v>1768</v>
      </c>
      <c r="G1620" s="219" t="s">
        <v>161</v>
      </c>
      <c r="H1620" s="220">
        <v>18.943000000000001</v>
      </c>
      <c r="I1620" s="221"/>
      <c r="J1620" s="222">
        <f>ROUND(I1620*H1620,2)</f>
        <v>0</v>
      </c>
      <c r="K1620" s="218" t="s">
        <v>162</v>
      </c>
      <c r="L1620" s="48"/>
      <c r="M1620" s="223" t="s">
        <v>36</v>
      </c>
      <c r="N1620" s="224" t="s">
        <v>54</v>
      </c>
      <c r="O1620" s="88"/>
      <c r="P1620" s="225">
        <f>O1620*H1620</f>
        <v>0</v>
      </c>
      <c r="Q1620" s="225">
        <v>0</v>
      </c>
      <c r="R1620" s="225">
        <f>Q1620*H1620</f>
        <v>0</v>
      </c>
      <c r="S1620" s="225">
        <v>0</v>
      </c>
      <c r="T1620" s="226">
        <f>S1620*H1620</f>
        <v>0</v>
      </c>
      <c r="U1620" s="42"/>
      <c r="V1620" s="42"/>
      <c r="W1620" s="42"/>
      <c r="X1620" s="42"/>
      <c r="Y1620" s="42"/>
      <c r="Z1620" s="42"/>
      <c r="AA1620" s="42"/>
      <c r="AB1620" s="42"/>
      <c r="AC1620" s="42"/>
      <c r="AD1620" s="42"/>
      <c r="AE1620" s="42"/>
      <c r="AR1620" s="227" t="s">
        <v>291</v>
      </c>
      <c r="AT1620" s="227" t="s">
        <v>158</v>
      </c>
      <c r="AU1620" s="227" t="s">
        <v>94</v>
      </c>
      <c r="AY1620" s="20" t="s">
        <v>156</v>
      </c>
      <c r="BE1620" s="228">
        <f>IF(N1620="základní",J1620,0)</f>
        <v>0</v>
      </c>
      <c r="BF1620" s="228">
        <f>IF(N1620="snížená",J1620,0)</f>
        <v>0</v>
      </c>
      <c r="BG1620" s="228">
        <f>IF(N1620="zákl. přenesená",J1620,0)</f>
        <v>0</v>
      </c>
      <c r="BH1620" s="228">
        <f>IF(N1620="sníž. přenesená",J1620,0)</f>
        <v>0</v>
      </c>
      <c r="BI1620" s="228">
        <f>IF(N1620="nulová",J1620,0)</f>
        <v>0</v>
      </c>
      <c r="BJ1620" s="20" t="s">
        <v>91</v>
      </c>
      <c r="BK1620" s="228">
        <f>ROUND(I1620*H1620,2)</f>
        <v>0</v>
      </c>
      <c r="BL1620" s="20" t="s">
        <v>291</v>
      </c>
      <c r="BM1620" s="227" t="s">
        <v>1769</v>
      </c>
    </row>
    <row r="1621" s="2" customFormat="1">
      <c r="A1621" s="42"/>
      <c r="B1621" s="43"/>
      <c r="C1621" s="44"/>
      <c r="D1621" s="229" t="s">
        <v>165</v>
      </c>
      <c r="E1621" s="44"/>
      <c r="F1621" s="230" t="s">
        <v>1770</v>
      </c>
      <c r="G1621" s="44"/>
      <c r="H1621" s="44"/>
      <c r="I1621" s="231"/>
      <c r="J1621" s="44"/>
      <c r="K1621" s="44"/>
      <c r="L1621" s="48"/>
      <c r="M1621" s="232"/>
      <c r="N1621" s="233"/>
      <c r="O1621" s="88"/>
      <c r="P1621" s="88"/>
      <c r="Q1621" s="88"/>
      <c r="R1621" s="88"/>
      <c r="S1621" s="88"/>
      <c r="T1621" s="89"/>
      <c r="U1621" s="42"/>
      <c r="V1621" s="42"/>
      <c r="W1621" s="42"/>
      <c r="X1621" s="42"/>
      <c r="Y1621" s="42"/>
      <c r="Z1621" s="42"/>
      <c r="AA1621" s="42"/>
      <c r="AB1621" s="42"/>
      <c r="AC1621" s="42"/>
      <c r="AD1621" s="42"/>
      <c r="AE1621" s="42"/>
      <c r="AT1621" s="20" t="s">
        <v>165</v>
      </c>
      <c r="AU1621" s="20" t="s">
        <v>94</v>
      </c>
    </row>
    <row r="1622" s="13" customFormat="1">
      <c r="A1622" s="13"/>
      <c r="B1622" s="234"/>
      <c r="C1622" s="235"/>
      <c r="D1622" s="236" t="s">
        <v>167</v>
      </c>
      <c r="E1622" s="237" t="s">
        <v>36</v>
      </c>
      <c r="F1622" s="238" t="s">
        <v>651</v>
      </c>
      <c r="G1622" s="235"/>
      <c r="H1622" s="237" t="s">
        <v>36</v>
      </c>
      <c r="I1622" s="239"/>
      <c r="J1622" s="235"/>
      <c r="K1622" s="235"/>
      <c r="L1622" s="240"/>
      <c r="M1622" s="241"/>
      <c r="N1622" s="242"/>
      <c r="O1622" s="242"/>
      <c r="P1622" s="242"/>
      <c r="Q1622" s="242"/>
      <c r="R1622" s="242"/>
      <c r="S1622" s="242"/>
      <c r="T1622" s="243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44" t="s">
        <v>167</v>
      </c>
      <c r="AU1622" s="244" t="s">
        <v>94</v>
      </c>
      <c r="AV1622" s="13" t="s">
        <v>91</v>
      </c>
      <c r="AW1622" s="13" t="s">
        <v>43</v>
      </c>
      <c r="AX1622" s="13" t="s">
        <v>83</v>
      </c>
      <c r="AY1622" s="244" t="s">
        <v>156</v>
      </c>
    </row>
    <row r="1623" s="13" customFormat="1">
      <c r="A1623" s="13"/>
      <c r="B1623" s="234"/>
      <c r="C1623" s="235"/>
      <c r="D1623" s="236" t="s">
        <v>167</v>
      </c>
      <c r="E1623" s="237" t="s">
        <v>36</v>
      </c>
      <c r="F1623" s="238" t="s">
        <v>652</v>
      </c>
      <c r="G1623" s="235"/>
      <c r="H1623" s="237" t="s">
        <v>36</v>
      </c>
      <c r="I1623" s="239"/>
      <c r="J1623" s="235"/>
      <c r="K1623" s="235"/>
      <c r="L1623" s="240"/>
      <c r="M1623" s="241"/>
      <c r="N1623" s="242"/>
      <c r="O1623" s="242"/>
      <c r="P1623" s="242"/>
      <c r="Q1623" s="242"/>
      <c r="R1623" s="242"/>
      <c r="S1623" s="242"/>
      <c r="T1623" s="243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44" t="s">
        <v>167</v>
      </c>
      <c r="AU1623" s="244" t="s">
        <v>94</v>
      </c>
      <c r="AV1623" s="13" t="s">
        <v>91</v>
      </c>
      <c r="AW1623" s="13" t="s">
        <v>43</v>
      </c>
      <c r="AX1623" s="13" t="s">
        <v>83</v>
      </c>
      <c r="AY1623" s="244" t="s">
        <v>156</v>
      </c>
    </row>
    <row r="1624" s="13" customFormat="1">
      <c r="A1624" s="13"/>
      <c r="B1624" s="234"/>
      <c r="C1624" s="235"/>
      <c r="D1624" s="236" t="s">
        <v>167</v>
      </c>
      <c r="E1624" s="237" t="s">
        <v>36</v>
      </c>
      <c r="F1624" s="238" t="s">
        <v>653</v>
      </c>
      <c r="G1624" s="235"/>
      <c r="H1624" s="237" t="s">
        <v>36</v>
      </c>
      <c r="I1624" s="239"/>
      <c r="J1624" s="235"/>
      <c r="K1624" s="235"/>
      <c r="L1624" s="240"/>
      <c r="M1624" s="241"/>
      <c r="N1624" s="242"/>
      <c r="O1624" s="242"/>
      <c r="P1624" s="242"/>
      <c r="Q1624" s="242"/>
      <c r="R1624" s="242"/>
      <c r="S1624" s="242"/>
      <c r="T1624" s="243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44" t="s">
        <v>167</v>
      </c>
      <c r="AU1624" s="244" t="s">
        <v>94</v>
      </c>
      <c r="AV1624" s="13" t="s">
        <v>91</v>
      </c>
      <c r="AW1624" s="13" t="s">
        <v>43</v>
      </c>
      <c r="AX1624" s="13" t="s">
        <v>83</v>
      </c>
      <c r="AY1624" s="244" t="s">
        <v>156</v>
      </c>
    </row>
    <row r="1625" s="13" customFormat="1">
      <c r="A1625" s="13"/>
      <c r="B1625" s="234"/>
      <c r="C1625" s="235"/>
      <c r="D1625" s="236" t="s">
        <v>167</v>
      </c>
      <c r="E1625" s="237" t="s">
        <v>36</v>
      </c>
      <c r="F1625" s="238" t="s">
        <v>654</v>
      </c>
      <c r="G1625" s="235"/>
      <c r="H1625" s="237" t="s">
        <v>36</v>
      </c>
      <c r="I1625" s="239"/>
      <c r="J1625" s="235"/>
      <c r="K1625" s="235"/>
      <c r="L1625" s="240"/>
      <c r="M1625" s="241"/>
      <c r="N1625" s="242"/>
      <c r="O1625" s="242"/>
      <c r="P1625" s="242"/>
      <c r="Q1625" s="242"/>
      <c r="R1625" s="242"/>
      <c r="S1625" s="242"/>
      <c r="T1625" s="243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44" t="s">
        <v>167</v>
      </c>
      <c r="AU1625" s="244" t="s">
        <v>94</v>
      </c>
      <c r="AV1625" s="13" t="s">
        <v>91</v>
      </c>
      <c r="AW1625" s="13" t="s">
        <v>43</v>
      </c>
      <c r="AX1625" s="13" t="s">
        <v>83</v>
      </c>
      <c r="AY1625" s="244" t="s">
        <v>156</v>
      </c>
    </row>
    <row r="1626" s="13" customFormat="1">
      <c r="A1626" s="13"/>
      <c r="B1626" s="234"/>
      <c r="C1626" s="235"/>
      <c r="D1626" s="236" t="s">
        <v>167</v>
      </c>
      <c r="E1626" s="237" t="s">
        <v>36</v>
      </c>
      <c r="F1626" s="238" t="s">
        <v>655</v>
      </c>
      <c r="G1626" s="235"/>
      <c r="H1626" s="237" t="s">
        <v>36</v>
      </c>
      <c r="I1626" s="239"/>
      <c r="J1626" s="235"/>
      <c r="K1626" s="235"/>
      <c r="L1626" s="240"/>
      <c r="M1626" s="241"/>
      <c r="N1626" s="242"/>
      <c r="O1626" s="242"/>
      <c r="P1626" s="242"/>
      <c r="Q1626" s="242"/>
      <c r="R1626" s="242"/>
      <c r="S1626" s="242"/>
      <c r="T1626" s="243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44" t="s">
        <v>167</v>
      </c>
      <c r="AU1626" s="244" t="s">
        <v>94</v>
      </c>
      <c r="AV1626" s="13" t="s">
        <v>91</v>
      </c>
      <c r="AW1626" s="13" t="s">
        <v>43</v>
      </c>
      <c r="AX1626" s="13" t="s">
        <v>83</v>
      </c>
      <c r="AY1626" s="244" t="s">
        <v>156</v>
      </c>
    </row>
    <row r="1627" s="13" customFormat="1">
      <c r="A1627" s="13"/>
      <c r="B1627" s="234"/>
      <c r="C1627" s="235"/>
      <c r="D1627" s="236" t="s">
        <v>167</v>
      </c>
      <c r="E1627" s="237" t="s">
        <v>36</v>
      </c>
      <c r="F1627" s="238" t="s">
        <v>656</v>
      </c>
      <c r="G1627" s="235"/>
      <c r="H1627" s="237" t="s">
        <v>36</v>
      </c>
      <c r="I1627" s="239"/>
      <c r="J1627" s="235"/>
      <c r="K1627" s="235"/>
      <c r="L1627" s="240"/>
      <c r="M1627" s="241"/>
      <c r="N1627" s="242"/>
      <c r="O1627" s="242"/>
      <c r="P1627" s="242"/>
      <c r="Q1627" s="242"/>
      <c r="R1627" s="242"/>
      <c r="S1627" s="242"/>
      <c r="T1627" s="243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44" t="s">
        <v>167</v>
      </c>
      <c r="AU1627" s="244" t="s">
        <v>94</v>
      </c>
      <c r="AV1627" s="13" t="s">
        <v>91</v>
      </c>
      <c r="AW1627" s="13" t="s">
        <v>43</v>
      </c>
      <c r="AX1627" s="13" t="s">
        <v>83</v>
      </c>
      <c r="AY1627" s="244" t="s">
        <v>156</v>
      </c>
    </row>
    <row r="1628" s="13" customFormat="1">
      <c r="A1628" s="13"/>
      <c r="B1628" s="234"/>
      <c r="C1628" s="235"/>
      <c r="D1628" s="236" t="s">
        <v>167</v>
      </c>
      <c r="E1628" s="237" t="s">
        <v>36</v>
      </c>
      <c r="F1628" s="238" t="s">
        <v>657</v>
      </c>
      <c r="G1628" s="235"/>
      <c r="H1628" s="237" t="s">
        <v>36</v>
      </c>
      <c r="I1628" s="239"/>
      <c r="J1628" s="235"/>
      <c r="K1628" s="235"/>
      <c r="L1628" s="240"/>
      <c r="M1628" s="241"/>
      <c r="N1628" s="242"/>
      <c r="O1628" s="242"/>
      <c r="P1628" s="242"/>
      <c r="Q1628" s="242"/>
      <c r="R1628" s="242"/>
      <c r="S1628" s="242"/>
      <c r="T1628" s="243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44" t="s">
        <v>167</v>
      </c>
      <c r="AU1628" s="244" t="s">
        <v>94</v>
      </c>
      <c r="AV1628" s="13" t="s">
        <v>91</v>
      </c>
      <c r="AW1628" s="13" t="s">
        <v>43</v>
      </c>
      <c r="AX1628" s="13" t="s">
        <v>83</v>
      </c>
      <c r="AY1628" s="244" t="s">
        <v>156</v>
      </c>
    </row>
    <row r="1629" s="13" customFormat="1">
      <c r="A1629" s="13"/>
      <c r="B1629" s="234"/>
      <c r="C1629" s="235"/>
      <c r="D1629" s="236" t="s">
        <v>167</v>
      </c>
      <c r="E1629" s="237" t="s">
        <v>36</v>
      </c>
      <c r="F1629" s="238" t="s">
        <v>658</v>
      </c>
      <c r="G1629" s="235"/>
      <c r="H1629" s="237" t="s">
        <v>36</v>
      </c>
      <c r="I1629" s="239"/>
      <c r="J1629" s="235"/>
      <c r="K1629" s="235"/>
      <c r="L1629" s="240"/>
      <c r="M1629" s="241"/>
      <c r="N1629" s="242"/>
      <c r="O1629" s="242"/>
      <c r="P1629" s="242"/>
      <c r="Q1629" s="242"/>
      <c r="R1629" s="242"/>
      <c r="S1629" s="242"/>
      <c r="T1629" s="243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44" t="s">
        <v>167</v>
      </c>
      <c r="AU1629" s="244" t="s">
        <v>94</v>
      </c>
      <c r="AV1629" s="13" t="s">
        <v>91</v>
      </c>
      <c r="AW1629" s="13" t="s">
        <v>43</v>
      </c>
      <c r="AX1629" s="13" t="s">
        <v>83</v>
      </c>
      <c r="AY1629" s="244" t="s">
        <v>156</v>
      </c>
    </row>
    <row r="1630" s="13" customFormat="1">
      <c r="A1630" s="13"/>
      <c r="B1630" s="234"/>
      <c r="C1630" s="235"/>
      <c r="D1630" s="236" t="s">
        <v>167</v>
      </c>
      <c r="E1630" s="237" t="s">
        <v>36</v>
      </c>
      <c r="F1630" s="238" t="s">
        <v>659</v>
      </c>
      <c r="G1630" s="235"/>
      <c r="H1630" s="237" t="s">
        <v>36</v>
      </c>
      <c r="I1630" s="239"/>
      <c r="J1630" s="235"/>
      <c r="K1630" s="235"/>
      <c r="L1630" s="240"/>
      <c r="M1630" s="241"/>
      <c r="N1630" s="242"/>
      <c r="O1630" s="242"/>
      <c r="P1630" s="242"/>
      <c r="Q1630" s="242"/>
      <c r="R1630" s="242"/>
      <c r="S1630" s="242"/>
      <c r="T1630" s="243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44" t="s">
        <v>167</v>
      </c>
      <c r="AU1630" s="244" t="s">
        <v>94</v>
      </c>
      <c r="AV1630" s="13" t="s">
        <v>91</v>
      </c>
      <c r="AW1630" s="13" t="s">
        <v>43</v>
      </c>
      <c r="AX1630" s="13" t="s">
        <v>83</v>
      </c>
      <c r="AY1630" s="244" t="s">
        <v>156</v>
      </c>
    </row>
    <row r="1631" s="14" customFormat="1">
      <c r="A1631" s="14"/>
      <c r="B1631" s="245"/>
      <c r="C1631" s="246"/>
      <c r="D1631" s="236" t="s">
        <v>167</v>
      </c>
      <c r="E1631" s="247" t="s">
        <v>36</v>
      </c>
      <c r="F1631" s="248" t="s">
        <v>1771</v>
      </c>
      <c r="G1631" s="246"/>
      <c r="H1631" s="249">
        <v>15</v>
      </c>
      <c r="I1631" s="250"/>
      <c r="J1631" s="246"/>
      <c r="K1631" s="246"/>
      <c r="L1631" s="251"/>
      <c r="M1631" s="252"/>
      <c r="N1631" s="253"/>
      <c r="O1631" s="253"/>
      <c r="P1631" s="253"/>
      <c r="Q1631" s="253"/>
      <c r="R1631" s="253"/>
      <c r="S1631" s="253"/>
      <c r="T1631" s="254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5" t="s">
        <v>167</v>
      </c>
      <c r="AU1631" s="255" t="s">
        <v>94</v>
      </c>
      <c r="AV1631" s="14" t="s">
        <v>94</v>
      </c>
      <c r="AW1631" s="14" t="s">
        <v>43</v>
      </c>
      <c r="AX1631" s="14" t="s">
        <v>83</v>
      </c>
      <c r="AY1631" s="255" t="s">
        <v>156</v>
      </c>
    </row>
    <row r="1632" s="14" customFormat="1">
      <c r="A1632" s="14"/>
      <c r="B1632" s="245"/>
      <c r="C1632" s="246"/>
      <c r="D1632" s="236" t="s">
        <v>167</v>
      </c>
      <c r="E1632" s="247" t="s">
        <v>36</v>
      </c>
      <c r="F1632" s="248" t="s">
        <v>1772</v>
      </c>
      <c r="G1632" s="246"/>
      <c r="H1632" s="249">
        <v>3.7200000000000002</v>
      </c>
      <c r="I1632" s="250"/>
      <c r="J1632" s="246"/>
      <c r="K1632" s="246"/>
      <c r="L1632" s="251"/>
      <c r="M1632" s="252"/>
      <c r="N1632" s="253"/>
      <c r="O1632" s="253"/>
      <c r="P1632" s="253"/>
      <c r="Q1632" s="253"/>
      <c r="R1632" s="253"/>
      <c r="S1632" s="253"/>
      <c r="T1632" s="254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55" t="s">
        <v>167</v>
      </c>
      <c r="AU1632" s="255" t="s">
        <v>94</v>
      </c>
      <c r="AV1632" s="14" t="s">
        <v>94</v>
      </c>
      <c r="AW1632" s="14" t="s">
        <v>43</v>
      </c>
      <c r="AX1632" s="14" t="s">
        <v>83</v>
      </c>
      <c r="AY1632" s="255" t="s">
        <v>156</v>
      </c>
    </row>
    <row r="1633" s="14" customFormat="1">
      <c r="A1633" s="14"/>
      <c r="B1633" s="245"/>
      <c r="C1633" s="246"/>
      <c r="D1633" s="236" t="s">
        <v>167</v>
      </c>
      <c r="E1633" s="247" t="s">
        <v>36</v>
      </c>
      <c r="F1633" s="248" t="s">
        <v>1773</v>
      </c>
      <c r="G1633" s="246"/>
      <c r="H1633" s="249">
        <v>0.223</v>
      </c>
      <c r="I1633" s="250"/>
      <c r="J1633" s="246"/>
      <c r="K1633" s="246"/>
      <c r="L1633" s="251"/>
      <c r="M1633" s="252"/>
      <c r="N1633" s="253"/>
      <c r="O1633" s="253"/>
      <c r="P1633" s="253"/>
      <c r="Q1633" s="253"/>
      <c r="R1633" s="253"/>
      <c r="S1633" s="253"/>
      <c r="T1633" s="254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55" t="s">
        <v>167</v>
      </c>
      <c r="AU1633" s="255" t="s">
        <v>94</v>
      </c>
      <c r="AV1633" s="14" t="s">
        <v>94</v>
      </c>
      <c r="AW1633" s="14" t="s">
        <v>43</v>
      </c>
      <c r="AX1633" s="14" t="s">
        <v>83</v>
      </c>
      <c r="AY1633" s="255" t="s">
        <v>156</v>
      </c>
    </row>
    <row r="1634" s="15" customFormat="1">
      <c r="A1634" s="15"/>
      <c r="B1634" s="256"/>
      <c r="C1634" s="257"/>
      <c r="D1634" s="236" t="s">
        <v>167</v>
      </c>
      <c r="E1634" s="258" t="s">
        <v>36</v>
      </c>
      <c r="F1634" s="259" t="s">
        <v>250</v>
      </c>
      <c r="G1634" s="257"/>
      <c r="H1634" s="260">
        <v>18.942999999999998</v>
      </c>
      <c r="I1634" s="261"/>
      <c r="J1634" s="257"/>
      <c r="K1634" s="257"/>
      <c r="L1634" s="262"/>
      <c r="M1634" s="263"/>
      <c r="N1634" s="264"/>
      <c r="O1634" s="264"/>
      <c r="P1634" s="264"/>
      <c r="Q1634" s="264"/>
      <c r="R1634" s="264"/>
      <c r="S1634" s="264"/>
      <c r="T1634" s="265"/>
      <c r="U1634" s="15"/>
      <c r="V1634" s="15"/>
      <c r="W1634" s="15"/>
      <c r="X1634" s="15"/>
      <c r="Y1634" s="15"/>
      <c r="Z1634" s="15"/>
      <c r="AA1634" s="15"/>
      <c r="AB1634" s="15"/>
      <c r="AC1634" s="15"/>
      <c r="AD1634" s="15"/>
      <c r="AE1634" s="15"/>
      <c r="AT1634" s="266" t="s">
        <v>167</v>
      </c>
      <c r="AU1634" s="266" t="s">
        <v>94</v>
      </c>
      <c r="AV1634" s="15" t="s">
        <v>163</v>
      </c>
      <c r="AW1634" s="15" t="s">
        <v>43</v>
      </c>
      <c r="AX1634" s="15" t="s">
        <v>91</v>
      </c>
      <c r="AY1634" s="266" t="s">
        <v>156</v>
      </c>
    </row>
    <row r="1635" s="2" customFormat="1" ht="16.5" customHeight="1">
      <c r="A1635" s="42"/>
      <c r="B1635" s="43"/>
      <c r="C1635" s="282" t="s">
        <v>1774</v>
      </c>
      <c r="D1635" s="282" t="s">
        <v>849</v>
      </c>
      <c r="E1635" s="283" t="s">
        <v>1775</v>
      </c>
      <c r="F1635" s="284" t="s">
        <v>1776</v>
      </c>
      <c r="G1635" s="285" t="s">
        <v>161</v>
      </c>
      <c r="H1635" s="286">
        <v>20.899999999999999</v>
      </c>
      <c r="I1635" s="287"/>
      <c r="J1635" s="288">
        <f>ROUND(I1635*H1635,2)</f>
        <v>0</v>
      </c>
      <c r="K1635" s="284" t="s">
        <v>162</v>
      </c>
      <c r="L1635" s="289"/>
      <c r="M1635" s="290" t="s">
        <v>36</v>
      </c>
      <c r="N1635" s="291" t="s">
        <v>54</v>
      </c>
      <c r="O1635" s="88"/>
      <c r="P1635" s="225">
        <f>O1635*H1635</f>
        <v>0</v>
      </c>
      <c r="Q1635" s="225">
        <v>0.0109</v>
      </c>
      <c r="R1635" s="225">
        <f>Q1635*H1635</f>
        <v>0.22780999999999999</v>
      </c>
      <c r="S1635" s="225">
        <v>0</v>
      </c>
      <c r="T1635" s="226">
        <f>S1635*H1635</f>
        <v>0</v>
      </c>
      <c r="U1635" s="42"/>
      <c r="V1635" s="42"/>
      <c r="W1635" s="42"/>
      <c r="X1635" s="42"/>
      <c r="Y1635" s="42"/>
      <c r="Z1635" s="42"/>
      <c r="AA1635" s="42"/>
      <c r="AB1635" s="42"/>
      <c r="AC1635" s="42"/>
      <c r="AD1635" s="42"/>
      <c r="AE1635" s="42"/>
      <c r="AR1635" s="227" t="s">
        <v>401</v>
      </c>
      <c r="AT1635" s="227" t="s">
        <v>849</v>
      </c>
      <c r="AU1635" s="227" t="s">
        <v>94</v>
      </c>
      <c r="AY1635" s="20" t="s">
        <v>156</v>
      </c>
      <c r="BE1635" s="228">
        <f>IF(N1635="základní",J1635,0)</f>
        <v>0</v>
      </c>
      <c r="BF1635" s="228">
        <f>IF(N1635="snížená",J1635,0)</f>
        <v>0</v>
      </c>
      <c r="BG1635" s="228">
        <f>IF(N1635="zákl. přenesená",J1635,0)</f>
        <v>0</v>
      </c>
      <c r="BH1635" s="228">
        <f>IF(N1635="sníž. přenesená",J1635,0)</f>
        <v>0</v>
      </c>
      <c r="BI1635" s="228">
        <f>IF(N1635="nulová",J1635,0)</f>
        <v>0</v>
      </c>
      <c r="BJ1635" s="20" t="s">
        <v>91</v>
      </c>
      <c r="BK1635" s="228">
        <f>ROUND(I1635*H1635,2)</f>
        <v>0</v>
      </c>
      <c r="BL1635" s="20" t="s">
        <v>291</v>
      </c>
      <c r="BM1635" s="227" t="s">
        <v>1777</v>
      </c>
    </row>
    <row r="1636" s="14" customFormat="1">
      <c r="A1636" s="14"/>
      <c r="B1636" s="245"/>
      <c r="C1636" s="246"/>
      <c r="D1636" s="236" t="s">
        <v>167</v>
      </c>
      <c r="E1636" s="246"/>
      <c r="F1636" s="248" t="s">
        <v>1778</v>
      </c>
      <c r="G1636" s="246"/>
      <c r="H1636" s="249">
        <v>20.899999999999999</v>
      </c>
      <c r="I1636" s="250"/>
      <c r="J1636" s="246"/>
      <c r="K1636" s="246"/>
      <c r="L1636" s="251"/>
      <c r="M1636" s="252"/>
      <c r="N1636" s="253"/>
      <c r="O1636" s="253"/>
      <c r="P1636" s="253"/>
      <c r="Q1636" s="253"/>
      <c r="R1636" s="253"/>
      <c r="S1636" s="253"/>
      <c r="T1636" s="254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55" t="s">
        <v>167</v>
      </c>
      <c r="AU1636" s="255" t="s">
        <v>94</v>
      </c>
      <c r="AV1636" s="14" t="s">
        <v>94</v>
      </c>
      <c r="AW1636" s="14" t="s">
        <v>4</v>
      </c>
      <c r="AX1636" s="14" t="s">
        <v>91</v>
      </c>
      <c r="AY1636" s="255" t="s">
        <v>156</v>
      </c>
    </row>
    <row r="1637" s="2" customFormat="1" ht="16.5" customHeight="1">
      <c r="A1637" s="42"/>
      <c r="B1637" s="43"/>
      <c r="C1637" s="216" t="s">
        <v>1779</v>
      </c>
      <c r="D1637" s="216" t="s">
        <v>158</v>
      </c>
      <c r="E1637" s="217" t="s">
        <v>1780</v>
      </c>
      <c r="F1637" s="218" t="s">
        <v>1781</v>
      </c>
      <c r="G1637" s="219" t="s">
        <v>212</v>
      </c>
      <c r="H1637" s="220">
        <v>16.559999999999999</v>
      </c>
      <c r="I1637" s="221"/>
      <c r="J1637" s="222">
        <f>ROUND(I1637*H1637,2)</f>
        <v>0</v>
      </c>
      <c r="K1637" s="218" t="s">
        <v>162</v>
      </c>
      <c r="L1637" s="48"/>
      <c r="M1637" s="223" t="s">
        <v>36</v>
      </c>
      <c r="N1637" s="224" t="s">
        <v>54</v>
      </c>
      <c r="O1637" s="88"/>
      <c r="P1637" s="225">
        <f>O1637*H1637</f>
        <v>0</v>
      </c>
      <c r="Q1637" s="225">
        <v>2.0999999999999999E-05</v>
      </c>
      <c r="R1637" s="225">
        <f>Q1637*H1637</f>
        <v>0.00034775999999999996</v>
      </c>
      <c r="S1637" s="225">
        <v>0</v>
      </c>
      <c r="T1637" s="226">
        <f>S1637*H1637</f>
        <v>0</v>
      </c>
      <c r="U1637" s="42"/>
      <c r="V1637" s="42"/>
      <c r="W1637" s="42"/>
      <c r="X1637" s="42"/>
      <c r="Y1637" s="42"/>
      <c r="Z1637" s="42"/>
      <c r="AA1637" s="42"/>
      <c r="AB1637" s="42"/>
      <c r="AC1637" s="42"/>
      <c r="AD1637" s="42"/>
      <c r="AE1637" s="42"/>
      <c r="AR1637" s="227" t="s">
        <v>291</v>
      </c>
      <c r="AT1637" s="227" t="s">
        <v>158</v>
      </c>
      <c r="AU1637" s="227" t="s">
        <v>94</v>
      </c>
      <c r="AY1637" s="20" t="s">
        <v>156</v>
      </c>
      <c r="BE1637" s="228">
        <f>IF(N1637="základní",J1637,0)</f>
        <v>0</v>
      </c>
      <c r="BF1637" s="228">
        <f>IF(N1637="snížená",J1637,0)</f>
        <v>0</v>
      </c>
      <c r="BG1637" s="228">
        <f>IF(N1637="zákl. přenesená",J1637,0)</f>
        <v>0</v>
      </c>
      <c r="BH1637" s="228">
        <f>IF(N1637="sníž. přenesená",J1637,0)</f>
        <v>0</v>
      </c>
      <c r="BI1637" s="228">
        <f>IF(N1637="nulová",J1637,0)</f>
        <v>0</v>
      </c>
      <c r="BJ1637" s="20" t="s">
        <v>91</v>
      </c>
      <c r="BK1637" s="228">
        <f>ROUND(I1637*H1637,2)</f>
        <v>0</v>
      </c>
      <c r="BL1637" s="20" t="s">
        <v>291</v>
      </c>
      <c r="BM1637" s="227" t="s">
        <v>1782</v>
      </c>
    </row>
    <row r="1638" s="2" customFormat="1">
      <c r="A1638" s="42"/>
      <c r="B1638" s="43"/>
      <c r="C1638" s="44"/>
      <c r="D1638" s="229" t="s">
        <v>165</v>
      </c>
      <c r="E1638" s="44"/>
      <c r="F1638" s="230" t="s">
        <v>1783</v>
      </c>
      <c r="G1638" s="44"/>
      <c r="H1638" s="44"/>
      <c r="I1638" s="231"/>
      <c r="J1638" s="44"/>
      <c r="K1638" s="44"/>
      <c r="L1638" s="48"/>
      <c r="M1638" s="232"/>
      <c r="N1638" s="233"/>
      <c r="O1638" s="88"/>
      <c r="P1638" s="88"/>
      <c r="Q1638" s="88"/>
      <c r="R1638" s="88"/>
      <c r="S1638" s="88"/>
      <c r="T1638" s="89"/>
      <c r="U1638" s="42"/>
      <c r="V1638" s="42"/>
      <c r="W1638" s="42"/>
      <c r="X1638" s="42"/>
      <c r="Y1638" s="42"/>
      <c r="Z1638" s="42"/>
      <c r="AA1638" s="42"/>
      <c r="AB1638" s="42"/>
      <c r="AC1638" s="42"/>
      <c r="AD1638" s="42"/>
      <c r="AE1638" s="42"/>
      <c r="AT1638" s="20" t="s">
        <v>165</v>
      </c>
      <c r="AU1638" s="20" t="s">
        <v>94</v>
      </c>
    </row>
    <row r="1639" s="13" customFormat="1">
      <c r="A1639" s="13"/>
      <c r="B1639" s="234"/>
      <c r="C1639" s="235"/>
      <c r="D1639" s="236" t="s">
        <v>167</v>
      </c>
      <c r="E1639" s="237" t="s">
        <v>36</v>
      </c>
      <c r="F1639" s="238" t="s">
        <v>651</v>
      </c>
      <c r="G1639" s="235"/>
      <c r="H1639" s="237" t="s">
        <v>36</v>
      </c>
      <c r="I1639" s="239"/>
      <c r="J1639" s="235"/>
      <c r="K1639" s="235"/>
      <c r="L1639" s="240"/>
      <c r="M1639" s="241"/>
      <c r="N1639" s="242"/>
      <c r="O1639" s="242"/>
      <c r="P1639" s="242"/>
      <c r="Q1639" s="242"/>
      <c r="R1639" s="242"/>
      <c r="S1639" s="242"/>
      <c r="T1639" s="243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44" t="s">
        <v>167</v>
      </c>
      <c r="AU1639" s="244" t="s">
        <v>94</v>
      </c>
      <c r="AV1639" s="13" t="s">
        <v>91</v>
      </c>
      <c r="AW1639" s="13" t="s">
        <v>43</v>
      </c>
      <c r="AX1639" s="13" t="s">
        <v>83</v>
      </c>
      <c r="AY1639" s="244" t="s">
        <v>156</v>
      </c>
    </row>
    <row r="1640" s="13" customFormat="1">
      <c r="A1640" s="13"/>
      <c r="B1640" s="234"/>
      <c r="C1640" s="235"/>
      <c r="D1640" s="236" t="s">
        <v>167</v>
      </c>
      <c r="E1640" s="237" t="s">
        <v>36</v>
      </c>
      <c r="F1640" s="238" t="s">
        <v>652</v>
      </c>
      <c r="G1640" s="235"/>
      <c r="H1640" s="237" t="s">
        <v>36</v>
      </c>
      <c r="I1640" s="239"/>
      <c r="J1640" s="235"/>
      <c r="K1640" s="235"/>
      <c r="L1640" s="240"/>
      <c r="M1640" s="241"/>
      <c r="N1640" s="242"/>
      <c r="O1640" s="242"/>
      <c r="P1640" s="242"/>
      <c r="Q1640" s="242"/>
      <c r="R1640" s="242"/>
      <c r="S1640" s="242"/>
      <c r="T1640" s="243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44" t="s">
        <v>167</v>
      </c>
      <c r="AU1640" s="244" t="s">
        <v>94</v>
      </c>
      <c r="AV1640" s="13" t="s">
        <v>91</v>
      </c>
      <c r="AW1640" s="13" t="s">
        <v>43</v>
      </c>
      <c r="AX1640" s="13" t="s">
        <v>83</v>
      </c>
      <c r="AY1640" s="244" t="s">
        <v>156</v>
      </c>
    </row>
    <row r="1641" s="13" customFormat="1">
      <c r="A1641" s="13"/>
      <c r="B1641" s="234"/>
      <c r="C1641" s="235"/>
      <c r="D1641" s="236" t="s">
        <v>167</v>
      </c>
      <c r="E1641" s="237" t="s">
        <v>36</v>
      </c>
      <c r="F1641" s="238" t="s">
        <v>653</v>
      </c>
      <c r="G1641" s="235"/>
      <c r="H1641" s="237" t="s">
        <v>36</v>
      </c>
      <c r="I1641" s="239"/>
      <c r="J1641" s="235"/>
      <c r="K1641" s="235"/>
      <c r="L1641" s="240"/>
      <c r="M1641" s="241"/>
      <c r="N1641" s="242"/>
      <c r="O1641" s="242"/>
      <c r="P1641" s="242"/>
      <c r="Q1641" s="242"/>
      <c r="R1641" s="242"/>
      <c r="S1641" s="242"/>
      <c r="T1641" s="243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44" t="s">
        <v>167</v>
      </c>
      <c r="AU1641" s="244" t="s">
        <v>94</v>
      </c>
      <c r="AV1641" s="13" t="s">
        <v>91</v>
      </c>
      <c r="AW1641" s="13" t="s">
        <v>43</v>
      </c>
      <c r="AX1641" s="13" t="s">
        <v>83</v>
      </c>
      <c r="AY1641" s="244" t="s">
        <v>156</v>
      </c>
    </row>
    <row r="1642" s="13" customFormat="1">
      <c r="A1642" s="13"/>
      <c r="B1642" s="234"/>
      <c r="C1642" s="235"/>
      <c r="D1642" s="236" t="s">
        <v>167</v>
      </c>
      <c r="E1642" s="237" t="s">
        <v>36</v>
      </c>
      <c r="F1642" s="238" t="s">
        <v>654</v>
      </c>
      <c r="G1642" s="235"/>
      <c r="H1642" s="237" t="s">
        <v>36</v>
      </c>
      <c r="I1642" s="239"/>
      <c r="J1642" s="235"/>
      <c r="K1642" s="235"/>
      <c r="L1642" s="240"/>
      <c r="M1642" s="241"/>
      <c r="N1642" s="242"/>
      <c r="O1642" s="242"/>
      <c r="P1642" s="242"/>
      <c r="Q1642" s="242"/>
      <c r="R1642" s="242"/>
      <c r="S1642" s="242"/>
      <c r="T1642" s="243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44" t="s">
        <v>167</v>
      </c>
      <c r="AU1642" s="244" t="s">
        <v>94</v>
      </c>
      <c r="AV1642" s="13" t="s">
        <v>91</v>
      </c>
      <c r="AW1642" s="13" t="s">
        <v>43</v>
      </c>
      <c r="AX1642" s="13" t="s">
        <v>83</v>
      </c>
      <c r="AY1642" s="244" t="s">
        <v>156</v>
      </c>
    </row>
    <row r="1643" s="13" customFormat="1">
      <c r="A1643" s="13"/>
      <c r="B1643" s="234"/>
      <c r="C1643" s="235"/>
      <c r="D1643" s="236" t="s">
        <v>167</v>
      </c>
      <c r="E1643" s="237" t="s">
        <v>36</v>
      </c>
      <c r="F1643" s="238" t="s">
        <v>655</v>
      </c>
      <c r="G1643" s="235"/>
      <c r="H1643" s="237" t="s">
        <v>36</v>
      </c>
      <c r="I1643" s="239"/>
      <c r="J1643" s="235"/>
      <c r="K1643" s="235"/>
      <c r="L1643" s="240"/>
      <c r="M1643" s="241"/>
      <c r="N1643" s="242"/>
      <c r="O1643" s="242"/>
      <c r="P1643" s="242"/>
      <c r="Q1643" s="242"/>
      <c r="R1643" s="242"/>
      <c r="S1643" s="242"/>
      <c r="T1643" s="243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44" t="s">
        <v>167</v>
      </c>
      <c r="AU1643" s="244" t="s">
        <v>94</v>
      </c>
      <c r="AV1643" s="13" t="s">
        <v>91</v>
      </c>
      <c r="AW1643" s="13" t="s">
        <v>43</v>
      </c>
      <c r="AX1643" s="13" t="s">
        <v>83</v>
      </c>
      <c r="AY1643" s="244" t="s">
        <v>156</v>
      </c>
    </row>
    <row r="1644" s="13" customFormat="1">
      <c r="A1644" s="13"/>
      <c r="B1644" s="234"/>
      <c r="C1644" s="235"/>
      <c r="D1644" s="236" t="s">
        <v>167</v>
      </c>
      <c r="E1644" s="237" t="s">
        <v>36</v>
      </c>
      <c r="F1644" s="238" t="s">
        <v>656</v>
      </c>
      <c r="G1644" s="235"/>
      <c r="H1644" s="237" t="s">
        <v>36</v>
      </c>
      <c r="I1644" s="239"/>
      <c r="J1644" s="235"/>
      <c r="K1644" s="235"/>
      <c r="L1644" s="240"/>
      <c r="M1644" s="241"/>
      <c r="N1644" s="242"/>
      <c r="O1644" s="242"/>
      <c r="P1644" s="242"/>
      <c r="Q1644" s="242"/>
      <c r="R1644" s="242"/>
      <c r="S1644" s="242"/>
      <c r="T1644" s="243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44" t="s">
        <v>167</v>
      </c>
      <c r="AU1644" s="244" t="s">
        <v>94</v>
      </c>
      <c r="AV1644" s="13" t="s">
        <v>91</v>
      </c>
      <c r="AW1644" s="13" t="s">
        <v>43</v>
      </c>
      <c r="AX1644" s="13" t="s">
        <v>83</v>
      </c>
      <c r="AY1644" s="244" t="s">
        <v>156</v>
      </c>
    </row>
    <row r="1645" s="13" customFormat="1">
      <c r="A1645" s="13"/>
      <c r="B1645" s="234"/>
      <c r="C1645" s="235"/>
      <c r="D1645" s="236" t="s">
        <v>167</v>
      </c>
      <c r="E1645" s="237" t="s">
        <v>36</v>
      </c>
      <c r="F1645" s="238" t="s">
        <v>657</v>
      </c>
      <c r="G1645" s="235"/>
      <c r="H1645" s="237" t="s">
        <v>36</v>
      </c>
      <c r="I1645" s="239"/>
      <c r="J1645" s="235"/>
      <c r="K1645" s="235"/>
      <c r="L1645" s="240"/>
      <c r="M1645" s="241"/>
      <c r="N1645" s="242"/>
      <c r="O1645" s="242"/>
      <c r="P1645" s="242"/>
      <c r="Q1645" s="242"/>
      <c r="R1645" s="242"/>
      <c r="S1645" s="242"/>
      <c r="T1645" s="243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44" t="s">
        <v>167</v>
      </c>
      <c r="AU1645" s="244" t="s">
        <v>94</v>
      </c>
      <c r="AV1645" s="13" t="s">
        <v>91</v>
      </c>
      <c r="AW1645" s="13" t="s">
        <v>43</v>
      </c>
      <c r="AX1645" s="13" t="s">
        <v>83</v>
      </c>
      <c r="AY1645" s="244" t="s">
        <v>156</v>
      </c>
    </row>
    <row r="1646" s="13" customFormat="1">
      <c r="A1646" s="13"/>
      <c r="B1646" s="234"/>
      <c r="C1646" s="235"/>
      <c r="D1646" s="236" t="s">
        <v>167</v>
      </c>
      <c r="E1646" s="237" t="s">
        <v>36</v>
      </c>
      <c r="F1646" s="238" t="s">
        <v>658</v>
      </c>
      <c r="G1646" s="235"/>
      <c r="H1646" s="237" t="s">
        <v>36</v>
      </c>
      <c r="I1646" s="239"/>
      <c r="J1646" s="235"/>
      <c r="K1646" s="235"/>
      <c r="L1646" s="240"/>
      <c r="M1646" s="241"/>
      <c r="N1646" s="242"/>
      <c r="O1646" s="242"/>
      <c r="P1646" s="242"/>
      <c r="Q1646" s="242"/>
      <c r="R1646" s="242"/>
      <c r="S1646" s="242"/>
      <c r="T1646" s="243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44" t="s">
        <v>167</v>
      </c>
      <c r="AU1646" s="244" t="s">
        <v>94</v>
      </c>
      <c r="AV1646" s="13" t="s">
        <v>91</v>
      </c>
      <c r="AW1646" s="13" t="s">
        <v>43</v>
      </c>
      <c r="AX1646" s="13" t="s">
        <v>83</v>
      </c>
      <c r="AY1646" s="244" t="s">
        <v>156</v>
      </c>
    </row>
    <row r="1647" s="13" customFormat="1">
      <c r="A1647" s="13"/>
      <c r="B1647" s="234"/>
      <c r="C1647" s="235"/>
      <c r="D1647" s="236" t="s">
        <v>167</v>
      </c>
      <c r="E1647" s="237" t="s">
        <v>36</v>
      </c>
      <c r="F1647" s="238" t="s">
        <v>659</v>
      </c>
      <c r="G1647" s="235"/>
      <c r="H1647" s="237" t="s">
        <v>36</v>
      </c>
      <c r="I1647" s="239"/>
      <c r="J1647" s="235"/>
      <c r="K1647" s="235"/>
      <c r="L1647" s="240"/>
      <c r="M1647" s="241"/>
      <c r="N1647" s="242"/>
      <c r="O1647" s="242"/>
      <c r="P1647" s="242"/>
      <c r="Q1647" s="242"/>
      <c r="R1647" s="242"/>
      <c r="S1647" s="242"/>
      <c r="T1647" s="243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44" t="s">
        <v>167</v>
      </c>
      <c r="AU1647" s="244" t="s">
        <v>94</v>
      </c>
      <c r="AV1647" s="13" t="s">
        <v>91</v>
      </c>
      <c r="AW1647" s="13" t="s">
        <v>43</v>
      </c>
      <c r="AX1647" s="13" t="s">
        <v>83</v>
      </c>
      <c r="AY1647" s="244" t="s">
        <v>156</v>
      </c>
    </row>
    <row r="1648" s="14" customFormat="1">
      <c r="A1648" s="14"/>
      <c r="B1648" s="245"/>
      <c r="C1648" s="246"/>
      <c r="D1648" s="236" t="s">
        <v>167</v>
      </c>
      <c r="E1648" s="247" t="s">
        <v>36</v>
      </c>
      <c r="F1648" s="248" t="s">
        <v>1784</v>
      </c>
      <c r="G1648" s="246"/>
      <c r="H1648" s="249">
        <v>16.559999999999999</v>
      </c>
      <c r="I1648" s="250"/>
      <c r="J1648" s="246"/>
      <c r="K1648" s="246"/>
      <c r="L1648" s="251"/>
      <c r="M1648" s="252"/>
      <c r="N1648" s="253"/>
      <c r="O1648" s="253"/>
      <c r="P1648" s="253"/>
      <c r="Q1648" s="253"/>
      <c r="R1648" s="253"/>
      <c r="S1648" s="253"/>
      <c r="T1648" s="254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55" t="s">
        <v>167</v>
      </c>
      <c r="AU1648" s="255" t="s">
        <v>94</v>
      </c>
      <c r="AV1648" s="14" t="s">
        <v>94</v>
      </c>
      <c r="AW1648" s="14" t="s">
        <v>43</v>
      </c>
      <c r="AX1648" s="14" t="s">
        <v>83</v>
      </c>
      <c r="AY1648" s="255" t="s">
        <v>156</v>
      </c>
    </row>
    <row r="1649" s="15" customFormat="1">
      <c r="A1649" s="15"/>
      <c r="B1649" s="256"/>
      <c r="C1649" s="257"/>
      <c r="D1649" s="236" t="s">
        <v>167</v>
      </c>
      <c r="E1649" s="258" t="s">
        <v>36</v>
      </c>
      <c r="F1649" s="259" t="s">
        <v>250</v>
      </c>
      <c r="G1649" s="257"/>
      <c r="H1649" s="260">
        <v>16.559999999999999</v>
      </c>
      <c r="I1649" s="261"/>
      <c r="J1649" s="257"/>
      <c r="K1649" s="257"/>
      <c r="L1649" s="262"/>
      <c r="M1649" s="263"/>
      <c r="N1649" s="264"/>
      <c r="O1649" s="264"/>
      <c r="P1649" s="264"/>
      <c r="Q1649" s="264"/>
      <c r="R1649" s="264"/>
      <c r="S1649" s="264"/>
      <c r="T1649" s="265"/>
      <c r="U1649" s="15"/>
      <c r="V1649" s="15"/>
      <c r="W1649" s="15"/>
      <c r="X1649" s="15"/>
      <c r="Y1649" s="15"/>
      <c r="Z1649" s="15"/>
      <c r="AA1649" s="15"/>
      <c r="AB1649" s="15"/>
      <c r="AC1649" s="15"/>
      <c r="AD1649" s="15"/>
      <c r="AE1649" s="15"/>
      <c r="AT1649" s="266" t="s">
        <v>167</v>
      </c>
      <c r="AU1649" s="266" t="s">
        <v>94</v>
      </c>
      <c r="AV1649" s="15" t="s">
        <v>163</v>
      </c>
      <c r="AW1649" s="15" t="s">
        <v>43</v>
      </c>
      <c r="AX1649" s="15" t="s">
        <v>91</v>
      </c>
      <c r="AY1649" s="266" t="s">
        <v>156</v>
      </c>
    </row>
    <row r="1650" s="14" customFormat="1">
      <c r="A1650" s="14"/>
      <c r="B1650" s="245"/>
      <c r="C1650" s="246"/>
      <c r="D1650" s="236" t="s">
        <v>167</v>
      </c>
      <c r="E1650" s="247" t="s">
        <v>36</v>
      </c>
      <c r="F1650" s="248" t="s">
        <v>1785</v>
      </c>
      <c r="G1650" s="246"/>
      <c r="H1650" s="249">
        <v>45.454999999999998</v>
      </c>
      <c r="I1650" s="250"/>
      <c r="J1650" s="246"/>
      <c r="K1650" s="246"/>
      <c r="L1650" s="251"/>
      <c r="M1650" s="252"/>
      <c r="N1650" s="253"/>
      <c r="O1650" s="253"/>
      <c r="P1650" s="253"/>
      <c r="Q1650" s="253"/>
      <c r="R1650" s="253"/>
      <c r="S1650" s="253"/>
      <c r="T1650" s="254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55" t="s">
        <v>167</v>
      </c>
      <c r="AU1650" s="255" t="s">
        <v>94</v>
      </c>
      <c r="AV1650" s="14" t="s">
        <v>94</v>
      </c>
      <c r="AW1650" s="14" t="s">
        <v>43</v>
      </c>
      <c r="AX1650" s="14" t="s">
        <v>83</v>
      </c>
      <c r="AY1650" s="255" t="s">
        <v>156</v>
      </c>
    </row>
    <row r="1651" s="2" customFormat="1" ht="16.5" customHeight="1">
      <c r="A1651" s="42"/>
      <c r="B1651" s="43"/>
      <c r="C1651" s="282" t="s">
        <v>1786</v>
      </c>
      <c r="D1651" s="282" t="s">
        <v>849</v>
      </c>
      <c r="E1651" s="283" t="s">
        <v>1787</v>
      </c>
      <c r="F1651" s="284" t="s">
        <v>1788</v>
      </c>
      <c r="G1651" s="285" t="s">
        <v>190</v>
      </c>
      <c r="H1651" s="286">
        <v>0.066000000000000003</v>
      </c>
      <c r="I1651" s="287"/>
      <c r="J1651" s="288">
        <f>ROUND(I1651*H1651,2)</f>
        <v>0</v>
      </c>
      <c r="K1651" s="284" t="s">
        <v>162</v>
      </c>
      <c r="L1651" s="289"/>
      <c r="M1651" s="290" t="s">
        <v>36</v>
      </c>
      <c r="N1651" s="291" t="s">
        <v>54</v>
      </c>
      <c r="O1651" s="88"/>
      <c r="P1651" s="225">
        <f>O1651*H1651</f>
        <v>0</v>
      </c>
      <c r="Q1651" s="225">
        <v>0.55000000000000004</v>
      </c>
      <c r="R1651" s="225">
        <f>Q1651*H1651</f>
        <v>0.036300000000000006</v>
      </c>
      <c r="S1651" s="225">
        <v>0</v>
      </c>
      <c r="T1651" s="226">
        <f>S1651*H1651</f>
        <v>0</v>
      </c>
      <c r="U1651" s="42"/>
      <c r="V1651" s="42"/>
      <c r="W1651" s="42"/>
      <c r="X1651" s="42"/>
      <c r="Y1651" s="42"/>
      <c r="Z1651" s="42"/>
      <c r="AA1651" s="42"/>
      <c r="AB1651" s="42"/>
      <c r="AC1651" s="42"/>
      <c r="AD1651" s="42"/>
      <c r="AE1651" s="42"/>
      <c r="AR1651" s="227" t="s">
        <v>401</v>
      </c>
      <c r="AT1651" s="227" t="s">
        <v>849</v>
      </c>
      <c r="AU1651" s="227" t="s">
        <v>94</v>
      </c>
      <c r="AY1651" s="20" t="s">
        <v>156</v>
      </c>
      <c r="BE1651" s="228">
        <f>IF(N1651="základní",J1651,0)</f>
        <v>0</v>
      </c>
      <c r="BF1651" s="228">
        <f>IF(N1651="snížená",J1651,0)</f>
        <v>0</v>
      </c>
      <c r="BG1651" s="228">
        <f>IF(N1651="zákl. přenesená",J1651,0)</f>
        <v>0</v>
      </c>
      <c r="BH1651" s="228">
        <f>IF(N1651="sníž. přenesená",J1651,0)</f>
        <v>0</v>
      </c>
      <c r="BI1651" s="228">
        <f>IF(N1651="nulová",J1651,0)</f>
        <v>0</v>
      </c>
      <c r="BJ1651" s="20" t="s">
        <v>91</v>
      </c>
      <c r="BK1651" s="228">
        <f>ROUND(I1651*H1651,2)</f>
        <v>0</v>
      </c>
      <c r="BL1651" s="20" t="s">
        <v>291</v>
      </c>
      <c r="BM1651" s="227" t="s">
        <v>1789</v>
      </c>
    </row>
    <row r="1652" s="13" customFormat="1">
      <c r="A1652" s="13"/>
      <c r="B1652" s="234"/>
      <c r="C1652" s="235"/>
      <c r="D1652" s="236" t="s">
        <v>167</v>
      </c>
      <c r="E1652" s="237" t="s">
        <v>36</v>
      </c>
      <c r="F1652" s="238" t="s">
        <v>651</v>
      </c>
      <c r="G1652" s="235"/>
      <c r="H1652" s="237" t="s">
        <v>36</v>
      </c>
      <c r="I1652" s="239"/>
      <c r="J1652" s="235"/>
      <c r="K1652" s="235"/>
      <c r="L1652" s="240"/>
      <c r="M1652" s="241"/>
      <c r="N1652" s="242"/>
      <c r="O1652" s="242"/>
      <c r="P1652" s="242"/>
      <c r="Q1652" s="242"/>
      <c r="R1652" s="242"/>
      <c r="S1652" s="242"/>
      <c r="T1652" s="243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T1652" s="244" t="s">
        <v>167</v>
      </c>
      <c r="AU1652" s="244" t="s">
        <v>94</v>
      </c>
      <c r="AV1652" s="13" t="s">
        <v>91</v>
      </c>
      <c r="AW1652" s="13" t="s">
        <v>43</v>
      </c>
      <c r="AX1652" s="13" t="s">
        <v>83</v>
      </c>
      <c r="AY1652" s="244" t="s">
        <v>156</v>
      </c>
    </row>
    <row r="1653" s="13" customFormat="1">
      <c r="A1653" s="13"/>
      <c r="B1653" s="234"/>
      <c r="C1653" s="235"/>
      <c r="D1653" s="236" t="s">
        <v>167</v>
      </c>
      <c r="E1653" s="237" t="s">
        <v>36</v>
      </c>
      <c r="F1653" s="238" t="s">
        <v>652</v>
      </c>
      <c r="G1653" s="235"/>
      <c r="H1653" s="237" t="s">
        <v>36</v>
      </c>
      <c r="I1653" s="239"/>
      <c r="J1653" s="235"/>
      <c r="K1653" s="235"/>
      <c r="L1653" s="240"/>
      <c r="M1653" s="241"/>
      <c r="N1653" s="242"/>
      <c r="O1653" s="242"/>
      <c r="P1653" s="242"/>
      <c r="Q1653" s="242"/>
      <c r="R1653" s="242"/>
      <c r="S1653" s="242"/>
      <c r="T1653" s="243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44" t="s">
        <v>167</v>
      </c>
      <c r="AU1653" s="244" t="s">
        <v>94</v>
      </c>
      <c r="AV1653" s="13" t="s">
        <v>91</v>
      </c>
      <c r="AW1653" s="13" t="s">
        <v>43</v>
      </c>
      <c r="AX1653" s="13" t="s">
        <v>83</v>
      </c>
      <c r="AY1653" s="244" t="s">
        <v>156</v>
      </c>
    </row>
    <row r="1654" s="13" customFormat="1">
      <c r="A1654" s="13"/>
      <c r="B1654" s="234"/>
      <c r="C1654" s="235"/>
      <c r="D1654" s="236" t="s">
        <v>167</v>
      </c>
      <c r="E1654" s="237" t="s">
        <v>36</v>
      </c>
      <c r="F1654" s="238" t="s">
        <v>653</v>
      </c>
      <c r="G1654" s="235"/>
      <c r="H1654" s="237" t="s">
        <v>36</v>
      </c>
      <c r="I1654" s="239"/>
      <c r="J1654" s="235"/>
      <c r="K1654" s="235"/>
      <c r="L1654" s="240"/>
      <c r="M1654" s="241"/>
      <c r="N1654" s="242"/>
      <c r="O1654" s="242"/>
      <c r="P1654" s="242"/>
      <c r="Q1654" s="242"/>
      <c r="R1654" s="242"/>
      <c r="S1654" s="242"/>
      <c r="T1654" s="243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44" t="s">
        <v>167</v>
      </c>
      <c r="AU1654" s="244" t="s">
        <v>94</v>
      </c>
      <c r="AV1654" s="13" t="s">
        <v>91</v>
      </c>
      <c r="AW1654" s="13" t="s">
        <v>43</v>
      </c>
      <c r="AX1654" s="13" t="s">
        <v>83</v>
      </c>
      <c r="AY1654" s="244" t="s">
        <v>156</v>
      </c>
    </row>
    <row r="1655" s="13" customFormat="1">
      <c r="A1655" s="13"/>
      <c r="B1655" s="234"/>
      <c r="C1655" s="235"/>
      <c r="D1655" s="236" t="s">
        <v>167</v>
      </c>
      <c r="E1655" s="237" t="s">
        <v>36</v>
      </c>
      <c r="F1655" s="238" t="s">
        <v>654</v>
      </c>
      <c r="G1655" s="235"/>
      <c r="H1655" s="237" t="s">
        <v>36</v>
      </c>
      <c r="I1655" s="239"/>
      <c r="J1655" s="235"/>
      <c r="K1655" s="235"/>
      <c r="L1655" s="240"/>
      <c r="M1655" s="241"/>
      <c r="N1655" s="242"/>
      <c r="O1655" s="242"/>
      <c r="P1655" s="242"/>
      <c r="Q1655" s="242"/>
      <c r="R1655" s="242"/>
      <c r="S1655" s="242"/>
      <c r="T1655" s="243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44" t="s">
        <v>167</v>
      </c>
      <c r="AU1655" s="244" t="s">
        <v>94</v>
      </c>
      <c r="AV1655" s="13" t="s">
        <v>91</v>
      </c>
      <c r="AW1655" s="13" t="s">
        <v>43</v>
      </c>
      <c r="AX1655" s="13" t="s">
        <v>83</v>
      </c>
      <c r="AY1655" s="244" t="s">
        <v>156</v>
      </c>
    </row>
    <row r="1656" s="13" customFormat="1">
      <c r="A1656" s="13"/>
      <c r="B1656" s="234"/>
      <c r="C1656" s="235"/>
      <c r="D1656" s="236" t="s">
        <v>167</v>
      </c>
      <c r="E1656" s="237" t="s">
        <v>36</v>
      </c>
      <c r="F1656" s="238" t="s">
        <v>655</v>
      </c>
      <c r="G1656" s="235"/>
      <c r="H1656" s="237" t="s">
        <v>36</v>
      </c>
      <c r="I1656" s="239"/>
      <c r="J1656" s="235"/>
      <c r="K1656" s="235"/>
      <c r="L1656" s="240"/>
      <c r="M1656" s="241"/>
      <c r="N1656" s="242"/>
      <c r="O1656" s="242"/>
      <c r="P1656" s="242"/>
      <c r="Q1656" s="242"/>
      <c r="R1656" s="242"/>
      <c r="S1656" s="242"/>
      <c r="T1656" s="243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44" t="s">
        <v>167</v>
      </c>
      <c r="AU1656" s="244" t="s">
        <v>94</v>
      </c>
      <c r="AV1656" s="13" t="s">
        <v>91</v>
      </c>
      <c r="AW1656" s="13" t="s">
        <v>43</v>
      </c>
      <c r="AX1656" s="13" t="s">
        <v>83</v>
      </c>
      <c r="AY1656" s="244" t="s">
        <v>156</v>
      </c>
    </row>
    <row r="1657" s="13" customFormat="1">
      <c r="A1657" s="13"/>
      <c r="B1657" s="234"/>
      <c r="C1657" s="235"/>
      <c r="D1657" s="236" t="s">
        <v>167</v>
      </c>
      <c r="E1657" s="237" t="s">
        <v>36</v>
      </c>
      <c r="F1657" s="238" t="s">
        <v>656</v>
      </c>
      <c r="G1657" s="235"/>
      <c r="H1657" s="237" t="s">
        <v>36</v>
      </c>
      <c r="I1657" s="239"/>
      <c r="J1657" s="235"/>
      <c r="K1657" s="235"/>
      <c r="L1657" s="240"/>
      <c r="M1657" s="241"/>
      <c r="N1657" s="242"/>
      <c r="O1657" s="242"/>
      <c r="P1657" s="242"/>
      <c r="Q1657" s="242"/>
      <c r="R1657" s="242"/>
      <c r="S1657" s="242"/>
      <c r="T1657" s="243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44" t="s">
        <v>167</v>
      </c>
      <c r="AU1657" s="244" t="s">
        <v>94</v>
      </c>
      <c r="AV1657" s="13" t="s">
        <v>91</v>
      </c>
      <c r="AW1657" s="13" t="s">
        <v>43</v>
      </c>
      <c r="AX1657" s="13" t="s">
        <v>83</v>
      </c>
      <c r="AY1657" s="244" t="s">
        <v>156</v>
      </c>
    </row>
    <row r="1658" s="13" customFormat="1">
      <c r="A1658" s="13"/>
      <c r="B1658" s="234"/>
      <c r="C1658" s="235"/>
      <c r="D1658" s="236" t="s">
        <v>167</v>
      </c>
      <c r="E1658" s="237" t="s">
        <v>36</v>
      </c>
      <c r="F1658" s="238" t="s">
        <v>657</v>
      </c>
      <c r="G1658" s="235"/>
      <c r="H1658" s="237" t="s">
        <v>36</v>
      </c>
      <c r="I1658" s="239"/>
      <c r="J1658" s="235"/>
      <c r="K1658" s="235"/>
      <c r="L1658" s="240"/>
      <c r="M1658" s="241"/>
      <c r="N1658" s="242"/>
      <c r="O1658" s="242"/>
      <c r="P1658" s="242"/>
      <c r="Q1658" s="242"/>
      <c r="R1658" s="242"/>
      <c r="S1658" s="242"/>
      <c r="T1658" s="243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44" t="s">
        <v>167</v>
      </c>
      <c r="AU1658" s="244" t="s">
        <v>94</v>
      </c>
      <c r="AV1658" s="13" t="s">
        <v>91</v>
      </c>
      <c r="AW1658" s="13" t="s">
        <v>43</v>
      </c>
      <c r="AX1658" s="13" t="s">
        <v>83</v>
      </c>
      <c r="AY1658" s="244" t="s">
        <v>156</v>
      </c>
    </row>
    <row r="1659" s="13" customFormat="1">
      <c r="A1659" s="13"/>
      <c r="B1659" s="234"/>
      <c r="C1659" s="235"/>
      <c r="D1659" s="236" t="s">
        <v>167</v>
      </c>
      <c r="E1659" s="237" t="s">
        <v>36</v>
      </c>
      <c r="F1659" s="238" t="s">
        <v>658</v>
      </c>
      <c r="G1659" s="235"/>
      <c r="H1659" s="237" t="s">
        <v>36</v>
      </c>
      <c r="I1659" s="239"/>
      <c r="J1659" s="235"/>
      <c r="K1659" s="235"/>
      <c r="L1659" s="240"/>
      <c r="M1659" s="241"/>
      <c r="N1659" s="242"/>
      <c r="O1659" s="242"/>
      <c r="P1659" s="242"/>
      <c r="Q1659" s="242"/>
      <c r="R1659" s="242"/>
      <c r="S1659" s="242"/>
      <c r="T1659" s="243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44" t="s">
        <v>167</v>
      </c>
      <c r="AU1659" s="244" t="s">
        <v>94</v>
      </c>
      <c r="AV1659" s="13" t="s">
        <v>91</v>
      </c>
      <c r="AW1659" s="13" t="s">
        <v>43</v>
      </c>
      <c r="AX1659" s="13" t="s">
        <v>83</v>
      </c>
      <c r="AY1659" s="244" t="s">
        <v>156</v>
      </c>
    </row>
    <row r="1660" s="13" customFormat="1">
      <c r="A1660" s="13"/>
      <c r="B1660" s="234"/>
      <c r="C1660" s="235"/>
      <c r="D1660" s="236" t="s">
        <v>167</v>
      </c>
      <c r="E1660" s="237" t="s">
        <v>36</v>
      </c>
      <c r="F1660" s="238" t="s">
        <v>659</v>
      </c>
      <c r="G1660" s="235"/>
      <c r="H1660" s="237" t="s">
        <v>36</v>
      </c>
      <c r="I1660" s="239"/>
      <c r="J1660" s="235"/>
      <c r="K1660" s="235"/>
      <c r="L1660" s="240"/>
      <c r="M1660" s="241"/>
      <c r="N1660" s="242"/>
      <c r="O1660" s="242"/>
      <c r="P1660" s="242"/>
      <c r="Q1660" s="242"/>
      <c r="R1660" s="242"/>
      <c r="S1660" s="242"/>
      <c r="T1660" s="243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44" t="s">
        <v>167</v>
      </c>
      <c r="AU1660" s="244" t="s">
        <v>94</v>
      </c>
      <c r="AV1660" s="13" t="s">
        <v>91</v>
      </c>
      <c r="AW1660" s="13" t="s">
        <v>43</v>
      </c>
      <c r="AX1660" s="13" t="s">
        <v>83</v>
      </c>
      <c r="AY1660" s="244" t="s">
        <v>156</v>
      </c>
    </row>
    <row r="1661" s="14" customFormat="1">
      <c r="A1661" s="14"/>
      <c r="B1661" s="245"/>
      <c r="C1661" s="246"/>
      <c r="D1661" s="236" t="s">
        <v>167</v>
      </c>
      <c r="E1661" s="247" t="s">
        <v>36</v>
      </c>
      <c r="F1661" s="248" t="s">
        <v>1790</v>
      </c>
      <c r="G1661" s="246"/>
      <c r="H1661" s="249">
        <v>0.059999999999999998</v>
      </c>
      <c r="I1661" s="250"/>
      <c r="J1661" s="246"/>
      <c r="K1661" s="246"/>
      <c r="L1661" s="251"/>
      <c r="M1661" s="252"/>
      <c r="N1661" s="253"/>
      <c r="O1661" s="253"/>
      <c r="P1661" s="253"/>
      <c r="Q1661" s="253"/>
      <c r="R1661" s="253"/>
      <c r="S1661" s="253"/>
      <c r="T1661" s="254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55" t="s">
        <v>167</v>
      </c>
      <c r="AU1661" s="255" t="s">
        <v>94</v>
      </c>
      <c r="AV1661" s="14" t="s">
        <v>94</v>
      </c>
      <c r="AW1661" s="14" t="s">
        <v>43</v>
      </c>
      <c r="AX1661" s="14" t="s">
        <v>83</v>
      </c>
      <c r="AY1661" s="255" t="s">
        <v>156</v>
      </c>
    </row>
    <row r="1662" s="15" customFormat="1">
      <c r="A1662" s="15"/>
      <c r="B1662" s="256"/>
      <c r="C1662" s="257"/>
      <c r="D1662" s="236" t="s">
        <v>167</v>
      </c>
      <c r="E1662" s="258" t="s">
        <v>36</v>
      </c>
      <c r="F1662" s="259" t="s">
        <v>250</v>
      </c>
      <c r="G1662" s="257"/>
      <c r="H1662" s="260">
        <v>0.059999999999999998</v>
      </c>
      <c r="I1662" s="261"/>
      <c r="J1662" s="257"/>
      <c r="K1662" s="257"/>
      <c r="L1662" s="262"/>
      <c r="M1662" s="263"/>
      <c r="N1662" s="264"/>
      <c r="O1662" s="264"/>
      <c r="P1662" s="264"/>
      <c r="Q1662" s="264"/>
      <c r="R1662" s="264"/>
      <c r="S1662" s="264"/>
      <c r="T1662" s="265"/>
      <c r="U1662" s="15"/>
      <c r="V1662" s="15"/>
      <c r="W1662" s="15"/>
      <c r="X1662" s="15"/>
      <c r="Y1662" s="15"/>
      <c r="Z1662" s="15"/>
      <c r="AA1662" s="15"/>
      <c r="AB1662" s="15"/>
      <c r="AC1662" s="15"/>
      <c r="AD1662" s="15"/>
      <c r="AE1662" s="15"/>
      <c r="AT1662" s="266" t="s">
        <v>167</v>
      </c>
      <c r="AU1662" s="266" t="s">
        <v>94</v>
      </c>
      <c r="AV1662" s="15" t="s">
        <v>163</v>
      </c>
      <c r="AW1662" s="15" t="s">
        <v>43</v>
      </c>
      <c r="AX1662" s="15" t="s">
        <v>91</v>
      </c>
      <c r="AY1662" s="266" t="s">
        <v>156</v>
      </c>
    </row>
    <row r="1663" s="14" customFormat="1">
      <c r="A1663" s="14"/>
      <c r="B1663" s="245"/>
      <c r="C1663" s="246"/>
      <c r="D1663" s="236" t="s">
        <v>167</v>
      </c>
      <c r="E1663" s="247" t="s">
        <v>36</v>
      </c>
      <c r="F1663" s="248" t="s">
        <v>1785</v>
      </c>
      <c r="G1663" s="246"/>
      <c r="H1663" s="249">
        <v>45.454999999999998</v>
      </c>
      <c r="I1663" s="250"/>
      <c r="J1663" s="246"/>
      <c r="K1663" s="246"/>
      <c r="L1663" s="251"/>
      <c r="M1663" s="252"/>
      <c r="N1663" s="253"/>
      <c r="O1663" s="253"/>
      <c r="P1663" s="253"/>
      <c r="Q1663" s="253"/>
      <c r="R1663" s="253"/>
      <c r="S1663" s="253"/>
      <c r="T1663" s="254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5" t="s">
        <v>167</v>
      </c>
      <c r="AU1663" s="255" t="s">
        <v>94</v>
      </c>
      <c r="AV1663" s="14" t="s">
        <v>94</v>
      </c>
      <c r="AW1663" s="14" t="s">
        <v>43</v>
      </c>
      <c r="AX1663" s="14" t="s">
        <v>83</v>
      </c>
      <c r="AY1663" s="255" t="s">
        <v>156</v>
      </c>
    </row>
    <row r="1664" s="14" customFormat="1">
      <c r="A1664" s="14"/>
      <c r="B1664" s="245"/>
      <c r="C1664" s="246"/>
      <c r="D1664" s="236" t="s">
        <v>167</v>
      </c>
      <c r="E1664" s="246"/>
      <c r="F1664" s="248" t="s">
        <v>1791</v>
      </c>
      <c r="G1664" s="246"/>
      <c r="H1664" s="249">
        <v>0.066000000000000003</v>
      </c>
      <c r="I1664" s="250"/>
      <c r="J1664" s="246"/>
      <c r="K1664" s="246"/>
      <c r="L1664" s="251"/>
      <c r="M1664" s="252"/>
      <c r="N1664" s="253"/>
      <c r="O1664" s="253"/>
      <c r="P1664" s="253"/>
      <c r="Q1664" s="253"/>
      <c r="R1664" s="253"/>
      <c r="S1664" s="253"/>
      <c r="T1664" s="254"/>
      <c r="U1664" s="14"/>
      <c r="V1664" s="14"/>
      <c r="W1664" s="14"/>
      <c r="X1664" s="14"/>
      <c r="Y1664" s="14"/>
      <c r="Z1664" s="14"/>
      <c r="AA1664" s="14"/>
      <c r="AB1664" s="14"/>
      <c r="AC1664" s="14"/>
      <c r="AD1664" s="14"/>
      <c r="AE1664" s="14"/>
      <c r="AT1664" s="255" t="s">
        <v>167</v>
      </c>
      <c r="AU1664" s="255" t="s">
        <v>94</v>
      </c>
      <c r="AV1664" s="14" t="s">
        <v>94</v>
      </c>
      <c r="AW1664" s="14" t="s">
        <v>4</v>
      </c>
      <c r="AX1664" s="14" t="s">
        <v>91</v>
      </c>
      <c r="AY1664" s="255" t="s">
        <v>156</v>
      </c>
    </row>
    <row r="1665" s="2" customFormat="1" ht="24.15" customHeight="1">
      <c r="A1665" s="42"/>
      <c r="B1665" s="43"/>
      <c r="C1665" s="216" t="s">
        <v>1792</v>
      </c>
      <c r="D1665" s="216" t="s">
        <v>158</v>
      </c>
      <c r="E1665" s="217" t="s">
        <v>1793</v>
      </c>
      <c r="F1665" s="218" t="s">
        <v>1794</v>
      </c>
      <c r="G1665" s="219" t="s">
        <v>190</v>
      </c>
      <c r="H1665" s="220">
        <v>0.35099999999999998</v>
      </c>
      <c r="I1665" s="221"/>
      <c r="J1665" s="222">
        <f>ROUND(I1665*H1665,2)</f>
        <v>0</v>
      </c>
      <c r="K1665" s="218" t="s">
        <v>162</v>
      </c>
      <c r="L1665" s="48"/>
      <c r="M1665" s="223" t="s">
        <v>36</v>
      </c>
      <c r="N1665" s="224" t="s">
        <v>54</v>
      </c>
      <c r="O1665" s="88"/>
      <c r="P1665" s="225">
        <f>O1665*H1665</f>
        <v>0</v>
      </c>
      <c r="Q1665" s="225">
        <v>0.023297799000000001</v>
      </c>
      <c r="R1665" s="225">
        <f>Q1665*H1665</f>
        <v>0.008177527448999999</v>
      </c>
      <c r="S1665" s="225">
        <v>0</v>
      </c>
      <c r="T1665" s="226">
        <f>S1665*H1665</f>
        <v>0</v>
      </c>
      <c r="U1665" s="42"/>
      <c r="V1665" s="42"/>
      <c r="W1665" s="42"/>
      <c r="X1665" s="42"/>
      <c r="Y1665" s="42"/>
      <c r="Z1665" s="42"/>
      <c r="AA1665" s="42"/>
      <c r="AB1665" s="42"/>
      <c r="AC1665" s="42"/>
      <c r="AD1665" s="42"/>
      <c r="AE1665" s="42"/>
      <c r="AR1665" s="227" t="s">
        <v>291</v>
      </c>
      <c r="AT1665" s="227" t="s">
        <v>158</v>
      </c>
      <c r="AU1665" s="227" t="s">
        <v>94</v>
      </c>
      <c r="AY1665" s="20" t="s">
        <v>156</v>
      </c>
      <c r="BE1665" s="228">
        <f>IF(N1665="základní",J1665,0)</f>
        <v>0</v>
      </c>
      <c r="BF1665" s="228">
        <f>IF(N1665="snížená",J1665,0)</f>
        <v>0</v>
      </c>
      <c r="BG1665" s="228">
        <f>IF(N1665="zákl. přenesená",J1665,0)</f>
        <v>0</v>
      </c>
      <c r="BH1665" s="228">
        <f>IF(N1665="sníž. přenesená",J1665,0)</f>
        <v>0</v>
      </c>
      <c r="BI1665" s="228">
        <f>IF(N1665="nulová",J1665,0)</f>
        <v>0</v>
      </c>
      <c r="BJ1665" s="20" t="s">
        <v>91</v>
      </c>
      <c r="BK1665" s="228">
        <f>ROUND(I1665*H1665,2)</f>
        <v>0</v>
      </c>
      <c r="BL1665" s="20" t="s">
        <v>291</v>
      </c>
      <c r="BM1665" s="227" t="s">
        <v>1795</v>
      </c>
    </row>
    <row r="1666" s="2" customFormat="1">
      <c r="A1666" s="42"/>
      <c r="B1666" s="43"/>
      <c r="C1666" s="44"/>
      <c r="D1666" s="229" t="s">
        <v>165</v>
      </c>
      <c r="E1666" s="44"/>
      <c r="F1666" s="230" t="s">
        <v>1796</v>
      </c>
      <c r="G1666" s="44"/>
      <c r="H1666" s="44"/>
      <c r="I1666" s="231"/>
      <c r="J1666" s="44"/>
      <c r="K1666" s="44"/>
      <c r="L1666" s="48"/>
      <c r="M1666" s="232"/>
      <c r="N1666" s="233"/>
      <c r="O1666" s="88"/>
      <c r="P1666" s="88"/>
      <c r="Q1666" s="88"/>
      <c r="R1666" s="88"/>
      <c r="S1666" s="88"/>
      <c r="T1666" s="89"/>
      <c r="U1666" s="42"/>
      <c r="V1666" s="42"/>
      <c r="W1666" s="42"/>
      <c r="X1666" s="42"/>
      <c r="Y1666" s="42"/>
      <c r="Z1666" s="42"/>
      <c r="AA1666" s="42"/>
      <c r="AB1666" s="42"/>
      <c r="AC1666" s="42"/>
      <c r="AD1666" s="42"/>
      <c r="AE1666" s="42"/>
      <c r="AT1666" s="20" t="s">
        <v>165</v>
      </c>
      <c r="AU1666" s="20" t="s">
        <v>94</v>
      </c>
    </row>
    <row r="1667" s="14" customFormat="1">
      <c r="A1667" s="14"/>
      <c r="B1667" s="245"/>
      <c r="C1667" s="246"/>
      <c r="D1667" s="236" t="s">
        <v>167</v>
      </c>
      <c r="E1667" s="247" t="s">
        <v>36</v>
      </c>
      <c r="F1667" s="248" t="s">
        <v>1797</v>
      </c>
      <c r="G1667" s="246"/>
      <c r="H1667" s="249">
        <v>0.28499999999999998</v>
      </c>
      <c r="I1667" s="250"/>
      <c r="J1667" s="246"/>
      <c r="K1667" s="246"/>
      <c r="L1667" s="251"/>
      <c r="M1667" s="252"/>
      <c r="N1667" s="253"/>
      <c r="O1667" s="253"/>
      <c r="P1667" s="253"/>
      <c r="Q1667" s="253"/>
      <c r="R1667" s="253"/>
      <c r="S1667" s="253"/>
      <c r="T1667" s="254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55" t="s">
        <v>167</v>
      </c>
      <c r="AU1667" s="255" t="s">
        <v>94</v>
      </c>
      <c r="AV1667" s="14" t="s">
        <v>94</v>
      </c>
      <c r="AW1667" s="14" t="s">
        <v>43</v>
      </c>
      <c r="AX1667" s="14" t="s">
        <v>83</v>
      </c>
      <c r="AY1667" s="255" t="s">
        <v>156</v>
      </c>
    </row>
    <row r="1668" s="14" customFormat="1">
      <c r="A1668" s="14"/>
      <c r="B1668" s="245"/>
      <c r="C1668" s="246"/>
      <c r="D1668" s="236" t="s">
        <v>167</v>
      </c>
      <c r="E1668" s="247" t="s">
        <v>36</v>
      </c>
      <c r="F1668" s="248" t="s">
        <v>1798</v>
      </c>
      <c r="G1668" s="246"/>
      <c r="H1668" s="249">
        <v>0.066000000000000003</v>
      </c>
      <c r="I1668" s="250"/>
      <c r="J1668" s="246"/>
      <c r="K1668" s="246"/>
      <c r="L1668" s="251"/>
      <c r="M1668" s="252"/>
      <c r="N1668" s="253"/>
      <c r="O1668" s="253"/>
      <c r="P1668" s="253"/>
      <c r="Q1668" s="253"/>
      <c r="R1668" s="253"/>
      <c r="S1668" s="253"/>
      <c r="T1668" s="254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55" t="s">
        <v>167</v>
      </c>
      <c r="AU1668" s="255" t="s">
        <v>94</v>
      </c>
      <c r="AV1668" s="14" t="s">
        <v>94</v>
      </c>
      <c r="AW1668" s="14" t="s">
        <v>43</v>
      </c>
      <c r="AX1668" s="14" t="s">
        <v>83</v>
      </c>
      <c r="AY1668" s="255" t="s">
        <v>156</v>
      </c>
    </row>
    <row r="1669" s="15" customFormat="1">
      <c r="A1669" s="15"/>
      <c r="B1669" s="256"/>
      <c r="C1669" s="257"/>
      <c r="D1669" s="236" t="s">
        <v>167</v>
      </c>
      <c r="E1669" s="258" t="s">
        <v>36</v>
      </c>
      <c r="F1669" s="259" t="s">
        <v>250</v>
      </c>
      <c r="G1669" s="257"/>
      <c r="H1669" s="260">
        <v>0.35099999999999998</v>
      </c>
      <c r="I1669" s="261"/>
      <c r="J1669" s="257"/>
      <c r="K1669" s="257"/>
      <c r="L1669" s="262"/>
      <c r="M1669" s="263"/>
      <c r="N1669" s="264"/>
      <c r="O1669" s="264"/>
      <c r="P1669" s="264"/>
      <c r="Q1669" s="264"/>
      <c r="R1669" s="264"/>
      <c r="S1669" s="264"/>
      <c r="T1669" s="265"/>
      <c r="U1669" s="15"/>
      <c r="V1669" s="15"/>
      <c r="W1669" s="15"/>
      <c r="X1669" s="15"/>
      <c r="Y1669" s="15"/>
      <c r="Z1669" s="15"/>
      <c r="AA1669" s="15"/>
      <c r="AB1669" s="15"/>
      <c r="AC1669" s="15"/>
      <c r="AD1669" s="15"/>
      <c r="AE1669" s="15"/>
      <c r="AT1669" s="266" t="s">
        <v>167</v>
      </c>
      <c r="AU1669" s="266" t="s">
        <v>94</v>
      </c>
      <c r="AV1669" s="15" t="s">
        <v>163</v>
      </c>
      <c r="AW1669" s="15" t="s">
        <v>43</v>
      </c>
      <c r="AX1669" s="15" t="s">
        <v>91</v>
      </c>
      <c r="AY1669" s="266" t="s">
        <v>156</v>
      </c>
    </row>
    <row r="1670" s="2" customFormat="1" ht="24.15" customHeight="1">
      <c r="A1670" s="42"/>
      <c r="B1670" s="43"/>
      <c r="C1670" s="216" t="s">
        <v>1799</v>
      </c>
      <c r="D1670" s="216" t="s">
        <v>158</v>
      </c>
      <c r="E1670" s="217" t="s">
        <v>1800</v>
      </c>
      <c r="F1670" s="218" t="s">
        <v>1801</v>
      </c>
      <c r="G1670" s="219" t="s">
        <v>283</v>
      </c>
      <c r="H1670" s="220">
        <v>0.27300000000000002</v>
      </c>
      <c r="I1670" s="221"/>
      <c r="J1670" s="222">
        <f>ROUND(I1670*H1670,2)</f>
        <v>0</v>
      </c>
      <c r="K1670" s="218" t="s">
        <v>162</v>
      </c>
      <c r="L1670" s="48"/>
      <c r="M1670" s="223" t="s">
        <v>36</v>
      </c>
      <c r="N1670" s="224" t="s">
        <v>54</v>
      </c>
      <c r="O1670" s="88"/>
      <c r="P1670" s="225">
        <f>O1670*H1670</f>
        <v>0</v>
      </c>
      <c r="Q1670" s="225">
        <v>0</v>
      </c>
      <c r="R1670" s="225">
        <f>Q1670*H1670</f>
        <v>0</v>
      </c>
      <c r="S1670" s="225">
        <v>0</v>
      </c>
      <c r="T1670" s="226">
        <f>S1670*H1670</f>
        <v>0</v>
      </c>
      <c r="U1670" s="42"/>
      <c r="V1670" s="42"/>
      <c r="W1670" s="42"/>
      <c r="X1670" s="42"/>
      <c r="Y1670" s="42"/>
      <c r="Z1670" s="42"/>
      <c r="AA1670" s="42"/>
      <c r="AB1670" s="42"/>
      <c r="AC1670" s="42"/>
      <c r="AD1670" s="42"/>
      <c r="AE1670" s="42"/>
      <c r="AR1670" s="227" t="s">
        <v>291</v>
      </c>
      <c r="AT1670" s="227" t="s">
        <v>158</v>
      </c>
      <c r="AU1670" s="227" t="s">
        <v>94</v>
      </c>
      <c r="AY1670" s="20" t="s">
        <v>156</v>
      </c>
      <c r="BE1670" s="228">
        <f>IF(N1670="základní",J1670,0)</f>
        <v>0</v>
      </c>
      <c r="BF1670" s="228">
        <f>IF(N1670="snížená",J1670,0)</f>
        <v>0</v>
      </c>
      <c r="BG1670" s="228">
        <f>IF(N1670="zákl. přenesená",J1670,0)</f>
        <v>0</v>
      </c>
      <c r="BH1670" s="228">
        <f>IF(N1670="sníž. přenesená",J1670,0)</f>
        <v>0</v>
      </c>
      <c r="BI1670" s="228">
        <f>IF(N1670="nulová",J1670,0)</f>
        <v>0</v>
      </c>
      <c r="BJ1670" s="20" t="s">
        <v>91</v>
      </c>
      <c r="BK1670" s="228">
        <f>ROUND(I1670*H1670,2)</f>
        <v>0</v>
      </c>
      <c r="BL1670" s="20" t="s">
        <v>291</v>
      </c>
      <c r="BM1670" s="227" t="s">
        <v>1802</v>
      </c>
    </row>
    <row r="1671" s="2" customFormat="1">
      <c r="A1671" s="42"/>
      <c r="B1671" s="43"/>
      <c r="C1671" s="44"/>
      <c r="D1671" s="229" t="s">
        <v>165</v>
      </c>
      <c r="E1671" s="44"/>
      <c r="F1671" s="230" t="s">
        <v>1803</v>
      </c>
      <c r="G1671" s="44"/>
      <c r="H1671" s="44"/>
      <c r="I1671" s="231"/>
      <c r="J1671" s="44"/>
      <c r="K1671" s="44"/>
      <c r="L1671" s="48"/>
      <c r="M1671" s="232"/>
      <c r="N1671" s="233"/>
      <c r="O1671" s="88"/>
      <c r="P1671" s="88"/>
      <c r="Q1671" s="88"/>
      <c r="R1671" s="88"/>
      <c r="S1671" s="88"/>
      <c r="T1671" s="89"/>
      <c r="U1671" s="42"/>
      <c r="V1671" s="42"/>
      <c r="W1671" s="42"/>
      <c r="X1671" s="42"/>
      <c r="Y1671" s="42"/>
      <c r="Z1671" s="42"/>
      <c r="AA1671" s="42"/>
      <c r="AB1671" s="42"/>
      <c r="AC1671" s="42"/>
      <c r="AD1671" s="42"/>
      <c r="AE1671" s="42"/>
      <c r="AT1671" s="20" t="s">
        <v>165</v>
      </c>
      <c r="AU1671" s="20" t="s">
        <v>94</v>
      </c>
    </row>
    <row r="1672" s="12" customFormat="1" ht="22.8" customHeight="1">
      <c r="A1672" s="12"/>
      <c r="B1672" s="200"/>
      <c r="C1672" s="201"/>
      <c r="D1672" s="202" t="s">
        <v>82</v>
      </c>
      <c r="E1672" s="214" t="s">
        <v>1804</v>
      </c>
      <c r="F1672" s="214" t="s">
        <v>1805</v>
      </c>
      <c r="G1672" s="201"/>
      <c r="H1672" s="201"/>
      <c r="I1672" s="204"/>
      <c r="J1672" s="215">
        <f>BK1672</f>
        <v>0</v>
      </c>
      <c r="K1672" s="201"/>
      <c r="L1672" s="206"/>
      <c r="M1672" s="207"/>
      <c r="N1672" s="208"/>
      <c r="O1672" s="208"/>
      <c r="P1672" s="209">
        <f>SUM(P1673:P1680)</f>
        <v>0</v>
      </c>
      <c r="Q1672" s="208"/>
      <c r="R1672" s="209">
        <f>SUM(R1673:R1680)</f>
        <v>0.014586999999999999</v>
      </c>
      <c r="S1672" s="208"/>
      <c r="T1672" s="210">
        <f>SUM(T1673:T1680)</f>
        <v>0</v>
      </c>
      <c r="U1672" s="12"/>
      <c r="V1672" s="12"/>
      <c r="W1672" s="12"/>
      <c r="X1672" s="12"/>
      <c r="Y1672" s="12"/>
      <c r="Z1672" s="12"/>
      <c r="AA1672" s="12"/>
      <c r="AB1672" s="12"/>
      <c r="AC1672" s="12"/>
      <c r="AD1672" s="12"/>
      <c r="AE1672" s="12"/>
      <c r="AR1672" s="211" t="s">
        <v>94</v>
      </c>
      <c r="AT1672" s="212" t="s">
        <v>82</v>
      </c>
      <c r="AU1672" s="212" t="s">
        <v>91</v>
      </c>
      <c r="AY1672" s="211" t="s">
        <v>156</v>
      </c>
      <c r="BK1672" s="213">
        <f>SUM(BK1673:BK1680)</f>
        <v>0</v>
      </c>
    </row>
    <row r="1673" s="2" customFormat="1" ht="24.15" customHeight="1">
      <c r="A1673" s="42"/>
      <c r="B1673" s="43"/>
      <c r="C1673" s="216" t="s">
        <v>1806</v>
      </c>
      <c r="D1673" s="216" t="s">
        <v>158</v>
      </c>
      <c r="E1673" s="217" t="s">
        <v>1807</v>
      </c>
      <c r="F1673" s="218" t="s">
        <v>1808</v>
      </c>
      <c r="G1673" s="219" t="s">
        <v>212</v>
      </c>
      <c r="H1673" s="220">
        <v>2.8999999999999999</v>
      </c>
      <c r="I1673" s="221"/>
      <c r="J1673" s="222">
        <f>ROUND(I1673*H1673,2)</f>
        <v>0</v>
      </c>
      <c r="K1673" s="218" t="s">
        <v>162</v>
      </c>
      <c r="L1673" s="48"/>
      <c r="M1673" s="223" t="s">
        <v>36</v>
      </c>
      <c r="N1673" s="224" t="s">
        <v>54</v>
      </c>
      <c r="O1673" s="88"/>
      <c r="P1673" s="225">
        <f>O1673*H1673</f>
        <v>0</v>
      </c>
      <c r="Q1673" s="225">
        <v>0.0050299999999999997</v>
      </c>
      <c r="R1673" s="225">
        <f>Q1673*H1673</f>
        <v>0.014586999999999999</v>
      </c>
      <c r="S1673" s="225">
        <v>0</v>
      </c>
      <c r="T1673" s="226">
        <f>S1673*H1673</f>
        <v>0</v>
      </c>
      <c r="U1673" s="42"/>
      <c r="V1673" s="42"/>
      <c r="W1673" s="42"/>
      <c r="X1673" s="42"/>
      <c r="Y1673" s="42"/>
      <c r="Z1673" s="42"/>
      <c r="AA1673" s="42"/>
      <c r="AB1673" s="42"/>
      <c r="AC1673" s="42"/>
      <c r="AD1673" s="42"/>
      <c r="AE1673" s="42"/>
      <c r="AR1673" s="227" t="s">
        <v>291</v>
      </c>
      <c r="AT1673" s="227" t="s">
        <v>158</v>
      </c>
      <c r="AU1673" s="227" t="s">
        <v>94</v>
      </c>
      <c r="AY1673" s="20" t="s">
        <v>156</v>
      </c>
      <c r="BE1673" s="228">
        <f>IF(N1673="základní",J1673,0)</f>
        <v>0</v>
      </c>
      <c r="BF1673" s="228">
        <f>IF(N1673="snížená",J1673,0)</f>
        <v>0</v>
      </c>
      <c r="BG1673" s="228">
        <f>IF(N1673="zákl. přenesená",J1673,0)</f>
        <v>0</v>
      </c>
      <c r="BH1673" s="228">
        <f>IF(N1673="sníž. přenesená",J1673,0)</f>
        <v>0</v>
      </c>
      <c r="BI1673" s="228">
        <f>IF(N1673="nulová",J1673,0)</f>
        <v>0</v>
      </c>
      <c r="BJ1673" s="20" t="s">
        <v>91</v>
      </c>
      <c r="BK1673" s="228">
        <f>ROUND(I1673*H1673,2)</f>
        <v>0</v>
      </c>
      <c r="BL1673" s="20" t="s">
        <v>291</v>
      </c>
      <c r="BM1673" s="227" t="s">
        <v>1809</v>
      </c>
    </row>
    <row r="1674" s="2" customFormat="1">
      <c r="A1674" s="42"/>
      <c r="B1674" s="43"/>
      <c r="C1674" s="44"/>
      <c r="D1674" s="229" t="s">
        <v>165</v>
      </c>
      <c r="E1674" s="44"/>
      <c r="F1674" s="230" t="s">
        <v>1810</v>
      </c>
      <c r="G1674" s="44"/>
      <c r="H1674" s="44"/>
      <c r="I1674" s="231"/>
      <c r="J1674" s="44"/>
      <c r="K1674" s="44"/>
      <c r="L1674" s="48"/>
      <c r="M1674" s="232"/>
      <c r="N1674" s="233"/>
      <c r="O1674" s="88"/>
      <c r="P1674" s="88"/>
      <c r="Q1674" s="88"/>
      <c r="R1674" s="88"/>
      <c r="S1674" s="88"/>
      <c r="T1674" s="89"/>
      <c r="U1674" s="42"/>
      <c r="V1674" s="42"/>
      <c r="W1674" s="42"/>
      <c r="X1674" s="42"/>
      <c r="Y1674" s="42"/>
      <c r="Z1674" s="42"/>
      <c r="AA1674" s="42"/>
      <c r="AB1674" s="42"/>
      <c r="AC1674" s="42"/>
      <c r="AD1674" s="42"/>
      <c r="AE1674" s="42"/>
      <c r="AT1674" s="20" t="s">
        <v>165</v>
      </c>
      <c r="AU1674" s="20" t="s">
        <v>94</v>
      </c>
    </row>
    <row r="1675" s="13" customFormat="1">
      <c r="A1675" s="13"/>
      <c r="B1675" s="234"/>
      <c r="C1675" s="235"/>
      <c r="D1675" s="236" t="s">
        <v>167</v>
      </c>
      <c r="E1675" s="237" t="s">
        <v>36</v>
      </c>
      <c r="F1675" s="238" t="s">
        <v>527</v>
      </c>
      <c r="G1675" s="235"/>
      <c r="H1675" s="237" t="s">
        <v>36</v>
      </c>
      <c r="I1675" s="239"/>
      <c r="J1675" s="235"/>
      <c r="K1675" s="235"/>
      <c r="L1675" s="240"/>
      <c r="M1675" s="241"/>
      <c r="N1675" s="242"/>
      <c r="O1675" s="242"/>
      <c r="P1675" s="242"/>
      <c r="Q1675" s="242"/>
      <c r="R1675" s="242"/>
      <c r="S1675" s="242"/>
      <c r="T1675" s="243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44" t="s">
        <v>167</v>
      </c>
      <c r="AU1675" s="244" t="s">
        <v>94</v>
      </c>
      <c r="AV1675" s="13" t="s">
        <v>91</v>
      </c>
      <c r="AW1675" s="13" t="s">
        <v>43</v>
      </c>
      <c r="AX1675" s="13" t="s">
        <v>83</v>
      </c>
      <c r="AY1675" s="244" t="s">
        <v>156</v>
      </c>
    </row>
    <row r="1676" s="13" customFormat="1">
      <c r="A1676" s="13"/>
      <c r="B1676" s="234"/>
      <c r="C1676" s="235"/>
      <c r="D1676" s="236" t="s">
        <v>167</v>
      </c>
      <c r="E1676" s="237" t="s">
        <v>36</v>
      </c>
      <c r="F1676" s="238" t="s">
        <v>1811</v>
      </c>
      <c r="G1676" s="235"/>
      <c r="H1676" s="237" t="s">
        <v>36</v>
      </c>
      <c r="I1676" s="239"/>
      <c r="J1676" s="235"/>
      <c r="K1676" s="235"/>
      <c r="L1676" s="240"/>
      <c r="M1676" s="241"/>
      <c r="N1676" s="242"/>
      <c r="O1676" s="242"/>
      <c r="P1676" s="242"/>
      <c r="Q1676" s="242"/>
      <c r="R1676" s="242"/>
      <c r="S1676" s="242"/>
      <c r="T1676" s="243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44" t="s">
        <v>167</v>
      </c>
      <c r="AU1676" s="244" t="s">
        <v>94</v>
      </c>
      <c r="AV1676" s="13" t="s">
        <v>91</v>
      </c>
      <c r="AW1676" s="13" t="s">
        <v>43</v>
      </c>
      <c r="AX1676" s="13" t="s">
        <v>83</v>
      </c>
      <c r="AY1676" s="244" t="s">
        <v>156</v>
      </c>
    </row>
    <row r="1677" s="13" customFormat="1">
      <c r="A1677" s="13"/>
      <c r="B1677" s="234"/>
      <c r="C1677" s="235"/>
      <c r="D1677" s="236" t="s">
        <v>167</v>
      </c>
      <c r="E1677" s="237" t="s">
        <v>36</v>
      </c>
      <c r="F1677" s="238" t="s">
        <v>1812</v>
      </c>
      <c r="G1677" s="235"/>
      <c r="H1677" s="237" t="s">
        <v>36</v>
      </c>
      <c r="I1677" s="239"/>
      <c r="J1677" s="235"/>
      <c r="K1677" s="235"/>
      <c r="L1677" s="240"/>
      <c r="M1677" s="241"/>
      <c r="N1677" s="242"/>
      <c r="O1677" s="242"/>
      <c r="P1677" s="242"/>
      <c r="Q1677" s="242"/>
      <c r="R1677" s="242"/>
      <c r="S1677" s="242"/>
      <c r="T1677" s="243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44" t="s">
        <v>167</v>
      </c>
      <c r="AU1677" s="244" t="s">
        <v>94</v>
      </c>
      <c r="AV1677" s="13" t="s">
        <v>91</v>
      </c>
      <c r="AW1677" s="13" t="s">
        <v>43</v>
      </c>
      <c r="AX1677" s="13" t="s">
        <v>83</v>
      </c>
      <c r="AY1677" s="244" t="s">
        <v>156</v>
      </c>
    </row>
    <row r="1678" s="14" customFormat="1">
      <c r="A1678" s="14"/>
      <c r="B1678" s="245"/>
      <c r="C1678" s="246"/>
      <c r="D1678" s="236" t="s">
        <v>167</v>
      </c>
      <c r="E1678" s="247" t="s">
        <v>36</v>
      </c>
      <c r="F1678" s="248" t="s">
        <v>1813</v>
      </c>
      <c r="G1678" s="246"/>
      <c r="H1678" s="249">
        <v>2.8999999999999999</v>
      </c>
      <c r="I1678" s="250"/>
      <c r="J1678" s="246"/>
      <c r="K1678" s="246"/>
      <c r="L1678" s="251"/>
      <c r="M1678" s="252"/>
      <c r="N1678" s="253"/>
      <c r="O1678" s="253"/>
      <c r="P1678" s="253"/>
      <c r="Q1678" s="253"/>
      <c r="R1678" s="253"/>
      <c r="S1678" s="253"/>
      <c r="T1678" s="254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55" t="s">
        <v>167</v>
      </c>
      <c r="AU1678" s="255" t="s">
        <v>94</v>
      </c>
      <c r="AV1678" s="14" t="s">
        <v>94</v>
      </c>
      <c r="AW1678" s="14" t="s">
        <v>43</v>
      </c>
      <c r="AX1678" s="14" t="s">
        <v>91</v>
      </c>
      <c r="AY1678" s="255" t="s">
        <v>156</v>
      </c>
    </row>
    <row r="1679" s="2" customFormat="1" ht="37.8" customHeight="1">
      <c r="A1679" s="42"/>
      <c r="B1679" s="43"/>
      <c r="C1679" s="216" t="s">
        <v>1814</v>
      </c>
      <c r="D1679" s="216" t="s">
        <v>158</v>
      </c>
      <c r="E1679" s="217" t="s">
        <v>1815</v>
      </c>
      <c r="F1679" s="218" t="s">
        <v>1816</v>
      </c>
      <c r="G1679" s="219" t="s">
        <v>283</v>
      </c>
      <c r="H1679" s="220">
        <v>0.014999999999999999</v>
      </c>
      <c r="I1679" s="221"/>
      <c r="J1679" s="222">
        <f>ROUND(I1679*H1679,2)</f>
        <v>0</v>
      </c>
      <c r="K1679" s="218" t="s">
        <v>162</v>
      </c>
      <c r="L1679" s="48"/>
      <c r="M1679" s="223" t="s">
        <v>36</v>
      </c>
      <c r="N1679" s="224" t="s">
        <v>54</v>
      </c>
      <c r="O1679" s="88"/>
      <c r="P1679" s="225">
        <f>O1679*H1679</f>
        <v>0</v>
      </c>
      <c r="Q1679" s="225">
        <v>0</v>
      </c>
      <c r="R1679" s="225">
        <f>Q1679*H1679</f>
        <v>0</v>
      </c>
      <c r="S1679" s="225">
        <v>0</v>
      </c>
      <c r="T1679" s="226">
        <f>S1679*H1679</f>
        <v>0</v>
      </c>
      <c r="U1679" s="42"/>
      <c r="V1679" s="42"/>
      <c r="W1679" s="42"/>
      <c r="X1679" s="42"/>
      <c r="Y1679" s="42"/>
      <c r="Z1679" s="42"/>
      <c r="AA1679" s="42"/>
      <c r="AB1679" s="42"/>
      <c r="AC1679" s="42"/>
      <c r="AD1679" s="42"/>
      <c r="AE1679" s="42"/>
      <c r="AR1679" s="227" t="s">
        <v>291</v>
      </c>
      <c r="AT1679" s="227" t="s">
        <v>158</v>
      </c>
      <c r="AU1679" s="227" t="s">
        <v>94</v>
      </c>
      <c r="AY1679" s="20" t="s">
        <v>156</v>
      </c>
      <c r="BE1679" s="228">
        <f>IF(N1679="základní",J1679,0)</f>
        <v>0</v>
      </c>
      <c r="BF1679" s="228">
        <f>IF(N1679="snížená",J1679,0)</f>
        <v>0</v>
      </c>
      <c r="BG1679" s="228">
        <f>IF(N1679="zákl. přenesená",J1679,0)</f>
        <v>0</v>
      </c>
      <c r="BH1679" s="228">
        <f>IF(N1679="sníž. přenesená",J1679,0)</f>
        <v>0</v>
      </c>
      <c r="BI1679" s="228">
        <f>IF(N1679="nulová",J1679,0)</f>
        <v>0</v>
      </c>
      <c r="BJ1679" s="20" t="s">
        <v>91</v>
      </c>
      <c r="BK1679" s="228">
        <f>ROUND(I1679*H1679,2)</f>
        <v>0</v>
      </c>
      <c r="BL1679" s="20" t="s">
        <v>291</v>
      </c>
      <c r="BM1679" s="227" t="s">
        <v>1817</v>
      </c>
    </row>
    <row r="1680" s="2" customFormat="1">
      <c r="A1680" s="42"/>
      <c r="B1680" s="43"/>
      <c r="C1680" s="44"/>
      <c r="D1680" s="229" t="s">
        <v>165</v>
      </c>
      <c r="E1680" s="44"/>
      <c r="F1680" s="230" t="s">
        <v>1818</v>
      </c>
      <c r="G1680" s="44"/>
      <c r="H1680" s="44"/>
      <c r="I1680" s="231"/>
      <c r="J1680" s="44"/>
      <c r="K1680" s="44"/>
      <c r="L1680" s="48"/>
      <c r="M1680" s="232"/>
      <c r="N1680" s="233"/>
      <c r="O1680" s="88"/>
      <c r="P1680" s="88"/>
      <c r="Q1680" s="88"/>
      <c r="R1680" s="88"/>
      <c r="S1680" s="88"/>
      <c r="T1680" s="89"/>
      <c r="U1680" s="42"/>
      <c r="V1680" s="42"/>
      <c r="W1680" s="42"/>
      <c r="X1680" s="42"/>
      <c r="Y1680" s="42"/>
      <c r="Z1680" s="42"/>
      <c r="AA1680" s="42"/>
      <c r="AB1680" s="42"/>
      <c r="AC1680" s="42"/>
      <c r="AD1680" s="42"/>
      <c r="AE1680" s="42"/>
      <c r="AT1680" s="20" t="s">
        <v>165</v>
      </c>
      <c r="AU1680" s="20" t="s">
        <v>94</v>
      </c>
    </row>
    <row r="1681" s="12" customFormat="1" ht="22.8" customHeight="1">
      <c r="A1681" s="12"/>
      <c r="B1681" s="200"/>
      <c r="C1681" s="201"/>
      <c r="D1681" s="202" t="s">
        <v>82</v>
      </c>
      <c r="E1681" s="214" t="s">
        <v>340</v>
      </c>
      <c r="F1681" s="214" t="s">
        <v>341</v>
      </c>
      <c r="G1681" s="201"/>
      <c r="H1681" s="201"/>
      <c r="I1681" s="204"/>
      <c r="J1681" s="215">
        <f>BK1681</f>
        <v>0</v>
      </c>
      <c r="K1681" s="201"/>
      <c r="L1681" s="206"/>
      <c r="M1681" s="207"/>
      <c r="N1681" s="208"/>
      <c r="O1681" s="208"/>
      <c r="P1681" s="209">
        <f>SUM(P1682:P1783)</f>
        <v>0</v>
      </c>
      <c r="Q1681" s="208"/>
      <c r="R1681" s="209">
        <f>SUM(R1682:R1783)</f>
        <v>0.092277617300000003</v>
      </c>
      <c r="S1681" s="208"/>
      <c r="T1681" s="210">
        <f>SUM(T1682:T1783)</f>
        <v>0</v>
      </c>
      <c r="U1681" s="12"/>
      <c r="V1681" s="12"/>
      <c r="W1681" s="12"/>
      <c r="X1681" s="12"/>
      <c r="Y1681" s="12"/>
      <c r="Z1681" s="12"/>
      <c r="AA1681" s="12"/>
      <c r="AB1681" s="12"/>
      <c r="AC1681" s="12"/>
      <c r="AD1681" s="12"/>
      <c r="AE1681" s="12"/>
      <c r="AR1681" s="211" t="s">
        <v>94</v>
      </c>
      <c r="AT1681" s="212" t="s">
        <v>82</v>
      </c>
      <c r="AU1681" s="212" t="s">
        <v>91</v>
      </c>
      <c r="AY1681" s="211" t="s">
        <v>156</v>
      </c>
      <c r="BK1681" s="213">
        <f>SUM(BK1682:BK1783)</f>
        <v>0</v>
      </c>
    </row>
    <row r="1682" s="2" customFormat="1" ht="24.15" customHeight="1">
      <c r="A1682" s="42"/>
      <c r="B1682" s="43"/>
      <c r="C1682" s="216" t="s">
        <v>1819</v>
      </c>
      <c r="D1682" s="216" t="s">
        <v>158</v>
      </c>
      <c r="E1682" s="217" t="s">
        <v>1820</v>
      </c>
      <c r="F1682" s="218" t="s">
        <v>1821</v>
      </c>
      <c r="G1682" s="219" t="s">
        <v>212</v>
      </c>
      <c r="H1682" s="220">
        <v>1.0600000000000001</v>
      </c>
      <c r="I1682" s="221"/>
      <c r="J1682" s="222">
        <f>ROUND(I1682*H1682,2)</f>
        <v>0</v>
      </c>
      <c r="K1682" s="218" t="s">
        <v>162</v>
      </c>
      <c r="L1682" s="48"/>
      <c r="M1682" s="223" t="s">
        <v>36</v>
      </c>
      <c r="N1682" s="224" t="s">
        <v>54</v>
      </c>
      <c r="O1682" s="88"/>
      <c r="P1682" s="225">
        <f>O1682*H1682</f>
        <v>0</v>
      </c>
      <c r="Q1682" s="225">
        <v>0.0035122</v>
      </c>
      <c r="R1682" s="225">
        <f>Q1682*H1682</f>
        <v>0.0037229320000000004</v>
      </c>
      <c r="S1682" s="225">
        <v>0</v>
      </c>
      <c r="T1682" s="226">
        <f>S1682*H1682</f>
        <v>0</v>
      </c>
      <c r="U1682" s="42"/>
      <c r="V1682" s="42"/>
      <c r="W1682" s="42"/>
      <c r="X1682" s="42"/>
      <c r="Y1682" s="42"/>
      <c r="Z1682" s="42"/>
      <c r="AA1682" s="42"/>
      <c r="AB1682" s="42"/>
      <c r="AC1682" s="42"/>
      <c r="AD1682" s="42"/>
      <c r="AE1682" s="42"/>
      <c r="AR1682" s="227" t="s">
        <v>291</v>
      </c>
      <c r="AT1682" s="227" t="s">
        <v>158</v>
      </c>
      <c r="AU1682" s="227" t="s">
        <v>94</v>
      </c>
      <c r="AY1682" s="20" t="s">
        <v>156</v>
      </c>
      <c r="BE1682" s="228">
        <f>IF(N1682="základní",J1682,0)</f>
        <v>0</v>
      </c>
      <c r="BF1682" s="228">
        <f>IF(N1682="snížená",J1682,0)</f>
        <v>0</v>
      </c>
      <c r="BG1682" s="228">
        <f>IF(N1682="zákl. přenesená",J1682,0)</f>
        <v>0</v>
      </c>
      <c r="BH1682" s="228">
        <f>IF(N1682="sníž. přenesená",J1682,0)</f>
        <v>0</v>
      </c>
      <c r="BI1682" s="228">
        <f>IF(N1682="nulová",J1682,0)</f>
        <v>0</v>
      </c>
      <c r="BJ1682" s="20" t="s">
        <v>91</v>
      </c>
      <c r="BK1682" s="228">
        <f>ROUND(I1682*H1682,2)</f>
        <v>0</v>
      </c>
      <c r="BL1682" s="20" t="s">
        <v>291</v>
      </c>
      <c r="BM1682" s="227" t="s">
        <v>1822</v>
      </c>
    </row>
    <row r="1683" s="2" customFormat="1">
      <c r="A1683" s="42"/>
      <c r="B1683" s="43"/>
      <c r="C1683" s="44"/>
      <c r="D1683" s="229" t="s">
        <v>165</v>
      </c>
      <c r="E1683" s="44"/>
      <c r="F1683" s="230" t="s">
        <v>1823</v>
      </c>
      <c r="G1683" s="44"/>
      <c r="H1683" s="44"/>
      <c r="I1683" s="231"/>
      <c r="J1683" s="44"/>
      <c r="K1683" s="44"/>
      <c r="L1683" s="48"/>
      <c r="M1683" s="232"/>
      <c r="N1683" s="233"/>
      <c r="O1683" s="88"/>
      <c r="P1683" s="88"/>
      <c r="Q1683" s="88"/>
      <c r="R1683" s="88"/>
      <c r="S1683" s="88"/>
      <c r="T1683" s="89"/>
      <c r="U1683" s="42"/>
      <c r="V1683" s="42"/>
      <c r="W1683" s="42"/>
      <c r="X1683" s="42"/>
      <c r="Y1683" s="42"/>
      <c r="Z1683" s="42"/>
      <c r="AA1683" s="42"/>
      <c r="AB1683" s="42"/>
      <c r="AC1683" s="42"/>
      <c r="AD1683" s="42"/>
      <c r="AE1683" s="42"/>
      <c r="AT1683" s="20" t="s">
        <v>165</v>
      </c>
      <c r="AU1683" s="20" t="s">
        <v>94</v>
      </c>
    </row>
    <row r="1684" s="2" customFormat="1">
      <c r="A1684" s="42"/>
      <c r="B1684" s="43"/>
      <c r="C1684" s="44"/>
      <c r="D1684" s="236" t="s">
        <v>413</v>
      </c>
      <c r="E1684" s="44"/>
      <c r="F1684" s="278" t="s">
        <v>1824</v>
      </c>
      <c r="G1684" s="44"/>
      <c r="H1684" s="44"/>
      <c r="I1684" s="231"/>
      <c r="J1684" s="44"/>
      <c r="K1684" s="44"/>
      <c r="L1684" s="48"/>
      <c r="M1684" s="232"/>
      <c r="N1684" s="233"/>
      <c r="O1684" s="88"/>
      <c r="P1684" s="88"/>
      <c r="Q1684" s="88"/>
      <c r="R1684" s="88"/>
      <c r="S1684" s="88"/>
      <c r="T1684" s="89"/>
      <c r="U1684" s="42"/>
      <c r="V1684" s="42"/>
      <c r="W1684" s="42"/>
      <c r="X1684" s="42"/>
      <c r="Y1684" s="42"/>
      <c r="Z1684" s="42"/>
      <c r="AA1684" s="42"/>
      <c r="AB1684" s="42"/>
      <c r="AC1684" s="42"/>
      <c r="AD1684" s="42"/>
      <c r="AE1684" s="42"/>
      <c r="AT1684" s="20" t="s">
        <v>413</v>
      </c>
      <c r="AU1684" s="20" t="s">
        <v>94</v>
      </c>
    </row>
    <row r="1685" s="13" customFormat="1">
      <c r="A1685" s="13"/>
      <c r="B1685" s="234"/>
      <c r="C1685" s="235"/>
      <c r="D1685" s="236" t="s">
        <v>167</v>
      </c>
      <c r="E1685" s="237" t="s">
        <v>36</v>
      </c>
      <c r="F1685" s="238" t="s">
        <v>1825</v>
      </c>
      <c r="G1685" s="235"/>
      <c r="H1685" s="237" t="s">
        <v>36</v>
      </c>
      <c r="I1685" s="239"/>
      <c r="J1685" s="235"/>
      <c r="K1685" s="235"/>
      <c r="L1685" s="240"/>
      <c r="M1685" s="241"/>
      <c r="N1685" s="242"/>
      <c r="O1685" s="242"/>
      <c r="P1685" s="242"/>
      <c r="Q1685" s="242"/>
      <c r="R1685" s="242"/>
      <c r="S1685" s="242"/>
      <c r="T1685" s="243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44" t="s">
        <v>167</v>
      </c>
      <c r="AU1685" s="244" t="s">
        <v>94</v>
      </c>
      <c r="AV1685" s="13" t="s">
        <v>91</v>
      </c>
      <c r="AW1685" s="13" t="s">
        <v>43</v>
      </c>
      <c r="AX1685" s="13" t="s">
        <v>83</v>
      </c>
      <c r="AY1685" s="244" t="s">
        <v>156</v>
      </c>
    </row>
    <row r="1686" s="13" customFormat="1">
      <c r="A1686" s="13"/>
      <c r="B1686" s="234"/>
      <c r="C1686" s="235"/>
      <c r="D1686" s="236" t="s">
        <v>167</v>
      </c>
      <c r="E1686" s="237" t="s">
        <v>36</v>
      </c>
      <c r="F1686" s="238" t="s">
        <v>1826</v>
      </c>
      <c r="G1686" s="235"/>
      <c r="H1686" s="237" t="s">
        <v>36</v>
      </c>
      <c r="I1686" s="239"/>
      <c r="J1686" s="235"/>
      <c r="K1686" s="235"/>
      <c r="L1686" s="240"/>
      <c r="M1686" s="241"/>
      <c r="N1686" s="242"/>
      <c r="O1686" s="242"/>
      <c r="P1686" s="242"/>
      <c r="Q1686" s="242"/>
      <c r="R1686" s="242"/>
      <c r="S1686" s="242"/>
      <c r="T1686" s="243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44" t="s">
        <v>167</v>
      </c>
      <c r="AU1686" s="244" t="s">
        <v>94</v>
      </c>
      <c r="AV1686" s="13" t="s">
        <v>91</v>
      </c>
      <c r="AW1686" s="13" t="s">
        <v>43</v>
      </c>
      <c r="AX1686" s="13" t="s">
        <v>83</v>
      </c>
      <c r="AY1686" s="244" t="s">
        <v>156</v>
      </c>
    </row>
    <row r="1687" s="13" customFormat="1">
      <c r="A1687" s="13"/>
      <c r="B1687" s="234"/>
      <c r="C1687" s="235"/>
      <c r="D1687" s="236" t="s">
        <v>167</v>
      </c>
      <c r="E1687" s="237" t="s">
        <v>36</v>
      </c>
      <c r="F1687" s="238" t="s">
        <v>1827</v>
      </c>
      <c r="G1687" s="235"/>
      <c r="H1687" s="237" t="s">
        <v>36</v>
      </c>
      <c r="I1687" s="239"/>
      <c r="J1687" s="235"/>
      <c r="K1687" s="235"/>
      <c r="L1687" s="240"/>
      <c r="M1687" s="241"/>
      <c r="N1687" s="242"/>
      <c r="O1687" s="242"/>
      <c r="P1687" s="242"/>
      <c r="Q1687" s="242"/>
      <c r="R1687" s="242"/>
      <c r="S1687" s="242"/>
      <c r="T1687" s="243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44" t="s">
        <v>167</v>
      </c>
      <c r="AU1687" s="244" t="s">
        <v>94</v>
      </c>
      <c r="AV1687" s="13" t="s">
        <v>91</v>
      </c>
      <c r="AW1687" s="13" t="s">
        <v>43</v>
      </c>
      <c r="AX1687" s="13" t="s">
        <v>83</v>
      </c>
      <c r="AY1687" s="244" t="s">
        <v>156</v>
      </c>
    </row>
    <row r="1688" s="13" customFormat="1">
      <c r="A1688" s="13"/>
      <c r="B1688" s="234"/>
      <c r="C1688" s="235"/>
      <c r="D1688" s="236" t="s">
        <v>167</v>
      </c>
      <c r="E1688" s="237" t="s">
        <v>36</v>
      </c>
      <c r="F1688" s="238" t="s">
        <v>1506</v>
      </c>
      <c r="G1688" s="235"/>
      <c r="H1688" s="237" t="s">
        <v>36</v>
      </c>
      <c r="I1688" s="239"/>
      <c r="J1688" s="235"/>
      <c r="K1688" s="235"/>
      <c r="L1688" s="240"/>
      <c r="M1688" s="241"/>
      <c r="N1688" s="242"/>
      <c r="O1688" s="242"/>
      <c r="P1688" s="242"/>
      <c r="Q1688" s="242"/>
      <c r="R1688" s="242"/>
      <c r="S1688" s="242"/>
      <c r="T1688" s="243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T1688" s="244" t="s">
        <v>167</v>
      </c>
      <c r="AU1688" s="244" t="s">
        <v>94</v>
      </c>
      <c r="AV1688" s="13" t="s">
        <v>91</v>
      </c>
      <c r="AW1688" s="13" t="s">
        <v>43</v>
      </c>
      <c r="AX1688" s="13" t="s">
        <v>83</v>
      </c>
      <c r="AY1688" s="244" t="s">
        <v>156</v>
      </c>
    </row>
    <row r="1689" s="13" customFormat="1">
      <c r="A1689" s="13"/>
      <c r="B1689" s="234"/>
      <c r="C1689" s="235"/>
      <c r="D1689" s="236" t="s">
        <v>167</v>
      </c>
      <c r="E1689" s="237" t="s">
        <v>36</v>
      </c>
      <c r="F1689" s="238" t="s">
        <v>1507</v>
      </c>
      <c r="G1689" s="235"/>
      <c r="H1689" s="237" t="s">
        <v>36</v>
      </c>
      <c r="I1689" s="239"/>
      <c r="J1689" s="235"/>
      <c r="K1689" s="235"/>
      <c r="L1689" s="240"/>
      <c r="M1689" s="241"/>
      <c r="N1689" s="242"/>
      <c r="O1689" s="242"/>
      <c r="P1689" s="242"/>
      <c r="Q1689" s="242"/>
      <c r="R1689" s="242"/>
      <c r="S1689" s="242"/>
      <c r="T1689" s="243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T1689" s="244" t="s">
        <v>167</v>
      </c>
      <c r="AU1689" s="244" t="s">
        <v>94</v>
      </c>
      <c r="AV1689" s="13" t="s">
        <v>91</v>
      </c>
      <c r="AW1689" s="13" t="s">
        <v>43</v>
      </c>
      <c r="AX1689" s="13" t="s">
        <v>83</v>
      </c>
      <c r="AY1689" s="244" t="s">
        <v>156</v>
      </c>
    </row>
    <row r="1690" s="13" customFormat="1">
      <c r="A1690" s="13"/>
      <c r="B1690" s="234"/>
      <c r="C1690" s="235"/>
      <c r="D1690" s="236" t="s">
        <v>167</v>
      </c>
      <c r="E1690" s="237" t="s">
        <v>36</v>
      </c>
      <c r="F1690" s="238" t="s">
        <v>1476</v>
      </c>
      <c r="G1690" s="235"/>
      <c r="H1690" s="237" t="s">
        <v>36</v>
      </c>
      <c r="I1690" s="239"/>
      <c r="J1690" s="235"/>
      <c r="K1690" s="235"/>
      <c r="L1690" s="240"/>
      <c r="M1690" s="241"/>
      <c r="N1690" s="242"/>
      <c r="O1690" s="242"/>
      <c r="P1690" s="242"/>
      <c r="Q1690" s="242"/>
      <c r="R1690" s="242"/>
      <c r="S1690" s="242"/>
      <c r="T1690" s="243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44" t="s">
        <v>167</v>
      </c>
      <c r="AU1690" s="244" t="s">
        <v>94</v>
      </c>
      <c r="AV1690" s="13" t="s">
        <v>91</v>
      </c>
      <c r="AW1690" s="13" t="s">
        <v>43</v>
      </c>
      <c r="AX1690" s="13" t="s">
        <v>83</v>
      </c>
      <c r="AY1690" s="244" t="s">
        <v>156</v>
      </c>
    </row>
    <row r="1691" s="13" customFormat="1">
      <c r="A1691" s="13"/>
      <c r="B1691" s="234"/>
      <c r="C1691" s="235"/>
      <c r="D1691" s="236" t="s">
        <v>167</v>
      </c>
      <c r="E1691" s="237" t="s">
        <v>36</v>
      </c>
      <c r="F1691" s="238" t="s">
        <v>1828</v>
      </c>
      <c r="G1691" s="235"/>
      <c r="H1691" s="237" t="s">
        <v>36</v>
      </c>
      <c r="I1691" s="239"/>
      <c r="J1691" s="235"/>
      <c r="K1691" s="235"/>
      <c r="L1691" s="240"/>
      <c r="M1691" s="241"/>
      <c r="N1691" s="242"/>
      <c r="O1691" s="242"/>
      <c r="P1691" s="242"/>
      <c r="Q1691" s="242"/>
      <c r="R1691" s="242"/>
      <c r="S1691" s="242"/>
      <c r="T1691" s="243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44" t="s">
        <v>167</v>
      </c>
      <c r="AU1691" s="244" t="s">
        <v>94</v>
      </c>
      <c r="AV1691" s="13" t="s">
        <v>91</v>
      </c>
      <c r="AW1691" s="13" t="s">
        <v>43</v>
      </c>
      <c r="AX1691" s="13" t="s">
        <v>83</v>
      </c>
      <c r="AY1691" s="244" t="s">
        <v>156</v>
      </c>
    </row>
    <row r="1692" s="13" customFormat="1">
      <c r="A1692" s="13"/>
      <c r="B1692" s="234"/>
      <c r="C1692" s="235"/>
      <c r="D1692" s="236" t="s">
        <v>167</v>
      </c>
      <c r="E1692" s="237" t="s">
        <v>36</v>
      </c>
      <c r="F1692" s="238" t="s">
        <v>1829</v>
      </c>
      <c r="G1692" s="235"/>
      <c r="H1692" s="237" t="s">
        <v>36</v>
      </c>
      <c r="I1692" s="239"/>
      <c r="J1692" s="235"/>
      <c r="K1692" s="235"/>
      <c r="L1692" s="240"/>
      <c r="M1692" s="241"/>
      <c r="N1692" s="242"/>
      <c r="O1692" s="242"/>
      <c r="P1692" s="242"/>
      <c r="Q1692" s="242"/>
      <c r="R1692" s="242"/>
      <c r="S1692" s="242"/>
      <c r="T1692" s="243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T1692" s="244" t="s">
        <v>167</v>
      </c>
      <c r="AU1692" s="244" t="s">
        <v>94</v>
      </c>
      <c r="AV1692" s="13" t="s">
        <v>91</v>
      </c>
      <c r="AW1692" s="13" t="s">
        <v>43</v>
      </c>
      <c r="AX1692" s="13" t="s">
        <v>83</v>
      </c>
      <c r="AY1692" s="244" t="s">
        <v>156</v>
      </c>
    </row>
    <row r="1693" s="13" customFormat="1">
      <c r="A1693" s="13"/>
      <c r="B1693" s="234"/>
      <c r="C1693" s="235"/>
      <c r="D1693" s="236" t="s">
        <v>167</v>
      </c>
      <c r="E1693" s="237" t="s">
        <v>36</v>
      </c>
      <c r="F1693" s="238" t="s">
        <v>1830</v>
      </c>
      <c r="G1693" s="235"/>
      <c r="H1693" s="237" t="s">
        <v>36</v>
      </c>
      <c r="I1693" s="239"/>
      <c r="J1693" s="235"/>
      <c r="K1693" s="235"/>
      <c r="L1693" s="240"/>
      <c r="M1693" s="241"/>
      <c r="N1693" s="242"/>
      <c r="O1693" s="242"/>
      <c r="P1693" s="242"/>
      <c r="Q1693" s="242"/>
      <c r="R1693" s="242"/>
      <c r="S1693" s="242"/>
      <c r="T1693" s="243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44" t="s">
        <v>167</v>
      </c>
      <c r="AU1693" s="244" t="s">
        <v>94</v>
      </c>
      <c r="AV1693" s="13" t="s">
        <v>91</v>
      </c>
      <c r="AW1693" s="13" t="s">
        <v>43</v>
      </c>
      <c r="AX1693" s="13" t="s">
        <v>83</v>
      </c>
      <c r="AY1693" s="244" t="s">
        <v>156</v>
      </c>
    </row>
    <row r="1694" s="13" customFormat="1">
      <c r="A1694" s="13"/>
      <c r="B1694" s="234"/>
      <c r="C1694" s="235"/>
      <c r="D1694" s="236" t="s">
        <v>167</v>
      </c>
      <c r="E1694" s="237" t="s">
        <v>36</v>
      </c>
      <c r="F1694" s="238" t="s">
        <v>1831</v>
      </c>
      <c r="G1694" s="235"/>
      <c r="H1694" s="237" t="s">
        <v>36</v>
      </c>
      <c r="I1694" s="239"/>
      <c r="J1694" s="235"/>
      <c r="K1694" s="235"/>
      <c r="L1694" s="240"/>
      <c r="M1694" s="241"/>
      <c r="N1694" s="242"/>
      <c r="O1694" s="242"/>
      <c r="P1694" s="242"/>
      <c r="Q1694" s="242"/>
      <c r="R1694" s="242"/>
      <c r="S1694" s="242"/>
      <c r="T1694" s="243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T1694" s="244" t="s">
        <v>167</v>
      </c>
      <c r="AU1694" s="244" t="s">
        <v>94</v>
      </c>
      <c r="AV1694" s="13" t="s">
        <v>91</v>
      </c>
      <c r="AW1694" s="13" t="s">
        <v>43</v>
      </c>
      <c r="AX1694" s="13" t="s">
        <v>83</v>
      </c>
      <c r="AY1694" s="244" t="s">
        <v>156</v>
      </c>
    </row>
    <row r="1695" s="14" customFormat="1">
      <c r="A1695" s="14"/>
      <c r="B1695" s="245"/>
      <c r="C1695" s="246"/>
      <c r="D1695" s="236" t="s">
        <v>167</v>
      </c>
      <c r="E1695" s="247" t="s">
        <v>36</v>
      </c>
      <c r="F1695" s="248" t="s">
        <v>1832</v>
      </c>
      <c r="G1695" s="246"/>
      <c r="H1695" s="249">
        <v>1.0600000000000001</v>
      </c>
      <c r="I1695" s="250"/>
      <c r="J1695" s="246"/>
      <c r="K1695" s="246"/>
      <c r="L1695" s="251"/>
      <c r="M1695" s="252"/>
      <c r="N1695" s="253"/>
      <c r="O1695" s="253"/>
      <c r="P1695" s="253"/>
      <c r="Q1695" s="253"/>
      <c r="R1695" s="253"/>
      <c r="S1695" s="253"/>
      <c r="T1695" s="254"/>
      <c r="U1695" s="14"/>
      <c r="V1695" s="14"/>
      <c r="W1695" s="14"/>
      <c r="X1695" s="14"/>
      <c r="Y1695" s="14"/>
      <c r="Z1695" s="14"/>
      <c r="AA1695" s="14"/>
      <c r="AB1695" s="14"/>
      <c r="AC1695" s="14"/>
      <c r="AD1695" s="14"/>
      <c r="AE1695" s="14"/>
      <c r="AT1695" s="255" t="s">
        <v>167</v>
      </c>
      <c r="AU1695" s="255" t="s">
        <v>94</v>
      </c>
      <c r="AV1695" s="14" t="s">
        <v>94</v>
      </c>
      <c r="AW1695" s="14" t="s">
        <v>43</v>
      </c>
      <c r="AX1695" s="14" t="s">
        <v>91</v>
      </c>
      <c r="AY1695" s="255" t="s">
        <v>156</v>
      </c>
    </row>
    <row r="1696" s="2" customFormat="1" ht="24.15" customHeight="1">
      <c r="A1696" s="42"/>
      <c r="B1696" s="43"/>
      <c r="C1696" s="216" t="s">
        <v>1833</v>
      </c>
      <c r="D1696" s="216" t="s">
        <v>158</v>
      </c>
      <c r="E1696" s="217" t="s">
        <v>1834</v>
      </c>
      <c r="F1696" s="218" t="s">
        <v>1835</v>
      </c>
      <c r="G1696" s="219" t="s">
        <v>212</v>
      </c>
      <c r="H1696" s="220">
        <v>6.1799999999999997</v>
      </c>
      <c r="I1696" s="221"/>
      <c r="J1696" s="222">
        <f>ROUND(I1696*H1696,2)</f>
        <v>0</v>
      </c>
      <c r="K1696" s="218" t="s">
        <v>162</v>
      </c>
      <c r="L1696" s="48"/>
      <c r="M1696" s="223" t="s">
        <v>36</v>
      </c>
      <c r="N1696" s="224" t="s">
        <v>54</v>
      </c>
      <c r="O1696" s="88"/>
      <c r="P1696" s="225">
        <f>O1696*H1696</f>
        <v>0</v>
      </c>
      <c r="Q1696" s="225">
        <v>0.0065323500000000001</v>
      </c>
      <c r="R1696" s="225">
        <f>Q1696*H1696</f>
        <v>0.040369923000000002</v>
      </c>
      <c r="S1696" s="225">
        <v>0</v>
      </c>
      <c r="T1696" s="226">
        <f>S1696*H1696</f>
        <v>0</v>
      </c>
      <c r="U1696" s="42"/>
      <c r="V1696" s="42"/>
      <c r="W1696" s="42"/>
      <c r="X1696" s="42"/>
      <c r="Y1696" s="42"/>
      <c r="Z1696" s="42"/>
      <c r="AA1696" s="42"/>
      <c r="AB1696" s="42"/>
      <c r="AC1696" s="42"/>
      <c r="AD1696" s="42"/>
      <c r="AE1696" s="42"/>
      <c r="AR1696" s="227" t="s">
        <v>291</v>
      </c>
      <c r="AT1696" s="227" t="s">
        <v>158</v>
      </c>
      <c r="AU1696" s="227" t="s">
        <v>94</v>
      </c>
      <c r="AY1696" s="20" t="s">
        <v>156</v>
      </c>
      <c r="BE1696" s="228">
        <f>IF(N1696="základní",J1696,0)</f>
        <v>0</v>
      </c>
      <c r="BF1696" s="228">
        <f>IF(N1696="snížená",J1696,0)</f>
        <v>0</v>
      </c>
      <c r="BG1696" s="228">
        <f>IF(N1696="zákl. přenesená",J1696,0)</f>
        <v>0</v>
      </c>
      <c r="BH1696" s="228">
        <f>IF(N1696="sníž. přenesená",J1696,0)</f>
        <v>0</v>
      </c>
      <c r="BI1696" s="228">
        <f>IF(N1696="nulová",J1696,0)</f>
        <v>0</v>
      </c>
      <c r="BJ1696" s="20" t="s">
        <v>91</v>
      </c>
      <c r="BK1696" s="228">
        <f>ROUND(I1696*H1696,2)</f>
        <v>0</v>
      </c>
      <c r="BL1696" s="20" t="s">
        <v>291</v>
      </c>
      <c r="BM1696" s="227" t="s">
        <v>1836</v>
      </c>
    </row>
    <row r="1697" s="2" customFormat="1">
      <c r="A1697" s="42"/>
      <c r="B1697" s="43"/>
      <c r="C1697" s="44"/>
      <c r="D1697" s="229" t="s">
        <v>165</v>
      </c>
      <c r="E1697" s="44"/>
      <c r="F1697" s="230" t="s">
        <v>1837</v>
      </c>
      <c r="G1697" s="44"/>
      <c r="H1697" s="44"/>
      <c r="I1697" s="231"/>
      <c r="J1697" s="44"/>
      <c r="K1697" s="44"/>
      <c r="L1697" s="48"/>
      <c r="M1697" s="232"/>
      <c r="N1697" s="233"/>
      <c r="O1697" s="88"/>
      <c r="P1697" s="88"/>
      <c r="Q1697" s="88"/>
      <c r="R1697" s="88"/>
      <c r="S1697" s="88"/>
      <c r="T1697" s="89"/>
      <c r="U1697" s="42"/>
      <c r="V1697" s="42"/>
      <c r="W1697" s="42"/>
      <c r="X1697" s="42"/>
      <c r="Y1697" s="42"/>
      <c r="Z1697" s="42"/>
      <c r="AA1697" s="42"/>
      <c r="AB1697" s="42"/>
      <c r="AC1697" s="42"/>
      <c r="AD1697" s="42"/>
      <c r="AE1697" s="42"/>
      <c r="AT1697" s="20" t="s">
        <v>165</v>
      </c>
      <c r="AU1697" s="20" t="s">
        <v>94</v>
      </c>
    </row>
    <row r="1698" s="2" customFormat="1">
      <c r="A1698" s="42"/>
      <c r="B1698" s="43"/>
      <c r="C1698" s="44"/>
      <c r="D1698" s="236" t="s">
        <v>413</v>
      </c>
      <c r="E1698" s="44"/>
      <c r="F1698" s="278" t="s">
        <v>1838</v>
      </c>
      <c r="G1698" s="44"/>
      <c r="H1698" s="44"/>
      <c r="I1698" s="231"/>
      <c r="J1698" s="44"/>
      <c r="K1698" s="44"/>
      <c r="L1698" s="48"/>
      <c r="M1698" s="232"/>
      <c r="N1698" s="233"/>
      <c r="O1698" s="88"/>
      <c r="P1698" s="88"/>
      <c r="Q1698" s="88"/>
      <c r="R1698" s="88"/>
      <c r="S1698" s="88"/>
      <c r="T1698" s="89"/>
      <c r="U1698" s="42"/>
      <c r="V1698" s="42"/>
      <c r="W1698" s="42"/>
      <c r="X1698" s="42"/>
      <c r="Y1698" s="42"/>
      <c r="Z1698" s="42"/>
      <c r="AA1698" s="42"/>
      <c r="AB1698" s="42"/>
      <c r="AC1698" s="42"/>
      <c r="AD1698" s="42"/>
      <c r="AE1698" s="42"/>
      <c r="AT1698" s="20" t="s">
        <v>413</v>
      </c>
      <c r="AU1698" s="20" t="s">
        <v>94</v>
      </c>
    </row>
    <row r="1699" s="13" customFormat="1">
      <c r="A1699" s="13"/>
      <c r="B1699" s="234"/>
      <c r="C1699" s="235"/>
      <c r="D1699" s="236" t="s">
        <v>167</v>
      </c>
      <c r="E1699" s="237" t="s">
        <v>36</v>
      </c>
      <c r="F1699" s="238" t="s">
        <v>347</v>
      </c>
      <c r="G1699" s="235"/>
      <c r="H1699" s="237" t="s">
        <v>36</v>
      </c>
      <c r="I1699" s="239"/>
      <c r="J1699" s="235"/>
      <c r="K1699" s="235"/>
      <c r="L1699" s="240"/>
      <c r="M1699" s="241"/>
      <c r="N1699" s="242"/>
      <c r="O1699" s="242"/>
      <c r="P1699" s="242"/>
      <c r="Q1699" s="242"/>
      <c r="R1699" s="242"/>
      <c r="S1699" s="242"/>
      <c r="T1699" s="243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44" t="s">
        <v>167</v>
      </c>
      <c r="AU1699" s="244" t="s">
        <v>94</v>
      </c>
      <c r="AV1699" s="13" t="s">
        <v>91</v>
      </c>
      <c r="AW1699" s="13" t="s">
        <v>43</v>
      </c>
      <c r="AX1699" s="13" t="s">
        <v>83</v>
      </c>
      <c r="AY1699" s="244" t="s">
        <v>156</v>
      </c>
    </row>
    <row r="1700" s="13" customFormat="1">
      <c r="A1700" s="13"/>
      <c r="B1700" s="234"/>
      <c r="C1700" s="235"/>
      <c r="D1700" s="236" t="s">
        <v>167</v>
      </c>
      <c r="E1700" s="237" t="s">
        <v>36</v>
      </c>
      <c r="F1700" s="238" t="s">
        <v>1839</v>
      </c>
      <c r="G1700" s="235"/>
      <c r="H1700" s="237" t="s">
        <v>36</v>
      </c>
      <c r="I1700" s="239"/>
      <c r="J1700" s="235"/>
      <c r="K1700" s="235"/>
      <c r="L1700" s="240"/>
      <c r="M1700" s="241"/>
      <c r="N1700" s="242"/>
      <c r="O1700" s="242"/>
      <c r="P1700" s="242"/>
      <c r="Q1700" s="242"/>
      <c r="R1700" s="242"/>
      <c r="S1700" s="242"/>
      <c r="T1700" s="243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T1700" s="244" t="s">
        <v>167</v>
      </c>
      <c r="AU1700" s="244" t="s">
        <v>94</v>
      </c>
      <c r="AV1700" s="13" t="s">
        <v>91</v>
      </c>
      <c r="AW1700" s="13" t="s">
        <v>43</v>
      </c>
      <c r="AX1700" s="13" t="s">
        <v>83</v>
      </c>
      <c r="AY1700" s="244" t="s">
        <v>156</v>
      </c>
    </row>
    <row r="1701" s="13" customFormat="1">
      <c r="A1701" s="13"/>
      <c r="B1701" s="234"/>
      <c r="C1701" s="235"/>
      <c r="D1701" s="236" t="s">
        <v>167</v>
      </c>
      <c r="E1701" s="237" t="s">
        <v>36</v>
      </c>
      <c r="F1701" s="238" t="s">
        <v>1840</v>
      </c>
      <c r="G1701" s="235"/>
      <c r="H1701" s="237" t="s">
        <v>36</v>
      </c>
      <c r="I1701" s="239"/>
      <c r="J1701" s="235"/>
      <c r="K1701" s="235"/>
      <c r="L1701" s="240"/>
      <c r="M1701" s="241"/>
      <c r="N1701" s="242"/>
      <c r="O1701" s="242"/>
      <c r="P1701" s="242"/>
      <c r="Q1701" s="242"/>
      <c r="R1701" s="242"/>
      <c r="S1701" s="242"/>
      <c r="T1701" s="243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44" t="s">
        <v>167</v>
      </c>
      <c r="AU1701" s="244" t="s">
        <v>94</v>
      </c>
      <c r="AV1701" s="13" t="s">
        <v>91</v>
      </c>
      <c r="AW1701" s="13" t="s">
        <v>43</v>
      </c>
      <c r="AX1701" s="13" t="s">
        <v>83</v>
      </c>
      <c r="AY1701" s="244" t="s">
        <v>156</v>
      </c>
    </row>
    <row r="1702" s="13" customFormat="1">
      <c r="A1702" s="13"/>
      <c r="B1702" s="234"/>
      <c r="C1702" s="235"/>
      <c r="D1702" s="236" t="s">
        <v>167</v>
      </c>
      <c r="E1702" s="237" t="s">
        <v>36</v>
      </c>
      <c r="F1702" s="238" t="s">
        <v>1841</v>
      </c>
      <c r="G1702" s="235"/>
      <c r="H1702" s="237" t="s">
        <v>36</v>
      </c>
      <c r="I1702" s="239"/>
      <c r="J1702" s="235"/>
      <c r="K1702" s="235"/>
      <c r="L1702" s="240"/>
      <c r="M1702" s="241"/>
      <c r="N1702" s="242"/>
      <c r="O1702" s="242"/>
      <c r="P1702" s="242"/>
      <c r="Q1702" s="242"/>
      <c r="R1702" s="242"/>
      <c r="S1702" s="242"/>
      <c r="T1702" s="243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T1702" s="244" t="s">
        <v>167</v>
      </c>
      <c r="AU1702" s="244" t="s">
        <v>94</v>
      </c>
      <c r="AV1702" s="13" t="s">
        <v>91</v>
      </c>
      <c r="AW1702" s="13" t="s">
        <v>43</v>
      </c>
      <c r="AX1702" s="13" t="s">
        <v>83</v>
      </c>
      <c r="AY1702" s="244" t="s">
        <v>156</v>
      </c>
    </row>
    <row r="1703" s="13" customFormat="1">
      <c r="A1703" s="13"/>
      <c r="B1703" s="234"/>
      <c r="C1703" s="235"/>
      <c r="D1703" s="236" t="s">
        <v>167</v>
      </c>
      <c r="E1703" s="237" t="s">
        <v>36</v>
      </c>
      <c r="F1703" s="238" t="s">
        <v>1842</v>
      </c>
      <c r="G1703" s="235"/>
      <c r="H1703" s="237" t="s">
        <v>36</v>
      </c>
      <c r="I1703" s="239"/>
      <c r="J1703" s="235"/>
      <c r="K1703" s="235"/>
      <c r="L1703" s="240"/>
      <c r="M1703" s="241"/>
      <c r="N1703" s="242"/>
      <c r="O1703" s="242"/>
      <c r="P1703" s="242"/>
      <c r="Q1703" s="242"/>
      <c r="R1703" s="242"/>
      <c r="S1703" s="242"/>
      <c r="T1703" s="243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44" t="s">
        <v>167</v>
      </c>
      <c r="AU1703" s="244" t="s">
        <v>94</v>
      </c>
      <c r="AV1703" s="13" t="s">
        <v>91</v>
      </c>
      <c r="AW1703" s="13" t="s">
        <v>43</v>
      </c>
      <c r="AX1703" s="13" t="s">
        <v>83</v>
      </c>
      <c r="AY1703" s="244" t="s">
        <v>156</v>
      </c>
    </row>
    <row r="1704" s="13" customFormat="1">
      <c r="A1704" s="13"/>
      <c r="B1704" s="234"/>
      <c r="C1704" s="235"/>
      <c r="D1704" s="236" t="s">
        <v>167</v>
      </c>
      <c r="E1704" s="237" t="s">
        <v>36</v>
      </c>
      <c r="F1704" s="238" t="s">
        <v>1843</v>
      </c>
      <c r="G1704" s="235"/>
      <c r="H1704" s="237" t="s">
        <v>36</v>
      </c>
      <c r="I1704" s="239"/>
      <c r="J1704" s="235"/>
      <c r="K1704" s="235"/>
      <c r="L1704" s="240"/>
      <c r="M1704" s="241"/>
      <c r="N1704" s="242"/>
      <c r="O1704" s="242"/>
      <c r="P1704" s="242"/>
      <c r="Q1704" s="242"/>
      <c r="R1704" s="242"/>
      <c r="S1704" s="242"/>
      <c r="T1704" s="243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T1704" s="244" t="s">
        <v>167</v>
      </c>
      <c r="AU1704" s="244" t="s">
        <v>94</v>
      </c>
      <c r="AV1704" s="13" t="s">
        <v>91</v>
      </c>
      <c r="AW1704" s="13" t="s">
        <v>43</v>
      </c>
      <c r="AX1704" s="13" t="s">
        <v>83</v>
      </c>
      <c r="AY1704" s="244" t="s">
        <v>156</v>
      </c>
    </row>
    <row r="1705" s="13" customFormat="1">
      <c r="A1705" s="13"/>
      <c r="B1705" s="234"/>
      <c r="C1705" s="235"/>
      <c r="D1705" s="236" t="s">
        <v>167</v>
      </c>
      <c r="E1705" s="237" t="s">
        <v>36</v>
      </c>
      <c r="F1705" s="238" t="s">
        <v>1844</v>
      </c>
      <c r="G1705" s="235"/>
      <c r="H1705" s="237" t="s">
        <v>36</v>
      </c>
      <c r="I1705" s="239"/>
      <c r="J1705" s="235"/>
      <c r="K1705" s="235"/>
      <c r="L1705" s="240"/>
      <c r="M1705" s="241"/>
      <c r="N1705" s="242"/>
      <c r="O1705" s="242"/>
      <c r="P1705" s="242"/>
      <c r="Q1705" s="242"/>
      <c r="R1705" s="242"/>
      <c r="S1705" s="242"/>
      <c r="T1705" s="243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44" t="s">
        <v>167</v>
      </c>
      <c r="AU1705" s="244" t="s">
        <v>94</v>
      </c>
      <c r="AV1705" s="13" t="s">
        <v>91</v>
      </c>
      <c r="AW1705" s="13" t="s">
        <v>43</v>
      </c>
      <c r="AX1705" s="13" t="s">
        <v>83</v>
      </c>
      <c r="AY1705" s="244" t="s">
        <v>156</v>
      </c>
    </row>
    <row r="1706" s="13" customFormat="1">
      <c r="A1706" s="13"/>
      <c r="B1706" s="234"/>
      <c r="C1706" s="235"/>
      <c r="D1706" s="236" t="s">
        <v>167</v>
      </c>
      <c r="E1706" s="237" t="s">
        <v>36</v>
      </c>
      <c r="F1706" s="238" t="s">
        <v>1845</v>
      </c>
      <c r="G1706" s="235"/>
      <c r="H1706" s="237" t="s">
        <v>36</v>
      </c>
      <c r="I1706" s="239"/>
      <c r="J1706" s="235"/>
      <c r="K1706" s="235"/>
      <c r="L1706" s="240"/>
      <c r="M1706" s="241"/>
      <c r="N1706" s="242"/>
      <c r="O1706" s="242"/>
      <c r="P1706" s="242"/>
      <c r="Q1706" s="242"/>
      <c r="R1706" s="242"/>
      <c r="S1706" s="242"/>
      <c r="T1706" s="243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T1706" s="244" t="s">
        <v>167</v>
      </c>
      <c r="AU1706" s="244" t="s">
        <v>94</v>
      </c>
      <c r="AV1706" s="13" t="s">
        <v>91</v>
      </c>
      <c r="AW1706" s="13" t="s">
        <v>43</v>
      </c>
      <c r="AX1706" s="13" t="s">
        <v>83</v>
      </c>
      <c r="AY1706" s="244" t="s">
        <v>156</v>
      </c>
    </row>
    <row r="1707" s="13" customFormat="1">
      <c r="A1707" s="13"/>
      <c r="B1707" s="234"/>
      <c r="C1707" s="235"/>
      <c r="D1707" s="236" t="s">
        <v>167</v>
      </c>
      <c r="E1707" s="237" t="s">
        <v>36</v>
      </c>
      <c r="F1707" s="238" t="s">
        <v>1846</v>
      </c>
      <c r="G1707" s="235"/>
      <c r="H1707" s="237" t="s">
        <v>36</v>
      </c>
      <c r="I1707" s="239"/>
      <c r="J1707" s="235"/>
      <c r="K1707" s="235"/>
      <c r="L1707" s="240"/>
      <c r="M1707" s="241"/>
      <c r="N1707" s="242"/>
      <c r="O1707" s="242"/>
      <c r="P1707" s="242"/>
      <c r="Q1707" s="242"/>
      <c r="R1707" s="242"/>
      <c r="S1707" s="242"/>
      <c r="T1707" s="243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44" t="s">
        <v>167</v>
      </c>
      <c r="AU1707" s="244" t="s">
        <v>94</v>
      </c>
      <c r="AV1707" s="13" t="s">
        <v>91</v>
      </c>
      <c r="AW1707" s="13" t="s">
        <v>43</v>
      </c>
      <c r="AX1707" s="13" t="s">
        <v>83</v>
      </c>
      <c r="AY1707" s="244" t="s">
        <v>156</v>
      </c>
    </row>
    <row r="1708" s="13" customFormat="1">
      <c r="A1708" s="13"/>
      <c r="B1708" s="234"/>
      <c r="C1708" s="235"/>
      <c r="D1708" s="236" t="s">
        <v>167</v>
      </c>
      <c r="E1708" s="237" t="s">
        <v>36</v>
      </c>
      <c r="F1708" s="238" t="s">
        <v>1847</v>
      </c>
      <c r="G1708" s="235"/>
      <c r="H1708" s="237" t="s">
        <v>36</v>
      </c>
      <c r="I1708" s="239"/>
      <c r="J1708" s="235"/>
      <c r="K1708" s="235"/>
      <c r="L1708" s="240"/>
      <c r="M1708" s="241"/>
      <c r="N1708" s="242"/>
      <c r="O1708" s="242"/>
      <c r="P1708" s="242"/>
      <c r="Q1708" s="242"/>
      <c r="R1708" s="242"/>
      <c r="S1708" s="242"/>
      <c r="T1708" s="243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44" t="s">
        <v>167</v>
      </c>
      <c r="AU1708" s="244" t="s">
        <v>94</v>
      </c>
      <c r="AV1708" s="13" t="s">
        <v>91</v>
      </c>
      <c r="AW1708" s="13" t="s">
        <v>43</v>
      </c>
      <c r="AX1708" s="13" t="s">
        <v>83</v>
      </c>
      <c r="AY1708" s="244" t="s">
        <v>156</v>
      </c>
    </row>
    <row r="1709" s="13" customFormat="1">
      <c r="A1709" s="13"/>
      <c r="B1709" s="234"/>
      <c r="C1709" s="235"/>
      <c r="D1709" s="236" t="s">
        <v>167</v>
      </c>
      <c r="E1709" s="237" t="s">
        <v>36</v>
      </c>
      <c r="F1709" s="238" t="s">
        <v>1848</v>
      </c>
      <c r="G1709" s="235"/>
      <c r="H1709" s="237" t="s">
        <v>36</v>
      </c>
      <c r="I1709" s="239"/>
      <c r="J1709" s="235"/>
      <c r="K1709" s="235"/>
      <c r="L1709" s="240"/>
      <c r="M1709" s="241"/>
      <c r="N1709" s="242"/>
      <c r="O1709" s="242"/>
      <c r="P1709" s="242"/>
      <c r="Q1709" s="242"/>
      <c r="R1709" s="242"/>
      <c r="S1709" s="242"/>
      <c r="T1709" s="243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44" t="s">
        <v>167</v>
      </c>
      <c r="AU1709" s="244" t="s">
        <v>94</v>
      </c>
      <c r="AV1709" s="13" t="s">
        <v>91</v>
      </c>
      <c r="AW1709" s="13" t="s">
        <v>43</v>
      </c>
      <c r="AX1709" s="13" t="s">
        <v>83</v>
      </c>
      <c r="AY1709" s="244" t="s">
        <v>156</v>
      </c>
    </row>
    <row r="1710" s="14" customFormat="1">
      <c r="A1710" s="14"/>
      <c r="B1710" s="245"/>
      <c r="C1710" s="246"/>
      <c r="D1710" s="236" t="s">
        <v>167</v>
      </c>
      <c r="E1710" s="247" t="s">
        <v>36</v>
      </c>
      <c r="F1710" s="248" t="s">
        <v>1849</v>
      </c>
      <c r="G1710" s="246"/>
      <c r="H1710" s="249">
        <v>6.1799999999999997</v>
      </c>
      <c r="I1710" s="250"/>
      <c r="J1710" s="246"/>
      <c r="K1710" s="246"/>
      <c r="L1710" s="251"/>
      <c r="M1710" s="252"/>
      <c r="N1710" s="253"/>
      <c r="O1710" s="253"/>
      <c r="P1710" s="253"/>
      <c r="Q1710" s="253"/>
      <c r="R1710" s="253"/>
      <c r="S1710" s="253"/>
      <c r="T1710" s="254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55" t="s">
        <v>167</v>
      </c>
      <c r="AU1710" s="255" t="s">
        <v>94</v>
      </c>
      <c r="AV1710" s="14" t="s">
        <v>94</v>
      </c>
      <c r="AW1710" s="14" t="s">
        <v>43</v>
      </c>
      <c r="AX1710" s="14" t="s">
        <v>91</v>
      </c>
      <c r="AY1710" s="255" t="s">
        <v>156</v>
      </c>
    </row>
    <row r="1711" s="2" customFormat="1" ht="24.15" customHeight="1">
      <c r="A1711" s="42"/>
      <c r="B1711" s="43"/>
      <c r="C1711" s="216" t="s">
        <v>1850</v>
      </c>
      <c r="D1711" s="216" t="s">
        <v>158</v>
      </c>
      <c r="E1711" s="217" t="s">
        <v>1851</v>
      </c>
      <c r="F1711" s="218" t="s">
        <v>1852</v>
      </c>
      <c r="G1711" s="219" t="s">
        <v>226</v>
      </c>
      <c r="H1711" s="220">
        <v>2</v>
      </c>
      <c r="I1711" s="221"/>
      <c r="J1711" s="222">
        <f>ROUND(I1711*H1711,2)</f>
        <v>0</v>
      </c>
      <c r="K1711" s="218" t="s">
        <v>162</v>
      </c>
      <c r="L1711" s="48"/>
      <c r="M1711" s="223" t="s">
        <v>36</v>
      </c>
      <c r="N1711" s="224" t="s">
        <v>54</v>
      </c>
      <c r="O1711" s="88"/>
      <c r="P1711" s="225">
        <f>O1711*H1711</f>
        <v>0</v>
      </c>
      <c r="Q1711" s="225">
        <v>0</v>
      </c>
      <c r="R1711" s="225">
        <f>Q1711*H1711</f>
        <v>0</v>
      </c>
      <c r="S1711" s="225">
        <v>0</v>
      </c>
      <c r="T1711" s="226">
        <f>S1711*H1711</f>
        <v>0</v>
      </c>
      <c r="U1711" s="42"/>
      <c r="V1711" s="42"/>
      <c r="W1711" s="42"/>
      <c r="X1711" s="42"/>
      <c r="Y1711" s="42"/>
      <c r="Z1711" s="42"/>
      <c r="AA1711" s="42"/>
      <c r="AB1711" s="42"/>
      <c r="AC1711" s="42"/>
      <c r="AD1711" s="42"/>
      <c r="AE1711" s="42"/>
      <c r="AR1711" s="227" t="s">
        <v>291</v>
      </c>
      <c r="AT1711" s="227" t="s">
        <v>158</v>
      </c>
      <c r="AU1711" s="227" t="s">
        <v>94</v>
      </c>
      <c r="AY1711" s="20" t="s">
        <v>156</v>
      </c>
      <c r="BE1711" s="228">
        <f>IF(N1711="základní",J1711,0)</f>
        <v>0</v>
      </c>
      <c r="BF1711" s="228">
        <f>IF(N1711="snížená",J1711,0)</f>
        <v>0</v>
      </c>
      <c r="BG1711" s="228">
        <f>IF(N1711="zákl. přenesená",J1711,0)</f>
        <v>0</v>
      </c>
      <c r="BH1711" s="228">
        <f>IF(N1711="sníž. přenesená",J1711,0)</f>
        <v>0</v>
      </c>
      <c r="BI1711" s="228">
        <f>IF(N1711="nulová",J1711,0)</f>
        <v>0</v>
      </c>
      <c r="BJ1711" s="20" t="s">
        <v>91</v>
      </c>
      <c r="BK1711" s="228">
        <f>ROUND(I1711*H1711,2)</f>
        <v>0</v>
      </c>
      <c r="BL1711" s="20" t="s">
        <v>291</v>
      </c>
      <c r="BM1711" s="227" t="s">
        <v>1853</v>
      </c>
    </row>
    <row r="1712" s="2" customFormat="1">
      <c r="A1712" s="42"/>
      <c r="B1712" s="43"/>
      <c r="C1712" s="44"/>
      <c r="D1712" s="229" t="s">
        <v>165</v>
      </c>
      <c r="E1712" s="44"/>
      <c r="F1712" s="230" t="s">
        <v>1854</v>
      </c>
      <c r="G1712" s="44"/>
      <c r="H1712" s="44"/>
      <c r="I1712" s="231"/>
      <c r="J1712" s="44"/>
      <c r="K1712" s="44"/>
      <c r="L1712" s="48"/>
      <c r="M1712" s="232"/>
      <c r="N1712" s="233"/>
      <c r="O1712" s="88"/>
      <c r="P1712" s="88"/>
      <c r="Q1712" s="88"/>
      <c r="R1712" s="88"/>
      <c r="S1712" s="88"/>
      <c r="T1712" s="89"/>
      <c r="U1712" s="42"/>
      <c r="V1712" s="42"/>
      <c r="W1712" s="42"/>
      <c r="X1712" s="42"/>
      <c r="Y1712" s="42"/>
      <c r="Z1712" s="42"/>
      <c r="AA1712" s="42"/>
      <c r="AB1712" s="42"/>
      <c r="AC1712" s="42"/>
      <c r="AD1712" s="42"/>
      <c r="AE1712" s="42"/>
      <c r="AT1712" s="20" t="s">
        <v>165</v>
      </c>
      <c r="AU1712" s="20" t="s">
        <v>94</v>
      </c>
    </row>
    <row r="1713" s="2" customFormat="1">
      <c r="A1713" s="42"/>
      <c r="B1713" s="43"/>
      <c r="C1713" s="44"/>
      <c r="D1713" s="236" t="s">
        <v>413</v>
      </c>
      <c r="E1713" s="44"/>
      <c r="F1713" s="278" t="s">
        <v>1824</v>
      </c>
      <c r="G1713" s="44"/>
      <c r="H1713" s="44"/>
      <c r="I1713" s="231"/>
      <c r="J1713" s="44"/>
      <c r="K1713" s="44"/>
      <c r="L1713" s="48"/>
      <c r="M1713" s="232"/>
      <c r="N1713" s="233"/>
      <c r="O1713" s="88"/>
      <c r="P1713" s="88"/>
      <c r="Q1713" s="88"/>
      <c r="R1713" s="88"/>
      <c r="S1713" s="88"/>
      <c r="T1713" s="89"/>
      <c r="U1713" s="42"/>
      <c r="V1713" s="42"/>
      <c r="W1713" s="42"/>
      <c r="X1713" s="42"/>
      <c r="Y1713" s="42"/>
      <c r="Z1713" s="42"/>
      <c r="AA1713" s="42"/>
      <c r="AB1713" s="42"/>
      <c r="AC1713" s="42"/>
      <c r="AD1713" s="42"/>
      <c r="AE1713" s="42"/>
      <c r="AT1713" s="20" t="s">
        <v>413</v>
      </c>
      <c r="AU1713" s="20" t="s">
        <v>94</v>
      </c>
    </row>
    <row r="1714" s="13" customFormat="1">
      <c r="A1714" s="13"/>
      <c r="B1714" s="234"/>
      <c r="C1714" s="235"/>
      <c r="D1714" s="236" t="s">
        <v>167</v>
      </c>
      <c r="E1714" s="237" t="s">
        <v>36</v>
      </c>
      <c r="F1714" s="238" t="s">
        <v>1825</v>
      </c>
      <c r="G1714" s="235"/>
      <c r="H1714" s="237" t="s">
        <v>36</v>
      </c>
      <c r="I1714" s="239"/>
      <c r="J1714" s="235"/>
      <c r="K1714" s="235"/>
      <c r="L1714" s="240"/>
      <c r="M1714" s="241"/>
      <c r="N1714" s="242"/>
      <c r="O1714" s="242"/>
      <c r="P1714" s="242"/>
      <c r="Q1714" s="242"/>
      <c r="R1714" s="242"/>
      <c r="S1714" s="242"/>
      <c r="T1714" s="243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44" t="s">
        <v>167</v>
      </c>
      <c r="AU1714" s="244" t="s">
        <v>94</v>
      </c>
      <c r="AV1714" s="13" t="s">
        <v>91</v>
      </c>
      <c r="AW1714" s="13" t="s">
        <v>43</v>
      </c>
      <c r="AX1714" s="13" t="s">
        <v>83</v>
      </c>
      <c r="AY1714" s="244" t="s">
        <v>156</v>
      </c>
    </row>
    <row r="1715" s="13" customFormat="1">
      <c r="A1715" s="13"/>
      <c r="B1715" s="234"/>
      <c r="C1715" s="235"/>
      <c r="D1715" s="236" t="s">
        <v>167</v>
      </c>
      <c r="E1715" s="237" t="s">
        <v>36</v>
      </c>
      <c r="F1715" s="238" t="s">
        <v>1826</v>
      </c>
      <c r="G1715" s="235"/>
      <c r="H1715" s="237" t="s">
        <v>36</v>
      </c>
      <c r="I1715" s="239"/>
      <c r="J1715" s="235"/>
      <c r="K1715" s="235"/>
      <c r="L1715" s="240"/>
      <c r="M1715" s="241"/>
      <c r="N1715" s="242"/>
      <c r="O1715" s="242"/>
      <c r="P1715" s="242"/>
      <c r="Q1715" s="242"/>
      <c r="R1715" s="242"/>
      <c r="S1715" s="242"/>
      <c r="T1715" s="243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44" t="s">
        <v>167</v>
      </c>
      <c r="AU1715" s="244" t="s">
        <v>94</v>
      </c>
      <c r="AV1715" s="13" t="s">
        <v>91</v>
      </c>
      <c r="AW1715" s="13" t="s">
        <v>43</v>
      </c>
      <c r="AX1715" s="13" t="s">
        <v>83</v>
      </c>
      <c r="AY1715" s="244" t="s">
        <v>156</v>
      </c>
    </row>
    <row r="1716" s="13" customFormat="1">
      <c r="A1716" s="13"/>
      <c r="B1716" s="234"/>
      <c r="C1716" s="235"/>
      <c r="D1716" s="236" t="s">
        <v>167</v>
      </c>
      <c r="E1716" s="237" t="s">
        <v>36</v>
      </c>
      <c r="F1716" s="238" t="s">
        <v>1827</v>
      </c>
      <c r="G1716" s="235"/>
      <c r="H1716" s="237" t="s">
        <v>36</v>
      </c>
      <c r="I1716" s="239"/>
      <c r="J1716" s="235"/>
      <c r="K1716" s="235"/>
      <c r="L1716" s="240"/>
      <c r="M1716" s="241"/>
      <c r="N1716" s="242"/>
      <c r="O1716" s="242"/>
      <c r="P1716" s="242"/>
      <c r="Q1716" s="242"/>
      <c r="R1716" s="242"/>
      <c r="S1716" s="242"/>
      <c r="T1716" s="243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44" t="s">
        <v>167</v>
      </c>
      <c r="AU1716" s="244" t="s">
        <v>94</v>
      </c>
      <c r="AV1716" s="13" t="s">
        <v>91</v>
      </c>
      <c r="AW1716" s="13" t="s">
        <v>43</v>
      </c>
      <c r="AX1716" s="13" t="s">
        <v>83</v>
      </c>
      <c r="AY1716" s="244" t="s">
        <v>156</v>
      </c>
    </row>
    <row r="1717" s="13" customFormat="1">
      <c r="A1717" s="13"/>
      <c r="B1717" s="234"/>
      <c r="C1717" s="235"/>
      <c r="D1717" s="236" t="s">
        <v>167</v>
      </c>
      <c r="E1717" s="237" t="s">
        <v>36</v>
      </c>
      <c r="F1717" s="238" t="s">
        <v>1506</v>
      </c>
      <c r="G1717" s="235"/>
      <c r="H1717" s="237" t="s">
        <v>36</v>
      </c>
      <c r="I1717" s="239"/>
      <c r="J1717" s="235"/>
      <c r="K1717" s="235"/>
      <c r="L1717" s="240"/>
      <c r="M1717" s="241"/>
      <c r="N1717" s="242"/>
      <c r="O1717" s="242"/>
      <c r="P1717" s="242"/>
      <c r="Q1717" s="242"/>
      <c r="R1717" s="242"/>
      <c r="S1717" s="242"/>
      <c r="T1717" s="243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T1717" s="244" t="s">
        <v>167</v>
      </c>
      <c r="AU1717" s="244" t="s">
        <v>94</v>
      </c>
      <c r="AV1717" s="13" t="s">
        <v>91</v>
      </c>
      <c r="AW1717" s="13" t="s">
        <v>43</v>
      </c>
      <c r="AX1717" s="13" t="s">
        <v>83</v>
      </c>
      <c r="AY1717" s="244" t="s">
        <v>156</v>
      </c>
    </row>
    <row r="1718" s="13" customFormat="1">
      <c r="A1718" s="13"/>
      <c r="B1718" s="234"/>
      <c r="C1718" s="235"/>
      <c r="D1718" s="236" t="s">
        <v>167</v>
      </c>
      <c r="E1718" s="237" t="s">
        <v>36</v>
      </c>
      <c r="F1718" s="238" t="s">
        <v>1507</v>
      </c>
      <c r="G1718" s="235"/>
      <c r="H1718" s="237" t="s">
        <v>36</v>
      </c>
      <c r="I1718" s="239"/>
      <c r="J1718" s="235"/>
      <c r="K1718" s="235"/>
      <c r="L1718" s="240"/>
      <c r="M1718" s="241"/>
      <c r="N1718" s="242"/>
      <c r="O1718" s="242"/>
      <c r="P1718" s="242"/>
      <c r="Q1718" s="242"/>
      <c r="R1718" s="242"/>
      <c r="S1718" s="242"/>
      <c r="T1718" s="243"/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T1718" s="244" t="s">
        <v>167</v>
      </c>
      <c r="AU1718" s="244" t="s">
        <v>94</v>
      </c>
      <c r="AV1718" s="13" t="s">
        <v>91</v>
      </c>
      <c r="AW1718" s="13" t="s">
        <v>43</v>
      </c>
      <c r="AX1718" s="13" t="s">
        <v>83</v>
      </c>
      <c r="AY1718" s="244" t="s">
        <v>156</v>
      </c>
    </row>
    <row r="1719" s="13" customFormat="1">
      <c r="A1719" s="13"/>
      <c r="B1719" s="234"/>
      <c r="C1719" s="235"/>
      <c r="D1719" s="236" t="s">
        <v>167</v>
      </c>
      <c r="E1719" s="237" t="s">
        <v>36</v>
      </c>
      <c r="F1719" s="238" t="s">
        <v>1476</v>
      </c>
      <c r="G1719" s="235"/>
      <c r="H1719" s="237" t="s">
        <v>36</v>
      </c>
      <c r="I1719" s="239"/>
      <c r="J1719" s="235"/>
      <c r="K1719" s="235"/>
      <c r="L1719" s="240"/>
      <c r="M1719" s="241"/>
      <c r="N1719" s="242"/>
      <c r="O1719" s="242"/>
      <c r="P1719" s="242"/>
      <c r="Q1719" s="242"/>
      <c r="R1719" s="242"/>
      <c r="S1719" s="242"/>
      <c r="T1719" s="243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T1719" s="244" t="s">
        <v>167</v>
      </c>
      <c r="AU1719" s="244" t="s">
        <v>94</v>
      </c>
      <c r="AV1719" s="13" t="s">
        <v>91</v>
      </c>
      <c r="AW1719" s="13" t="s">
        <v>43</v>
      </c>
      <c r="AX1719" s="13" t="s">
        <v>83</v>
      </c>
      <c r="AY1719" s="244" t="s">
        <v>156</v>
      </c>
    </row>
    <row r="1720" s="13" customFormat="1">
      <c r="A1720" s="13"/>
      <c r="B1720" s="234"/>
      <c r="C1720" s="235"/>
      <c r="D1720" s="236" t="s">
        <v>167</v>
      </c>
      <c r="E1720" s="237" t="s">
        <v>36</v>
      </c>
      <c r="F1720" s="238" t="s">
        <v>1828</v>
      </c>
      <c r="G1720" s="235"/>
      <c r="H1720" s="237" t="s">
        <v>36</v>
      </c>
      <c r="I1720" s="239"/>
      <c r="J1720" s="235"/>
      <c r="K1720" s="235"/>
      <c r="L1720" s="240"/>
      <c r="M1720" s="241"/>
      <c r="N1720" s="242"/>
      <c r="O1720" s="242"/>
      <c r="P1720" s="242"/>
      <c r="Q1720" s="242"/>
      <c r="R1720" s="242"/>
      <c r="S1720" s="242"/>
      <c r="T1720" s="243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44" t="s">
        <v>167</v>
      </c>
      <c r="AU1720" s="244" t="s">
        <v>94</v>
      </c>
      <c r="AV1720" s="13" t="s">
        <v>91</v>
      </c>
      <c r="AW1720" s="13" t="s">
        <v>43</v>
      </c>
      <c r="AX1720" s="13" t="s">
        <v>83</v>
      </c>
      <c r="AY1720" s="244" t="s">
        <v>156</v>
      </c>
    </row>
    <row r="1721" s="13" customFormat="1">
      <c r="A1721" s="13"/>
      <c r="B1721" s="234"/>
      <c r="C1721" s="235"/>
      <c r="D1721" s="236" t="s">
        <v>167</v>
      </c>
      <c r="E1721" s="237" t="s">
        <v>36</v>
      </c>
      <c r="F1721" s="238" t="s">
        <v>1829</v>
      </c>
      <c r="G1721" s="235"/>
      <c r="H1721" s="237" t="s">
        <v>36</v>
      </c>
      <c r="I1721" s="239"/>
      <c r="J1721" s="235"/>
      <c r="K1721" s="235"/>
      <c r="L1721" s="240"/>
      <c r="M1721" s="241"/>
      <c r="N1721" s="242"/>
      <c r="O1721" s="242"/>
      <c r="P1721" s="242"/>
      <c r="Q1721" s="242"/>
      <c r="R1721" s="242"/>
      <c r="S1721" s="242"/>
      <c r="T1721" s="243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T1721" s="244" t="s">
        <v>167</v>
      </c>
      <c r="AU1721" s="244" t="s">
        <v>94</v>
      </c>
      <c r="AV1721" s="13" t="s">
        <v>91</v>
      </c>
      <c r="AW1721" s="13" t="s">
        <v>43</v>
      </c>
      <c r="AX1721" s="13" t="s">
        <v>83</v>
      </c>
      <c r="AY1721" s="244" t="s">
        <v>156</v>
      </c>
    </row>
    <row r="1722" s="13" customFormat="1">
      <c r="A1722" s="13"/>
      <c r="B1722" s="234"/>
      <c r="C1722" s="235"/>
      <c r="D1722" s="236" t="s">
        <v>167</v>
      </c>
      <c r="E1722" s="237" t="s">
        <v>36</v>
      </c>
      <c r="F1722" s="238" t="s">
        <v>1830</v>
      </c>
      <c r="G1722" s="235"/>
      <c r="H1722" s="237" t="s">
        <v>36</v>
      </c>
      <c r="I1722" s="239"/>
      <c r="J1722" s="235"/>
      <c r="K1722" s="235"/>
      <c r="L1722" s="240"/>
      <c r="M1722" s="241"/>
      <c r="N1722" s="242"/>
      <c r="O1722" s="242"/>
      <c r="P1722" s="242"/>
      <c r="Q1722" s="242"/>
      <c r="R1722" s="242"/>
      <c r="S1722" s="242"/>
      <c r="T1722" s="243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44" t="s">
        <v>167</v>
      </c>
      <c r="AU1722" s="244" t="s">
        <v>94</v>
      </c>
      <c r="AV1722" s="13" t="s">
        <v>91</v>
      </c>
      <c r="AW1722" s="13" t="s">
        <v>43</v>
      </c>
      <c r="AX1722" s="13" t="s">
        <v>83</v>
      </c>
      <c r="AY1722" s="244" t="s">
        <v>156</v>
      </c>
    </row>
    <row r="1723" s="13" customFormat="1">
      <c r="A1723" s="13"/>
      <c r="B1723" s="234"/>
      <c r="C1723" s="235"/>
      <c r="D1723" s="236" t="s">
        <v>167</v>
      </c>
      <c r="E1723" s="237" t="s">
        <v>36</v>
      </c>
      <c r="F1723" s="238" t="s">
        <v>1831</v>
      </c>
      <c r="G1723" s="235"/>
      <c r="H1723" s="237" t="s">
        <v>36</v>
      </c>
      <c r="I1723" s="239"/>
      <c r="J1723" s="235"/>
      <c r="K1723" s="235"/>
      <c r="L1723" s="240"/>
      <c r="M1723" s="241"/>
      <c r="N1723" s="242"/>
      <c r="O1723" s="242"/>
      <c r="P1723" s="242"/>
      <c r="Q1723" s="242"/>
      <c r="R1723" s="242"/>
      <c r="S1723" s="242"/>
      <c r="T1723" s="243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T1723" s="244" t="s">
        <v>167</v>
      </c>
      <c r="AU1723" s="244" t="s">
        <v>94</v>
      </c>
      <c r="AV1723" s="13" t="s">
        <v>91</v>
      </c>
      <c r="AW1723" s="13" t="s">
        <v>43</v>
      </c>
      <c r="AX1723" s="13" t="s">
        <v>83</v>
      </c>
      <c r="AY1723" s="244" t="s">
        <v>156</v>
      </c>
    </row>
    <row r="1724" s="14" customFormat="1">
      <c r="A1724" s="14"/>
      <c r="B1724" s="245"/>
      <c r="C1724" s="246"/>
      <c r="D1724" s="236" t="s">
        <v>167</v>
      </c>
      <c r="E1724" s="247" t="s">
        <v>36</v>
      </c>
      <c r="F1724" s="248" t="s">
        <v>94</v>
      </c>
      <c r="G1724" s="246"/>
      <c r="H1724" s="249">
        <v>2</v>
      </c>
      <c r="I1724" s="250"/>
      <c r="J1724" s="246"/>
      <c r="K1724" s="246"/>
      <c r="L1724" s="251"/>
      <c r="M1724" s="252"/>
      <c r="N1724" s="253"/>
      <c r="O1724" s="253"/>
      <c r="P1724" s="253"/>
      <c r="Q1724" s="253"/>
      <c r="R1724" s="253"/>
      <c r="S1724" s="253"/>
      <c r="T1724" s="254"/>
      <c r="U1724" s="14"/>
      <c r="V1724" s="14"/>
      <c r="W1724" s="14"/>
      <c r="X1724" s="14"/>
      <c r="Y1724" s="14"/>
      <c r="Z1724" s="14"/>
      <c r="AA1724" s="14"/>
      <c r="AB1724" s="14"/>
      <c r="AC1724" s="14"/>
      <c r="AD1724" s="14"/>
      <c r="AE1724" s="14"/>
      <c r="AT1724" s="255" t="s">
        <v>167</v>
      </c>
      <c r="AU1724" s="255" t="s">
        <v>94</v>
      </c>
      <c r="AV1724" s="14" t="s">
        <v>94</v>
      </c>
      <c r="AW1724" s="14" t="s">
        <v>43</v>
      </c>
      <c r="AX1724" s="14" t="s">
        <v>91</v>
      </c>
      <c r="AY1724" s="255" t="s">
        <v>156</v>
      </c>
    </row>
    <row r="1725" s="2" customFormat="1" ht="24.15" customHeight="1">
      <c r="A1725" s="42"/>
      <c r="B1725" s="43"/>
      <c r="C1725" s="216" t="s">
        <v>1855</v>
      </c>
      <c r="D1725" s="216" t="s">
        <v>158</v>
      </c>
      <c r="E1725" s="217" t="s">
        <v>1856</v>
      </c>
      <c r="F1725" s="218" t="s">
        <v>1857</v>
      </c>
      <c r="G1725" s="219" t="s">
        <v>226</v>
      </c>
      <c r="H1725" s="220">
        <v>2</v>
      </c>
      <c r="I1725" s="221"/>
      <c r="J1725" s="222">
        <f>ROUND(I1725*H1725,2)</f>
        <v>0</v>
      </c>
      <c r="K1725" s="218" t="s">
        <v>162</v>
      </c>
      <c r="L1725" s="48"/>
      <c r="M1725" s="223" t="s">
        <v>36</v>
      </c>
      <c r="N1725" s="224" t="s">
        <v>54</v>
      </c>
      <c r="O1725" s="88"/>
      <c r="P1725" s="225">
        <f>O1725*H1725</f>
        <v>0</v>
      </c>
      <c r="Q1725" s="225">
        <v>0</v>
      </c>
      <c r="R1725" s="225">
        <f>Q1725*H1725</f>
        <v>0</v>
      </c>
      <c r="S1725" s="225">
        <v>0</v>
      </c>
      <c r="T1725" s="226">
        <f>S1725*H1725</f>
        <v>0</v>
      </c>
      <c r="U1725" s="42"/>
      <c r="V1725" s="42"/>
      <c r="W1725" s="42"/>
      <c r="X1725" s="42"/>
      <c r="Y1725" s="42"/>
      <c r="Z1725" s="42"/>
      <c r="AA1725" s="42"/>
      <c r="AB1725" s="42"/>
      <c r="AC1725" s="42"/>
      <c r="AD1725" s="42"/>
      <c r="AE1725" s="42"/>
      <c r="AR1725" s="227" t="s">
        <v>291</v>
      </c>
      <c r="AT1725" s="227" t="s">
        <v>158</v>
      </c>
      <c r="AU1725" s="227" t="s">
        <v>94</v>
      </c>
      <c r="AY1725" s="20" t="s">
        <v>156</v>
      </c>
      <c r="BE1725" s="228">
        <f>IF(N1725="základní",J1725,0)</f>
        <v>0</v>
      </c>
      <c r="BF1725" s="228">
        <f>IF(N1725="snížená",J1725,0)</f>
        <v>0</v>
      </c>
      <c r="BG1725" s="228">
        <f>IF(N1725="zákl. přenesená",J1725,0)</f>
        <v>0</v>
      </c>
      <c r="BH1725" s="228">
        <f>IF(N1725="sníž. přenesená",J1725,0)</f>
        <v>0</v>
      </c>
      <c r="BI1725" s="228">
        <f>IF(N1725="nulová",J1725,0)</f>
        <v>0</v>
      </c>
      <c r="BJ1725" s="20" t="s">
        <v>91</v>
      </c>
      <c r="BK1725" s="228">
        <f>ROUND(I1725*H1725,2)</f>
        <v>0</v>
      </c>
      <c r="BL1725" s="20" t="s">
        <v>291</v>
      </c>
      <c r="BM1725" s="227" t="s">
        <v>1858</v>
      </c>
    </row>
    <row r="1726" s="2" customFormat="1">
      <c r="A1726" s="42"/>
      <c r="B1726" s="43"/>
      <c r="C1726" s="44"/>
      <c r="D1726" s="229" t="s">
        <v>165</v>
      </c>
      <c r="E1726" s="44"/>
      <c r="F1726" s="230" t="s">
        <v>1859</v>
      </c>
      <c r="G1726" s="44"/>
      <c r="H1726" s="44"/>
      <c r="I1726" s="231"/>
      <c r="J1726" s="44"/>
      <c r="K1726" s="44"/>
      <c r="L1726" s="48"/>
      <c r="M1726" s="232"/>
      <c r="N1726" s="233"/>
      <c r="O1726" s="88"/>
      <c r="P1726" s="88"/>
      <c r="Q1726" s="88"/>
      <c r="R1726" s="88"/>
      <c r="S1726" s="88"/>
      <c r="T1726" s="89"/>
      <c r="U1726" s="42"/>
      <c r="V1726" s="42"/>
      <c r="W1726" s="42"/>
      <c r="X1726" s="42"/>
      <c r="Y1726" s="42"/>
      <c r="Z1726" s="42"/>
      <c r="AA1726" s="42"/>
      <c r="AB1726" s="42"/>
      <c r="AC1726" s="42"/>
      <c r="AD1726" s="42"/>
      <c r="AE1726" s="42"/>
      <c r="AT1726" s="20" t="s">
        <v>165</v>
      </c>
      <c r="AU1726" s="20" t="s">
        <v>94</v>
      </c>
    </row>
    <row r="1727" s="2" customFormat="1">
      <c r="A1727" s="42"/>
      <c r="B1727" s="43"/>
      <c r="C1727" s="44"/>
      <c r="D1727" s="236" t="s">
        <v>413</v>
      </c>
      <c r="E1727" s="44"/>
      <c r="F1727" s="278" t="s">
        <v>1838</v>
      </c>
      <c r="G1727" s="44"/>
      <c r="H1727" s="44"/>
      <c r="I1727" s="231"/>
      <c r="J1727" s="44"/>
      <c r="K1727" s="44"/>
      <c r="L1727" s="48"/>
      <c r="M1727" s="232"/>
      <c r="N1727" s="233"/>
      <c r="O1727" s="88"/>
      <c r="P1727" s="88"/>
      <c r="Q1727" s="88"/>
      <c r="R1727" s="88"/>
      <c r="S1727" s="88"/>
      <c r="T1727" s="89"/>
      <c r="U1727" s="42"/>
      <c r="V1727" s="42"/>
      <c r="W1727" s="42"/>
      <c r="X1727" s="42"/>
      <c r="Y1727" s="42"/>
      <c r="Z1727" s="42"/>
      <c r="AA1727" s="42"/>
      <c r="AB1727" s="42"/>
      <c r="AC1727" s="42"/>
      <c r="AD1727" s="42"/>
      <c r="AE1727" s="42"/>
      <c r="AT1727" s="20" t="s">
        <v>413</v>
      </c>
      <c r="AU1727" s="20" t="s">
        <v>94</v>
      </c>
    </row>
    <row r="1728" s="13" customFormat="1">
      <c r="A1728" s="13"/>
      <c r="B1728" s="234"/>
      <c r="C1728" s="235"/>
      <c r="D1728" s="236" t="s">
        <v>167</v>
      </c>
      <c r="E1728" s="237" t="s">
        <v>36</v>
      </c>
      <c r="F1728" s="238" t="s">
        <v>347</v>
      </c>
      <c r="G1728" s="235"/>
      <c r="H1728" s="237" t="s">
        <v>36</v>
      </c>
      <c r="I1728" s="239"/>
      <c r="J1728" s="235"/>
      <c r="K1728" s="235"/>
      <c r="L1728" s="240"/>
      <c r="M1728" s="241"/>
      <c r="N1728" s="242"/>
      <c r="O1728" s="242"/>
      <c r="P1728" s="242"/>
      <c r="Q1728" s="242"/>
      <c r="R1728" s="242"/>
      <c r="S1728" s="242"/>
      <c r="T1728" s="243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44" t="s">
        <v>167</v>
      </c>
      <c r="AU1728" s="244" t="s">
        <v>94</v>
      </c>
      <c r="AV1728" s="13" t="s">
        <v>91</v>
      </c>
      <c r="AW1728" s="13" t="s">
        <v>43</v>
      </c>
      <c r="AX1728" s="13" t="s">
        <v>83</v>
      </c>
      <c r="AY1728" s="244" t="s">
        <v>156</v>
      </c>
    </row>
    <row r="1729" s="13" customFormat="1">
      <c r="A1729" s="13"/>
      <c r="B1729" s="234"/>
      <c r="C1729" s="235"/>
      <c r="D1729" s="236" t="s">
        <v>167</v>
      </c>
      <c r="E1729" s="237" t="s">
        <v>36</v>
      </c>
      <c r="F1729" s="238" t="s">
        <v>1839</v>
      </c>
      <c r="G1729" s="235"/>
      <c r="H1729" s="237" t="s">
        <v>36</v>
      </c>
      <c r="I1729" s="239"/>
      <c r="J1729" s="235"/>
      <c r="K1729" s="235"/>
      <c r="L1729" s="240"/>
      <c r="M1729" s="241"/>
      <c r="N1729" s="242"/>
      <c r="O1729" s="242"/>
      <c r="P1729" s="242"/>
      <c r="Q1729" s="242"/>
      <c r="R1729" s="242"/>
      <c r="S1729" s="242"/>
      <c r="T1729" s="243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T1729" s="244" t="s">
        <v>167</v>
      </c>
      <c r="AU1729" s="244" t="s">
        <v>94</v>
      </c>
      <c r="AV1729" s="13" t="s">
        <v>91</v>
      </c>
      <c r="AW1729" s="13" t="s">
        <v>43</v>
      </c>
      <c r="AX1729" s="13" t="s">
        <v>83</v>
      </c>
      <c r="AY1729" s="244" t="s">
        <v>156</v>
      </c>
    </row>
    <row r="1730" s="13" customFormat="1">
      <c r="A1730" s="13"/>
      <c r="B1730" s="234"/>
      <c r="C1730" s="235"/>
      <c r="D1730" s="236" t="s">
        <v>167</v>
      </c>
      <c r="E1730" s="237" t="s">
        <v>36</v>
      </c>
      <c r="F1730" s="238" t="s">
        <v>1840</v>
      </c>
      <c r="G1730" s="235"/>
      <c r="H1730" s="237" t="s">
        <v>36</v>
      </c>
      <c r="I1730" s="239"/>
      <c r="J1730" s="235"/>
      <c r="K1730" s="235"/>
      <c r="L1730" s="240"/>
      <c r="M1730" s="241"/>
      <c r="N1730" s="242"/>
      <c r="O1730" s="242"/>
      <c r="P1730" s="242"/>
      <c r="Q1730" s="242"/>
      <c r="R1730" s="242"/>
      <c r="S1730" s="242"/>
      <c r="T1730" s="243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T1730" s="244" t="s">
        <v>167</v>
      </c>
      <c r="AU1730" s="244" t="s">
        <v>94</v>
      </c>
      <c r="AV1730" s="13" t="s">
        <v>91</v>
      </c>
      <c r="AW1730" s="13" t="s">
        <v>43</v>
      </c>
      <c r="AX1730" s="13" t="s">
        <v>83</v>
      </c>
      <c r="AY1730" s="244" t="s">
        <v>156</v>
      </c>
    </row>
    <row r="1731" s="13" customFormat="1">
      <c r="A1731" s="13"/>
      <c r="B1731" s="234"/>
      <c r="C1731" s="235"/>
      <c r="D1731" s="236" t="s">
        <v>167</v>
      </c>
      <c r="E1731" s="237" t="s">
        <v>36</v>
      </c>
      <c r="F1731" s="238" t="s">
        <v>1841</v>
      </c>
      <c r="G1731" s="235"/>
      <c r="H1731" s="237" t="s">
        <v>36</v>
      </c>
      <c r="I1731" s="239"/>
      <c r="J1731" s="235"/>
      <c r="K1731" s="235"/>
      <c r="L1731" s="240"/>
      <c r="M1731" s="241"/>
      <c r="N1731" s="242"/>
      <c r="O1731" s="242"/>
      <c r="P1731" s="242"/>
      <c r="Q1731" s="242"/>
      <c r="R1731" s="242"/>
      <c r="S1731" s="242"/>
      <c r="T1731" s="243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T1731" s="244" t="s">
        <v>167</v>
      </c>
      <c r="AU1731" s="244" t="s">
        <v>94</v>
      </c>
      <c r="AV1731" s="13" t="s">
        <v>91</v>
      </c>
      <c r="AW1731" s="13" t="s">
        <v>43</v>
      </c>
      <c r="AX1731" s="13" t="s">
        <v>83</v>
      </c>
      <c r="AY1731" s="244" t="s">
        <v>156</v>
      </c>
    </row>
    <row r="1732" s="13" customFormat="1">
      <c r="A1732" s="13"/>
      <c r="B1732" s="234"/>
      <c r="C1732" s="235"/>
      <c r="D1732" s="236" t="s">
        <v>167</v>
      </c>
      <c r="E1732" s="237" t="s">
        <v>36</v>
      </c>
      <c r="F1732" s="238" t="s">
        <v>1842</v>
      </c>
      <c r="G1732" s="235"/>
      <c r="H1732" s="237" t="s">
        <v>36</v>
      </c>
      <c r="I1732" s="239"/>
      <c r="J1732" s="235"/>
      <c r="K1732" s="235"/>
      <c r="L1732" s="240"/>
      <c r="M1732" s="241"/>
      <c r="N1732" s="242"/>
      <c r="O1732" s="242"/>
      <c r="P1732" s="242"/>
      <c r="Q1732" s="242"/>
      <c r="R1732" s="242"/>
      <c r="S1732" s="242"/>
      <c r="T1732" s="243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44" t="s">
        <v>167</v>
      </c>
      <c r="AU1732" s="244" t="s">
        <v>94</v>
      </c>
      <c r="AV1732" s="13" t="s">
        <v>91</v>
      </c>
      <c r="AW1732" s="13" t="s">
        <v>43</v>
      </c>
      <c r="AX1732" s="13" t="s">
        <v>83</v>
      </c>
      <c r="AY1732" s="244" t="s">
        <v>156</v>
      </c>
    </row>
    <row r="1733" s="13" customFormat="1">
      <c r="A1733" s="13"/>
      <c r="B1733" s="234"/>
      <c r="C1733" s="235"/>
      <c r="D1733" s="236" t="s">
        <v>167</v>
      </c>
      <c r="E1733" s="237" t="s">
        <v>36</v>
      </c>
      <c r="F1733" s="238" t="s">
        <v>1843</v>
      </c>
      <c r="G1733" s="235"/>
      <c r="H1733" s="237" t="s">
        <v>36</v>
      </c>
      <c r="I1733" s="239"/>
      <c r="J1733" s="235"/>
      <c r="K1733" s="235"/>
      <c r="L1733" s="240"/>
      <c r="M1733" s="241"/>
      <c r="N1733" s="242"/>
      <c r="O1733" s="242"/>
      <c r="P1733" s="242"/>
      <c r="Q1733" s="242"/>
      <c r="R1733" s="242"/>
      <c r="S1733" s="242"/>
      <c r="T1733" s="243"/>
      <c r="U1733" s="13"/>
      <c r="V1733" s="13"/>
      <c r="W1733" s="13"/>
      <c r="X1733" s="13"/>
      <c r="Y1733" s="13"/>
      <c r="Z1733" s="13"/>
      <c r="AA1733" s="13"/>
      <c r="AB1733" s="13"/>
      <c r="AC1733" s="13"/>
      <c r="AD1733" s="13"/>
      <c r="AE1733" s="13"/>
      <c r="AT1733" s="244" t="s">
        <v>167</v>
      </c>
      <c r="AU1733" s="244" t="s">
        <v>94</v>
      </c>
      <c r="AV1733" s="13" t="s">
        <v>91</v>
      </c>
      <c r="AW1733" s="13" t="s">
        <v>43</v>
      </c>
      <c r="AX1733" s="13" t="s">
        <v>83</v>
      </c>
      <c r="AY1733" s="244" t="s">
        <v>156</v>
      </c>
    </row>
    <row r="1734" s="13" customFormat="1">
      <c r="A1734" s="13"/>
      <c r="B1734" s="234"/>
      <c r="C1734" s="235"/>
      <c r="D1734" s="236" t="s">
        <v>167</v>
      </c>
      <c r="E1734" s="237" t="s">
        <v>36</v>
      </c>
      <c r="F1734" s="238" t="s">
        <v>1844</v>
      </c>
      <c r="G1734" s="235"/>
      <c r="H1734" s="237" t="s">
        <v>36</v>
      </c>
      <c r="I1734" s="239"/>
      <c r="J1734" s="235"/>
      <c r="K1734" s="235"/>
      <c r="L1734" s="240"/>
      <c r="M1734" s="241"/>
      <c r="N1734" s="242"/>
      <c r="O1734" s="242"/>
      <c r="P1734" s="242"/>
      <c r="Q1734" s="242"/>
      <c r="R1734" s="242"/>
      <c r="S1734" s="242"/>
      <c r="T1734" s="243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44" t="s">
        <v>167</v>
      </c>
      <c r="AU1734" s="244" t="s">
        <v>94</v>
      </c>
      <c r="AV1734" s="13" t="s">
        <v>91</v>
      </c>
      <c r="AW1734" s="13" t="s">
        <v>43</v>
      </c>
      <c r="AX1734" s="13" t="s">
        <v>83</v>
      </c>
      <c r="AY1734" s="244" t="s">
        <v>156</v>
      </c>
    </row>
    <row r="1735" s="13" customFormat="1">
      <c r="A1735" s="13"/>
      <c r="B1735" s="234"/>
      <c r="C1735" s="235"/>
      <c r="D1735" s="236" t="s">
        <v>167</v>
      </c>
      <c r="E1735" s="237" t="s">
        <v>36</v>
      </c>
      <c r="F1735" s="238" t="s">
        <v>1845</v>
      </c>
      <c r="G1735" s="235"/>
      <c r="H1735" s="237" t="s">
        <v>36</v>
      </c>
      <c r="I1735" s="239"/>
      <c r="J1735" s="235"/>
      <c r="K1735" s="235"/>
      <c r="L1735" s="240"/>
      <c r="M1735" s="241"/>
      <c r="N1735" s="242"/>
      <c r="O1735" s="242"/>
      <c r="P1735" s="242"/>
      <c r="Q1735" s="242"/>
      <c r="R1735" s="242"/>
      <c r="S1735" s="242"/>
      <c r="T1735" s="243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T1735" s="244" t="s">
        <v>167</v>
      </c>
      <c r="AU1735" s="244" t="s">
        <v>94</v>
      </c>
      <c r="AV1735" s="13" t="s">
        <v>91</v>
      </c>
      <c r="AW1735" s="13" t="s">
        <v>43</v>
      </c>
      <c r="AX1735" s="13" t="s">
        <v>83</v>
      </c>
      <c r="AY1735" s="244" t="s">
        <v>156</v>
      </c>
    </row>
    <row r="1736" s="13" customFormat="1">
      <c r="A1736" s="13"/>
      <c r="B1736" s="234"/>
      <c r="C1736" s="235"/>
      <c r="D1736" s="236" t="s">
        <v>167</v>
      </c>
      <c r="E1736" s="237" t="s">
        <v>36</v>
      </c>
      <c r="F1736" s="238" t="s">
        <v>1846</v>
      </c>
      <c r="G1736" s="235"/>
      <c r="H1736" s="237" t="s">
        <v>36</v>
      </c>
      <c r="I1736" s="239"/>
      <c r="J1736" s="235"/>
      <c r="K1736" s="235"/>
      <c r="L1736" s="240"/>
      <c r="M1736" s="241"/>
      <c r="N1736" s="242"/>
      <c r="O1736" s="242"/>
      <c r="P1736" s="242"/>
      <c r="Q1736" s="242"/>
      <c r="R1736" s="242"/>
      <c r="S1736" s="242"/>
      <c r="T1736" s="243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44" t="s">
        <v>167</v>
      </c>
      <c r="AU1736" s="244" t="s">
        <v>94</v>
      </c>
      <c r="AV1736" s="13" t="s">
        <v>91</v>
      </c>
      <c r="AW1736" s="13" t="s">
        <v>43</v>
      </c>
      <c r="AX1736" s="13" t="s">
        <v>83</v>
      </c>
      <c r="AY1736" s="244" t="s">
        <v>156</v>
      </c>
    </row>
    <row r="1737" s="13" customFormat="1">
      <c r="A1737" s="13"/>
      <c r="B1737" s="234"/>
      <c r="C1737" s="235"/>
      <c r="D1737" s="236" t="s">
        <v>167</v>
      </c>
      <c r="E1737" s="237" t="s">
        <v>36</v>
      </c>
      <c r="F1737" s="238" t="s">
        <v>1847</v>
      </c>
      <c r="G1737" s="235"/>
      <c r="H1737" s="237" t="s">
        <v>36</v>
      </c>
      <c r="I1737" s="239"/>
      <c r="J1737" s="235"/>
      <c r="K1737" s="235"/>
      <c r="L1737" s="240"/>
      <c r="M1737" s="241"/>
      <c r="N1737" s="242"/>
      <c r="O1737" s="242"/>
      <c r="P1737" s="242"/>
      <c r="Q1737" s="242"/>
      <c r="R1737" s="242"/>
      <c r="S1737" s="242"/>
      <c r="T1737" s="243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T1737" s="244" t="s">
        <v>167</v>
      </c>
      <c r="AU1737" s="244" t="s">
        <v>94</v>
      </c>
      <c r="AV1737" s="13" t="s">
        <v>91</v>
      </c>
      <c r="AW1737" s="13" t="s">
        <v>43</v>
      </c>
      <c r="AX1737" s="13" t="s">
        <v>83</v>
      </c>
      <c r="AY1737" s="244" t="s">
        <v>156</v>
      </c>
    </row>
    <row r="1738" s="13" customFormat="1">
      <c r="A1738" s="13"/>
      <c r="B1738" s="234"/>
      <c r="C1738" s="235"/>
      <c r="D1738" s="236" t="s">
        <v>167</v>
      </c>
      <c r="E1738" s="237" t="s">
        <v>36</v>
      </c>
      <c r="F1738" s="238" t="s">
        <v>1848</v>
      </c>
      <c r="G1738" s="235"/>
      <c r="H1738" s="237" t="s">
        <v>36</v>
      </c>
      <c r="I1738" s="239"/>
      <c r="J1738" s="235"/>
      <c r="K1738" s="235"/>
      <c r="L1738" s="240"/>
      <c r="M1738" s="241"/>
      <c r="N1738" s="242"/>
      <c r="O1738" s="242"/>
      <c r="P1738" s="242"/>
      <c r="Q1738" s="242"/>
      <c r="R1738" s="242"/>
      <c r="S1738" s="242"/>
      <c r="T1738" s="243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44" t="s">
        <v>167</v>
      </c>
      <c r="AU1738" s="244" t="s">
        <v>94</v>
      </c>
      <c r="AV1738" s="13" t="s">
        <v>91</v>
      </c>
      <c r="AW1738" s="13" t="s">
        <v>43</v>
      </c>
      <c r="AX1738" s="13" t="s">
        <v>83</v>
      </c>
      <c r="AY1738" s="244" t="s">
        <v>156</v>
      </c>
    </row>
    <row r="1739" s="14" customFormat="1">
      <c r="A1739" s="14"/>
      <c r="B1739" s="245"/>
      <c r="C1739" s="246"/>
      <c r="D1739" s="236" t="s">
        <v>167</v>
      </c>
      <c r="E1739" s="247" t="s">
        <v>36</v>
      </c>
      <c r="F1739" s="248" t="s">
        <v>94</v>
      </c>
      <c r="G1739" s="246"/>
      <c r="H1739" s="249">
        <v>2</v>
      </c>
      <c r="I1739" s="250"/>
      <c r="J1739" s="246"/>
      <c r="K1739" s="246"/>
      <c r="L1739" s="251"/>
      <c r="M1739" s="252"/>
      <c r="N1739" s="253"/>
      <c r="O1739" s="253"/>
      <c r="P1739" s="253"/>
      <c r="Q1739" s="253"/>
      <c r="R1739" s="253"/>
      <c r="S1739" s="253"/>
      <c r="T1739" s="254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5" t="s">
        <v>167</v>
      </c>
      <c r="AU1739" s="255" t="s">
        <v>94</v>
      </c>
      <c r="AV1739" s="14" t="s">
        <v>94</v>
      </c>
      <c r="AW1739" s="14" t="s">
        <v>43</v>
      </c>
      <c r="AX1739" s="14" t="s">
        <v>91</v>
      </c>
      <c r="AY1739" s="255" t="s">
        <v>156</v>
      </c>
    </row>
    <row r="1740" s="2" customFormat="1" ht="24.15" customHeight="1">
      <c r="A1740" s="42"/>
      <c r="B1740" s="43"/>
      <c r="C1740" s="216" t="s">
        <v>1860</v>
      </c>
      <c r="D1740" s="216" t="s">
        <v>158</v>
      </c>
      <c r="E1740" s="217" t="s">
        <v>1861</v>
      </c>
      <c r="F1740" s="218" t="s">
        <v>1862</v>
      </c>
      <c r="G1740" s="219" t="s">
        <v>212</v>
      </c>
      <c r="H1740" s="220">
        <v>16.550000000000001</v>
      </c>
      <c r="I1740" s="221"/>
      <c r="J1740" s="222">
        <f>ROUND(I1740*H1740,2)</f>
        <v>0</v>
      </c>
      <c r="K1740" s="218" t="s">
        <v>162</v>
      </c>
      <c r="L1740" s="48"/>
      <c r="M1740" s="223" t="s">
        <v>36</v>
      </c>
      <c r="N1740" s="224" t="s">
        <v>54</v>
      </c>
      <c r="O1740" s="88"/>
      <c r="P1740" s="225">
        <f>O1740*H1740</f>
        <v>0</v>
      </c>
      <c r="Q1740" s="225">
        <v>0.0029114660000000001</v>
      </c>
      <c r="R1740" s="225">
        <f>Q1740*H1740</f>
        <v>0.048184762300000003</v>
      </c>
      <c r="S1740" s="225">
        <v>0</v>
      </c>
      <c r="T1740" s="226">
        <f>S1740*H1740</f>
        <v>0</v>
      </c>
      <c r="U1740" s="42"/>
      <c r="V1740" s="42"/>
      <c r="W1740" s="42"/>
      <c r="X1740" s="42"/>
      <c r="Y1740" s="42"/>
      <c r="Z1740" s="42"/>
      <c r="AA1740" s="42"/>
      <c r="AB1740" s="42"/>
      <c r="AC1740" s="42"/>
      <c r="AD1740" s="42"/>
      <c r="AE1740" s="42"/>
      <c r="AR1740" s="227" t="s">
        <v>291</v>
      </c>
      <c r="AT1740" s="227" t="s">
        <v>158</v>
      </c>
      <c r="AU1740" s="227" t="s">
        <v>94</v>
      </c>
      <c r="AY1740" s="20" t="s">
        <v>156</v>
      </c>
      <c r="BE1740" s="228">
        <f>IF(N1740="základní",J1740,0)</f>
        <v>0</v>
      </c>
      <c r="BF1740" s="228">
        <f>IF(N1740="snížená",J1740,0)</f>
        <v>0</v>
      </c>
      <c r="BG1740" s="228">
        <f>IF(N1740="zákl. přenesená",J1740,0)</f>
        <v>0</v>
      </c>
      <c r="BH1740" s="228">
        <f>IF(N1740="sníž. přenesená",J1740,0)</f>
        <v>0</v>
      </c>
      <c r="BI1740" s="228">
        <f>IF(N1740="nulová",J1740,0)</f>
        <v>0</v>
      </c>
      <c r="BJ1740" s="20" t="s">
        <v>91</v>
      </c>
      <c r="BK1740" s="228">
        <f>ROUND(I1740*H1740,2)</f>
        <v>0</v>
      </c>
      <c r="BL1740" s="20" t="s">
        <v>291</v>
      </c>
      <c r="BM1740" s="227" t="s">
        <v>1863</v>
      </c>
    </row>
    <row r="1741" s="2" customFormat="1">
      <c r="A1741" s="42"/>
      <c r="B1741" s="43"/>
      <c r="C1741" s="44"/>
      <c r="D1741" s="229" t="s">
        <v>165</v>
      </c>
      <c r="E1741" s="44"/>
      <c r="F1741" s="230" t="s">
        <v>1864</v>
      </c>
      <c r="G1741" s="44"/>
      <c r="H1741" s="44"/>
      <c r="I1741" s="231"/>
      <c r="J1741" s="44"/>
      <c r="K1741" s="44"/>
      <c r="L1741" s="48"/>
      <c r="M1741" s="232"/>
      <c r="N1741" s="233"/>
      <c r="O1741" s="88"/>
      <c r="P1741" s="88"/>
      <c r="Q1741" s="88"/>
      <c r="R1741" s="88"/>
      <c r="S1741" s="88"/>
      <c r="T1741" s="89"/>
      <c r="U1741" s="42"/>
      <c r="V1741" s="42"/>
      <c r="W1741" s="42"/>
      <c r="X1741" s="42"/>
      <c r="Y1741" s="42"/>
      <c r="Z1741" s="42"/>
      <c r="AA1741" s="42"/>
      <c r="AB1741" s="42"/>
      <c r="AC1741" s="42"/>
      <c r="AD1741" s="42"/>
      <c r="AE1741" s="42"/>
      <c r="AT1741" s="20" t="s">
        <v>165</v>
      </c>
      <c r="AU1741" s="20" t="s">
        <v>94</v>
      </c>
    </row>
    <row r="1742" s="2" customFormat="1">
      <c r="A1742" s="42"/>
      <c r="B1742" s="43"/>
      <c r="C1742" s="44"/>
      <c r="D1742" s="236" t="s">
        <v>413</v>
      </c>
      <c r="E1742" s="44"/>
      <c r="F1742" s="278" t="s">
        <v>1865</v>
      </c>
      <c r="G1742" s="44"/>
      <c r="H1742" s="44"/>
      <c r="I1742" s="231"/>
      <c r="J1742" s="44"/>
      <c r="K1742" s="44"/>
      <c r="L1742" s="48"/>
      <c r="M1742" s="232"/>
      <c r="N1742" s="233"/>
      <c r="O1742" s="88"/>
      <c r="P1742" s="88"/>
      <c r="Q1742" s="88"/>
      <c r="R1742" s="88"/>
      <c r="S1742" s="88"/>
      <c r="T1742" s="89"/>
      <c r="U1742" s="42"/>
      <c r="V1742" s="42"/>
      <c r="W1742" s="42"/>
      <c r="X1742" s="42"/>
      <c r="Y1742" s="42"/>
      <c r="Z1742" s="42"/>
      <c r="AA1742" s="42"/>
      <c r="AB1742" s="42"/>
      <c r="AC1742" s="42"/>
      <c r="AD1742" s="42"/>
      <c r="AE1742" s="42"/>
      <c r="AT1742" s="20" t="s">
        <v>413</v>
      </c>
      <c r="AU1742" s="20" t="s">
        <v>94</v>
      </c>
    </row>
    <row r="1743" s="13" customFormat="1">
      <c r="A1743" s="13"/>
      <c r="B1743" s="234"/>
      <c r="C1743" s="235"/>
      <c r="D1743" s="236" t="s">
        <v>167</v>
      </c>
      <c r="E1743" s="237" t="s">
        <v>36</v>
      </c>
      <c r="F1743" s="238" t="s">
        <v>1866</v>
      </c>
      <c r="G1743" s="235"/>
      <c r="H1743" s="237" t="s">
        <v>36</v>
      </c>
      <c r="I1743" s="239"/>
      <c r="J1743" s="235"/>
      <c r="K1743" s="235"/>
      <c r="L1743" s="240"/>
      <c r="M1743" s="241"/>
      <c r="N1743" s="242"/>
      <c r="O1743" s="242"/>
      <c r="P1743" s="242"/>
      <c r="Q1743" s="242"/>
      <c r="R1743" s="242"/>
      <c r="S1743" s="242"/>
      <c r="T1743" s="243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T1743" s="244" t="s">
        <v>167</v>
      </c>
      <c r="AU1743" s="244" t="s">
        <v>94</v>
      </c>
      <c r="AV1743" s="13" t="s">
        <v>91</v>
      </c>
      <c r="AW1743" s="13" t="s">
        <v>43</v>
      </c>
      <c r="AX1743" s="13" t="s">
        <v>83</v>
      </c>
      <c r="AY1743" s="244" t="s">
        <v>156</v>
      </c>
    </row>
    <row r="1744" s="13" customFormat="1">
      <c r="A1744" s="13"/>
      <c r="B1744" s="234"/>
      <c r="C1744" s="235"/>
      <c r="D1744" s="236" t="s">
        <v>167</v>
      </c>
      <c r="E1744" s="237" t="s">
        <v>36</v>
      </c>
      <c r="F1744" s="238" t="s">
        <v>1839</v>
      </c>
      <c r="G1744" s="235"/>
      <c r="H1744" s="237" t="s">
        <v>36</v>
      </c>
      <c r="I1744" s="239"/>
      <c r="J1744" s="235"/>
      <c r="K1744" s="235"/>
      <c r="L1744" s="240"/>
      <c r="M1744" s="241"/>
      <c r="N1744" s="242"/>
      <c r="O1744" s="242"/>
      <c r="P1744" s="242"/>
      <c r="Q1744" s="242"/>
      <c r="R1744" s="242"/>
      <c r="S1744" s="242"/>
      <c r="T1744" s="243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T1744" s="244" t="s">
        <v>167</v>
      </c>
      <c r="AU1744" s="244" t="s">
        <v>94</v>
      </c>
      <c r="AV1744" s="13" t="s">
        <v>91</v>
      </c>
      <c r="AW1744" s="13" t="s">
        <v>43</v>
      </c>
      <c r="AX1744" s="13" t="s">
        <v>83</v>
      </c>
      <c r="AY1744" s="244" t="s">
        <v>156</v>
      </c>
    </row>
    <row r="1745" s="13" customFormat="1">
      <c r="A1745" s="13"/>
      <c r="B1745" s="234"/>
      <c r="C1745" s="235"/>
      <c r="D1745" s="236" t="s">
        <v>167</v>
      </c>
      <c r="E1745" s="237" t="s">
        <v>36</v>
      </c>
      <c r="F1745" s="238" t="s">
        <v>1867</v>
      </c>
      <c r="G1745" s="235"/>
      <c r="H1745" s="237" t="s">
        <v>36</v>
      </c>
      <c r="I1745" s="239"/>
      <c r="J1745" s="235"/>
      <c r="K1745" s="235"/>
      <c r="L1745" s="240"/>
      <c r="M1745" s="241"/>
      <c r="N1745" s="242"/>
      <c r="O1745" s="242"/>
      <c r="P1745" s="242"/>
      <c r="Q1745" s="242"/>
      <c r="R1745" s="242"/>
      <c r="S1745" s="242"/>
      <c r="T1745" s="243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T1745" s="244" t="s">
        <v>167</v>
      </c>
      <c r="AU1745" s="244" t="s">
        <v>94</v>
      </c>
      <c r="AV1745" s="13" t="s">
        <v>91</v>
      </c>
      <c r="AW1745" s="13" t="s">
        <v>43</v>
      </c>
      <c r="AX1745" s="13" t="s">
        <v>83</v>
      </c>
      <c r="AY1745" s="244" t="s">
        <v>156</v>
      </c>
    </row>
    <row r="1746" s="13" customFormat="1">
      <c r="A1746" s="13"/>
      <c r="B1746" s="234"/>
      <c r="C1746" s="235"/>
      <c r="D1746" s="236" t="s">
        <v>167</v>
      </c>
      <c r="E1746" s="237" t="s">
        <v>36</v>
      </c>
      <c r="F1746" s="238" t="s">
        <v>1843</v>
      </c>
      <c r="G1746" s="235"/>
      <c r="H1746" s="237" t="s">
        <v>36</v>
      </c>
      <c r="I1746" s="239"/>
      <c r="J1746" s="235"/>
      <c r="K1746" s="235"/>
      <c r="L1746" s="240"/>
      <c r="M1746" s="241"/>
      <c r="N1746" s="242"/>
      <c r="O1746" s="242"/>
      <c r="P1746" s="242"/>
      <c r="Q1746" s="242"/>
      <c r="R1746" s="242"/>
      <c r="S1746" s="242"/>
      <c r="T1746" s="243"/>
      <c r="U1746" s="13"/>
      <c r="V1746" s="13"/>
      <c r="W1746" s="13"/>
      <c r="X1746" s="13"/>
      <c r="Y1746" s="13"/>
      <c r="Z1746" s="13"/>
      <c r="AA1746" s="13"/>
      <c r="AB1746" s="13"/>
      <c r="AC1746" s="13"/>
      <c r="AD1746" s="13"/>
      <c r="AE1746" s="13"/>
      <c r="AT1746" s="244" t="s">
        <v>167</v>
      </c>
      <c r="AU1746" s="244" t="s">
        <v>94</v>
      </c>
      <c r="AV1746" s="13" t="s">
        <v>91</v>
      </c>
      <c r="AW1746" s="13" t="s">
        <v>43</v>
      </c>
      <c r="AX1746" s="13" t="s">
        <v>83</v>
      </c>
      <c r="AY1746" s="244" t="s">
        <v>156</v>
      </c>
    </row>
    <row r="1747" s="13" customFormat="1">
      <c r="A1747" s="13"/>
      <c r="B1747" s="234"/>
      <c r="C1747" s="235"/>
      <c r="D1747" s="236" t="s">
        <v>167</v>
      </c>
      <c r="E1747" s="237" t="s">
        <v>36</v>
      </c>
      <c r="F1747" s="238" t="s">
        <v>1507</v>
      </c>
      <c r="G1747" s="235"/>
      <c r="H1747" s="237" t="s">
        <v>36</v>
      </c>
      <c r="I1747" s="239"/>
      <c r="J1747" s="235"/>
      <c r="K1747" s="235"/>
      <c r="L1747" s="240"/>
      <c r="M1747" s="241"/>
      <c r="N1747" s="242"/>
      <c r="O1747" s="242"/>
      <c r="P1747" s="242"/>
      <c r="Q1747" s="242"/>
      <c r="R1747" s="242"/>
      <c r="S1747" s="242"/>
      <c r="T1747" s="243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T1747" s="244" t="s">
        <v>167</v>
      </c>
      <c r="AU1747" s="244" t="s">
        <v>94</v>
      </c>
      <c r="AV1747" s="13" t="s">
        <v>91</v>
      </c>
      <c r="AW1747" s="13" t="s">
        <v>43</v>
      </c>
      <c r="AX1747" s="13" t="s">
        <v>83</v>
      </c>
      <c r="AY1747" s="244" t="s">
        <v>156</v>
      </c>
    </row>
    <row r="1748" s="13" customFormat="1">
      <c r="A1748" s="13"/>
      <c r="B1748" s="234"/>
      <c r="C1748" s="235"/>
      <c r="D1748" s="236" t="s">
        <v>167</v>
      </c>
      <c r="E1748" s="237" t="s">
        <v>36</v>
      </c>
      <c r="F1748" s="238" t="s">
        <v>1476</v>
      </c>
      <c r="G1748" s="235"/>
      <c r="H1748" s="237" t="s">
        <v>36</v>
      </c>
      <c r="I1748" s="239"/>
      <c r="J1748" s="235"/>
      <c r="K1748" s="235"/>
      <c r="L1748" s="240"/>
      <c r="M1748" s="241"/>
      <c r="N1748" s="242"/>
      <c r="O1748" s="242"/>
      <c r="P1748" s="242"/>
      <c r="Q1748" s="242"/>
      <c r="R1748" s="242"/>
      <c r="S1748" s="242"/>
      <c r="T1748" s="243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T1748" s="244" t="s">
        <v>167</v>
      </c>
      <c r="AU1748" s="244" t="s">
        <v>94</v>
      </c>
      <c r="AV1748" s="13" t="s">
        <v>91</v>
      </c>
      <c r="AW1748" s="13" t="s">
        <v>43</v>
      </c>
      <c r="AX1748" s="13" t="s">
        <v>83</v>
      </c>
      <c r="AY1748" s="244" t="s">
        <v>156</v>
      </c>
    </row>
    <row r="1749" s="13" customFormat="1">
      <c r="A1749" s="13"/>
      <c r="B1749" s="234"/>
      <c r="C1749" s="235"/>
      <c r="D1749" s="236" t="s">
        <v>167</v>
      </c>
      <c r="E1749" s="237" t="s">
        <v>36</v>
      </c>
      <c r="F1749" s="238" t="s">
        <v>1868</v>
      </c>
      <c r="G1749" s="235"/>
      <c r="H1749" s="237" t="s">
        <v>36</v>
      </c>
      <c r="I1749" s="239"/>
      <c r="J1749" s="235"/>
      <c r="K1749" s="235"/>
      <c r="L1749" s="240"/>
      <c r="M1749" s="241"/>
      <c r="N1749" s="242"/>
      <c r="O1749" s="242"/>
      <c r="P1749" s="242"/>
      <c r="Q1749" s="242"/>
      <c r="R1749" s="242"/>
      <c r="S1749" s="242"/>
      <c r="T1749" s="243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T1749" s="244" t="s">
        <v>167</v>
      </c>
      <c r="AU1749" s="244" t="s">
        <v>94</v>
      </c>
      <c r="AV1749" s="13" t="s">
        <v>91</v>
      </c>
      <c r="AW1749" s="13" t="s">
        <v>43</v>
      </c>
      <c r="AX1749" s="13" t="s">
        <v>83</v>
      </c>
      <c r="AY1749" s="244" t="s">
        <v>156</v>
      </c>
    </row>
    <row r="1750" s="13" customFormat="1">
      <c r="A1750" s="13"/>
      <c r="B1750" s="234"/>
      <c r="C1750" s="235"/>
      <c r="D1750" s="236" t="s">
        <v>167</v>
      </c>
      <c r="E1750" s="237" t="s">
        <v>36</v>
      </c>
      <c r="F1750" s="238" t="s">
        <v>1869</v>
      </c>
      <c r="G1750" s="235"/>
      <c r="H1750" s="237" t="s">
        <v>36</v>
      </c>
      <c r="I1750" s="239"/>
      <c r="J1750" s="235"/>
      <c r="K1750" s="235"/>
      <c r="L1750" s="240"/>
      <c r="M1750" s="241"/>
      <c r="N1750" s="242"/>
      <c r="O1750" s="242"/>
      <c r="P1750" s="242"/>
      <c r="Q1750" s="242"/>
      <c r="R1750" s="242"/>
      <c r="S1750" s="242"/>
      <c r="T1750" s="243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44" t="s">
        <v>167</v>
      </c>
      <c r="AU1750" s="244" t="s">
        <v>94</v>
      </c>
      <c r="AV1750" s="13" t="s">
        <v>91</v>
      </c>
      <c r="AW1750" s="13" t="s">
        <v>43</v>
      </c>
      <c r="AX1750" s="13" t="s">
        <v>83</v>
      </c>
      <c r="AY1750" s="244" t="s">
        <v>156</v>
      </c>
    </row>
    <row r="1751" s="14" customFormat="1">
      <c r="A1751" s="14"/>
      <c r="B1751" s="245"/>
      <c r="C1751" s="246"/>
      <c r="D1751" s="236" t="s">
        <v>167</v>
      </c>
      <c r="E1751" s="247" t="s">
        <v>36</v>
      </c>
      <c r="F1751" s="248" t="s">
        <v>1870</v>
      </c>
      <c r="G1751" s="246"/>
      <c r="H1751" s="249">
        <v>1.05</v>
      </c>
      <c r="I1751" s="250"/>
      <c r="J1751" s="246"/>
      <c r="K1751" s="246"/>
      <c r="L1751" s="251"/>
      <c r="M1751" s="252"/>
      <c r="N1751" s="253"/>
      <c r="O1751" s="253"/>
      <c r="P1751" s="253"/>
      <c r="Q1751" s="253"/>
      <c r="R1751" s="253"/>
      <c r="S1751" s="253"/>
      <c r="T1751" s="254"/>
      <c r="U1751" s="14"/>
      <c r="V1751" s="14"/>
      <c r="W1751" s="14"/>
      <c r="X1751" s="14"/>
      <c r="Y1751" s="14"/>
      <c r="Z1751" s="14"/>
      <c r="AA1751" s="14"/>
      <c r="AB1751" s="14"/>
      <c r="AC1751" s="14"/>
      <c r="AD1751" s="14"/>
      <c r="AE1751" s="14"/>
      <c r="AT1751" s="255" t="s">
        <v>167</v>
      </c>
      <c r="AU1751" s="255" t="s">
        <v>94</v>
      </c>
      <c r="AV1751" s="14" t="s">
        <v>94</v>
      </c>
      <c r="AW1751" s="14" t="s">
        <v>43</v>
      </c>
      <c r="AX1751" s="14" t="s">
        <v>83</v>
      </c>
      <c r="AY1751" s="255" t="s">
        <v>156</v>
      </c>
    </row>
    <row r="1752" s="13" customFormat="1">
      <c r="A1752" s="13"/>
      <c r="B1752" s="234"/>
      <c r="C1752" s="235"/>
      <c r="D1752" s="236" t="s">
        <v>167</v>
      </c>
      <c r="E1752" s="237" t="s">
        <v>36</v>
      </c>
      <c r="F1752" s="238" t="s">
        <v>1871</v>
      </c>
      <c r="G1752" s="235"/>
      <c r="H1752" s="237" t="s">
        <v>36</v>
      </c>
      <c r="I1752" s="239"/>
      <c r="J1752" s="235"/>
      <c r="K1752" s="235"/>
      <c r="L1752" s="240"/>
      <c r="M1752" s="241"/>
      <c r="N1752" s="242"/>
      <c r="O1752" s="242"/>
      <c r="P1752" s="242"/>
      <c r="Q1752" s="242"/>
      <c r="R1752" s="242"/>
      <c r="S1752" s="242"/>
      <c r="T1752" s="243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44" t="s">
        <v>167</v>
      </c>
      <c r="AU1752" s="244" t="s">
        <v>94</v>
      </c>
      <c r="AV1752" s="13" t="s">
        <v>91</v>
      </c>
      <c r="AW1752" s="13" t="s">
        <v>43</v>
      </c>
      <c r="AX1752" s="13" t="s">
        <v>83</v>
      </c>
      <c r="AY1752" s="244" t="s">
        <v>156</v>
      </c>
    </row>
    <row r="1753" s="14" customFormat="1">
      <c r="A1753" s="14"/>
      <c r="B1753" s="245"/>
      <c r="C1753" s="246"/>
      <c r="D1753" s="236" t="s">
        <v>167</v>
      </c>
      <c r="E1753" s="247" t="s">
        <v>36</v>
      </c>
      <c r="F1753" s="248" t="s">
        <v>1872</v>
      </c>
      <c r="G1753" s="246"/>
      <c r="H1753" s="249">
        <v>3.0249999999999999</v>
      </c>
      <c r="I1753" s="250"/>
      <c r="J1753" s="246"/>
      <c r="K1753" s="246"/>
      <c r="L1753" s="251"/>
      <c r="M1753" s="252"/>
      <c r="N1753" s="253"/>
      <c r="O1753" s="253"/>
      <c r="P1753" s="253"/>
      <c r="Q1753" s="253"/>
      <c r="R1753" s="253"/>
      <c r="S1753" s="253"/>
      <c r="T1753" s="254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55" t="s">
        <v>167</v>
      </c>
      <c r="AU1753" s="255" t="s">
        <v>94</v>
      </c>
      <c r="AV1753" s="14" t="s">
        <v>94</v>
      </c>
      <c r="AW1753" s="14" t="s">
        <v>43</v>
      </c>
      <c r="AX1753" s="14" t="s">
        <v>83</v>
      </c>
      <c r="AY1753" s="255" t="s">
        <v>156</v>
      </c>
    </row>
    <row r="1754" s="13" customFormat="1">
      <c r="A1754" s="13"/>
      <c r="B1754" s="234"/>
      <c r="C1754" s="235"/>
      <c r="D1754" s="236" t="s">
        <v>167</v>
      </c>
      <c r="E1754" s="237" t="s">
        <v>36</v>
      </c>
      <c r="F1754" s="238" t="s">
        <v>1873</v>
      </c>
      <c r="G1754" s="235"/>
      <c r="H1754" s="237" t="s">
        <v>36</v>
      </c>
      <c r="I1754" s="239"/>
      <c r="J1754" s="235"/>
      <c r="K1754" s="235"/>
      <c r="L1754" s="240"/>
      <c r="M1754" s="241"/>
      <c r="N1754" s="242"/>
      <c r="O1754" s="242"/>
      <c r="P1754" s="242"/>
      <c r="Q1754" s="242"/>
      <c r="R1754" s="242"/>
      <c r="S1754" s="242"/>
      <c r="T1754" s="243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44" t="s">
        <v>167</v>
      </c>
      <c r="AU1754" s="244" t="s">
        <v>94</v>
      </c>
      <c r="AV1754" s="13" t="s">
        <v>91</v>
      </c>
      <c r="AW1754" s="13" t="s">
        <v>43</v>
      </c>
      <c r="AX1754" s="13" t="s">
        <v>83</v>
      </c>
      <c r="AY1754" s="244" t="s">
        <v>156</v>
      </c>
    </row>
    <row r="1755" s="14" customFormat="1">
      <c r="A1755" s="14"/>
      <c r="B1755" s="245"/>
      <c r="C1755" s="246"/>
      <c r="D1755" s="236" t="s">
        <v>167</v>
      </c>
      <c r="E1755" s="247" t="s">
        <v>36</v>
      </c>
      <c r="F1755" s="248" t="s">
        <v>1870</v>
      </c>
      <c r="G1755" s="246"/>
      <c r="H1755" s="249">
        <v>1.05</v>
      </c>
      <c r="I1755" s="250"/>
      <c r="J1755" s="246"/>
      <c r="K1755" s="246"/>
      <c r="L1755" s="251"/>
      <c r="M1755" s="252"/>
      <c r="N1755" s="253"/>
      <c r="O1755" s="253"/>
      <c r="P1755" s="253"/>
      <c r="Q1755" s="253"/>
      <c r="R1755" s="253"/>
      <c r="S1755" s="253"/>
      <c r="T1755" s="254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55" t="s">
        <v>167</v>
      </c>
      <c r="AU1755" s="255" t="s">
        <v>94</v>
      </c>
      <c r="AV1755" s="14" t="s">
        <v>94</v>
      </c>
      <c r="AW1755" s="14" t="s">
        <v>43</v>
      </c>
      <c r="AX1755" s="14" t="s">
        <v>83</v>
      </c>
      <c r="AY1755" s="255" t="s">
        <v>156</v>
      </c>
    </row>
    <row r="1756" s="13" customFormat="1">
      <c r="A1756" s="13"/>
      <c r="B1756" s="234"/>
      <c r="C1756" s="235"/>
      <c r="D1756" s="236" t="s">
        <v>167</v>
      </c>
      <c r="E1756" s="237" t="s">
        <v>36</v>
      </c>
      <c r="F1756" s="238" t="s">
        <v>1874</v>
      </c>
      <c r="G1756" s="235"/>
      <c r="H1756" s="237" t="s">
        <v>36</v>
      </c>
      <c r="I1756" s="239"/>
      <c r="J1756" s="235"/>
      <c r="K1756" s="235"/>
      <c r="L1756" s="240"/>
      <c r="M1756" s="241"/>
      <c r="N1756" s="242"/>
      <c r="O1756" s="242"/>
      <c r="P1756" s="242"/>
      <c r="Q1756" s="242"/>
      <c r="R1756" s="242"/>
      <c r="S1756" s="242"/>
      <c r="T1756" s="243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44" t="s">
        <v>167</v>
      </c>
      <c r="AU1756" s="244" t="s">
        <v>94</v>
      </c>
      <c r="AV1756" s="13" t="s">
        <v>91</v>
      </c>
      <c r="AW1756" s="13" t="s">
        <v>43</v>
      </c>
      <c r="AX1756" s="13" t="s">
        <v>83</v>
      </c>
      <c r="AY1756" s="244" t="s">
        <v>156</v>
      </c>
    </row>
    <row r="1757" s="14" customFormat="1">
      <c r="A1757" s="14"/>
      <c r="B1757" s="245"/>
      <c r="C1757" s="246"/>
      <c r="D1757" s="236" t="s">
        <v>167</v>
      </c>
      <c r="E1757" s="247" t="s">
        <v>36</v>
      </c>
      <c r="F1757" s="248" t="s">
        <v>1872</v>
      </c>
      <c r="G1757" s="246"/>
      <c r="H1757" s="249">
        <v>3.0249999999999999</v>
      </c>
      <c r="I1757" s="250"/>
      <c r="J1757" s="246"/>
      <c r="K1757" s="246"/>
      <c r="L1757" s="251"/>
      <c r="M1757" s="252"/>
      <c r="N1757" s="253"/>
      <c r="O1757" s="253"/>
      <c r="P1757" s="253"/>
      <c r="Q1757" s="253"/>
      <c r="R1757" s="253"/>
      <c r="S1757" s="253"/>
      <c r="T1757" s="254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55" t="s">
        <v>167</v>
      </c>
      <c r="AU1757" s="255" t="s">
        <v>94</v>
      </c>
      <c r="AV1757" s="14" t="s">
        <v>94</v>
      </c>
      <c r="AW1757" s="14" t="s">
        <v>43</v>
      </c>
      <c r="AX1757" s="14" t="s">
        <v>83</v>
      </c>
      <c r="AY1757" s="255" t="s">
        <v>156</v>
      </c>
    </row>
    <row r="1758" s="13" customFormat="1">
      <c r="A1758" s="13"/>
      <c r="B1758" s="234"/>
      <c r="C1758" s="235"/>
      <c r="D1758" s="236" t="s">
        <v>167</v>
      </c>
      <c r="E1758" s="237" t="s">
        <v>36</v>
      </c>
      <c r="F1758" s="238" t="s">
        <v>1875</v>
      </c>
      <c r="G1758" s="235"/>
      <c r="H1758" s="237" t="s">
        <v>36</v>
      </c>
      <c r="I1758" s="239"/>
      <c r="J1758" s="235"/>
      <c r="K1758" s="235"/>
      <c r="L1758" s="240"/>
      <c r="M1758" s="241"/>
      <c r="N1758" s="242"/>
      <c r="O1758" s="242"/>
      <c r="P1758" s="242"/>
      <c r="Q1758" s="242"/>
      <c r="R1758" s="242"/>
      <c r="S1758" s="242"/>
      <c r="T1758" s="243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44" t="s">
        <v>167</v>
      </c>
      <c r="AU1758" s="244" t="s">
        <v>94</v>
      </c>
      <c r="AV1758" s="13" t="s">
        <v>91</v>
      </c>
      <c r="AW1758" s="13" t="s">
        <v>43</v>
      </c>
      <c r="AX1758" s="13" t="s">
        <v>83</v>
      </c>
      <c r="AY1758" s="244" t="s">
        <v>156</v>
      </c>
    </row>
    <row r="1759" s="14" customFormat="1">
      <c r="A1759" s="14"/>
      <c r="B1759" s="245"/>
      <c r="C1759" s="246"/>
      <c r="D1759" s="236" t="s">
        <v>167</v>
      </c>
      <c r="E1759" s="247" t="s">
        <v>36</v>
      </c>
      <c r="F1759" s="248" t="s">
        <v>1876</v>
      </c>
      <c r="G1759" s="246"/>
      <c r="H1759" s="249">
        <v>8.4000000000000004</v>
      </c>
      <c r="I1759" s="250"/>
      <c r="J1759" s="246"/>
      <c r="K1759" s="246"/>
      <c r="L1759" s="251"/>
      <c r="M1759" s="252"/>
      <c r="N1759" s="253"/>
      <c r="O1759" s="253"/>
      <c r="P1759" s="253"/>
      <c r="Q1759" s="253"/>
      <c r="R1759" s="253"/>
      <c r="S1759" s="253"/>
      <c r="T1759" s="254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55" t="s">
        <v>167</v>
      </c>
      <c r="AU1759" s="255" t="s">
        <v>94</v>
      </c>
      <c r="AV1759" s="14" t="s">
        <v>94</v>
      </c>
      <c r="AW1759" s="14" t="s">
        <v>43</v>
      </c>
      <c r="AX1759" s="14" t="s">
        <v>83</v>
      </c>
      <c r="AY1759" s="255" t="s">
        <v>156</v>
      </c>
    </row>
    <row r="1760" s="15" customFormat="1">
      <c r="A1760" s="15"/>
      <c r="B1760" s="256"/>
      <c r="C1760" s="257"/>
      <c r="D1760" s="236" t="s">
        <v>167</v>
      </c>
      <c r="E1760" s="258" t="s">
        <v>36</v>
      </c>
      <c r="F1760" s="259" t="s">
        <v>250</v>
      </c>
      <c r="G1760" s="257"/>
      <c r="H1760" s="260">
        <v>16.550000000000001</v>
      </c>
      <c r="I1760" s="261"/>
      <c r="J1760" s="257"/>
      <c r="K1760" s="257"/>
      <c r="L1760" s="262"/>
      <c r="M1760" s="263"/>
      <c r="N1760" s="264"/>
      <c r="O1760" s="264"/>
      <c r="P1760" s="264"/>
      <c r="Q1760" s="264"/>
      <c r="R1760" s="264"/>
      <c r="S1760" s="264"/>
      <c r="T1760" s="265"/>
      <c r="U1760" s="15"/>
      <c r="V1760" s="15"/>
      <c r="W1760" s="15"/>
      <c r="X1760" s="15"/>
      <c r="Y1760" s="15"/>
      <c r="Z1760" s="15"/>
      <c r="AA1760" s="15"/>
      <c r="AB1760" s="15"/>
      <c r="AC1760" s="15"/>
      <c r="AD1760" s="15"/>
      <c r="AE1760" s="15"/>
      <c r="AT1760" s="266" t="s">
        <v>167</v>
      </c>
      <c r="AU1760" s="266" t="s">
        <v>94</v>
      </c>
      <c r="AV1760" s="15" t="s">
        <v>163</v>
      </c>
      <c r="AW1760" s="15" t="s">
        <v>43</v>
      </c>
      <c r="AX1760" s="15" t="s">
        <v>91</v>
      </c>
      <c r="AY1760" s="266" t="s">
        <v>156</v>
      </c>
    </row>
    <row r="1761" s="2" customFormat="1" ht="33" customHeight="1">
      <c r="A1761" s="42"/>
      <c r="B1761" s="43"/>
      <c r="C1761" s="216" t="s">
        <v>1877</v>
      </c>
      <c r="D1761" s="216" t="s">
        <v>158</v>
      </c>
      <c r="E1761" s="217" t="s">
        <v>1878</v>
      </c>
      <c r="F1761" s="218" t="s">
        <v>1879</v>
      </c>
      <c r="G1761" s="219" t="s">
        <v>226</v>
      </c>
      <c r="H1761" s="220">
        <v>12</v>
      </c>
      <c r="I1761" s="221"/>
      <c r="J1761" s="222">
        <f>ROUND(I1761*H1761,2)</f>
        <v>0</v>
      </c>
      <c r="K1761" s="218" t="s">
        <v>162</v>
      </c>
      <c r="L1761" s="48"/>
      <c r="M1761" s="223" t="s">
        <v>36</v>
      </c>
      <c r="N1761" s="224" t="s">
        <v>54</v>
      </c>
      <c r="O1761" s="88"/>
      <c r="P1761" s="225">
        <f>O1761*H1761</f>
        <v>0</v>
      </c>
      <c r="Q1761" s="225">
        <v>0</v>
      </c>
      <c r="R1761" s="225">
        <f>Q1761*H1761</f>
        <v>0</v>
      </c>
      <c r="S1761" s="225">
        <v>0</v>
      </c>
      <c r="T1761" s="226">
        <f>S1761*H1761</f>
        <v>0</v>
      </c>
      <c r="U1761" s="42"/>
      <c r="V1761" s="42"/>
      <c r="W1761" s="42"/>
      <c r="X1761" s="42"/>
      <c r="Y1761" s="42"/>
      <c r="Z1761" s="42"/>
      <c r="AA1761" s="42"/>
      <c r="AB1761" s="42"/>
      <c r="AC1761" s="42"/>
      <c r="AD1761" s="42"/>
      <c r="AE1761" s="42"/>
      <c r="AR1761" s="227" t="s">
        <v>291</v>
      </c>
      <c r="AT1761" s="227" t="s">
        <v>158</v>
      </c>
      <c r="AU1761" s="227" t="s">
        <v>94</v>
      </c>
      <c r="AY1761" s="20" t="s">
        <v>156</v>
      </c>
      <c r="BE1761" s="228">
        <f>IF(N1761="základní",J1761,0)</f>
        <v>0</v>
      </c>
      <c r="BF1761" s="228">
        <f>IF(N1761="snížená",J1761,0)</f>
        <v>0</v>
      </c>
      <c r="BG1761" s="228">
        <f>IF(N1761="zákl. přenesená",J1761,0)</f>
        <v>0</v>
      </c>
      <c r="BH1761" s="228">
        <f>IF(N1761="sníž. přenesená",J1761,0)</f>
        <v>0</v>
      </c>
      <c r="BI1761" s="228">
        <f>IF(N1761="nulová",J1761,0)</f>
        <v>0</v>
      </c>
      <c r="BJ1761" s="20" t="s">
        <v>91</v>
      </c>
      <c r="BK1761" s="228">
        <f>ROUND(I1761*H1761,2)</f>
        <v>0</v>
      </c>
      <c r="BL1761" s="20" t="s">
        <v>291</v>
      </c>
      <c r="BM1761" s="227" t="s">
        <v>1880</v>
      </c>
    </row>
    <row r="1762" s="2" customFormat="1">
      <c r="A1762" s="42"/>
      <c r="B1762" s="43"/>
      <c r="C1762" s="44"/>
      <c r="D1762" s="229" t="s">
        <v>165</v>
      </c>
      <c r="E1762" s="44"/>
      <c r="F1762" s="230" t="s">
        <v>1881</v>
      </c>
      <c r="G1762" s="44"/>
      <c r="H1762" s="44"/>
      <c r="I1762" s="231"/>
      <c r="J1762" s="44"/>
      <c r="K1762" s="44"/>
      <c r="L1762" s="48"/>
      <c r="M1762" s="232"/>
      <c r="N1762" s="233"/>
      <c r="O1762" s="88"/>
      <c r="P1762" s="88"/>
      <c r="Q1762" s="88"/>
      <c r="R1762" s="88"/>
      <c r="S1762" s="88"/>
      <c r="T1762" s="89"/>
      <c r="U1762" s="42"/>
      <c r="V1762" s="42"/>
      <c r="W1762" s="42"/>
      <c r="X1762" s="42"/>
      <c r="Y1762" s="42"/>
      <c r="Z1762" s="42"/>
      <c r="AA1762" s="42"/>
      <c r="AB1762" s="42"/>
      <c r="AC1762" s="42"/>
      <c r="AD1762" s="42"/>
      <c r="AE1762" s="42"/>
      <c r="AT1762" s="20" t="s">
        <v>165</v>
      </c>
      <c r="AU1762" s="20" t="s">
        <v>94</v>
      </c>
    </row>
    <row r="1763" s="2" customFormat="1">
      <c r="A1763" s="42"/>
      <c r="B1763" s="43"/>
      <c r="C1763" s="44"/>
      <c r="D1763" s="236" t="s">
        <v>413</v>
      </c>
      <c r="E1763" s="44"/>
      <c r="F1763" s="278" t="s">
        <v>1865</v>
      </c>
      <c r="G1763" s="44"/>
      <c r="H1763" s="44"/>
      <c r="I1763" s="231"/>
      <c r="J1763" s="44"/>
      <c r="K1763" s="44"/>
      <c r="L1763" s="48"/>
      <c r="M1763" s="232"/>
      <c r="N1763" s="233"/>
      <c r="O1763" s="88"/>
      <c r="P1763" s="88"/>
      <c r="Q1763" s="88"/>
      <c r="R1763" s="88"/>
      <c r="S1763" s="88"/>
      <c r="T1763" s="89"/>
      <c r="U1763" s="42"/>
      <c r="V1763" s="42"/>
      <c r="W1763" s="42"/>
      <c r="X1763" s="42"/>
      <c r="Y1763" s="42"/>
      <c r="Z1763" s="42"/>
      <c r="AA1763" s="42"/>
      <c r="AB1763" s="42"/>
      <c r="AC1763" s="42"/>
      <c r="AD1763" s="42"/>
      <c r="AE1763" s="42"/>
      <c r="AT1763" s="20" t="s">
        <v>413</v>
      </c>
      <c r="AU1763" s="20" t="s">
        <v>94</v>
      </c>
    </row>
    <row r="1764" s="13" customFormat="1">
      <c r="A1764" s="13"/>
      <c r="B1764" s="234"/>
      <c r="C1764" s="235"/>
      <c r="D1764" s="236" t="s">
        <v>167</v>
      </c>
      <c r="E1764" s="237" t="s">
        <v>36</v>
      </c>
      <c r="F1764" s="238" t="s">
        <v>1866</v>
      </c>
      <c r="G1764" s="235"/>
      <c r="H1764" s="237" t="s">
        <v>36</v>
      </c>
      <c r="I1764" s="239"/>
      <c r="J1764" s="235"/>
      <c r="K1764" s="235"/>
      <c r="L1764" s="240"/>
      <c r="M1764" s="241"/>
      <c r="N1764" s="242"/>
      <c r="O1764" s="242"/>
      <c r="P1764" s="242"/>
      <c r="Q1764" s="242"/>
      <c r="R1764" s="242"/>
      <c r="S1764" s="242"/>
      <c r="T1764" s="243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T1764" s="244" t="s">
        <v>167</v>
      </c>
      <c r="AU1764" s="244" t="s">
        <v>94</v>
      </c>
      <c r="AV1764" s="13" t="s">
        <v>91</v>
      </c>
      <c r="AW1764" s="13" t="s">
        <v>43</v>
      </c>
      <c r="AX1764" s="13" t="s">
        <v>83</v>
      </c>
      <c r="AY1764" s="244" t="s">
        <v>156</v>
      </c>
    </row>
    <row r="1765" s="13" customFormat="1">
      <c r="A1765" s="13"/>
      <c r="B1765" s="234"/>
      <c r="C1765" s="235"/>
      <c r="D1765" s="236" t="s">
        <v>167</v>
      </c>
      <c r="E1765" s="237" t="s">
        <v>36</v>
      </c>
      <c r="F1765" s="238" t="s">
        <v>1839</v>
      </c>
      <c r="G1765" s="235"/>
      <c r="H1765" s="237" t="s">
        <v>36</v>
      </c>
      <c r="I1765" s="239"/>
      <c r="J1765" s="235"/>
      <c r="K1765" s="235"/>
      <c r="L1765" s="240"/>
      <c r="M1765" s="241"/>
      <c r="N1765" s="242"/>
      <c r="O1765" s="242"/>
      <c r="P1765" s="242"/>
      <c r="Q1765" s="242"/>
      <c r="R1765" s="242"/>
      <c r="S1765" s="242"/>
      <c r="T1765" s="243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T1765" s="244" t="s">
        <v>167</v>
      </c>
      <c r="AU1765" s="244" t="s">
        <v>94</v>
      </c>
      <c r="AV1765" s="13" t="s">
        <v>91</v>
      </c>
      <c r="AW1765" s="13" t="s">
        <v>43</v>
      </c>
      <c r="AX1765" s="13" t="s">
        <v>83</v>
      </c>
      <c r="AY1765" s="244" t="s">
        <v>156</v>
      </c>
    </row>
    <row r="1766" s="13" customFormat="1">
      <c r="A1766" s="13"/>
      <c r="B1766" s="234"/>
      <c r="C1766" s="235"/>
      <c r="D1766" s="236" t="s">
        <v>167</v>
      </c>
      <c r="E1766" s="237" t="s">
        <v>36</v>
      </c>
      <c r="F1766" s="238" t="s">
        <v>1867</v>
      </c>
      <c r="G1766" s="235"/>
      <c r="H1766" s="237" t="s">
        <v>36</v>
      </c>
      <c r="I1766" s="239"/>
      <c r="J1766" s="235"/>
      <c r="K1766" s="235"/>
      <c r="L1766" s="240"/>
      <c r="M1766" s="241"/>
      <c r="N1766" s="242"/>
      <c r="O1766" s="242"/>
      <c r="P1766" s="242"/>
      <c r="Q1766" s="242"/>
      <c r="R1766" s="242"/>
      <c r="S1766" s="242"/>
      <c r="T1766" s="243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T1766" s="244" t="s">
        <v>167</v>
      </c>
      <c r="AU1766" s="244" t="s">
        <v>94</v>
      </c>
      <c r="AV1766" s="13" t="s">
        <v>91</v>
      </c>
      <c r="AW1766" s="13" t="s">
        <v>43</v>
      </c>
      <c r="AX1766" s="13" t="s">
        <v>83</v>
      </c>
      <c r="AY1766" s="244" t="s">
        <v>156</v>
      </c>
    </row>
    <row r="1767" s="13" customFormat="1">
      <c r="A1767" s="13"/>
      <c r="B1767" s="234"/>
      <c r="C1767" s="235"/>
      <c r="D1767" s="236" t="s">
        <v>167</v>
      </c>
      <c r="E1767" s="237" t="s">
        <v>36</v>
      </c>
      <c r="F1767" s="238" t="s">
        <v>1843</v>
      </c>
      <c r="G1767" s="235"/>
      <c r="H1767" s="237" t="s">
        <v>36</v>
      </c>
      <c r="I1767" s="239"/>
      <c r="J1767" s="235"/>
      <c r="K1767" s="235"/>
      <c r="L1767" s="240"/>
      <c r="M1767" s="241"/>
      <c r="N1767" s="242"/>
      <c r="O1767" s="242"/>
      <c r="P1767" s="242"/>
      <c r="Q1767" s="242"/>
      <c r="R1767" s="242"/>
      <c r="S1767" s="242"/>
      <c r="T1767" s="243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44" t="s">
        <v>167</v>
      </c>
      <c r="AU1767" s="244" t="s">
        <v>94</v>
      </c>
      <c r="AV1767" s="13" t="s">
        <v>91</v>
      </c>
      <c r="AW1767" s="13" t="s">
        <v>43</v>
      </c>
      <c r="AX1767" s="13" t="s">
        <v>83</v>
      </c>
      <c r="AY1767" s="244" t="s">
        <v>156</v>
      </c>
    </row>
    <row r="1768" s="13" customFormat="1">
      <c r="A1768" s="13"/>
      <c r="B1768" s="234"/>
      <c r="C1768" s="235"/>
      <c r="D1768" s="236" t="s">
        <v>167</v>
      </c>
      <c r="E1768" s="237" t="s">
        <v>36</v>
      </c>
      <c r="F1768" s="238" t="s">
        <v>1507</v>
      </c>
      <c r="G1768" s="235"/>
      <c r="H1768" s="237" t="s">
        <v>36</v>
      </c>
      <c r="I1768" s="239"/>
      <c r="J1768" s="235"/>
      <c r="K1768" s="235"/>
      <c r="L1768" s="240"/>
      <c r="M1768" s="241"/>
      <c r="N1768" s="242"/>
      <c r="O1768" s="242"/>
      <c r="P1768" s="242"/>
      <c r="Q1768" s="242"/>
      <c r="R1768" s="242"/>
      <c r="S1768" s="242"/>
      <c r="T1768" s="243"/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T1768" s="244" t="s">
        <v>167</v>
      </c>
      <c r="AU1768" s="244" t="s">
        <v>94</v>
      </c>
      <c r="AV1768" s="13" t="s">
        <v>91</v>
      </c>
      <c r="AW1768" s="13" t="s">
        <v>43</v>
      </c>
      <c r="AX1768" s="13" t="s">
        <v>83</v>
      </c>
      <c r="AY1768" s="244" t="s">
        <v>156</v>
      </c>
    </row>
    <row r="1769" s="13" customFormat="1">
      <c r="A1769" s="13"/>
      <c r="B1769" s="234"/>
      <c r="C1769" s="235"/>
      <c r="D1769" s="236" t="s">
        <v>167</v>
      </c>
      <c r="E1769" s="237" t="s">
        <v>36</v>
      </c>
      <c r="F1769" s="238" t="s">
        <v>1476</v>
      </c>
      <c r="G1769" s="235"/>
      <c r="H1769" s="237" t="s">
        <v>36</v>
      </c>
      <c r="I1769" s="239"/>
      <c r="J1769" s="235"/>
      <c r="K1769" s="235"/>
      <c r="L1769" s="240"/>
      <c r="M1769" s="241"/>
      <c r="N1769" s="242"/>
      <c r="O1769" s="242"/>
      <c r="P1769" s="242"/>
      <c r="Q1769" s="242"/>
      <c r="R1769" s="242"/>
      <c r="S1769" s="242"/>
      <c r="T1769" s="243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44" t="s">
        <v>167</v>
      </c>
      <c r="AU1769" s="244" t="s">
        <v>94</v>
      </c>
      <c r="AV1769" s="13" t="s">
        <v>91</v>
      </c>
      <c r="AW1769" s="13" t="s">
        <v>43</v>
      </c>
      <c r="AX1769" s="13" t="s">
        <v>83</v>
      </c>
      <c r="AY1769" s="244" t="s">
        <v>156</v>
      </c>
    </row>
    <row r="1770" s="13" customFormat="1">
      <c r="A1770" s="13"/>
      <c r="B1770" s="234"/>
      <c r="C1770" s="235"/>
      <c r="D1770" s="236" t="s">
        <v>167</v>
      </c>
      <c r="E1770" s="237" t="s">
        <v>36</v>
      </c>
      <c r="F1770" s="238" t="s">
        <v>1868</v>
      </c>
      <c r="G1770" s="235"/>
      <c r="H1770" s="237" t="s">
        <v>36</v>
      </c>
      <c r="I1770" s="239"/>
      <c r="J1770" s="235"/>
      <c r="K1770" s="235"/>
      <c r="L1770" s="240"/>
      <c r="M1770" s="241"/>
      <c r="N1770" s="242"/>
      <c r="O1770" s="242"/>
      <c r="P1770" s="242"/>
      <c r="Q1770" s="242"/>
      <c r="R1770" s="242"/>
      <c r="S1770" s="242"/>
      <c r="T1770" s="243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T1770" s="244" t="s">
        <v>167</v>
      </c>
      <c r="AU1770" s="244" t="s">
        <v>94</v>
      </c>
      <c r="AV1770" s="13" t="s">
        <v>91</v>
      </c>
      <c r="AW1770" s="13" t="s">
        <v>43</v>
      </c>
      <c r="AX1770" s="13" t="s">
        <v>83</v>
      </c>
      <c r="AY1770" s="244" t="s">
        <v>156</v>
      </c>
    </row>
    <row r="1771" s="13" customFormat="1">
      <c r="A1771" s="13"/>
      <c r="B1771" s="234"/>
      <c r="C1771" s="235"/>
      <c r="D1771" s="236" t="s">
        <v>167</v>
      </c>
      <c r="E1771" s="237" t="s">
        <v>36</v>
      </c>
      <c r="F1771" s="238" t="s">
        <v>1869</v>
      </c>
      <c r="G1771" s="235"/>
      <c r="H1771" s="237" t="s">
        <v>36</v>
      </c>
      <c r="I1771" s="239"/>
      <c r="J1771" s="235"/>
      <c r="K1771" s="235"/>
      <c r="L1771" s="240"/>
      <c r="M1771" s="241"/>
      <c r="N1771" s="242"/>
      <c r="O1771" s="242"/>
      <c r="P1771" s="242"/>
      <c r="Q1771" s="242"/>
      <c r="R1771" s="242"/>
      <c r="S1771" s="242"/>
      <c r="T1771" s="243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T1771" s="244" t="s">
        <v>167</v>
      </c>
      <c r="AU1771" s="244" t="s">
        <v>94</v>
      </c>
      <c r="AV1771" s="13" t="s">
        <v>91</v>
      </c>
      <c r="AW1771" s="13" t="s">
        <v>43</v>
      </c>
      <c r="AX1771" s="13" t="s">
        <v>83</v>
      </c>
      <c r="AY1771" s="244" t="s">
        <v>156</v>
      </c>
    </row>
    <row r="1772" s="14" customFormat="1">
      <c r="A1772" s="14"/>
      <c r="B1772" s="245"/>
      <c r="C1772" s="246"/>
      <c r="D1772" s="236" t="s">
        <v>167</v>
      </c>
      <c r="E1772" s="247" t="s">
        <v>36</v>
      </c>
      <c r="F1772" s="248" t="s">
        <v>1882</v>
      </c>
      <c r="G1772" s="246"/>
      <c r="H1772" s="249">
        <v>2</v>
      </c>
      <c r="I1772" s="250"/>
      <c r="J1772" s="246"/>
      <c r="K1772" s="246"/>
      <c r="L1772" s="251"/>
      <c r="M1772" s="252"/>
      <c r="N1772" s="253"/>
      <c r="O1772" s="253"/>
      <c r="P1772" s="253"/>
      <c r="Q1772" s="253"/>
      <c r="R1772" s="253"/>
      <c r="S1772" s="253"/>
      <c r="T1772" s="254"/>
      <c r="U1772" s="14"/>
      <c r="V1772" s="14"/>
      <c r="W1772" s="14"/>
      <c r="X1772" s="14"/>
      <c r="Y1772" s="14"/>
      <c r="Z1772" s="14"/>
      <c r="AA1772" s="14"/>
      <c r="AB1772" s="14"/>
      <c r="AC1772" s="14"/>
      <c r="AD1772" s="14"/>
      <c r="AE1772" s="14"/>
      <c r="AT1772" s="255" t="s">
        <v>167</v>
      </c>
      <c r="AU1772" s="255" t="s">
        <v>94</v>
      </c>
      <c r="AV1772" s="14" t="s">
        <v>94</v>
      </c>
      <c r="AW1772" s="14" t="s">
        <v>43</v>
      </c>
      <c r="AX1772" s="14" t="s">
        <v>83</v>
      </c>
      <c r="AY1772" s="255" t="s">
        <v>156</v>
      </c>
    </row>
    <row r="1773" s="13" customFormat="1">
      <c r="A1773" s="13"/>
      <c r="B1773" s="234"/>
      <c r="C1773" s="235"/>
      <c r="D1773" s="236" t="s">
        <v>167</v>
      </c>
      <c r="E1773" s="237" t="s">
        <v>36</v>
      </c>
      <c r="F1773" s="238" t="s">
        <v>1871</v>
      </c>
      <c r="G1773" s="235"/>
      <c r="H1773" s="237" t="s">
        <v>36</v>
      </c>
      <c r="I1773" s="239"/>
      <c r="J1773" s="235"/>
      <c r="K1773" s="235"/>
      <c r="L1773" s="240"/>
      <c r="M1773" s="241"/>
      <c r="N1773" s="242"/>
      <c r="O1773" s="242"/>
      <c r="P1773" s="242"/>
      <c r="Q1773" s="242"/>
      <c r="R1773" s="242"/>
      <c r="S1773" s="242"/>
      <c r="T1773" s="243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T1773" s="244" t="s">
        <v>167</v>
      </c>
      <c r="AU1773" s="244" t="s">
        <v>94</v>
      </c>
      <c r="AV1773" s="13" t="s">
        <v>91</v>
      </c>
      <c r="AW1773" s="13" t="s">
        <v>43</v>
      </c>
      <c r="AX1773" s="13" t="s">
        <v>83</v>
      </c>
      <c r="AY1773" s="244" t="s">
        <v>156</v>
      </c>
    </row>
    <row r="1774" s="14" customFormat="1">
      <c r="A1774" s="14"/>
      <c r="B1774" s="245"/>
      <c r="C1774" s="246"/>
      <c r="D1774" s="236" t="s">
        <v>167</v>
      </c>
      <c r="E1774" s="247" t="s">
        <v>36</v>
      </c>
      <c r="F1774" s="248" t="s">
        <v>1882</v>
      </c>
      <c r="G1774" s="246"/>
      <c r="H1774" s="249">
        <v>2</v>
      </c>
      <c r="I1774" s="250"/>
      <c r="J1774" s="246"/>
      <c r="K1774" s="246"/>
      <c r="L1774" s="251"/>
      <c r="M1774" s="252"/>
      <c r="N1774" s="253"/>
      <c r="O1774" s="253"/>
      <c r="P1774" s="253"/>
      <c r="Q1774" s="253"/>
      <c r="R1774" s="253"/>
      <c r="S1774" s="253"/>
      <c r="T1774" s="254"/>
      <c r="U1774" s="14"/>
      <c r="V1774" s="14"/>
      <c r="W1774" s="14"/>
      <c r="X1774" s="14"/>
      <c r="Y1774" s="14"/>
      <c r="Z1774" s="14"/>
      <c r="AA1774" s="14"/>
      <c r="AB1774" s="14"/>
      <c r="AC1774" s="14"/>
      <c r="AD1774" s="14"/>
      <c r="AE1774" s="14"/>
      <c r="AT1774" s="255" t="s">
        <v>167</v>
      </c>
      <c r="AU1774" s="255" t="s">
        <v>94</v>
      </c>
      <c r="AV1774" s="14" t="s">
        <v>94</v>
      </c>
      <c r="AW1774" s="14" t="s">
        <v>43</v>
      </c>
      <c r="AX1774" s="14" t="s">
        <v>83</v>
      </c>
      <c r="AY1774" s="255" t="s">
        <v>156</v>
      </c>
    </row>
    <row r="1775" s="13" customFormat="1">
      <c r="A1775" s="13"/>
      <c r="B1775" s="234"/>
      <c r="C1775" s="235"/>
      <c r="D1775" s="236" t="s">
        <v>167</v>
      </c>
      <c r="E1775" s="237" t="s">
        <v>36</v>
      </c>
      <c r="F1775" s="238" t="s">
        <v>1873</v>
      </c>
      <c r="G1775" s="235"/>
      <c r="H1775" s="237" t="s">
        <v>36</v>
      </c>
      <c r="I1775" s="239"/>
      <c r="J1775" s="235"/>
      <c r="K1775" s="235"/>
      <c r="L1775" s="240"/>
      <c r="M1775" s="241"/>
      <c r="N1775" s="242"/>
      <c r="O1775" s="242"/>
      <c r="P1775" s="242"/>
      <c r="Q1775" s="242"/>
      <c r="R1775" s="242"/>
      <c r="S1775" s="242"/>
      <c r="T1775" s="243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T1775" s="244" t="s">
        <v>167</v>
      </c>
      <c r="AU1775" s="244" t="s">
        <v>94</v>
      </c>
      <c r="AV1775" s="13" t="s">
        <v>91</v>
      </c>
      <c r="AW1775" s="13" t="s">
        <v>43</v>
      </c>
      <c r="AX1775" s="13" t="s">
        <v>83</v>
      </c>
      <c r="AY1775" s="244" t="s">
        <v>156</v>
      </c>
    </row>
    <row r="1776" s="14" customFormat="1">
      <c r="A1776" s="14"/>
      <c r="B1776" s="245"/>
      <c r="C1776" s="246"/>
      <c r="D1776" s="236" t="s">
        <v>167</v>
      </c>
      <c r="E1776" s="247" t="s">
        <v>36</v>
      </c>
      <c r="F1776" s="248" t="s">
        <v>1882</v>
      </c>
      <c r="G1776" s="246"/>
      <c r="H1776" s="249">
        <v>2</v>
      </c>
      <c r="I1776" s="250"/>
      <c r="J1776" s="246"/>
      <c r="K1776" s="246"/>
      <c r="L1776" s="251"/>
      <c r="M1776" s="252"/>
      <c r="N1776" s="253"/>
      <c r="O1776" s="253"/>
      <c r="P1776" s="253"/>
      <c r="Q1776" s="253"/>
      <c r="R1776" s="253"/>
      <c r="S1776" s="253"/>
      <c r="T1776" s="254"/>
      <c r="U1776" s="14"/>
      <c r="V1776" s="14"/>
      <c r="W1776" s="14"/>
      <c r="X1776" s="14"/>
      <c r="Y1776" s="14"/>
      <c r="Z1776" s="14"/>
      <c r="AA1776" s="14"/>
      <c r="AB1776" s="14"/>
      <c r="AC1776" s="14"/>
      <c r="AD1776" s="14"/>
      <c r="AE1776" s="14"/>
      <c r="AT1776" s="255" t="s">
        <v>167</v>
      </c>
      <c r="AU1776" s="255" t="s">
        <v>94</v>
      </c>
      <c r="AV1776" s="14" t="s">
        <v>94</v>
      </c>
      <c r="AW1776" s="14" t="s">
        <v>43</v>
      </c>
      <c r="AX1776" s="14" t="s">
        <v>83</v>
      </c>
      <c r="AY1776" s="255" t="s">
        <v>156</v>
      </c>
    </row>
    <row r="1777" s="13" customFormat="1">
      <c r="A1777" s="13"/>
      <c r="B1777" s="234"/>
      <c r="C1777" s="235"/>
      <c r="D1777" s="236" t="s">
        <v>167</v>
      </c>
      <c r="E1777" s="237" t="s">
        <v>36</v>
      </c>
      <c r="F1777" s="238" t="s">
        <v>1874</v>
      </c>
      <c r="G1777" s="235"/>
      <c r="H1777" s="237" t="s">
        <v>36</v>
      </c>
      <c r="I1777" s="239"/>
      <c r="J1777" s="235"/>
      <c r="K1777" s="235"/>
      <c r="L1777" s="240"/>
      <c r="M1777" s="241"/>
      <c r="N1777" s="242"/>
      <c r="O1777" s="242"/>
      <c r="P1777" s="242"/>
      <c r="Q1777" s="242"/>
      <c r="R1777" s="242"/>
      <c r="S1777" s="242"/>
      <c r="T1777" s="243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T1777" s="244" t="s">
        <v>167</v>
      </c>
      <c r="AU1777" s="244" t="s">
        <v>94</v>
      </c>
      <c r="AV1777" s="13" t="s">
        <v>91</v>
      </c>
      <c r="AW1777" s="13" t="s">
        <v>43</v>
      </c>
      <c r="AX1777" s="13" t="s">
        <v>83</v>
      </c>
      <c r="AY1777" s="244" t="s">
        <v>156</v>
      </c>
    </row>
    <row r="1778" s="14" customFormat="1">
      <c r="A1778" s="14"/>
      <c r="B1778" s="245"/>
      <c r="C1778" s="246"/>
      <c r="D1778" s="236" t="s">
        <v>167</v>
      </c>
      <c r="E1778" s="247" t="s">
        <v>36</v>
      </c>
      <c r="F1778" s="248" t="s">
        <v>1882</v>
      </c>
      <c r="G1778" s="246"/>
      <c r="H1778" s="249">
        <v>2</v>
      </c>
      <c r="I1778" s="250"/>
      <c r="J1778" s="246"/>
      <c r="K1778" s="246"/>
      <c r="L1778" s="251"/>
      <c r="M1778" s="252"/>
      <c r="N1778" s="253"/>
      <c r="O1778" s="253"/>
      <c r="P1778" s="253"/>
      <c r="Q1778" s="253"/>
      <c r="R1778" s="253"/>
      <c r="S1778" s="253"/>
      <c r="T1778" s="254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55" t="s">
        <v>167</v>
      </c>
      <c r="AU1778" s="255" t="s">
        <v>94</v>
      </c>
      <c r="AV1778" s="14" t="s">
        <v>94</v>
      </c>
      <c r="AW1778" s="14" t="s">
        <v>43</v>
      </c>
      <c r="AX1778" s="14" t="s">
        <v>83</v>
      </c>
      <c r="AY1778" s="255" t="s">
        <v>156</v>
      </c>
    </row>
    <row r="1779" s="13" customFormat="1">
      <c r="A1779" s="13"/>
      <c r="B1779" s="234"/>
      <c r="C1779" s="235"/>
      <c r="D1779" s="236" t="s">
        <v>167</v>
      </c>
      <c r="E1779" s="237" t="s">
        <v>36</v>
      </c>
      <c r="F1779" s="238" t="s">
        <v>1875</v>
      </c>
      <c r="G1779" s="235"/>
      <c r="H1779" s="237" t="s">
        <v>36</v>
      </c>
      <c r="I1779" s="239"/>
      <c r="J1779" s="235"/>
      <c r="K1779" s="235"/>
      <c r="L1779" s="240"/>
      <c r="M1779" s="241"/>
      <c r="N1779" s="242"/>
      <c r="O1779" s="242"/>
      <c r="P1779" s="242"/>
      <c r="Q1779" s="242"/>
      <c r="R1779" s="242"/>
      <c r="S1779" s="242"/>
      <c r="T1779" s="243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44" t="s">
        <v>167</v>
      </c>
      <c r="AU1779" s="244" t="s">
        <v>94</v>
      </c>
      <c r="AV1779" s="13" t="s">
        <v>91</v>
      </c>
      <c r="AW1779" s="13" t="s">
        <v>43</v>
      </c>
      <c r="AX1779" s="13" t="s">
        <v>83</v>
      </c>
      <c r="AY1779" s="244" t="s">
        <v>156</v>
      </c>
    </row>
    <row r="1780" s="14" customFormat="1">
      <c r="A1780" s="14"/>
      <c r="B1780" s="245"/>
      <c r="C1780" s="246"/>
      <c r="D1780" s="236" t="s">
        <v>167</v>
      </c>
      <c r="E1780" s="247" t="s">
        <v>36</v>
      </c>
      <c r="F1780" s="248" t="s">
        <v>1883</v>
      </c>
      <c r="G1780" s="246"/>
      <c r="H1780" s="249">
        <v>4</v>
      </c>
      <c r="I1780" s="250"/>
      <c r="J1780" s="246"/>
      <c r="K1780" s="246"/>
      <c r="L1780" s="251"/>
      <c r="M1780" s="252"/>
      <c r="N1780" s="253"/>
      <c r="O1780" s="253"/>
      <c r="P1780" s="253"/>
      <c r="Q1780" s="253"/>
      <c r="R1780" s="253"/>
      <c r="S1780" s="253"/>
      <c r="T1780" s="254"/>
      <c r="U1780" s="14"/>
      <c r="V1780" s="14"/>
      <c r="W1780" s="14"/>
      <c r="X1780" s="14"/>
      <c r="Y1780" s="14"/>
      <c r="Z1780" s="14"/>
      <c r="AA1780" s="14"/>
      <c r="AB1780" s="14"/>
      <c r="AC1780" s="14"/>
      <c r="AD1780" s="14"/>
      <c r="AE1780" s="14"/>
      <c r="AT1780" s="255" t="s">
        <v>167</v>
      </c>
      <c r="AU1780" s="255" t="s">
        <v>94</v>
      </c>
      <c r="AV1780" s="14" t="s">
        <v>94</v>
      </c>
      <c r="AW1780" s="14" t="s">
        <v>43</v>
      </c>
      <c r="AX1780" s="14" t="s">
        <v>83</v>
      </c>
      <c r="AY1780" s="255" t="s">
        <v>156</v>
      </c>
    </row>
    <row r="1781" s="15" customFormat="1">
      <c r="A1781" s="15"/>
      <c r="B1781" s="256"/>
      <c r="C1781" s="257"/>
      <c r="D1781" s="236" t="s">
        <v>167</v>
      </c>
      <c r="E1781" s="258" t="s">
        <v>36</v>
      </c>
      <c r="F1781" s="259" t="s">
        <v>250</v>
      </c>
      <c r="G1781" s="257"/>
      <c r="H1781" s="260">
        <v>12</v>
      </c>
      <c r="I1781" s="261"/>
      <c r="J1781" s="257"/>
      <c r="K1781" s="257"/>
      <c r="L1781" s="262"/>
      <c r="M1781" s="263"/>
      <c r="N1781" s="264"/>
      <c r="O1781" s="264"/>
      <c r="P1781" s="264"/>
      <c r="Q1781" s="264"/>
      <c r="R1781" s="264"/>
      <c r="S1781" s="264"/>
      <c r="T1781" s="265"/>
      <c r="U1781" s="15"/>
      <c r="V1781" s="15"/>
      <c r="W1781" s="15"/>
      <c r="X1781" s="15"/>
      <c r="Y1781" s="15"/>
      <c r="Z1781" s="15"/>
      <c r="AA1781" s="15"/>
      <c r="AB1781" s="15"/>
      <c r="AC1781" s="15"/>
      <c r="AD1781" s="15"/>
      <c r="AE1781" s="15"/>
      <c r="AT1781" s="266" t="s">
        <v>167</v>
      </c>
      <c r="AU1781" s="266" t="s">
        <v>94</v>
      </c>
      <c r="AV1781" s="15" t="s">
        <v>163</v>
      </c>
      <c r="AW1781" s="15" t="s">
        <v>43</v>
      </c>
      <c r="AX1781" s="15" t="s">
        <v>91</v>
      </c>
      <c r="AY1781" s="266" t="s">
        <v>156</v>
      </c>
    </row>
    <row r="1782" s="2" customFormat="1" ht="24.15" customHeight="1">
      <c r="A1782" s="42"/>
      <c r="B1782" s="43"/>
      <c r="C1782" s="216" t="s">
        <v>1884</v>
      </c>
      <c r="D1782" s="216" t="s">
        <v>158</v>
      </c>
      <c r="E1782" s="217" t="s">
        <v>1885</v>
      </c>
      <c r="F1782" s="218" t="s">
        <v>1886</v>
      </c>
      <c r="G1782" s="219" t="s">
        <v>283</v>
      </c>
      <c r="H1782" s="220">
        <v>0.091999999999999998</v>
      </c>
      <c r="I1782" s="221"/>
      <c r="J1782" s="222">
        <f>ROUND(I1782*H1782,2)</f>
        <v>0</v>
      </c>
      <c r="K1782" s="218" t="s">
        <v>162</v>
      </c>
      <c r="L1782" s="48"/>
      <c r="M1782" s="223" t="s">
        <v>36</v>
      </c>
      <c r="N1782" s="224" t="s">
        <v>54</v>
      </c>
      <c r="O1782" s="88"/>
      <c r="P1782" s="225">
        <f>O1782*H1782</f>
        <v>0</v>
      </c>
      <c r="Q1782" s="225">
        <v>0</v>
      </c>
      <c r="R1782" s="225">
        <f>Q1782*H1782</f>
        <v>0</v>
      </c>
      <c r="S1782" s="225">
        <v>0</v>
      </c>
      <c r="T1782" s="226">
        <f>S1782*H1782</f>
        <v>0</v>
      </c>
      <c r="U1782" s="42"/>
      <c r="V1782" s="42"/>
      <c r="W1782" s="42"/>
      <c r="X1782" s="42"/>
      <c r="Y1782" s="42"/>
      <c r="Z1782" s="42"/>
      <c r="AA1782" s="42"/>
      <c r="AB1782" s="42"/>
      <c r="AC1782" s="42"/>
      <c r="AD1782" s="42"/>
      <c r="AE1782" s="42"/>
      <c r="AR1782" s="227" t="s">
        <v>291</v>
      </c>
      <c r="AT1782" s="227" t="s">
        <v>158</v>
      </c>
      <c r="AU1782" s="227" t="s">
        <v>94</v>
      </c>
      <c r="AY1782" s="20" t="s">
        <v>156</v>
      </c>
      <c r="BE1782" s="228">
        <f>IF(N1782="základní",J1782,0)</f>
        <v>0</v>
      </c>
      <c r="BF1782" s="228">
        <f>IF(N1782="snížená",J1782,0)</f>
        <v>0</v>
      </c>
      <c r="BG1782" s="228">
        <f>IF(N1782="zákl. přenesená",J1782,0)</f>
        <v>0</v>
      </c>
      <c r="BH1782" s="228">
        <f>IF(N1782="sníž. přenesená",J1782,0)</f>
        <v>0</v>
      </c>
      <c r="BI1782" s="228">
        <f>IF(N1782="nulová",J1782,0)</f>
        <v>0</v>
      </c>
      <c r="BJ1782" s="20" t="s">
        <v>91</v>
      </c>
      <c r="BK1782" s="228">
        <f>ROUND(I1782*H1782,2)</f>
        <v>0</v>
      </c>
      <c r="BL1782" s="20" t="s">
        <v>291</v>
      </c>
      <c r="BM1782" s="227" t="s">
        <v>1887</v>
      </c>
    </row>
    <row r="1783" s="2" customFormat="1">
      <c r="A1783" s="42"/>
      <c r="B1783" s="43"/>
      <c r="C1783" s="44"/>
      <c r="D1783" s="229" t="s">
        <v>165</v>
      </c>
      <c r="E1783" s="44"/>
      <c r="F1783" s="230" t="s">
        <v>1888</v>
      </c>
      <c r="G1783" s="44"/>
      <c r="H1783" s="44"/>
      <c r="I1783" s="231"/>
      <c r="J1783" s="44"/>
      <c r="K1783" s="44"/>
      <c r="L1783" s="48"/>
      <c r="M1783" s="232"/>
      <c r="N1783" s="233"/>
      <c r="O1783" s="88"/>
      <c r="P1783" s="88"/>
      <c r="Q1783" s="88"/>
      <c r="R1783" s="88"/>
      <c r="S1783" s="88"/>
      <c r="T1783" s="89"/>
      <c r="U1783" s="42"/>
      <c r="V1783" s="42"/>
      <c r="W1783" s="42"/>
      <c r="X1783" s="42"/>
      <c r="Y1783" s="42"/>
      <c r="Z1783" s="42"/>
      <c r="AA1783" s="42"/>
      <c r="AB1783" s="42"/>
      <c r="AC1783" s="42"/>
      <c r="AD1783" s="42"/>
      <c r="AE1783" s="42"/>
      <c r="AT1783" s="20" t="s">
        <v>165</v>
      </c>
      <c r="AU1783" s="20" t="s">
        <v>94</v>
      </c>
    </row>
    <row r="1784" s="12" customFormat="1" ht="22.8" customHeight="1">
      <c r="A1784" s="12"/>
      <c r="B1784" s="200"/>
      <c r="C1784" s="201"/>
      <c r="D1784" s="202" t="s">
        <v>82</v>
      </c>
      <c r="E1784" s="214" t="s">
        <v>356</v>
      </c>
      <c r="F1784" s="214" t="s">
        <v>357</v>
      </c>
      <c r="G1784" s="201"/>
      <c r="H1784" s="201"/>
      <c r="I1784" s="204"/>
      <c r="J1784" s="215">
        <f>BK1784</f>
        <v>0</v>
      </c>
      <c r="K1784" s="201"/>
      <c r="L1784" s="206"/>
      <c r="M1784" s="207"/>
      <c r="N1784" s="208"/>
      <c r="O1784" s="208"/>
      <c r="P1784" s="209">
        <f>SUM(P1785:P2013)</f>
        <v>0</v>
      </c>
      <c r="Q1784" s="208"/>
      <c r="R1784" s="209">
        <f>SUM(R1785:R2013)</f>
        <v>2.4053678454999998</v>
      </c>
      <c r="S1784" s="208"/>
      <c r="T1784" s="210">
        <f>SUM(T1785:T2013)</f>
        <v>0</v>
      </c>
      <c r="U1784" s="12"/>
      <c r="V1784" s="12"/>
      <c r="W1784" s="12"/>
      <c r="X1784" s="12"/>
      <c r="Y1784" s="12"/>
      <c r="Z1784" s="12"/>
      <c r="AA1784" s="12"/>
      <c r="AB1784" s="12"/>
      <c r="AC1784" s="12"/>
      <c r="AD1784" s="12"/>
      <c r="AE1784" s="12"/>
      <c r="AR1784" s="211" t="s">
        <v>94</v>
      </c>
      <c r="AT1784" s="212" t="s">
        <v>82</v>
      </c>
      <c r="AU1784" s="212" t="s">
        <v>91</v>
      </c>
      <c r="AY1784" s="211" t="s">
        <v>156</v>
      </c>
      <c r="BK1784" s="213">
        <f>SUM(BK1785:BK2013)</f>
        <v>0</v>
      </c>
    </row>
    <row r="1785" s="2" customFormat="1" ht="21.75" customHeight="1">
      <c r="A1785" s="42"/>
      <c r="B1785" s="43"/>
      <c r="C1785" s="216" t="s">
        <v>1889</v>
      </c>
      <c r="D1785" s="216" t="s">
        <v>158</v>
      </c>
      <c r="E1785" s="217" t="s">
        <v>1890</v>
      </c>
      <c r="F1785" s="218" t="s">
        <v>1891</v>
      </c>
      <c r="G1785" s="219" t="s">
        <v>161</v>
      </c>
      <c r="H1785" s="220">
        <v>13.859999999999999</v>
      </c>
      <c r="I1785" s="221"/>
      <c r="J1785" s="222">
        <f>ROUND(I1785*H1785,2)</f>
        <v>0</v>
      </c>
      <c r="K1785" s="218" t="s">
        <v>162</v>
      </c>
      <c r="L1785" s="48"/>
      <c r="M1785" s="223" t="s">
        <v>36</v>
      </c>
      <c r="N1785" s="224" t="s">
        <v>54</v>
      </c>
      <c r="O1785" s="88"/>
      <c r="P1785" s="225">
        <f>O1785*H1785</f>
        <v>0</v>
      </c>
      <c r="Q1785" s="225">
        <v>0.000260425</v>
      </c>
      <c r="R1785" s="225">
        <f>Q1785*H1785</f>
        <v>0.0036094904999999997</v>
      </c>
      <c r="S1785" s="225">
        <v>0</v>
      </c>
      <c r="T1785" s="226">
        <f>S1785*H1785</f>
        <v>0</v>
      </c>
      <c r="U1785" s="42"/>
      <c r="V1785" s="42"/>
      <c r="W1785" s="42"/>
      <c r="X1785" s="42"/>
      <c r="Y1785" s="42"/>
      <c r="Z1785" s="42"/>
      <c r="AA1785" s="42"/>
      <c r="AB1785" s="42"/>
      <c r="AC1785" s="42"/>
      <c r="AD1785" s="42"/>
      <c r="AE1785" s="42"/>
      <c r="AR1785" s="227" t="s">
        <v>291</v>
      </c>
      <c r="AT1785" s="227" t="s">
        <v>158</v>
      </c>
      <c r="AU1785" s="227" t="s">
        <v>94</v>
      </c>
      <c r="AY1785" s="20" t="s">
        <v>156</v>
      </c>
      <c r="BE1785" s="228">
        <f>IF(N1785="základní",J1785,0)</f>
        <v>0</v>
      </c>
      <c r="BF1785" s="228">
        <f>IF(N1785="snížená",J1785,0)</f>
        <v>0</v>
      </c>
      <c r="BG1785" s="228">
        <f>IF(N1785="zákl. přenesená",J1785,0)</f>
        <v>0</v>
      </c>
      <c r="BH1785" s="228">
        <f>IF(N1785="sníž. přenesená",J1785,0)</f>
        <v>0</v>
      </c>
      <c r="BI1785" s="228">
        <f>IF(N1785="nulová",J1785,0)</f>
        <v>0</v>
      </c>
      <c r="BJ1785" s="20" t="s">
        <v>91</v>
      </c>
      <c r="BK1785" s="228">
        <f>ROUND(I1785*H1785,2)</f>
        <v>0</v>
      </c>
      <c r="BL1785" s="20" t="s">
        <v>291</v>
      </c>
      <c r="BM1785" s="227" t="s">
        <v>1892</v>
      </c>
    </row>
    <row r="1786" s="2" customFormat="1">
      <c r="A1786" s="42"/>
      <c r="B1786" s="43"/>
      <c r="C1786" s="44"/>
      <c r="D1786" s="229" t="s">
        <v>165</v>
      </c>
      <c r="E1786" s="44"/>
      <c r="F1786" s="230" t="s">
        <v>1893</v>
      </c>
      <c r="G1786" s="44"/>
      <c r="H1786" s="44"/>
      <c r="I1786" s="231"/>
      <c r="J1786" s="44"/>
      <c r="K1786" s="44"/>
      <c r="L1786" s="48"/>
      <c r="M1786" s="232"/>
      <c r="N1786" s="233"/>
      <c r="O1786" s="88"/>
      <c r="P1786" s="88"/>
      <c r="Q1786" s="88"/>
      <c r="R1786" s="88"/>
      <c r="S1786" s="88"/>
      <c r="T1786" s="89"/>
      <c r="U1786" s="42"/>
      <c r="V1786" s="42"/>
      <c r="W1786" s="42"/>
      <c r="X1786" s="42"/>
      <c r="Y1786" s="42"/>
      <c r="Z1786" s="42"/>
      <c r="AA1786" s="42"/>
      <c r="AB1786" s="42"/>
      <c r="AC1786" s="42"/>
      <c r="AD1786" s="42"/>
      <c r="AE1786" s="42"/>
      <c r="AT1786" s="20" t="s">
        <v>165</v>
      </c>
      <c r="AU1786" s="20" t="s">
        <v>94</v>
      </c>
    </row>
    <row r="1787" s="2" customFormat="1">
      <c r="A1787" s="42"/>
      <c r="B1787" s="43"/>
      <c r="C1787" s="44"/>
      <c r="D1787" s="236" t="s">
        <v>413</v>
      </c>
      <c r="E1787" s="44"/>
      <c r="F1787" s="278" t="s">
        <v>1894</v>
      </c>
      <c r="G1787" s="44"/>
      <c r="H1787" s="44"/>
      <c r="I1787" s="231"/>
      <c r="J1787" s="44"/>
      <c r="K1787" s="44"/>
      <c r="L1787" s="48"/>
      <c r="M1787" s="232"/>
      <c r="N1787" s="233"/>
      <c r="O1787" s="88"/>
      <c r="P1787" s="88"/>
      <c r="Q1787" s="88"/>
      <c r="R1787" s="88"/>
      <c r="S1787" s="88"/>
      <c r="T1787" s="89"/>
      <c r="U1787" s="42"/>
      <c r="V1787" s="42"/>
      <c r="W1787" s="42"/>
      <c r="X1787" s="42"/>
      <c r="Y1787" s="42"/>
      <c r="Z1787" s="42"/>
      <c r="AA1787" s="42"/>
      <c r="AB1787" s="42"/>
      <c r="AC1787" s="42"/>
      <c r="AD1787" s="42"/>
      <c r="AE1787" s="42"/>
      <c r="AT1787" s="20" t="s">
        <v>413</v>
      </c>
      <c r="AU1787" s="20" t="s">
        <v>94</v>
      </c>
    </row>
    <row r="1788" s="13" customFormat="1">
      <c r="A1788" s="13"/>
      <c r="B1788" s="234"/>
      <c r="C1788" s="235"/>
      <c r="D1788" s="236" t="s">
        <v>167</v>
      </c>
      <c r="E1788" s="237" t="s">
        <v>36</v>
      </c>
      <c r="F1788" s="238" t="s">
        <v>1895</v>
      </c>
      <c r="G1788" s="235"/>
      <c r="H1788" s="237" t="s">
        <v>36</v>
      </c>
      <c r="I1788" s="239"/>
      <c r="J1788" s="235"/>
      <c r="K1788" s="235"/>
      <c r="L1788" s="240"/>
      <c r="M1788" s="241"/>
      <c r="N1788" s="242"/>
      <c r="O1788" s="242"/>
      <c r="P1788" s="242"/>
      <c r="Q1788" s="242"/>
      <c r="R1788" s="242"/>
      <c r="S1788" s="242"/>
      <c r="T1788" s="243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T1788" s="244" t="s">
        <v>167</v>
      </c>
      <c r="AU1788" s="244" t="s">
        <v>94</v>
      </c>
      <c r="AV1788" s="13" t="s">
        <v>91</v>
      </c>
      <c r="AW1788" s="13" t="s">
        <v>43</v>
      </c>
      <c r="AX1788" s="13" t="s">
        <v>83</v>
      </c>
      <c r="AY1788" s="244" t="s">
        <v>156</v>
      </c>
    </row>
    <row r="1789" s="13" customFormat="1">
      <c r="A1789" s="13"/>
      <c r="B1789" s="234"/>
      <c r="C1789" s="235"/>
      <c r="D1789" s="236" t="s">
        <v>167</v>
      </c>
      <c r="E1789" s="237" t="s">
        <v>36</v>
      </c>
      <c r="F1789" s="238" t="s">
        <v>1896</v>
      </c>
      <c r="G1789" s="235"/>
      <c r="H1789" s="237" t="s">
        <v>36</v>
      </c>
      <c r="I1789" s="239"/>
      <c r="J1789" s="235"/>
      <c r="K1789" s="235"/>
      <c r="L1789" s="240"/>
      <c r="M1789" s="241"/>
      <c r="N1789" s="242"/>
      <c r="O1789" s="242"/>
      <c r="P1789" s="242"/>
      <c r="Q1789" s="242"/>
      <c r="R1789" s="242"/>
      <c r="S1789" s="242"/>
      <c r="T1789" s="243"/>
      <c r="U1789" s="13"/>
      <c r="V1789" s="13"/>
      <c r="W1789" s="13"/>
      <c r="X1789" s="13"/>
      <c r="Y1789" s="13"/>
      <c r="Z1789" s="13"/>
      <c r="AA1789" s="13"/>
      <c r="AB1789" s="13"/>
      <c r="AC1789" s="13"/>
      <c r="AD1789" s="13"/>
      <c r="AE1789" s="13"/>
      <c r="AT1789" s="244" t="s">
        <v>167</v>
      </c>
      <c r="AU1789" s="244" t="s">
        <v>94</v>
      </c>
      <c r="AV1789" s="13" t="s">
        <v>91</v>
      </c>
      <c r="AW1789" s="13" t="s">
        <v>43</v>
      </c>
      <c r="AX1789" s="13" t="s">
        <v>83</v>
      </c>
      <c r="AY1789" s="244" t="s">
        <v>156</v>
      </c>
    </row>
    <row r="1790" s="13" customFormat="1">
      <c r="A1790" s="13"/>
      <c r="B1790" s="234"/>
      <c r="C1790" s="235"/>
      <c r="D1790" s="236" t="s">
        <v>167</v>
      </c>
      <c r="E1790" s="237" t="s">
        <v>36</v>
      </c>
      <c r="F1790" s="238" t="s">
        <v>1897</v>
      </c>
      <c r="G1790" s="235"/>
      <c r="H1790" s="237" t="s">
        <v>36</v>
      </c>
      <c r="I1790" s="239"/>
      <c r="J1790" s="235"/>
      <c r="K1790" s="235"/>
      <c r="L1790" s="240"/>
      <c r="M1790" s="241"/>
      <c r="N1790" s="242"/>
      <c r="O1790" s="242"/>
      <c r="P1790" s="242"/>
      <c r="Q1790" s="242"/>
      <c r="R1790" s="242"/>
      <c r="S1790" s="242"/>
      <c r="T1790" s="243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244" t="s">
        <v>167</v>
      </c>
      <c r="AU1790" s="244" t="s">
        <v>94</v>
      </c>
      <c r="AV1790" s="13" t="s">
        <v>91</v>
      </c>
      <c r="AW1790" s="13" t="s">
        <v>43</v>
      </c>
      <c r="AX1790" s="13" t="s">
        <v>83</v>
      </c>
      <c r="AY1790" s="244" t="s">
        <v>156</v>
      </c>
    </row>
    <row r="1791" s="13" customFormat="1">
      <c r="A1791" s="13"/>
      <c r="B1791" s="234"/>
      <c r="C1791" s="235"/>
      <c r="D1791" s="236" t="s">
        <v>167</v>
      </c>
      <c r="E1791" s="237" t="s">
        <v>36</v>
      </c>
      <c r="F1791" s="238" t="s">
        <v>1898</v>
      </c>
      <c r="G1791" s="235"/>
      <c r="H1791" s="237" t="s">
        <v>36</v>
      </c>
      <c r="I1791" s="239"/>
      <c r="J1791" s="235"/>
      <c r="K1791" s="235"/>
      <c r="L1791" s="240"/>
      <c r="M1791" s="241"/>
      <c r="N1791" s="242"/>
      <c r="O1791" s="242"/>
      <c r="P1791" s="242"/>
      <c r="Q1791" s="242"/>
      <c r="R1791" s="242"/>
      <c r="S1791" s="242"/>
      <c r="T1791" s="243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T1791" s="244" t="s">
        <v>167</v>
      </c>
      <c r="AU1791" s="244" t="s">
        <v>94</v>
      </c>
      <c r="AV1791" s="13" t="s">
        <v>91</v>
      </c>
      <c r="AW1791" s="13" t="s">
        <v>43</v>
      </c>
      <c r="AX1791" s="13" t="s">
        <v>83</v>
      </c>
      <c r="AY1791" s="244" t="s">
        <v>156</v>
      </c>
    </row>
    <row r="1792" s="13" customFormat="1">
      <c r="A1792" s="13"/>
      <c r="B1792" s="234"/>
      <c r="C1792" s="235"/>
      <c r="D1792" s="236" t="s">
        <v>167</v>
      </c>
      <c r="E1792" s="237" t="s">
        <v>36</v>
      </c>
      <c r="F1792" s="238" t="s">
        <v>1899</v>
      </c>
      <c r="G1792" s="235"/>
      <c r="H1792" s="237" t="s">
        <v>36</v>
      </c>
      <c r="I1792" s="239"/>
      <c r="J1792" s="235"/>
      <c r="K1792" s="235"/>
      <c r="L1792" s="240"/>
      <c r="M1792" s="241"/>
      <c r="N1792" s="242"/>
      <c r="O1792" s="242"/>
      <c r="P1792" s="242"/>
      <c r="Q1792" s="242"/>
      <c r="R1792" s="242"/>
      <c r="S1792" s="242"/>
      <c r="T1792" s="243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T1792" s="244" t="s">
        <v>167</v>
      </c>
      <c r="AU1792" s="244" t="s">
        <v>94</v>
      </c>
      <c r="AV1792" s="13" t="s">
        <v>91</v>
      </c>
      <c r="AW1792" s="13" t="s">
        <v>43</v>
      </c>
      <c r="AX1792" s="13" t="s">
        <v>83</v>
      </c>
      <c r="AY1792" s="244" t="s">
        <v>156</v>
      </c>
    </row>
    <row r="1793" s="13" customFormat="1">
      <c r="A1793" s="13"/>
      <c r="B1793" s="234"/>
      <c r="C1793" s="235"/>
      <c r="D1793" s="236" t="s">
        <v>167</v>
      </c>
      <c r="E1793" s="237" t="s">
        <v>36</v>
      </c>
      <c r="F1793" s="238" t="s">
        <v>1900</v>
      </c>
      <c r="G1793" s="235"/>
      <c r="H1793" s="237" t="s">
        <v>36</v>
      </c>
      <c r="I1793" s="239"/>
      <c r="J1793" s="235"/>
      <c r="K1793" s="235"/>
      <c r="L1793" s="240"/>
      <c r="M1793" s="241"/>
      <c r="N1793" s="242"/>
      <c r="O1793" s="242"/>
      <c r="P1793" s="242"/>
      <c r="Q1793" s="242"/>
      <c r="R1793" s="242"/>
      <c r="S1793" s="242"/>
      <c r="T1793" s="243"/>
      <c r="U1793" s="13"/>
      <c r="V1793" s="13"/>
      <c r="W1793" s="13"/>
      <c r="X1793" s="13"/>
      <c r="Y1793" s="13"/>
      <c r="Z1793" s="13"/>
      <c r="AA1793" s="13"/>
      <c r="AB1793" s="13"/>
      <c r="AC1793" s="13"/>
      <c r="AD1793" s="13"/>
      <c r="AE1793" s="13"/>
      <c r="AT1793" s="244" t="s">
        <v>167</v>
      </c>
      <c r="AU1793" s="244" t="s">
        <v>94</v>
      </c>
      <c r="AV1793" s="13" t="s">
        <v>91</v>
      </c>
      <c r="AW1793" s="13" t="s">
        <v>43</v>
      </c>
      <c r="AX1793" s="13" t="s">
        <v>83</v>
      </c>
      <c r="AY1793" s="244" t="s">
        <v>156</v>
      </c>
    </row>
    <row r="1794" s="13" customFormat="1">
      <c r="A1794" s="13"/>
      <c r="B1794" s="234"/>
      <c r="C1794" s="235"/>
      <c r="D1794" s="236" t="s">
        <v>167</v>
      </c>
      <c r="E1794" s="237" t="s">
        <v>36</v>
      </c>
      <c r="F1794" s="238" t="s">
        <v>1901</v>
      </c>
      <c r="G1794" s="235"/>
      <c r="H1794" s="237" t="s">
        <v>36</v>
      </c>
      <c r="I1794" s="239"/>
      <c r="J1794" s="235"/>
      <c r="K1794" s="235"/>
      <c r="L1794" s="240"/>
      <c r="M1794" s="241"/>
      <c r="N1794" s="242"/>
      <c r="O1794" s="242"/>
      <c r="P1794" s="242"/>
      <c r="Q1794" s="242"/>
      <c r="R1794" s="242"/>
      <c r="S1794" s="242"/>
      <c r="T1794" s="243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44" t="s">
        <v>167</v>
      </c>
      <c r="AU1794" s="244" t="s">
        <v>94</v>
      </c>
      <c r="AV1794" s="13" t="s">
        <v>91</v>
      </c>
      <c r="AW1794" s="13" t="s">
        <v>43</v>
      </c>
      <c r="AX1794" s="13" t="s">
        <v>83</v>
      </c>
      <c r="AY1794" s="244" t="s">
        <v>156</v>
      </c>
    </row>
    <row r="1795" s="13" customFormat="1">
      <c r="A1795" s="13"/>
      <c r="B1795" s="234"/>
      <c r="C1795" s="235"/>
      <c r="D1795" s="236" t="s">
        <v>167</v>
      </c>
      <c r="E1795" s="237" t="s">
        <v>36</v>
      </c>
      <c r="F1795" s="238" t="s">
        <v>1902</v>
      </c>
      <c r="G1795" s="235"/>
      <c r="H1795" s="237" t="s">
        <v>36</v>
      </c>
      <c r="I1795" s="239"/>
      <c r="J1795" s="235"/>
      <c r="K1795" s="235"/>
      <c r="L1795" s="240"/>
      <c r="M1795" s="241"/>
      <c r="N1795" s="242"/>
      <c r="O1795" s="242"/>
      <c r="P1795" s="242"/>
      <c r="Q1795" s="242"/>
      <c r="R1795" s="242"/>
      <c r="S1795" s="242"/>
      <c r="T1795" s="243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T1795" s="244" t="s">
        <v>167</v>
      </c>
      <c r="AU1795" s="244" t="s">
        <v>94</v>
      </c>
      <c r="AV1795" s="13" t="s">
        <v>91</v>
      </c>
      <c r="AW1795" s="13" t="s">
        <v>43</v>
      </c>
      <c r="AX1795" s="13" t="s">
        <v>83</v>
      </c>
      <c r="AY1795" s="244" t="s">
        <v>156</v>
      </c>
    </row>
    <row r="1796" s="14" customFormat="1">
      <c r="A1796" s="14"/>
      <c r="B1796" s="245"/>
      <c r="C1796" s="246"/>
      <c r="D1796" s="236" t="s">
        <v>167</v>
      </c>
      <c r="E1796" s="247" t="s">
        <v>36</v>
      </c>
      <c r="F1796" s="248" t="s">
        <v>1903</v>
      </c>
      <c r="G1796" s="246"/>
      <c r="H1796" s="249">
        <v>13.859999999999999</v>
      </c>
      <c r="I1796" s="250"/>
      <c r="J1796" s="246"/>
      <c r="K1796" s="246"/>
      <c r="L1796" s="251"/>
      <c r="M1796" s="252"/>
      <c r="N1796" s="253"/>
      <c r="O1796" s="253"/>
      <c r="P1796" s="253"/>
      <c r="Q1796" s="253"/>
      <c r="R1796" s="253"/>
      <c r="S1796" s="253"/>
      <c r="T1796" s="254"/>
      <c r="U1796" s="14"/>
      <c r="V1796" s="14"/>
      <c r="W1796" s="14"/>
      <c r="X1796" s="14"/>
      <c r="Y1796" s="14"/>
      <c r="Z1796" s="14"/>
      <c r="AA1796" s="14"/>
      <c r="AB1796" s="14"/>
      <c r="AC1796" s="14"/>
      <c r="AD1796" s="14"/>
      <c r="AE1796" s="14"/>
      <c r="AT1796" s="255" t="s">
        <v>167</v>
      </c>
      <c r="AU1796" s="255" t="s">
        <v>94</v>
      </c>
      <c r="AV1796" s="14" t="s">
        <v>94</v>
      </c>
      <c r="AW1796" s="14" t="s">
        <v>43</v>
      </c>
      <c r="AX1796" s="14" t="s">
        <v>91</v>
      </c>
      <c r="AY1796" s="255" t="s">
        <v>156</v>
      </c>
    </row>
    <row r="1797" s="2" customFormat="1" ht="16.5" customHeight="1">
      <c r="A1797" s="42"/>
      <c r="B1797" s="43"/>
      <c r="C1797" s="282" t="s">
        <v>1904</v>
      </c>
      <c r="D1797" s="282" t="s">
        <v>849</v>
      </c>
      <c r="E1797" s="283" t="s">
        <v>1905</v>
      </c>
      <c r="F1797" s="284" t="s">
        <v>1906</v>
      </c>
      <c r="G1797" s="285" t="s">
        <v>161</v>
      </c>
      <c r="H1797" s="286">
        <v>13.859999999999999</v>
      </c>
      <c r="I1797" s="287"/>
      <c r="J1797" s="288">
        <f>ROUND(I1797*H1797,2)</f>
        <v>0</v>
      </c>
      <c r="K1797" s="284" t="s">
        <v>162</v>
      </c>
      <c r="L1797" s="289"/>
      <c r="M1797" s="290" t="s">
        <v>36</v>
      </c>
      <c r="N1797" s="291" t="s">
        <v>54</v>
      </c>
      <c r="O1797" s="88"/>
      <c r="P1797" s="225">
        <f>O1797*H1797</f>
        <v>0</v>
      </c>
      <c r="Q1797" s="225">
        <v>0.036110000000000003</v>
      </c>
      <c r="R1797" s="225">
        <f>Q1797*H1797</f>
        <v>0.50048460000000006</v>
      </c>
      <c r="S1797" s="225">
        <v>0</v>
      </c>
      <c r="T1797" s="226">
        <f>S1797*H1797</f>
        <v>0</v>
      </c>
      <c r="U1797" s="42"/>
      <c r="V1797" s="42"/>
      <c r="W1797" s="42"/>
      <c r="X1797" s="42"/>
      <c r="Y1797" s="42"/>
      <c r="Z1797" s="42"/>
      <c r="AA1797" s="42"/>
      <c r="AB1797" s="42"/>
      <c r="AC1797" s="42"/>
      <c r="AD1797" s="42"/>
      <c r="AE1797" s="42"/>
      <c r="AR1797" s="227" t="s">
        <v>401</v>
      </c>
      <c r="AT1797" s="227" t="s">
        <v>849</v>
      </c>
      <c r="AU1797" s="227" t="s">
        <v>94</v>
      </c>
      <c r="AY1797" s="20" t="s">
        <v>156</v>
      </c>
      <c r="BE1797" s="228">
        <f>IF(N1797="základní",J1797,0)</f>
        <v>0</v>
      </c>
      <c r="BF1797" s="228">
        <f>IF(N1797="snížená",J1797,0)</f>
        <v>0</v>
      </c>
      <c r="BG1797" s="228">
        <f>IF(N1797="zákl. přenesená",J1797,0)</f>
        <v>0</v>
      </c>
      <c r="BH1797" s="228">
        <f>IF(N1797="sníž. přenesená",J1797,0)</f>
        <v>0</v>
      </c>
      <c r="BI1797" s="228">
        <f>IF(N1797="nulová",J1797,0)</f>
        <v>0</v>
      </c>
      <c r="BJ1797" s="20" t="s">
        <v>91</v>
      </c>
      <c r="BK1797" s="228">
        <f>ROUND(I1797*H1797,2)</f>
        <v>0</v>
      </c>
      <c r="BL1797" s="20" t="s">
        <v>291</v>
      </c>
      <c r="BM1797" s="227" t="s">
        <v>1907</v>
      </c>
    </row>
    <row r="1798" s="2" customFormat="1">
      <c r="A1798" s="42"/>
      <c r="B1798" s="43"/>
      <c r="C1798" s="44"/>
      <c r="D1798" s="236" t="s">
        <v>413</v>
      </c>
      <c r="E1798" s="44"/>
      <c r="F1798" s="278" t="s">
        <v>1908</v>
      </c>
      <c r="G1798" s="44"/>
      <c r="H1798" s="44"/>
      <c r="I1798" s="231"/>
      <c r="J1798" s="44"/>
      <c r="K1798" s="44"/>
      <c r="L1798" s="48"/>
      <c r="M1798" s="232"/>
      <c r="N1798" s="233"/>
      <c r="O1798" s="88"/>
      <c r="P1798" s="88"/>
      <c r="Q1798" s="88"/>
      <c r="R1798" s="88"/>
      <c r="S1798" s="88"/>
      <c r="T1798" s="89"/>
      <c r="U1798" s="42"/>
      <c r="V1798" s="42"/>
      <c r="W1798" s="42"/>
      <c r="X1798" s="42"/>
      <c r="Y1798" s="42"/>
      <c r="Z1798" s="42"/>
      <c r="AA1798" s="42"/>
      <c r="AB1798" s="42"/>
      <c r="AC1798" s="42"/>
      <c r="AD1798" s="42"/>
      <c r="AE1798" s="42"/>
      <c r="AT1798" s="20" t="s">
        <v>413</v>
      </c>
      <c r="AU1798" s="20" t="s">
        <v>94</v>
      </c>
    </row>
    <row r="1799" s="13" customFormat="1">
      <c r="A1799" s="13"/>
      <c r="B1799" s="234"/>
      <c r="C1799" s="235"/>
      <c r="D1799" s="236" t="s">
        <v>167</v>
      </c>
      <c r="E1799" s="237" t="s">
        <v>36</v>
      </c>
      <c r="F1799" s="238" t="s">
        <v>1895</v>
      </c>
      <c r="G1799" s="235"/>
      <c r="H1799" s="237" t="s">
        <v>36</v>
      </c>
      <c r="I1799" s="239"/>
      <c r="J1799" s="235"/>
      <c r="K1799" s="235"/>
      <c r="L1799" s="240"/>
      <c r="M1799" s="241"/>
      <c r="N1799" s="242"/>
      <c r="O1799" s="242"/>
      <c r="P1799" s="242"/>
      <c r="Q1799" s="242"/>
      <c r="R1799" s="242"/>
      <c r="S1799" s="242"/>
      <c r="T1799" s="243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44" t="s">
        <v>167</v>
      </c>
      <c r="AU1799" s="244" t="s">
        <v>94</v>
      </c>
      <c r="AV1799" s="13" t="s">
        <v>91</v>
      </c>
      <c r="AW1799" s="13" t="s">
        <v>43</v>
      </c>
      <c r="AX1799" s="13" t="s">
        <v>83</v>
      </c>
      <c r="AY1799" s="244" t="s">
        <v>156</v>
      </c>
    </row>
    <row r="1800" s="13" customFormat="1">
      <c r="A1800" s="13"/>
      <c r="B1800" s="234"/>
      <c r="C1800" s="235"/>
      <c r="D1800" s="236" t="s">
        <v>167</v>
      </c>
      <c r="E1800" s="237" t="s">
        <v>36</v>
      </c>
      <c r="F1800" s="238" t="s">
        <v>1896</v>
      </c>
      <c r="G1800" s="235"/>
      <c r="H1800" s="237" t="s">
        <v>36</v>
      </c>
      <c r="I1800" s="239"/>
      <c r="J1800" s="235"/>
      <c r="K1800" s="235"/>
      <c r="L1800" s="240"/>
      <c r="M1800" s="241"/>
      <c r="N1800" s="242"/>
      <c r="O1800" s="242"/>
      <c r="P1800" s="242"/>
      <c r="Q1800" s="242"/>
      <c r="R1800" s="242"/>
      <c r="S1800" s="242"/>
      <c r="T1800" s="243"/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T1800" s="244" t="s">
        <v>167</v>
      </c>
      <c r="AU1800" s="244" t="s">
        <v>94</v>
      </c>
      <c r="AV1800" s="13" t="s">
        <v>91</v>
      </c>
      <c r="AW1800" s="13" t="s">
        <v>43</v>
      </c>
      <c r="AX1800" s="13" t="s">
        <v>83</v>
      </c>
      <c r="AY1800" s="244" t="s">
        <v>156</v>
      </c>
    </row>
    <row r="1801" s="13" customFormat="1">
      <c r="A1801" s="13"/>
      <c r="B1801" s="234"/>
      <c r="C1801" s="235"/>
      <c r="D1801" s="236" t="s">
        <v>167</v>
      </c>
      <c r="E1801" s="237" t="s">
        <v>36</v>
      </c>
      <c r="F1801" s="238" t="s">
        <v>1897</v>
      </c>
      <c r="G1801" s="235"/>
      <c r="H1801" s="237" t="s">
        <v>36</v>
      </c>
      <c r="I1801" s="239"/>
      <c r="J1801" s="235"/>
      <c r="K1801" s="235"/>
      <c r="L1801" s="240"/>
      <c r="M1801" s="241"/>
      <c r="N1801" s="242"/>
      <c r="O1801" s="242"/>
      <c r="P1801" s="242"/>
      <c r="Q1801" s="242"/>
      <c r="R1801" s="242"/>
      <c r="S1801" s="242"/>
      <c r="T1801" s="243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T1801" s="244" t="s">
        <v>167</v>
      </c>
      <c r="AU1801" s="244" t="s">
        <v>94</v>
      </c>
      <c r="AV1801" s="13" t="s">
        <v>91</v>
      </c>
      <c r="AW1801" s="13" t="s">
        <v>43</v>
      </c>
      <c r="AX1801" s="13" t="s">
        <v>83</v>
      </c>
      <c r="AY1801" s="244" t="s">
        <v>156</v>
      </c>
    </row>
    <row r="1802" s="13" customFormat="1">
      <c r="A1802" s="13"/>
      <c r="B1802" s="234"/>
      <c r="C1802" s="235"/>
      <c r="D1802" s="236" t="s">
        <v>167</v>
      </c>
      <c r="E1802" s="237" t="s">
        <v>36</v>
      </c>
      <c r="F1802" s="238" t="s">
        <v>1898</v>
      </c>
      <c r="G1802" s="235"/>
      <c r="H1802" s="237" t="s">
        <v>36</v>
      </c>
      <c r="I1802" s="239"/>
      <c r="J1802" s="235"/>
      <c r="K1802" s="235"/>
      <c r="L1802" s="240"/>
      <c r="M1802" s="241"/>
      <c r="N1802" s="242"/>
      <c r="O1802" s="242"/>
      <c r="P1802" s="242"/>
      <c r="Q1802" s="242"/>
      <c r="R1802" s="242"/>
      <c r="S1802" s="242"/>
      <c r="T1802" s="243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T1802" s="244" t="s">
        <v>167</v>
      </c>
      <c r="AU1802" s="244" t="s">
        <v>94</v>
      </c>
      <c r="AV1802" s="13" t="s">
        <v>91</v>
      </c>
      <c r="AW1802" s="13" t="s">
        <v>43</v>
      </c>
      <c r="AX1802" s="13" t="s">
        <v>83</v>
      </c>
      <c r="AY1802" s="244" t="s">
        <v>156</v>
      </c>
    </row>
    <row r="1803" s="13" customFormat="1">
      <c r="A1803" s="13"/>
      <c r="B1803" s="234"/>
      <c r="C1803" s="235"/>
      <c r="D1803" s="236" t="s">
        <v>167</v>
      </c>
      <c r="E1803" s="237" t="s">
        <v>36</v>
      </c>
      <c r="F1803" s="238" t="s">
        <v>1899</v>
      </c>
      <c r="G1803" s="235"/>
      <c r="H1803" s="237" t="s">
        <v>36</v>
      </c>
      <c r="I1803" s="239"/>
      <c r="J1803" s="235"/>
      <c r="K1803" s="235"/>
      <c r="L1803" s="240"/>
      <c r="M1803" s="241"/>
      <c r="N1803" s="242"/>
      <c r="O1803" s="242"/>
      <c r="P1803" s="242"/>
      <c r="Q1803" s="242"/>
      <c r="R1803" s="242"/>
      <c r="S1803" s="242"/>
      <c r="T1803" s="243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T1803" s="244" t="s">
        <v>167</v>
      </c>
      <c r="AU1803" s="244" t="s">
        <v>94</v>
      </c>
      <c r="AV1803" s="13" t="s">
        <v>91</v>
      </c>
      <c r="AW1803" s="13" t="s">
        <v>43</v>
      </c>
      <c r="AX1803" s="13" t="s">
        <v>83</v>
      </c>
      <c r="AY1803" s="244" t="s">
        <v>156</v>
      </c>
    </row>
    <row r="1804" s="13" customFormat="1">
      <c r="A1804" s="13"/>
      <c r="B1804" s="234"/>
      <c r="C1804" s="235"/>
      <c r="D1804" s="236" t="s">
        <v>167</v>
      </c>
      <c r="E1804" s="237" t="s">
        <v>36</v>
      </c>
      <c r="F1804" s="238" t="s">
        <v>1900</v>
      </c>
      <c r="G1804" s="235"/>
      <c r="H1804" s="237" t="s">
        <v>36</v>
      </c>
      <c r="I1804" s="239"/>
      <c r="J1804" s="235"/>
      <c r="K1804" s="235"/>
      <c r="L1804" s="240"/>
      <c r="M1804" s="241"/>
      <c r="N1804" s="242"/>
      <c r="O1804" s="242"/>
      <c r="P1804" s="242"/>
      <c r="Q1804" s="242"/>
      <c r="R1804" s="242"/>
      <c r="S1804" s="242"/>
      <c r="T1804" s="243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T1804" s="244" t="s">
        <v>167</v>
      </c>
      <c r="AU1804" s="244" t="s">
        <v>94</v>
      </c>
      <c r="AV1804" s="13" t="s">
        <v>91</v>
      </c>
      <c r="AW1804" s="13" t="s">
        <v>43</v>
      </c>
      <c r="AX1804" s="13" t="s">
        <v>83</v>
      </c>
      <c r="AY1804" s="244" t="s">
        <v>156</v>
      </c>
    </row>
    <row r="1805" s="13" customFormat="1">
      <c r="A1805" s="13"/>
      <c r="B1805" s="234"/>
      <c r="C1805" s="235"/>
      <c r="D1805" s="236" t="s">
        <v>167</v>
      </c>
      <c r="E1805" s="237" t="s">
        <v>36</v>
      </c>
      <c r="F1805" s="238" t="s">
        <v>1901</v>
      </c>
      <c r="G1805" s="235"/>
      <c r="H1805" s="237" t="s">
        <v>36</v>
      </c>
      <c r="I1805" s="239"/>
      <c r="J1805" s="235"/>
      <c r="K1805" s="235"/>
      <c r="L1805" s="240"/>
      <c r="M1805" s="241"/>
      <c r="N1805" s="242"/>
      <c r="O1805" s="242"/>
      <c r="P1805" s="242"/>
      <c r="Q1805" s="242"/>
      <c r="R1805" s="242"/>
      <c r="S1805" s="242"/>
      <c r="T1805" s="243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T1805" s="244" t="s">
        <v>167</v>
      </c>
      <c r="AU1805" s="244" t="s">
        <v>94</v>
      </c>
      <c r="AV1805" s="13" t="s">
        <v>91</v>
      </c>
      <c r="AW1805" s="13" t="s">
        <v>43</v>
      </c>
      <c r="AX1805" s="13" t="s">
        <v>83</v>
      </c>
      <c r="AY1805" s="244" t="s">
        <v>156</v>
      </c>
    </row>
    <row r="1806" s="13" customFormat="1">
      <c r="A1806" s="13"/>
      <c r="B1806" s="234"/>
      <c r="C1806" s="235"/>
      <c r="D1806" s="236" t="s">
        <v>167</v>
      </c>
      <c r="E1806" s="237" t="s">
        <v>36</v>
      </c>
      <c r="F1806" s="238" t="s">
        <v>1902</v>
      </c>
      <c r="G1806" s="235"/>
      <c r="H1806" s="237" t="s">
        <v>36</v>
      </c>
      <c r="I1806" s="239"/>
      <c r="J1806" s="235"/>
      <c r="K1806" s="235"/>
      <c r="L1806" s="240"/>
      <c r="M1806" s="241"/>
      <c r="N1806" s="242"/>
      <c r="O1806" s="242"/>
      <c r="P1806" s="242"/>
      <c r="Q1806" s="242"/>
      <c r="R1806" s="242"/>
      <c r="S1806" s="242"/>
      <c r="T1806" s="243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T1806" s="244" t="s">
        <v>167</v>
      </c>
      <c r="AU1806" s="244" t="s">
        <v>94</v>
      </c>
      <c r="AV1806" s="13" t="s">
        <v>91</v>
      </c>
      <c r="AW1806" s="13" t="s">
        <v>43</v>
      </c>
      <c r="AX1806" s="13" t="s">
        <v>83</v>
      </c>
      <c r="AY1806" s="244" t="s">
        <v>156</v>
      </c>
    </row>
    <row r="1807" s="14" customFormat="1">
      <c r="A1807" s="14"/>
      <c r="B1807" s="245"/>
      <c r="C1807" s="246"/>
      <c r="D1807" s="236" t="s">
        <v>167</v>
      </c>
      <c r="E1807" s="247" t="s">
        <v>36</v>
      </c>
      <c r="F1807" s="248" t="s">
        <v>1903</v>
      </c>
      <c r="G1807" s="246"/>
      <c r="H1807" s="249">
        <v>13.859999999999999</v>
      </c>
      <c r="I1807" s="250"/>
      <c r="J1807" s="246"/>
      <c r="K1807" s="246"/>
      <c r="L1807" s="251"/>
      <c r="M1807" s="252"/>
      <c r="N1807" s="253"/>
      <c r="O1807" s="253"/>
      <c r="P1807" s="253"/>
      <c r="Q1807" s="253"/>
      <c r="R1807" s="253"/>
      <c r="S1807" s="253"/>
      <c r="T1807" s="254"/>
      <c r="U1807" s="14"/>
      <c r="V1807" s="14"/>
      <c r="W1807" s="14"/>
      <c r="X1807" s="14"/>
      <c r="Y1807" s="14"/>
      <c r="Z1807" s="14"/>
      <c r="AA1807" s="14"/>
      <c r="AB1807" s="14"/>
      <c r="AC1807" s="14"/>
      <c r="AD1807" s="14"/>
      <c r="AE1807" s="14"/>
      <c r="AT1807" s="255" t="s">
        <v>167</v>
      </c>
      <c r="AU1807" s="255" t="s">
        <v>94</v>
      </c>
      <c r="AV1807" s="14" t="s">
        <v>94</v>
      </c>
      <c r="AW1807" s="14" t="s">
        <v>43</v>
      </c>
      <c r="AX1807" s="14" t="s">
        <v>91</v>
      </c>
      <c r="AY1807" s="255" t="s">
        <v>156</v>
      </c>
    </row>
    <row r="1808" s="2" customFormat="1" ht="24.15" customHeight="1">
      <c r="A1808" s="42"/>
      <c r="B1808" s="43"/>
      <c r="C1808" s="216" t="s">
        <v>1909</v>
      </c>
      <c r="D1808" s="216" t="s">
        <v>158</v>
      </c>
      <c r="E1808" s="217" t="s">
        <v>1910</v>
      </c>
      <c r="F1808" s="218" t="s">
        <v>1911</v>
      </c>
      <c r="G1808" s="219" t="s">
        <v>212</v>
      </c>
      <c r="H1808" s="220">
        <v>45.149999999999999</v>
      </c>
      <c r="I1808" s="221"/>
      <c r="J1808" s="222">
        <f>ROUND(I1808*H1808,2)</f>
        <v>0</v>
      </c>
      <c r="K1808" s="218" t="s">
        <v>162</v>
      </c>
      <c r="L1808" s="48"/>
      <c r="M1808" s="223" t="s">
        <v>36</v>
      </c>
      <c r="N1808" s="224" t="s">
        <v>54</v>
      </c>
      <c r="O1808" s="88"/>
      <c r="P1808" s="225">
        <f>O1808*H1808</f>
        <v>0</v>
      </c>
      <c r="Q1808" s="225">
        <v>0.0087205000000000008</v>
      </c>
      <c r="R1808" s="225">
        <f>Q1808*H1808</f>
        <v>0.39373057500000003</v>
      </c>
      <c r="S1808" s="225">
        <v>0</v>
      </c>
      <c r="T1808" s="226">
        <f>S1808*H1808</f>
        <v>0</v>
      </c>
      <c r="U1808" s="42"/>
      <c r="V1808" s="42"/>
      <c r="W1808" s="42"/>
      <c r="X1808" s="42"/>
      <c r="Y1808" s="42"/>
      <c r="Z1808" s="42"/>
      <c r="AA1808" s="42"/>
      <c r="AB1808" s="42"/>
      <c r="AC1808" s="42"/>
      <c r="AD1808" s="42"/>
      <c r="AE1808" s="42"/>
      <c r="AR1808" s="227" t="s">
        <v>291</v>
      </c>
      <c r="AT1808" s="227" t="s">
        <v>158</v>
      </c>
      <c r="AU1808" s="227" t="s">
        <v>94</v>
      </c>
      <c r="AY1808" s="20" t="s">
        <v>156</v>
      </c>
      <c r="BE1808" s="228">
        <f>IF(N1808="základní",J1808,0)</f>
        <v>0</v>
      </c>
      <c r="BF1808" s="228">
        <f>IF(N1808="snížená",J1808,0)</f>
        <v>0</v>
      </c>
      <c r="BG1808" s="228">
        <f>IF(N1808="zákl. přenesená",J1808,0)</f>
        <v>0</v>
      </c>
      <c r="BH1808" s="228">
        <f>IF(N1808="sníž. přenesená",J1808,0)</f>
        <v>0</v>
      </c>
      <c r="BI1808" s="228">
        <f>IF(N1808="nulová",J1808,0)</f>
        <v>0</v>
      </c>
      <c r="BJ1808" s="20" t="s">
        <v>91</v>
      </c>
      <c r="BK1808" s="228">
        <f>ROUND(I1808*H1808,2)</f>
        <v>0</v>
      </c>
      <c r="BL1808" s="20" t="s">
        <v>291</v>
      </c>
      <c r="BM1808" s="227" t="s">
        <v>1912</v>
      </c>
    </row>
    <row r="1809" s="2" customFormat="1">
      <c r="A1809" s="42"/>
      <c r="B1809" s="43"/>
      <c r="C1809" s="44"/>
      <c r="D1809" s="229" t="s">
        <v>165</v>
      </c>
      <c r="E1809" s="44"/>
      <c r="F1809" s="230" t="s">
        <v>1913</v>
      </c>
      <c r="G1809" s="44"/>
      <c r="H1809" s="44"/>
      <c r="I1809" s="231"/>
      <c r="J1809" s="44"/>
      <c r="K1809" s="44"/>
      <c r="L1809" s="48"/>
      <c r="M1809" s="232"/>
      <c r="N1809" s="233"/>
      <c r="O1809" s="88"/>
      <c r="P1809" s="88"/>
      <c r="Q1809" s="88"/>
      <c r="R1809" s="88"/>
      <c r="S1809" s="88"/>
      <c r="T1809" s="89"/>
      <c r="U1809" s="42"/>
      <c r="V1809" s="42"/>
      <c r="W1809" s="42"/>
      <c r="X1809" s="42"/>
      <c r="Y1809" s="42"/>
      <c r="Z1809" s="42"/>
      <c r="AA1809" s="42"/>
      <c r="AB1809" s="42"/>
      <c r="AC1809" s="42"/>
      <c r="AD1809" s="42"/>
      <c r="AE1809" s="42"/>
      <c r="AT1809" s="20" t="s">
        <v>165</v>
      </c>
      <c r="AU1809" s="20" t="s">
        <v>94</v>
      </c>
    </row>
    <row r="1810" s="2" customFormat="1">
      <c r="A1810" s="42"/>
      <c r="B1810" s="43"/>
      <c r="C1810" s="44"/>
      <c r="D1810" s="236" t="s">
        <v>413</v>
      </c>
      <c r="E1810" s="44"/>
      <c r="F1810" s="278" t="s">
        <v>1914</v>
      </c>
      <c r="G1810" s="44"/>
      <c r="H1810" s="44"/>
      <c r="I1810" s="231"/>
      <c r="J1810" s="44"/>
      <c r="K1810" s="44"/>
      <c r="L1810" s="48"/>
      <c r="M1810" s="232"/>
      <c r="N1810" s="233"/>
      <c r="O1810" s="88"/>
      <c r="P1810" s="88"/>
      <c r="Q1810" s="88"/>
      <c r="R1810" s="88"/>
      <c r="S1810" s="88"/>
      <c r="T1810" s="89"/>
      <c r="U1810" s="42"/>
      <c r="V1810" s="42"/>
      <c r="W1810" s="42"/>
      <c r="X1810" s="42"/>
      <c r="Y1810" s="42"/>
      <c r="Z1810" s="42"/>
      <c r="AA1810" s="42"/>
      <c r="AB1810" s="42"/>
      <c r="AC1810" s="42"/>
      <c r="AD1810" s="42"/>
      <c r="AE1810" s="42"/>
      <c r="AT1810" s="20" t="s">
        <v>413</v>
      </c>
      <c r="AU1810" s="20" t="s">
        <v>94</v>
      </c>
    </row>
    <row r="1811" s="13" customFormat="1">
      <c r="A1811" s="13"/>
      <c r="B1811" s="234"/>
      <c r="C1811" s="235"/>
      <c r="D1811" s="236" t="s">
        <v>167</v>
      </c>
      <c r="E1811" s="237" t="s">
        <v>36</v>
      </c>
      <c r="F1811" s="238" t="s">
        <v>1915</v>
      </c>
      <c r="G1811" s="235"/>
      <c r="H1811" s="237" t="s">
        <v>36</v>
      </c>
      <c r="I1811" s="239"/>
      <c r="J1811" s="235"/>
      <c r="K1811" s="235"/>
      <c r="L1811" s="240"/>
      <c r="M1811" s="241"/>
      <c r="N1811" s="242"/>
      <c r="O1811" s="242"/>
      <c r="P1811" s="242"/>
      <c r="Q1811" s="242"/>
      <c r="R1811" s="242"/>
      <c r="S1811" s="242"/>
      <c r="T1811" s="243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T1811" s="244" t="s">
        <v>167</v>
      </c>
      <c r="AU1811" s="244" t="s">
        <v>94</v>
      </c>
      <c r="AV1811" s="13" t="s">
        <v>91</v>
      </c>
      <c r="AW1811" s="13" t="s">
        <v>43</v>
      </c>
      <c r="AX1811" s="13" t="s">
        <v>83</v>
      </c>
      <c r="AY1811" s="244" t="s">
        <v>156</v>
      </c>
    </row>
    <row r="1812" s="13" customFormat="1">
      <c r="A1812" s="13"/>
      <c r="B1812" s="234"/>
      <c r="C1812" s="235"/>
      <c r="D1812" s="236" t="s">
        <v>167</v>
      </c>
      <c r="E1812" s="237" t="s">
        <v>36</v>
      </c>
      <c r="F1812" s="238" t="s">
        <v>1916</v>
      </c>
      <c r="G1812" s="235"/>
      <c r="H1812" s="237" t="s">
        <v>36</v>
      </c>
      <c r="I1812" s="239"/>
      <c r="J1812" s="235"/>
      <c r="K1812" s="235"/>
      <c r="L1812" s="240"/>
      <c r="M1812" s="241"/>
      <c r="N1812" s="242"/>
      <c r="O1812" s="242"/>
      <c r="P1812" s="242"/>
      <c r="Q1812" s="242"/>
      <c r="R1812" s="242"/>
      <c r="S1812" s="242"/>
      <c r="T1812" s="243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44" t="s">
        <v>167</v>
      </c>
      <c r="AU1812" s="244" t="s">
        <v>94</v>
      </c>
      <c r="AV1812" s="13" t="s">
        <v>91</v>
      </c>
      <c r="AW1812" s="13" t="s">
        <v>43</v>
      </c>
      <c r="AX1812" s="13" t="s">
        <v>83</v>
      </c>
      <c r="AY1812" s="244" t="s">
        <v>156</v>
      </c>
    </row>
    <row r="1813" s="13" customFormat="1">
      <c r="A1813" s="13"/>
      <c r="B1813" s="234"/>
      <c r="C1813" s="235"/>
      <c r="D1813" s="236" t="s">
        <v>167</v>
      </c>
      <c r="E1813" s="237" t="s">
        <v>36</v>
      </c>
      <c r="F1813" s="238" t="s">
        <v>1917</v>
      </c>
      <c r="G1813" s="235"/>
      <c r="H1813" s="237" t="s">
        <v>36</v>
      </c>
      <c r="I1813" s="239"/>
      <c r="J1813" s="235"/>
      <c r="K1813" s="235"/>
      <c r="L1813" s="240"/>
      <c r="M1813" s="241"/>
      <c r="N1813" s="242"/>
      <c r="O1813" s="242"/>
      <c r="P1813" s="242"/>
      <c r="Q1813" s="242"/>
      <c r="R1813" s="242"/>
      <c r="S1813" s="242"/>
      <c r="T1813" s="243"/>
      <c r="U1813" s="13"/>
      <c r="V1813" s="13"/>
      <c r="W1813" s="13"/>
      <c r="X1813" s="13"/>
      <c r="Y1813" s="13"/>
      <c r="Z1813" s="13"/>
      <c r="AA1813" s="13"/>
      <c r="AB1813" s="13"/>
      <c r="AC1813" s="13"/>
      <c r="AD1813" s="13"/>
      <c r="AE1813" s="13"/>
      <c r="AT1813" s="244" t="s">
        <v>167</v>
      </c>
      <c r="AU1813" s="244" t="s">
        <v>94</v>
      </c>
      <c r="AV1813" s="13" t="s">
        <v>91</v>
      </c>
      <c r="AW1813" s="13" t="s">
        <v>43</v>
      </c>
      <c r="AX1813" s="13" t="s">
        <v>83</v>
      </c>
      <c r="AY1813" s="244" t="s">
        <v>156</v>
      </c>
    </row>
    <row r="1814" s="13" customFormat="1">
      <c r="A1814" s="13"/>
      <c r="B1814" s="234"/>
      <c r="C1814" s="235"/>
      <c r="D1814" s="236" t="s">
        <v>167</v>
      </c>
      <c r="E1814" s="237" t="s">
        <v>36</v>
      </c>
      <c r="F1814" s="238" t="s">
        <v>1899</v>
      </c>
      <c r="G1814" s="235"/>
      <c r="H1814" s="237" t="s">
        <v>36</v>
      </c>
      <c r="I1814" s="239"/>
      <c r="J1814" s="235"/>
      <c r="K1814" s="235"/>
      <c r="L1814" s="240"/>
      <c r="M1814" s="241"/>
      <c r="N1814" s="242"/>
      <c r="O1814" s="242"/>
      <c r="P1814" s="242"/>
      <c r="Q1814" s="242"/>
      <c r="R1814" s="242"/>
      <c r="S1814" s="242"/>
      <c r="T1814" s="243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T1814" s="244" t="s">
        <v>167</v>
      </c>
      <c r="AU1814" s="244" t="s">
        <v>94</v>
      </c>
      <c r="AV1814" s="13" t="s">
        <v>91</v>
      </c>
      <c r="AW1814" s="13" t="s">
        <v>43</v>
      </c>
      <c r="AX1814" s="13" t="s">
        <v>83</v>
      </c>
      <c r="AY1814" s="244" t="s">
        <v>156</v>
      </c>
    </row>
    <row r="1815" s="13" customFormat="1">
      <c r="A1815" s="13"/>
      <c r="B1815" s="234"/>
      <c r="C1815" s="235"/>
      <c r="D1815" s="236" t="s">
        <v>167</v>
      </c>
      <c r="E1815" s="237" t="s">
        <v>36</v>
      </c>
      <c r="F1815" s="238" t="s">
        <v>1900</v>
      </c>
      <c r="G1815" s="235"/>
      <c r="H1815" s="237" t="s">
        <v>36</v>
      </c>
      <c r="I1815" s="239"/>
      <c r="J1815" s="235"/>
      <c r="K1815" s="235"/>
      <c r="L1815" s="240"/>
      <c r="M1815" s="241"/>
      <c r="N1815" s="242"/>
      <c r="O1815" s="242"/>
      <c r="P1815" s="242"/>
      <c r="Q1815" s="242"/>
      <c r="R1815" s="242"/>
      <c r="S1815" s="242"/>
      <c r="T1815" s="243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44" t="s">
        <v>167</v>
      </c>
      <c r="AU1815" s="244" t="s">
        <v>94</v>
      </c>
      <c r="AV1815" s="13" t="s">
        <v>91</v>
      </c>
      <c r="AW1815" s="13" t="s">
        <v>43</v>
      </c>
      <c r="AX1815" s="13" t="s">
        <v>83</v>
      </c>
      <c r="AY1815" s="244" t="s">
        <v>156</v>
      </c>
    </row>
    <row r="1816" s="13" customFormat="1">
      <c r="A1816" s="13"/>
      <c r="B1816" s="234"/>
      <c r="C1816" s="235"/>
      <c r="D1816" s="236" t="s">
        <v>167</v>
      </c>
      <c r="E1816" s="237" t="s">
        <v>36</v>
      </c>
      <c r="F1816" s="238" t="s">
        <v>1918</v>
      </c>
      <c r="G1816" s="235"/>
      <c r="H1816" s="237" t="s">
        <v>36</v>
      </c>
      <c r="I1816" s="239"/>
      <c r="J1816" s="235"/>
      <c r="K1816" s="235"/>
      <c r="L1816" s="240"/>
      <c r="M1816" s="241"/>
      <c r="N1816" s="242"/>
      <c r="O1816" s="242"/>
      <c r="P1816" s="242"/>
      <c r="Q1816" s="242"/>
      <c r="R1816" s="242"/>
      <c r="S1816" s="242"/>
      <c r="T1816" s="243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T1816" s="244" t="s">
        <v>167</v>
      </c>
      <c r="AU1816" s="244" t="s">
        <v>94</v>
      </c>
      <c r="AV1816" s="13" t="s">
        <v>91</v>
      </c>
      <c r="AW1816" s="13" t="s">
        <v>43</v>
      </c>
      <c r="AX1816" s="13" t="s">
        <v>83</v>
      </c>
      <c r="AY1816" s="244" t="s">
        <v>156</v>
      </c>
    </row>
    <row r="1817" s="13" customFormat="1">
      <c r="A1817" s="13"/>
      <c r="B1817" s="234"/>
      <c r="C1817" s="235"/>
      <c r="D1817" s="236" t="s">
        <v>167</v>
      </c>
      <c r="E1817" s="237" t="s">
        <v>36</v>
      </c>
      <c r="F1817" s="238" t="s">
        <v>1919</v>
      </c>
      <c r="G1817" s="235"/>
      <c r="H1817" s="237" t="s">
        <v>36</v>
      </c>
      <c r="I1817" s="239"/>
      <c r="J1817" s="235"/>
      <c r="K1817" s="235"/>
      <c r="L1817" s="240"/>
      <c r="M1817" s="241"/>
      <c r="N1817" s="242"/>
      <c r="O1817" s="242"/>
      <c r="P1817" s="242"/>
      <c r="Q1817" s="242"/>
      <c r="R1817" s="242"/>
      <c r="S1817" s="242"/>
      <c r="T1817" s="243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T1817" s="244" t="s">
        <v>167</v>
      </c>
      <c r="AU1817" s="244" t="s">
        <v>94</v>
      </c>
      <c r="AV1817" s="13" t="s">
        <v>91</v>
      </c>
      <c r="AW1817" s="13" t="s">
        <v>43</v>
      </c>
      <c r="AX1817" s="13" t="s">
        <v>83</v>
      </c>
      <c r="AY1817" s="244" t="s">
        <v>156</v>
      </c>
    </row>
    <row r="1818" s="13" customFormat="1">
      <c r="A1818" s="13"/>
      <c r="B1818" s="234"/>
      <c r="C1818" s="235"/>
      <c r="D1818" s="236" t="s">
        <v>167</v>
      </c>
      <c r="E1818" s="237" t="s">
        <v>36</v>
      </c>
      <c r="F1818" s="238" t="s">
        <v>1920</v>
      </c>
      <c r="G1818" s="235"/>
      <c r="H1818" s="237" t="s">
        <v>36</v>
      </c>
      <c r="I1818" s="239"/>
      <c r="J1818" s="235"/>
      <c r="K1818" s="235"/>
      <c r="L1818" s="240"/>
      <c r="M1818" s="241"/>
      <c r="N1818" s="242"/>
      <c r="O1818" s="242"/>
      <c r="P1818" s="242"/>
      <c r="Q1818" s="242"/>
      <c r="R1818" s="242"/>
      <c r="S1818" s="242"/>
      <c r="T1818" s="243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T1818" s="244" t="s">
        <v>167</v>
      </c>
      <c r="AU1818" s="244" t="s">
        <v>94</v>
      </c>
      <c r="AV1818" s="13" t="s">
        <v>91</v>
      </c>
      <c r="AW1818" s="13" t="s">
        <v>43</v>
      </c>
      <c r="AX1818" s="13" t="s">
        <v>83</v>
      </c>
      <c r="AY1818" s="244" t="s">
        <v>156</v>
      </c>
    </row>
    <row r="1819" s="14" customFormat="1">
      <c r="A1819" s="14"/>
      <c r="B1819" s="245"/>
      <c r="C1819" s="246"/>
      <c r="D1819" s="236" t="s">
        <v>167</v>
      </c>
      <c r="E1819" s="247" t="s">
        <v>36</v>
      </c>
      <c r="F1819" s="248" t="s">
        <v>1921</v>
      </c>
      <c r="G1819" s="246"/>
      <c r="H1819" s="249">
        <v>7.2000000000000002</v>
      </c>
      <c r="I1819" s="250"/>
      <c r="J1819" s="246"/>
      <c r="K1819" s="246"/>
      <c r="L1819" s="251"/>
      <c r="M1819" s="252"/>
      <c r="N1819" s="253"/>
      <c r="O1819" s="253"/>
      <c r="P1819" s="253"/>
      <c r="Q1819" s="253"/>
      <c r="R1819" s="253"/>
      <c r="S1819" s="253"/>
      <c r="T1819" s="254"/>
      <c r="U1819" s="14"/>
      <c r="V1819" s="14"/>
      <c r="W1819" s="14"/>
      <c r="X1819" s="14"/>
      <c r="Y1819" s="14"/>
      <c r="Z1819" s="14"/>
      <c r="AA1819" s="14"/>
      <c r="AB1819" s="14"/>
      <c r="AC1819" s="14"/>
      <c r="AD1819" s="14"/>
      <c r="AE1819" s="14"/>
      <c r="AT1819" s="255" t="s">
        <v>167</v>
      </c>
      <c r="AU1819" s="255" t="s">
        <v>94</v>
      </c>
      <c r="AV1819" s="14" t="s">
        <v>94</v>
      </c>
      <c r="AW1819" s="14" t="s">
        <v>43</v>
      </c>
      <c r="AX1819" s="14" t="s">
        <v>83</v>
      </c>
      <c r="AY1819" s="255" t="s">
        <v>156</v>
      </c>
    </row>
    <row r="1820" s="13" customFormat="1">
      <c r="A1820" s="13"/>
      <c r="B1820" s="234"/>
      <c r="C1820" s="235"/>
      <c r="D1820" s="236" t="s">
        <v>167</v>
      </c>
      <c r="E1820" s="237" t="s">
        <v>36</v>
      </c>
      <c r="F1820" s="238" t="s">
        <v>1922</v>
      </c>
      <c r="G1820" s="235"/>
      <c r="H1820" s="237" t="s">
        <v>36</v>
      </c>
      <c r="I1820" s="239"/>
      <c r="J1820" s="235"/>
      <c r="K1820" s="235"/>
      <c r="L1820" s="240"/>
      <c r="M1820" s="241"/>
      <c r="N1820" s="242"/>
      <c r="O1820" s="242"/>
      <c r="P1820" s="242"/>
      <c r="Q1820" s="242"/>
      <c r="R1820" s="242"/>
      <c r="S1820" s="242"/>
      <c r="T1820" s="243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T1820" s="244" t="s">
        <v>167</v>
      </c>
      <c r="AU1820" s="244" t="s">
        <v>94</v>
      </c>
      <c r="AV1820" s="13" t="s">
        <v>91</v>
      </c>
      <c r="AW1820" s="13" t="s">
        <v>43</v>
      </c>
      <c r="AX1820" s="13" t="s">
        <v>83</v>
      </c>
      <c r="AY1820" s="244" t="s">
        <v>156</v>
      </c>
    </row>
    <row r="1821" s="13" customFormat="1">
      <c r="A1821" s="13"/>
      <c r="B1821" s="234"/>
      <c r="C1821" s="235"/>
      <c r="D1821" s="236" t="s">
        <v>167</v>
      </c>
      <c r="E1821" s="237" t="s">
        <v>36</v>
      </c>
      <c r="F1821" s="238" t="s">
        <v>1923</v>
      </c>
      <c r="G1821" s="235"/>
      <c r="H1821" s="237" t="s">
        <v>36</v>
      </c>
      <c r="I1821" s="239"/>
      <c r="J1821" s="235"/>
      <c r="K1821" s="235"/>
      <c r="L1821" s="240"/>
      <c r="M1821" s="241"/>
      <c r="N1821" s="242"/>
      <c r="O1821" s="242"/>
      <c r="P1821" s="242"/>
      <c r="Q1821" s="242"/>
      <c r="R1821" s="242"/>
      <c r="S1821" s="242"/>
      <c r="T1821" s="243"/>
      <c r="U1821" s="13"/>
      <c r="V1821" s="13"/>
      <c r="W1821" s="13"/>
      <c r="X1821" s="13"/>
      <c r="Y1821" s="13"/>
      <c r="Z1821" s="13"/>
      <c r="AA1821" s="13"/>
      <c r="AB1821" s="13"/>
      <c r="AC1821" s="13"/>
      <c r="AD1821" s="13"/>
      <c r="AE1821" s="13"/>
      <c r="AT1821" s="244" t="s">
        <v>167</v>
      </c>
      <c r="AU1821" s="244" t="s">
        <v>94</v>
      </c>
      <c r="AV1821" s="13" t="s">
        <v>91</v>
      </c>
      <c r="AW1821" s="13" t="s">
        <v>43</v>
      </c>
      <c r="AX1821" s="13" t="s">
        <v>83</v>
      </c>
      <c r="AY1821" s="244" t="s">
        <v>156</v>
      </c>
    </row>
    <row r="1822" s="13" customFormat="1">
      <c r="A1822" s="13"/>
      <c r="B1822" s="234"/>
      <c r="C1822" s="235"/>
      <c r="D1822" s="236" t="s">
        <v>167</v>
      </c>
      <c r="E1822" s="237" t="s">
        <v>36</v>
      </c>
      <c r="F1822" s="238" t="s">
        <v>1899</v>
      </c>
      <c r="G1822" s="235"/>
      <c r="H1822" s="237" t="s">
        <v>36</v>
      </c>
      <c r="I1822" s="239"/>
      <c r="J1822" s="235"/>
      <c r="K1822" s="235"/>
      <c r="L1822" s="240"/>
      <c r="M1822" s="241"/>
      <c r="N1822" s="242"/>
      <c r="O1822" s="242"/>
      <c r="P1822" s="242"/>
      <c r="Q1822" s="242"/>
      <c r="R1822" s="242"/>
      <c r="S1822" s="242"/>
      <c r="T1822" s="243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T1822" s="244" t="s">
        <v>167</v>
      </c>
      <c r="AU1822" s="244" t="s">
        <v>94</v>
      </c>
      <c r="AV1822" s="13" t="s">
        <v>91</v>
      </c>
      <c r="AW1822" s="13" t="s">
        <v>43</v>
      </c>
      <c r="AX1822" s="13" t="s">
        <v>83</v>
      </c>
      <c r="AY1822" s="244" t="s">
        <v>156</v>
      </c>
    </row>
    <row r="1823" s="13" customFormat="1">
      <c r="A1823" s="13"/>
      <c r="B1823" s="234"/>
      <c r="C1823" s="235"/>
      <c r="D1823" s="236" t="s">
        <v>167</v>
      </c>
      <c r="E1823" s="237" t="s">
        <v>36</v>
      </c>
      <c r="F1823" s="238" t="s">
        <v>1900</v>
      </c>
      <c r="G1823" s="235"/>
      <c r="H1823" s="237" t="s">
        <v>36</v>
      </c>
      <c r="I1823" s="239"/>
      <c r="J1823" s="235"/>
      <c r="K1823" s="235"/>
      <c r="L1823" s="240"/>
      <c r="M1823" s="241"/>
      <c r="N1823" s="242"/>
      <c r="O1823" s="242"/>
      <c r="P1823" s="242"/>
      <c r="Q1823" s="242"/>
      <c r="R1823" s="242"/>
      <c r="S1823" s="242"/>
      <c r="T1823" s="243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T1823" s="244" t="s">
        <v>167</v>
      </c>
      <c r="AU1823" s="244" t="s">
        <v>94</v>
      </c>
      <c r="AV1823" s="13" t="s">
        <v>91</v>
      </c>
      <c r="AW1823" s="13" t="s">
        <v>43</v>
      </c>
      <c r="AX1823" s="13" t="s">
        <v>83</v>
      </c>
      <c r="AY1823" s="244" t="s">
        <v>156</v>
      </c>
    </row>
    <row r="1824" s="13" customFormat="1">
      <c r="A1824" s="13"/>
      <c r="B1824" s="234"/>
      <c r="C1824" s="235"/>
      <c r="D1824" s="236" t="s">
        <v>167</v>
      </c>
      <c r="E1824" s="237" t="s">
        <v>36</v>
      </c>
      <c r="F1824" s="238" t="s">
        <v>1918</v>
      </c>
      <c r="G1824" s="235"/>
      <c r="H1824" s="237" t="s">
        <v>36</v>
      </c>
      <c r="I1824" s="239"/>
      <c r="J1824" s="235"/>
      <c r="K1824" s="235"/>
      <c r="L1824" s="240"/>
      <c r="M1824" s="241"/>
      <c r="N1824" s="242"/>
      <c r="O1824" s="242"/>
      <c r="P1824" s="242"/>
      <c r="Q1824" s="242"/>
      <c r="R1824" s="242"/>
      <c r="S1824" s="242"/>
      <c r="T1824" s="243"/>
      <c r="U1824" s="13"/>
      <c r="V1824" s="13"/>
      <c r="W1824" s="13"/>
      <c r="X1824" s="13"/>
      <c r="Y1824" s="13"/>
      <c r="Z1824" s="13"/>
      <c r="AA1824" s="13"/>
      <c r="AB1824" s="13"/>
      <c r="AC1824" s="13"/>
      <c r="AD1824" s="13"/>
      <c r="AE1824" s="13"/>
      <c r="AT1824" s="244" t="s">
        <v>167</v>
      </c>
      <c r="AU1824" s="244" t="s">
        <v>94</v>
      </c>
      <c r="AV1824" s="13" t="s">
        <v>91</v>
      </c>
      <c r="AW1824" s="13" t="s">
        <v>43</v>
      </c>
      <c r="AX1824" s="13" t="s">
        <v>83</v>
      </c>
      <c r="AY1824" s="244" t="s">
        <v>156</v>
      </c>
    </row>
    <row r="1825" s="13" customFormat="1">
      <c r="A1825" s="13"/>
      <c r="B1825" s="234"/>
      <c r="C1825" s="235"/>
      <c r="D1825" s="236" t="s">
        <v>167</v>
      </c>
      <c r="E1825" s="237" t="s">
        <v>36</v>
      </c>
      <c r="F1825" s="238" t="s">
        <v>1919</v>
      </c>
      <c r="G1825" s="235"/>
      <c r="H1825" s="237" t="s">
        <v>36</v>
      </c>
      <c r="I1825" s="239"/>
      <c r="J1825" s="235"/>
      <c r="K1825" s="235"/>
      <c r="L1825" s="240"/>
      <c r="M1825" s="241"/>
      <c r="N1825" s="242"/>
      <c r="O1825" s="242"/>
      <c r="P1825" s="242"/>
      <c r="Q1825" s="242"/>
      <c r="R1825" s="242"/>
      <c r="S1825" s="242"/>
      <c r="T1825" s="243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T1825" s="244" t="s">
        <v>167</v>
      </c>
      <c r="AU1825" s="244" t="s">
        <v>94</v>
      </c>
      <c r="AV1825" s="13" t="s">
        <v>91</v>
      </c>
      <c r="AW1825" s="13" t="s">
        <v>43</v>
      </c>
      <c r="AX1825" s="13" t="s">
        <v>83</v>
      </c>
      <c r="AY1825" s="244" t="s">
        <v>156</v>
      </c>
    </row>
    <row r="1826" s="13" customFormat="1">
      <c r="A1826" s="13"/>
      <c r="B1826" s="234"/>
      <c r="C1826" s="235"/>
      <c r="D1826" s="236" t="s">
        <v>167</v>
      </c>
      <c r="E1826" s="237" t="s">
        <v>36</v>
      </c>
      <c r="F1826" s="238" t="s">
        <v>1901</v>
      </c>
      <c r="G1826" s="235"/>
      <c r="H1826" s="237" t="s">
        <v>36</v>
      </c>
      <c r="I1826" s="239"/>
      <c r="J1826" s="235"/>
      <c r="K1826" s="235"/>
      <c r="L1826" s="240"/>
      <c r="M1826" s="241"/>
      <c r="N1826" s="242"/>
      <c r="O1826" s="242"/>
      <c r="P1826" s="242"/>
      <c r="Q1826" s="242"/>
      <c r="R1826" s="242"/>
      <c r="S1826" s="242"/>
      <c r="T1826" s="243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T1826" s="244" t="s">
        <v>167</v>
      </c>
      <c r="AU1826" s="244" t="s">
        <v>94</v>
      </c>
      <c r="AV1826" s="13" t="s">
        <v>91</v>
      </c>
      <c r="AW1826" s="13" t="s">
        <v>43</v>
      </c>
      <c r="AX1826" s="13" t="s">
        <v>83</v>
      </c>
      <c r="AY1826" s="244" t="s">
        <v>156</v>
      </c>
    </row>
    <row r="1827" s="13" customFormat="1">
      <c r="A1827" s="13"/>
      <c r="B1827" s="234"/>
      <c r="C1827" s="235"/>
      <c r="D1827" s="236" t="s">
        <v>167</v>
      </c>
      <c r="E1827" s="237" t="s">
        <v>36</v>
      </c>
      <c r="F1827" s="238" t="s">
        <v>1924</v>
      </c>
      <c r="G1827" s="235"/>
      <c r="H1827" s="237" t="s">
        <v>36</v>
      </c>
      <c r="I1827" s="239"/>
      <c r="J1827" s="235"/>
      <c r="K1827" s="235"/>
      <c r="L1827" s="240"/>
      <c r="M1827" s="241"/>
      <c r="N1827" s="242"/>
      <c r="O1827" s="242"/>
      <c r="P1827" s="242"/>
      <c r="Q1827" s="242"/>
      <c r="R1827" s="242"/>
      <c r="S1827" s="242"/>
      <c r="T1827" s="243"/>
      <c r="U1827" s="13"/>
      <c r="V1827" s="13"/>
      <c r="W1827" s="13"/>
      <c r="X1827" s="13"/>
      <c r="Y1827" s="13"/>
      <c r="Z1827" s="13"/>
      <c r="AA1827" s="13"/>
      <c r="AB1827" s="13"/>
      <c r="AC1827" s="13"/>
      <c r="AD1827" s="13"/>
      <c r="AE1827" s="13"/>
      <c r="AT1827" s="244" t="s">
        <v>167</v>
      </c>
      <c r="AU1827" s="244" t="s">
        <v>94</v>
      </c>
      <c r="AV1827" s="13" t="s">
        <v>91</v>
      </c>
      <c r="AW1827" s="13" t="s">
        <v>43</v>
      </c>
      <c r="AX1827" s="13" t="s">
        <v>83</v>
      </c>
      <c r="AY1827" s="244" t="s">
        <v>156</v>
      </c>
    </row>
    <row r="1828" s="14" customFormat="1">
      <c r="A1828" s="14"/>
      <c r="B1828" s="245"/>
      <c r="C1828" s="246"/>
      <c r="D1828" s="236" t="s">
        <v>167</v>
      </c>
      <c r="E1828" s="247" t="s">
        <v>36</v>
      </c>
      <c r="F1828" s="248" t="s">
        <v>1925</v>
      </c>
      <c r="G1828" s="246"/>
      <c r="H1828" s="249">
        <v>11.15</v>
      </c>
      <c r="I1828" s="250"/>
      <c r="J1828" s="246"/>
      <c r="K1828" s="246"/>
      <c r="L1828" s="251"/>
      <c r="M1828" s="252"/>
      <c r="N1828" s="253"/>
      <c r="O1828" s="253"/>
      <c r="P1828" s="253"/>
      <c r="Q1828" s="253"/>
      <c r="R1828" s="253"/>
      <c r="S1828" s="253"/>
      <c r="T1828" s="254"/>
      <c r="U1828" s="14"/>
      <c r="V1828" s="14"/>
      <c r="W1828" s="14"/>
      <c r="X1828" s="14"/>
      <c r="Y1828" s="14"/>
      <c r="Z1828" s="14"/>
      <c r="AA1828" s="14"/>
      <c r="AB1828" s="14"/>
      <c r="AC1828" s="14"/>
      <c r="AD1828" s="14"/>
      <c r="AE1828" s="14"/>
      <c r="AT1828" s="255" t="s">
        <v>167</v>
      </c>
      <c r="AU1828" s="255" t="s">
        <v>94</v>
      </c>
      <c r="AV1828" s="14" t="s">
        <v>94</v>
      </c>
      <c r="AW1828" s="14" t="s">
        <v>43</v>
      </c>
      <c r="AX1828" s="14" t="s">
        <v>83</v>
      </c>
      <c r="AY1828" s="255" t="s">
        <v>156</v>
      </c>
    </row>
    <row r="1829" s="13" customFormat="1">
      <c r="A1829" s="13"/>
      <c r="B1829" s="234"/>
      <c r="C1829" s="235"/>
      <c r="D1829" s="236" t="s">
        <v>167</v>
      </c>
      <c r="E1829" s="237" t="s">
        <v>36</v>
      </c>
      <c r="F1829" s="238" t="s">
        <v>1916</v>
      </c>
      <c r="G1829" s="235"/>
      <c r="H1829" s="237" t="s">
        <v>36</v>
      </c>
      <c r="I1829" s="239"/>
      <c r="J1829" s="235"/>
      <c r="K1829" s="235"/>
      <c r="L1829" s="240"/>
      <c r="M1829" s="241"/>
      <c r="N1829" s="242"/>
      <c r="O1829" s="242"/>
      <c r="P1829" s="242"/>
      <c r="Q1829" s="242"/>
      <c r="R1829" s="242"/>
      <c r="S1829" s="242"/>
      <c r="T1829" s="243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T1829" s="244" t="s">
        <v>167</v>
      </c>
      <c r="AU1829" s="244" t="s">
        <v>94</v>
      </c>
      <c r="AV1829" s="13" t="s">
        <v>91</v>
      </c>
      <c r="AW1829" s="13" t="s">
        <v>43</v>
      </c>
      <c r="AX1829" s="13" t="s">
        <v>83</v>
      </c>
      <c r="AY1829" s="244" t="s">
        <v>156</v>
      </c>
    </row>
    <row r="1830" s="13" customFormat="1">
      <c r="A1830" s="13"/>
      <c r="B1830" s="234"/>
      <c r="C1830" s="235"/>
      <c r="D1830" s="236" t="s">
        <v>167</v>
      </c>
      <c r="E1830" s="237" t="s">
        <v>36</v>
      </c>
      <c r="F1830" s="238" t="s">
        <v>1917</v>
      </c>
      <c r="G1830" s="235"/>
      <c r="H1830" s="237" t="s">
        <v>36</v>
      </c>
      <c r="I1830" s="239"/>
      <c r="J1830" s="235"/>
      <c r="K1830" s="235"/>
      <c r="L1830" s="240"/>
      <c r="M1830" s="241"/>
      <c r="N1830" s="242"/>
      <c r="O1830" s="242"/>
      <c r="P1830" s="242"/>
      <c r="Q1830" s="242"/>
      <c r="R1830" s="242"/>
      <c r="S1830" s="242"/>
      <c r="T1830" s="243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T1830" s="244" t="s">
        <v>167</v>
      </c>
      <c r="AU1830" s="244" t="s">
        <v>94</v>
      </c>
      <c r="AV1830" s="13" t="s">
        <v>91</v>
      </c>
      <c r="AW1830" s="13" t="s">
        <v>43</v>
      </c>
      <c r="AX1830" s="13" t="s">
        <v>83</v>
      </c>
      <c r="AY1830" s="244" t="s">
        <v>156</v>
      </c>
    </row>
    <row r="1831" s="13" customFormat="1">
      <c r="A1831" s="13"/>
      <c r="B1831" s="234"/>
      <c r="C1831" s="235"/>
      <c r="D1831" s="236" t="s">
        <v>167</v>
      </c>
      <c r="E1831" s="237" t="s">
        <v>36</v>
      </c>
      <c r="F1831" s="238" t="s">
        <v>1899</v>
      </c>
      <c r="G1831" s="235"/>
      <c r="H1831" s="237" t="s">
        <v>36</v>
      </c>
      <c r="I1831" s="239"/>
      <c r="J1831" s="235"/>
      <c r="K1831" s="235"/>
      <c r="L1831" s="240"/>
      <c r="M1831" s="241"/>
      <c r="N1831" s="242"/>
      <c r="O1831" s="242"/>
      <c r="P1831" s="242"/>
      <c r="Q1831" s="242"/>
      <c r="R1831" s="242"/>
      <c r="S1831" s="242"/>
      <c r="T1831" s="243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T1831" s="244" t="s">
        <v>167</v>
      </c>
      <c r="AU1831" s="244" t="s">
        <v>94</v>
      </c>
      <c r="AV1831" s="13" t="s">
        <v>91</v>
      </c>
      <c r="AW1831" s="13" t="s">
        <v>43</v>
      </c>
      <c r="AX1831" s="13" t="s">
        <v>83</v>
      </c>
      <c r="AY1831" s="244" t="s">
        <v>156</v>
      </c>
    </row>
    <row r="1832" s="13" customFormat="1">
      <c r="A1832" s="13"/>
      <c r="B1832" s="234"/>
      <c r="C1832" s="235"/>
      <c r="D1832" s="236" t="s">
        <v>167</v>
      </c>
      <c r="E1832" s="237" t="s">
        <v>36</v>
      </c>
      <c r="F1832" s="238" t="s">
        <v>1900</v>
      </c>
      <c r="G1832" s="235"/>
      <c r="H1832" s="237" t="s">
        <v>36</v>
      </c>
      <c r="I1832" s="239"/>
      <c r="J1832" s="235"/>
      <c r="K1832" s="235"/>
      <c r="L1832" s="240"/>
      <c r="M1832" s="241"/>
      <c r="N1832" s="242"/>
      <c r="O1832" s="242"/>
      <c r="P1832" s="242"/>
      <c r="Q1832" s="242"/>
      <c r="R1832" s="242"/>
      <c r="S1832" s="242"/>
      <c r="T1832" s="243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T1832" s="244" t="s">
        <v>167</v>
      </c>
      <c r="AU1832" s="244" t="s">
        <v>94</v>
      </c>
      <c r="AV1832" s="13" t="s">
        <v>91</v>
      </c>
      <c r="AW1832" s="13" t="s">
        <v>43</v>
      </c>
      <c r="AX1832" s="13" t="s">
        <v>83</v>
      </c>
      <c r="AY1832" s="244" t="s">
        <v>156</v>
      </c>
    </row>
    <row r="1833" s="13" customFormat="1">
      <c r="A1833" s="13"/>
      <c r="B1833" s="234"/>
      <c r="C1833" s="235"/>
      <c r="D1833" s="236" t="s">
        <v>167</v>
      </c>
      <c r="E1833" s="237" t="s">
        <v>36</v>
      </c>
      <c r="F1833" s="238" t="s">
        <v>1918</v>
      </c>
      <c r="G1833" s="235"/>
      <c r="H1833" s="237" t="s">
        <v>36</v>
      </c>
      <c r="I1833" s="239"/>
      <c r="J1833" s="235"/>
      <c r="K1833" s="235"/>
      <c r="L1833" s="240"/>
      <c r="M1833" s="241"/>
      <c r="N1833" s="242"/>
      <c r="O1833" s="242"/>
      <c r="P1833" s="242"/>
      <c r="Q1833" s="242"/>
      <c r="R1833" s="242"/>
      <c r="S1833" s="242"/>
      <c r="T1833" s="243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T1833" s="244" t="s">
        <v>167</v>
      </c>
      <c r="AU1833" s="244" t="s">
        <v>94</v>
      </c>
      <c r="AV1833" s="13" t="s">
        <v>91</v>
      </c>
      <c r="AW1833" s="13" t="s">
        <v>43</v>
      </c>
      <c r="AX1833" s="13" t="s">
        <v>83</v>
      </c>
      <c r="AY1833" s="244" t="s">
        <v>156</v>
      </c>
    </row>
    <row r="1834" s="13" customFormat="1">
      <c r="A1834" s="13"/>
      <c r="B1834" s="234"/>
      <c r="C1834" s="235"/>
      <c r="D1834" s="236" t="s">
        <v>167</v>
      </c>
      <c r="E1834" s="237" t="s">
        <v>36</v>
      </c>
      <c r="F1834" s="238" t="s">
        <v>1919</v>
      </c>
      <c r="G1834" s="235"/>
      <c r="H1834" s="237" t="s">
        <v>36</v>
      </c>
      <c r="I1834" s="239"/>
      <c r="J1834" s="235"/>
      <c r="K1834" s="235"/>
      <c r="L1834" s="240"/>
      <c r="M1834" s="241"/>
      <c r="N1834" s="242"/>
      <c r="O1834" s="242"/>
      <c r="P1834" s="242"/>
      <c r="Q1834" s="242"/>
      <c r="R1834" s="242"/>
      <c r="S1834" s="242"/>
      <c r="T1834" s="243"/>
      <c r="U1834" s="13"/>
      <c r="V1834" s="13"/>
      <c r="W1834" s="13"/>
      <c r="X1834" s="13"/>
      <c r="Y1834" s="13"/>
      <c r="Z1834" s="13"/>
      <c r="AA1834" s="13"/>
      <c r="AB1834" s="13"/>
      <c r="AC1834" s="13"/>
      <c r="AD1834" s="13"/>
      <c r="AE1834" s="13"/>
      <c r="AT1834" s="244" t="s">
        <v>167</v>
      </c>
      <c r="AU1834" s="244" t="s">
        <v>94</v>
      </c>
      <c r="AV1834" s="13" t="s">
        <v>91</v>
      </c>
      <c r="AW1834" s="13" t="s">
        <v>43</v>
      </c>
      <c r="AX1834" s="13" t="s">
        <v>83</v>
      </c>
      <c r="AY1834" s="244" t="s">
        <v>156</v>
      </c>
    </row>
    <row r="1835" s="13" customFormat="1">
      <c r="A1835" s="13"/>
      <c r="B1835" s="234"/>
      <c r="C1835" s="235"/>
      <c r="D1835" s="236" t="s">
        <v>167</v>
      </c>
      <c r="E1835" s="237" t="s">
        <v>36</v>
      </c>
      <c r="F1835" s="238" t="s">
        <v>1901</v>
      </c>
      <c r="G1835" s="235"/>
      <c r="H1835" s="237" t="s">
        <v>36</v>
      </c>
      <c r="I1835" s="239"/>
      <c r="J1835" s="235"/>
      <c r="K1835" s="235"/>
      <c r="L1835" s="240"/>
      <c r="M1835" s="241"/>
      <c r="N1835" s="242"/>
      <c r="O1835" s="242"/>
      <c r="P1835" s="242"/>
      <c r="Q1835" s="242"/>
      <c r="R1835" s="242"/>
      <c r="S1835" s="242"/>
      <c r="T1835" s="243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T1835" s="244" t="s">
        <v>167</v>
      </c>
      <c r="AU1835" s="244" t="s">
        <v>94</v>
      </c>
      <c r="AV1835" s="13" t="s">
        <v>91</v>
      </c>
      <c r="AW1835" s="13" t="s">
        <v>43</v>
      </c>
      <c r="AX1835" s="13" t="s">
        <v>83</v>
      </c>
      <c r="AY1835" s="244" t="s">
        <v>156</v>
      </c>
    </row>
    <row r="1836" s="13" customFormat="1">
      <c r="A1836" s="13"/>
      <c r="B1836" s="234"/>
      <c r="C1836" s="235"/>
      <c r="D1836" s="236" t="s">
        <v>167</v>
      </c>
      <c r="E1836" s="237" t="s">
        <v>36</v>
      </c>
      <c r="F1836" s="238" t="s">
        <v>1926</v>
      </c>
      <c r="G1836" s="235"/>
      <c r="H1836" s="237" t="s">
        <v>36</v>
      </c>
      <c r="I1836" s="239"/>
      <c r="J1836" s="235"/>
      <c r="K1836" s="235"/>
      <c r="L1836" s="240"/>
      <c r="M1836" s="241"/>
      <c r="N1836" s="242"/>
      <c r="O1836" s="242"/>
      <c r="P1836" s="242"/>
      <c r="Q1836" s="242"/>
      <c r="R1836" s="242"/>
      <c r="S1836" s="242"/>
      <c r="T1836" s="243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T1836" s="244" t="s">
        <v>167</v>
      </c>
      <c r="AU1836" s="244" t="s">
        <v>94</v>
      </c>
      <c r="AV1836" s="13" t="s">
        <v>91</v>
      </c>
      <c r="AW1836" s="13" t="s">
        <v>43</v>
      </c>
      <c r="AX1836" s="13" t="s">
        <v>83</v>
      </c>
      <c r="AY1836" s="244" t="s">
        <v>156</v>
      </c>
    </row>
    <row r="1837" s="14" customFormat="1">
      <c r="A1837" s="14"/>
      <c r="B1837" s="245"/>
      <c r="C1837" s="246"/>
      <c r="D1837" s="236" t="s">
        <v>167</v>
      </c>
      <c r="E1837" s="247" t="s">
        <v>36</v>
      </c>
      <c r="F1837" s="248" t="s">
        <v>1921</v>
      </c>
      <c r="G1837" s="246"/>
      <c r="H1837" s="249">
        <v>7.2000000000000002</v>
      </c>
      <c r="I1837" s="250"/>
      <c r="J1837" s="246"/>
      <c r="K1837" s="246"/>
      <c r="L1837" s="251"/>
      <c r="M1837" s="252"/>
      <c r="N1837" s="253"/>
      <c r="O1837" s="253"/>
      <c r="P1837" s="253"/>
      <c r="Q1837" s="253"/>
      <c r="R1837" s="253"/>
      <c r="S1837" s="253"/>
      <c r="T1837" s="254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55" t="s">
        <v>167</v>
      </c>
      <c r="AU1837" s="255" t="s">
        <v>94</v>
      </c>
      <c r="AV1837" s="14" t="s">
        <v>94</v>
      </c>
      <c r="AW1837" s="14" t="s">
        <v>43</v>
      </c>
      <c r="AX1837" s="14" t="s">
        <v>83</v>
      </c>
      <c r="AY1837" s="255" t="s">
        <v>156</v>
      </c>
    </row>
    <row r="1838" s="13" customFormat="1">
      <c r="A1838" s="13"/>
      <c r="B1838" s="234"/>
      <c r="C1838" s="235"/>
      <c r="D1838" s="236" t="s">
        <v>167</v>
      </c>
      <c r="E1838" s="237" t="s">
        <v>36</v>
      </c>
      <c r="F1838" s="238" t="s">
        <v>1922</v>
      </c>
      <c r="G1838" s="235"/>
      <c r="H1838" s="237" t="s">
        <v>36</v>
      </c>
      <c r="I1838" s="239"/>
      <c r="J1838" s="235"/>
      <c r="K1838" s="235"/>
      <c r="L1838" s="240"/>
      <c r="M1838" s="241"/>
      <c r="N1838" s="242"/>
      <c r="O1838" s="242"/>
      <c r="P1838" s="242"/>
      <c r="Q1838" s="242"/>
      <c r="R1838" s="242"/>
      <c r="S1838" s="242"/>
      <c r="T1838" s="243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T1838" s="244" t="s">
        <v>167</v>
      </c>
      <c r="AU1838" s="244" t="s">
        <v>94</v>
      </c>
      <c r="AV1838" s="13" t="s">
        <v>91</v>
      </c>
      <c r="AW1838" s="13" t="s">
        <v>43</v>
      </c>
      <c r="AX1838" s="13" t="s">
        <v>83</v>
      </c>
      <c r="AY1838" s="244" t="s">
        <v>156</v>
      </c>
    </row>
    <row r="1839" s="13" customFormat="1">
      <c r="A1839" s="13"/>
      <c r="B1839" s="234"/>
      <c r="C1839" s="235"/>
      <c r="D1839" s="236" t="s">
        <v>167</v>
      </c>
      <c r="E1839" s="237" t="s">
        <v>36</v>
      </c>
      <c r="F1839" s="238" t="s">
        <v>1927</v>
      </c>
      <c r="G1839" s="235"/>
      <c r="H1839" s="237" t="s">
        <v>36</v>
      </c>
      <c r="I1839" s="239"/>
      <c r="J1839" s="235"/>
      <c r="K1839" s="235"/>
      <c r="L1839" s="240"/>
      <c r="M1839" s="241"/>
      <c r="N1839" s="242"/>
      <c r="O1839" s="242"/>
      <c r="P1839" s="242"/>
      <c r="Q1839" s="242"/>
      <c r="R1839" s="242"/>
      <c r="S1839" s="242"/>
      <c r="T1839" s="243"/>
      <c r="U1839" s="13"/>
      <c r="V1839" s="13"/>
      <c r="W1839" s="13"/>
      <c r="X1839" s="13"/>
      <c r="Y1839" s="13"/>
      <c r="Z1839" s="13"/>
      <c r="AA1839" s="13"/>
      <c r="AB1839" s="13"/>
      <c r="AC1839" s="13"/>
      <c r="AD1839" s="13"/>
      <c r="AE1839" s="13"/>
      <c r="AT1839" s="244" t="s">
        <v>167</v>
      </c>
      <c r="AU1839" s="244" t="s">
        <v>94</v>
      </c>
      <c r="AV1839" s="13" t="s">
        <v>91</v>
      </c>
      <c r="AW1839" s="13" t="s">
        <v>43</v>
      </c>
      <c r="AX1839" s="13" t="s">
        <v>83</v>
      </c>
      <c r="AY1839" s="244" t="s">
        <v>156</v>
      </c>
    </row>
    <row r="1840" s="13" customFormat="1">
      <c r="A1840" s="13"/>
      <c r="B1840" s="234"/>
      <c r="C1840" s="235"/>
      <c r="D1840" s="236" t="s">
        <v>167</v>
      </c>
      <c r="E1840" s="237" t="s">
        <v>36</v>
      </c>
      <c r="F1840" s="238" t="s">
        <v>1899</v>
      </c>
      <c r="G1840" s="235"/>
      <c r="H1840" s="237" t="s">
        <v>36</v>
      </c>
      <c r="I1840" s="239"/>
      <c r="J1840" s="235"/>
      <c r="K1840" s="235"/>
      <c r="L1840" s="240"/>
      <c r="M1840" s="241"/>
      <c r="N1840" s="242"/>
      <c r="O1840" s="242"/>
      <c r="P1840" s="242"/>
      <c r="Q1840" s="242"/>
      <c r="R1840" s="242"/>
      <c r="S1840" s="242"/>
      <c r="T1840" s="243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44" t="s">
        <v>167</v>
      </c>
      <c r="AU1840" s="244" t="s">
        <v>94</v>
      </c>
      <c r="AV1840" s="13" t="s">
        <v>91</v>
      </c>
      <c r="AW1840" s="13" t="s">
        <v>43</v>
      </c>
      <c r="AX1840" s="13" t="s">
        <v>83</v>
      </c>
      <c r="AY1840" s="244" t="s">
        <v>156</v>
      </c>
    </row>
    <row r="1841" s="13" customFormat="1">
      <c r="A1841" s="13"/>
      <c r="B1841" s="234"/>
      <c r="C1841" s="235"/>
      <c r="D1841" s="236" t="s">
        <v>167</v>
      </c>
      <c r="E1841" s="237" t="s">
        <v>36</v>
      </c>
      <c r="F1841" s="238" t="s">
        <v>1900</v>
      </c>
      <c r="G1841" s="235"/>
      <c r="H1841" s="237" t="s">
        <v>36</v>
      </c>
      <c r="I1841" s="239"/>
      <c r="J1841" s="235"/>
      <c r="K1841" s="235"/>
      <c r="L1841" s="240"/>
      <c r="M1841" s="241"/>
      <c r="N1841" s="242"/>
      <c r="O1841" s="242"/>
      <c r="P1841" s="242"/>
      <c r="Q1841" s="242"/>
      <c r="R1841" s="242"/>
      <c r="S1841" s="242"/>
      <c r="T1841" s="243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T1841" s="244" t="s">
        <v>167</v>
      </c>
      <c r="AU1841" s="244" t="s">
        <v>94</v>
      </c>
      <c r="AV1841" s="13" t="s">
        <v>91</v>
      </c>
      <c r="AW1841" s="13" t="s">
        <v>43</v>
      </c>
      <c r="AX1841" s="13" t="s">
        <v>83</v>
      </c>
      <c r="AY1841" s="244" t="s">
        <v>156</v>
      </c>
    </row>
    <row r="1842" s="13" customFormat="1">
      <c r="A1842" s="13"/>
      <c r="B1842" s="234"/>
      <c r="C1842" s="235"/>
      <c r="D1842" s="236" t="s">
        <v>167</v>
      </c>
      <c r="E1842" s="237" t="s">
        <v>36</v>
      </c>
      <c r="F1842" s="238" t="s">
        <v>1918</v>
      </c>
      <c r="G1842" s="235"/>
      <c r="H1842" s="237" t="s">
        <v>36</v>
      </c>
      <c r="I1842" s="239"/>
      <c r="J1842" s="235"/>
      <c r="K1842" s="235"/>
      <c r="L1842" s="240"/>
      <c r="M1842" s="241"/>
      <c r="N1842" s="242"/>
      <c r="O1842" s="242"/>
      <c r="P1842" s="242"/>
      <c r="Q1842" s="242"/>
      <c r="R1842" s="242"/>
      <c r="S1842" s="242"/>
      <c r="T1842" s="243"/>
      <c r="U1842" s="13"/>
      <c r="V1842" s="13"/>
      <c r="W1842" s="13"/>
      <c r="X1842" s="13"/>
      <c r="Y1842" s="13"/>
      <c r="Z1842" s="13"/>
      <c r="AA1842" s="13"/>
      <c r="AB1842" s="13"/>
      <c r="AC1842" s="13"/>
      <c r="AD1842" s="13"/>
      <c r="AE1842" s="13"/>
      <c r="AT1842" s="244" t="s">
        <v>167</v>
      </c>
      <c r="AU1842" s="244" t="s">
        <v>94</v>
      </c>
      <c r="AV1842" s="13" t="s">
        <v>91</v>
      </c>
      <c r="AW1842" s="13" t="s">
        <v>43</v>
      </c>
      <c r="AX1842" s="13" t="s">
        <v>83</v>
      </c>
      <c r="AY1842" s="244" t="s">
        <v>156</v>
      </c>
    </row>
    <row r="1843" s="13" customFormat="1">
      <c r="A1843" s="13"/>
      <c r="B1843" s="234"/>
      <c r="C1843" s="235"/>
      <c r="D1843" s="236" t="s">
        <v>167</v>
      </c>
      <c r="E1843" s="237" t="s">
        <v>36</v>
      </c>
      <c r="F1843" s="238" t="s">
        <v>1919</v>
      </c>
      <c r="G1843" s="235"/>
      <c r="H1843" s="237" t="s">
        <v>36</v>
      </c>
      <c r="I1843" s="239"/>
      <c r="J1843" s="235"/>
      <c r="K1843" s="235"/>
      <c r="L1843" s="240"/>
      <c r="M1843" s="241"/>
      <c r="N1843" s="242"/>
      <c r="O1843" s="242"/>
      <c r="P1843" s="242"/>
      <c r="Q1843" s="242"/>
      <c r="R1843" s="242"/>
      <c r="S1843" s="242"/>
      <c r="T1843" s="243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T1843" s="244" t="s">
        <v>167</v>
      </c>
      <c r="AU1843" s="244" t="s">
        <v>94</v>
      </c>
      <c r="AV1843" s="13" t="s">
        <v>91</v>
      </c>
      <c r="AW1843" s="13" t="s">
        <v>43</v>
      </c>
      <c r="AX1843" s="13" t="s">
        <v>83</v>
      </c>
      <c r="AY1843" s="244" t="s">
        <v>156</v>
      </c>
    </row>
    <row r="1844" s="13" customFormat="1">
      <c r="A1844" s="13"/>
      <c r="B1844" s="234"/>
      <c r="C1844" s="235"/>
      <c r="D1844" s="236" t="s">
        <v>167</v>
      </c>
      <c r="E1844" s="237" t="s">
        <v>36</v>
      </c>
      <c r="F1844" s="238" t="s">
        <v>1901</v>
      </c>
      <c r="G1844" s="235"/>
      <c r="H1844" s="237" t="s">
        <v>36</v>
      </c>
      <c r="I1844" s="239"/>
      <c r="J1844" s="235"/>
      <c r="K1844" s="235"/>
      <c r="L1844" s="240"/>
      <c r="M1844" s="241"/>
      <c r="N1844" s="242"/>
      <c r="O1844" s="242"/>
      <c r="P1844" s="242"/>
      <c r="Q1844" s="242"/>
      <c r="R1844" s="242"/>
      <c r="S1844" s="242"/>
      <c r="T1844" s="243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T1844" s="244" t="s">
        <v>167</v>
      </c>
      <c r="AU1844" s="244" t="s">
        <v>94</v>
      </c>
      <c r="AV1844" s="13" t="s">
        <v>91</v>
      </c>
      <c r="AW1844" s="13" t="s">
        <v>43</v>
      </c>
      <c r="AX1844" s="13" t="s">
        <v>83</v>
      </c>
      <c r="AY1844" s="244" t="s">
        <v>156</v>
      </c>
    </row>
    <row r="1845" s="13" customFormat="1">
      <c r="A1845" s="13"/>
      <c r="B1845" s="234"/>
      <c r="C1845" s="235"/>
      <c r="D1845" s="236" t="s">
        <v>167</v>
      </c>
      <c r="E1845" s="237" t="s">
        <v>36</v>
      </c>
      <c r="F1845" s="238" t="s">
        <v>1928</v>
      </c>
      <c r="G1845" s="235"/>
      <c r="H1845" s="237" t="s">
        <v>36</v>
      </c>
      <c r="I1845" s="239"/>
      <c r="J1845" s="235"/>
      <c r="K1845" s="235"/>
      <c r="L1845" s="240"/>
      <c r="M1845" s="241"/>
      <c r="N1845" s="242"/>
      <c r="O1845" s="242"/>
      <c r="P1845" s="242"/>
      <c r="Q1845" s="242"/>
      <c r="R1845" s="242"/>
      <c r="S1845" s="242"/>
      <c r="T1845" s="243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T1845" s="244" t="s">
        <v>167</v>
      </c>
      <c r="AU1845" s="244" t="s">
        <v>94</v>
      </c>
      <c r="AV1845" s="13" t="s">
        <v>91</v>
      </c>
      <c r="AW1845" s="13" t="s">
        <v>43</v>
      </c>
      <c r="AX1845" s="13" t="s">
        <v>83</v>
      </c>
      <c r="AY1845" s="244" t="s">
        <v>156</v>
      </c>
    </row>
    <row r="1846" s="14" customFormat="1">
      <c r="A1846" s="14"/>
      <c r="B1846" s="245"/>
      <c r="C1846" s="246"/>
      <c r="D1846" s="236" t="s">
        <v>167</v>
      </c>
      <c r="E1846" s="247" t="s">
        <v>36</v>
      </c>
      <c r="F1846" s="248" t="s">
        <v>1925</v>
      </c>
      <c r="G1846" s="246"/>
      <c r="H1846" s="249">
        <v>11.15</v>
      </c>
      <c r="I1846" s="250"/>
      <c r="J1846" s="246"/>
      <c r="K1846" s="246"/>
      <c r="L1846" s="251"/>
      <c r="M1846" s="252"/>
      <c r="N1846" s="253"/>
      <c r="O1846" s="253"/>
      <c r="P1846" s="253"/>
      <c r="Q1846" s="253"/>
      <c r="R1846" s="253"/>
      <c r="S1846" s="253"/>
      <c r="T1846" s="254"/>
      <c r="U1846" s="14"/>
      <c r="V1846" s="14"/>
      <c r="W1846" s="14"/>
      <c r="X1846" s="14"/>
      <c r="Y1846" s="14"/>
      <c r="Z1846" s="14"/>
      <c r="AA1846" s="14"/>
      <c r="AB1846" s="14"/>
      <c r="AC1846" s="14"/>
      <c r="AD1846" s="14"/>
      <c r="AE1846" s="14"/>
      <c r="AT1846" s="255" t="s">
        <v>167</v>
      </c>
      <c r="AU1846" s="255" t="s">
        <v>94</v>
      </c>
      <c r="AV1846" s="14" t="s">
        <v>94</v>
      </c>
      <c r="AW1846" s="14" t="s">
        <v>43</v>
      </c>
      <c r="AX1846" s="14" t="s">
        <v>83</v>
      </c>
      <c r="AY1846" s="255" t="s">
        <v>156</v>
      </c>
    </row>
    <row r="1847" s="13" customFormat="1">
      <c r="A1847" s="13"/>
      <c r="B1847" s="234"/>
      <c r="C1847" s="235"/>
      <c r="D1847" s="236" t="s">
        <v>167</v>
      </c>
      <c r="E1847" s="237" t="s">
        <v>36</v>
      </c>
      <c r="F1847" s="238" t="s">
        <v>1929</v>
      </c>
      <c r="G1847" s="235"/>
      <c r="H1847" s="237" t="s">
        <v>36</v>
      </c>
      <c r="I1847" s="239"/>
      <c r="J1847" s="235"/>
      <c r="K1847" s="235"/>
      <c r="L1847" s="240"/>
      <c r="M1847" s="241"/>
      <c r="N1847" s="242"/>
      <c r="O1847" s="242"/>
      <c r="P1847" s="242"/>
      <c r="Q1847" s="242"/>
      <c r="R1847" s="242"/>
      <c r="S1847" s="242"/>
      <c r="T1847" s="243"/>
      <c r="U1847" s="13"/>
      <c r="V1847" s="13"/>
      <c r="W1847" s="13"/>
      <c r="X1847" s="13"/>
      <c r="Y1847" s="13"/>
      <c r="Z1847" s="13"/>
      <c r="AA1847" s="13"/>
      <c r="AB1847" s="13"/>
      <c r="AC1847" s="13"/>
      <c r="AD1847" s="13"/>
      <c r="AE1847" s="13"/>
      <c r="AT1847" s="244" t="s">
        <v>167</v>
      </c>
      <c r="AU1847" s="244" t="s">
        <v>94</v>
      </c>
      <c r="AV1847" s="13" t="s">
        <v>91</v>
      </c>
      <c r="AW1847" s="13" t="s">
        <v>43</v>
      </c>
      <c r="AX1847" s="13" t="s">
        <v>83</v>
      </c>
      <c r="AY1847" s="244" t="s">
        <v>156</v>
      </c>
    </row>
    <row r="1848" s="13" customFormat="1">
      <c r="A1848" s="13"/>
      <c r="B1848" s="234"/>
      <c r="C1848" s="235"/>
      <c r="D1848" s="236" t="s">
        <v>167</v>
      </c>
      <c r="E1848" s="237" t="s">
        <v>36</v>
      </c>
      <c r="F1848" s="238" t="s">
        <v>1930</v>
      </c>
      <c r="G1848" s="235"/>
      <c r="H1848" s="237" t="s">
        <v>36</v>
      </c>
      <c r="I1848" s="239"/>
      <c r="J1848" s="235"/>
      <c r="K1848" s="235"/>
      <c r="L1848" s="240"/>
      <c r="M1848" s="241"/>
      <c r="N1848" s="242"/>
      <c r="O1848" s="242"/>
      <c r="P1848" s="242"/>
      <c r="Q1848" s="242"/>
      <c r="R1848" s="242"/>
      <c r="S1848" s="242"/>
      <c r="T1848" s="243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T1848" s="244" t="s">
        <v>167</v>
      </c>
      <c r="AU1848" s="244" t="s">
        <v>94</v>
      </c>
      <c r="AV1848" s="13" t="s">
        <v>91</v>
      </c>
      <c r="AW1848" s="13" t="s">
        <v>43</v>
      </c>
      <c r="AX1848" s="13" t="s">
        <v>83</v>
      </c>
      <c r="AY1848" s="244" t="s">
        <v>156</v>
      </c>
    </row>
    <row r="1849" s="13" customFormat="1">
      <c r="A1849" s="13"/>
      <c r="B1849" s="234"/>
      <c r="C1849" s="235"/>
      <c r="D1849" s="236" t="s">
        <v>167</v>
      </c>
      <c r="E1849" s="237" t="s">
        <v>36</v>
      </c>
      <c r="F1849" s="238" t="s">
        <v>1899</v>
      </c>
      <c r="G1849" s="235"/>
      <c r="H1849" s="237" t="s">
        <v>36</v>
      </c>
      <c r="I1849" s="239"/>
      <c r="J1849" s="235"/>
      <c r="K1849" s="235"/>
      <c r="L1849" s="240"/>
      <c r="M1849" s="241"/>
      <c r="N1849" s="242"/>
      <c r="O1849" s="242"/>
      <c r="P1849" s="242"/>
      <c r="Q1849" s="242"/>
      <c r="R1849" s="242"/>
      <c r="S1849" s="242"/>
      <c r="T1849" s="243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T1849" s="244" t="s">
        <v>167</v>
      </c>
      <c r="AU1849" s="244" t="s">
        <v>94</v>
      </c>
      <c r="AV1849" s="13" t="s">
        <v>91</v>
      </c>
      <c r="AW1849" s="13" t="s">
        <v>43</v>
      </c>
      <c r="AX1849" s="13" t="s">
        <v>83</v>
      </c>
      <c r="AY1849" s="244" t="s">
        <v>156</v>
      </c>
    </row>
    <row r="1850" s="13" customFormat="1">
      <c r="A1850" s="13"/>
      <c r="B1850" s="234"/>
      <c r="C1850" s="235"/>
      <c r="D1850" s="236" t="s">
        <v>167</v>
      </c>
      <c r="E1850" s="237" t="s">
        <v>36</v>
      </c>
      <c r="F1850" s="238" t="s">
        <v>1900</v>
      </c>
      <c r="G1850" s="235"/>
      <c r="H1850" s="237" t="s">
        <v>36</v>
      </c>
      <c r="I1850" s="239"/>
      <c r="J1850" s="235"/>
      <c r="K1850" s="235"/>
      <c r="L1850" s="240"/>
      <c r="M1850" s="241"/>
      <c r="N1850" s="242"/>
      <c r="O1850" s="242"/>
      <c r="P1850" s="242"/>
      <c r="Q1850" s="242"/>
      <c r="R1850" s="242"/>
      <c r="S1850" s="242"/>
      <c r="T1850" s="243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T1850" s="244" t="s">
        <v>167</v>
      </c>
      <c r="AU1850" s="244" t="s">
        <v>94</v>
      </c>
      <c r="AV1850" s="13" t="s">
        <v>91</v>
      </c>
      <c r="AW1850" s="13" t="s">
        <v>43</v>
      </c>
      <c r="AX1850" s="13" t="s">
        <v>83</v>
      </c>
      <c r="AY1850" s="244" t="s">
        <v>156</v>
      </c>
    </row>
    <row r="1851" s="13" customFormat="1">
      <c r="A1851" s="13"/>
      <c r="B1851" s="234"/>
      <c r="C1851" s="235"/>
      <c r="D1851" s="236" t="s">
        <v>167</v>
      </c>
      <c r="E1851" s="237" t="s">
        <v>36</v>
      </c>
      <c r="F1851" s="238" t="s">
        <v>1918</v>
      </c>
      <c r="G1851" s="235"/>
      <c r="H1851" s="237" t="s">
        <v>36</v>
      </c>
      <c r="I1851" s="239"/>
      <c r="J1851" s="235"/>
      <c r="K1851" s="235"/>
      <c r="L1851" s="240"/>
      <c r="M1851" s="241"/>
      <c r="N1851" s="242"/>
      <c r="O1851" s="242"/>
      <c r="P1851" s="242"/>
      <c r="Q1851" s="242"/>
      <c r="R1851" s="242"/>
      <c r="S1851" s="242"/>
      <c r="T1851" s="243"/>
      <c r="U1851" s="13"/>
      <c r="V1851" s="13"/>
      <c r="W1851" s="13"/>
      <c r="X1851" s="13"/>
      <c r="Y1851" s="13"/>
      <c r="Z1851" s="13"/>
      <c r="AA1851" s="13"/>
      <c r="AB1851" s="13"/>
      <c r="AC1851" s="13"/>
      <c r="AD1851" s="13"/>
      <c r="AE1851" s="13"/>
      <c r="AT1851" s="244" t="s">
        <v>167</v>
      </c>
      <c r="AU1851" s="244" t="s">
        <v>94</v>
      </c>
      <c r="AV1851" s="13" t="s">
        <v>91</v>
      </c>
      <c r="AW1851" s="13" t="s">
        <v>43</v>
      </c>
      <c r="AX1851" s="13" t="s">
        <v>83</v>
      </c>
      <c r="AY1851" s="244" t="s">
        <v>156</v>
      </c>
    </row>
    <row r="1852" s="13" customFormat="1">
      <c r="A1852" s="13"/>
      <c r="B1852" s="234"/>
      <c r="C1852" s="235"/>
      <c r="D1852" s="236" t="s">
        <v>167</v>
      </c>
      <c r="E1852" s="237" t="s">
        <v>36</v>
      </c>
      <c r="F1852" s="238" t="s">
        <v>1919</v>
      </c>
      <c r="G1852" s="235"/>
      <c r="H1852" s="237" t="s">
        <v>36</v>
      </c>
      <c r="I1852" s="239"/>
      <c r="J1852" s="235"/>
      <c r="K1852" s="235"/>
      <c r="L1852" s="240"/>
      <c r="M1852" s="241"/>
      <c r="N1852" s="242"/>
      <c r="O1852" s="242"/>
      <c r="P1852" s="242"/>
      <c r="Q1852" s="242"/>
      <c r="R1852" s="242"/>
      <c r="S1852" s="242"/>
      <c r="T1852" s="243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T1852" s="244" t="s">
        <v>167</v>
      </c>
      <c r="AU1852" s="244" t="s">
        <v>94</v>
      </c>
      <c r="AV1852" s="13" t="s">
        <v>91</v>
      </c>
      <c r="AW1852" s="13" t="s">
        <v>43</v>
      </c>
      <c r="AX1852" s="13" t="s">
        <v>83</v>
      </c>
      <c r="AY1852" s="244" t="s">
        <v>156</v>
      </c>
    </row>
    <row r="1853" s="13" customFormat="1">
      <c r="A1853" s="13"/>
      <c r="B1853" s="234"/>
      <c r="C1853" s="235"/>
      <c r="D1853" s="236" t="s">
        <v>167</v>
      </c>
      <c r="E1853" s="237" t="s">
        <v>36</v>
      </c>
      <c r="F1853" s="238" t="s">
        <v>1931</v>
      </c>
      <c r="G1853" s="235"/>
      <c r="H1853" s="237" t="s">
        <v>36</v>
      </c>
      <c r="I1853" s="239"/>
      <c r="J1853" s="235"/>
      <c r="K1853" s="235"/>
      <c r="L1853" s="240"/>
      <c r="M1853" s="241"/>
      <c r="N1853" s="242"/>
      <c r="O1853" s="242"/>
      <c r="P1853" s="242"/>
      <c r="Q1853" s="242"/>
      <c r="R1853" s="242"/>
      <c r="S1853" s="242"/>
      <c r="T1853" s="243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T1853" s="244" t="s">
        <v>167</v>
      </c>
      <c r="AU1853" s="244" t="s">
        <v>94</v>
      </c>
      <c r="AV1853" s="13" t="s">
        <v>91</v>
      </c>
      <c r="AW1853" s="13" t="s">
        <v>43</v>
      </c>
      <c r="AX1853" s="13" t="s">
        <v>83</v>
      </c>
      <c r="AY1853" s="244" t="s">
        <v>156</v>
      </c>
    </row>
    <row r="1854" s="13" customFormat="1">
      <c r="A1854" s="13"/>
      <c r="B1854" s="234"/>
      <c r="C1854" s="235"/>
      <c r="D1854" s="236" t="s">
        <v>167</v>
      </c>
      <c r="E1854" s="237" t="s">
        <v>36</v>
      </c>
      <c r="F1854" s="238" t="s">
        <v>1932</v>
      </c>
      <c r="G1854" s="235"/>
      <c r="H1854" s="237" t="s">
        <v>36</v>
      </c>
      <c r="I1854" s="239"/>
      <c r="J1854" s="235"/>
      <c r="K1854" s="235"/>
      <c r="L1854" s="240"/>
      <c r="M1854" s="241"/>
      <c r="N1854" s="242"/>
      <c r="O1854" s="242"/>
      <c r="P1854" s="242"/>
      <c r="Q1854" s="242"/>
      <c r="R1854" s="242"/>
      <c r="S1854" s="242"/>
      <c r="T1854" s="243"/>
      <c r="U1854" s="13"/>
      <c r="V1854" s="13"/>
      <c r="W1854" s="13"/>
      <c r="X1854" s="13"/>
      <c r="Y1854" s="13"/>
      <c r="Z1854" s="13"/>
      <c r="AA1854" s="13"/>
      <c r="AB1854" s="13"/>
      <c r="AC1854" s="13"/>
      <c r="AD1854" s="13"/>
      <c r="AE1854" s="13"/>
      <c r="AT1854" s="244" t="s">
        <v>167</v>
      </c>
      <c r="AU1854" s="244" t="s">
        <v>94</v>
      </c>
      <c r="AV1854" s="13" t="s">
        <v>91</v>
      </c>
      <c r="AW1854" s="13" t="s">
        <v>43</v>
      </c>
      <c r="AX1854" s="13" t="s">
        <v>83</v>
      </c>
      <c r="AY1854" s="244" t="s">
        <v>156</v>
      </c>
    </row>
    <row r="1855" s="14" customFormat="1">
      <c r="A1855" s="14"/>
      <c r="B1855" s="245"/>
      <c r="C1855" s="246"/>
      <c r="D1855" s="236" t="s">
        <v>167</v>
      </c>
      <c r="E1855" s="247" t="s">
        <v>36</v>
      </c>
      <c r="F1855" s="248" t="s">
        <v>1933</v>
      </c>
      <c r="G1855" s="246"/>
      <c r="H1855" s="249">
        <v>8.4499999999999993</v>
      </c>
      <c r="I1855" s="250"/>
      <c r="J1855" s="246"/>
      <c r="K1855" s="246"/>
      <c r="L1855" s="251"/>
      <c r="M1855" s="252"/>
      <c r="N1855" s="253"/>
      <c r="O1855" s="253"/>
      <c r="P1855" s="253"/>
      <c r="Q1855" s="253"/>
      <c r="R1855" s="253"/>
      <c r="S1855" s="253"/>
      <c r="T1855" s="254"/>
      <c r="U1855" s="14"/>
      <c r="V1855" s="14"/>
      <c r="W1855" s="14"/>
      <c r="X1855" s="14"/>
      <c r="Y1855" s="14"/>
      <c r="Z1855" s="14"/>
      <c r="AA1855" s="14"/>
      <c r="AB1855" s="14"/>
      <c r="AC1855" s="14"/>
      <c r="AD1855" s="14"/>
      <c r="AE1855" s="14"/>
      <c r="AT1855" s="255" t="s">
        <v>167</v>
      </c>
      <c r="AU1855" s="255" t="s">
        <v>94</v>
      </c>
      <c r="AV1855" s="14" t="s">
        <v>94</v>
      </c>
      <c r="AW1855" s="14" t="s">
        <v>43</v>
      </c>
      <c r="AX1855" s="14" t="s">
        <v>83</v>
      </c>
      <c r="AY1855" s="255" t="s">
        <v>156</v>
      </c>
    </row>
    <row r="1856" s="15" customFormat="1">
      <c r="A1856" s="15"/>
      <c r="B1856" s="256"/>
      <c r="C1856" s="257"/>
      <c r="D1856" s="236" t="s">
        <v>167</v>
      </c>
      <c r="E1856" s="258" t="s">
        <v>36</v>
      </c>
      <c r="F1856" s="259" t="s">
        <v>250</v>
      </c>
      <c r="G1856" s="257"/>
      <c r="H1856" s="260">
        <v>45.150000000000006</v>
      </c>
      <c r="I1856" s="261"/>
      <c r="J1856" s="257"/>
      <c r="K1856" s="257"/>
      <c r="L1856" s="262"/>
      <c r="M1856" s="263"/>
      <c r="N1856" s="264"/>
      <c r="O1856" s="264"/>
      <c r="P1856" s="264"/>
      <c r="Q1856" s="264"/>
      <c r="R1856" s="264"/>
      <c r="S1856" s="264"/>
      <c r="T1856" s="265"/>
      <c r="U1856" s="15"/>
      <c r="V1856" s="15"/>
      <c r="W1856" s="15"/>
      <c r="X1856" s="15"/>
      <c r="Y1856" s="15"/>
      <c r="Z1856" s="15"/>
      <c r="AA1856" s="15"/>
      <c r="AB1856" s="15"/>
      <c r="AC1856" s="15"/>
      <c r="AD1856" s="15"/>
      <c r="AE1856" s="15"/>
      <c r="AT1856" s="266" t="s">
        <v>167</v>
      </c>
      <c r="AU1856" s="266" t="s">
        <v>94</v>
      </c>
      <c r="AV1856" s="15" t="s">
        <v>163</v>
      </c>
      <c r="AW1856" s="15" t="s">
        <v>43</v>
      </c>
      <c r="AX1856" s="15" t="s">
        <v>91</v>
      </c>
      <c r="AY1856" s="266" t="s">
        <v>156</v>
      </c>
    </row>
    <row r="1857" s="2" customFormat="1" ht="16.5" customHeight="1">
      <c r="A1857" s="42"/>
      <c r="B1857" s="43"/>
      <c r="C1857" s="282" t="s">
        <v>1934</v>
      </c>
      <c r="D1857" s="282" t="s">
        <v>849</v>
      </c>
      <c r="E1857" s="283" t="s">
        <v>1935</v>
      </c>
      <c r="F1857" s="284" t="s">
        <v>1936</v>
      </c>
      <c r="G1857" s="285" t="s">
        <v>161</v>
      </c>
      <c r="H1857" s="286">
        <v>2.6779999999999999</v>
      </c>
      <c r="I1857" s="287"/>
      <c r="J1857" s="288">
        <f>ROUND(I1857*H1857,2)</f>
        <v>0</v>
      </c>
      <c r="K1857" s="284" t="s">
        <v>162</v>
      </c>
      <c r="L1857" s="289"/>
      <c r="M1857" s="290" t="s">
        <v>36</v>
      </c>
      <c r="N1857" s="291" t="s">
        <v>54</v>
      </c>
      <c r="O1857" s="88"/>
      <c r="P1857" s="225">
        <f>O1857*H1857</f>
        <v>0</v>
      </c>
      <c r="Q1857" s="225">
        <v>0.036420000000000001</v>
      </c>
      <c r="R1857" s="225">
        <f>Q1857*H1857</f>
        <v>0.097532759999999996</v>
      </c>
      <c r="S1857" s="225">
        <v>0</v>
      </c>
      <c r="T1857" s="226">
        <f>S1857*H1857</f>
        <v>0</v>
      </c>
      <c r="U1857" s="42"/>
      <c r="V1857" s="42"/>
      <c r="W1857" s="42"/>
      <c r="X1857" s="42"/>
      <c r="Y1857" s="42"/>
      <c r="Z1857" s="42"/>
      <c r="AA1857" s="42"/>
      <c r="AB1857" s="42"/>
      <c r="AC1857" s="42"/>
      <c r="AD1857" s="42"/>
      <c r="AE1857" s="42"/>
      <c r="AR1857" s="227" t="s">
        <v>401</v>
      </c>
      <c r="AT1857" s="227" t="s">
        <v>849</v>
      </c>
      <c r="AU1857" s="227" t="s">
        <v>94</v>
      </c>
      <c r="AY1857" s="20" t="s">
        <v>156</v>
      </c>
      <c r="BE1857" s="228">
        <f>IF(N1857="základní",J1857,0)</f>
        <v>0</v>
      </c>
      <c r="BF1857" s="228">
        <f>IF(N1857="snížená",J1857,0)</f>
        <v>0</v>
      </c>
      <c r="BG1857" s="228">
        <f>IF(N1857="zákl. přenesená",J1857,0)</f>
        <v>0</v>
      </c>
      <c r="BH1857" s="228">
        <f>IF(N1857="sníž. přenesená",J1857,0)</f>
        <v>0</v>
      </c>
      <c r="BI1857" s="228">
        <f>IF(N1857="nulová",J1857,0)</f>
        <v>0</v>
      </c>
      <c r="BJ1857" s="20" t="s">
        <v>91</v>
      </c>
      <c r="BK1857" s="228">
        <f>ROUND(I1857*H1857,2)</f>
        <v>0</v>
      </c>
      <c r="BL1857" s="20" t="s">
        <v>291</v>
      </c>
      <c r="BM1857" s="227" t="s">
        <v>1937</v>
      </c>
    </row>
    <row r="1858" s="2" customFormat="1">
      <c r="A1858" s="42"/>
      <c r="B1858" s="43"/>
      <c r="C1858" s="44"/>
      <c r="D1858" s="236" t="s">
        <v>413</v>
      </c>
      <c r="E1858" s="44"/>
      <c r="F1858" s="278" t="s">
        <v>1938</v>
      </c>
      <c r="G1858" s="44"/>
      <c r="H1858" s="44"/>
      <c r="I1858" s="231"/>
      <c r="J1858" s="44"/>
      <c r="K1858" s="44"/>
      <c r="L1858" s="48"/>
      <c r="M1858" s="232"/>
      <c r="N1858" s="233"/>
      <c r="O1858" s="88"/>
      <c r="P1858" s="88"/>
      <c r="Q1858" s="88"/>
      <c r="R1858" s="88"/>
      <c r="S1858" s="88"/>
      <c r="T1858" s="89"/>
      <c r="U1858" s="42"/>
      <c r="V1858" s="42"/>
      <c r="W1858" s="42"/>
      <c r="X1858" s="42"/>
      <c r="Y1858" s="42"/>
      <c r="Z1858" s="42"/>
      <c r="AA1858" s="42"/>
      <c r="AB1858" s="42"/>
      <c r="AC1858" s="42"/>
      <c r="AD1858" s="42"/>
      <c r="AE1858" s="42"/>
      <c r="AT1858" s="20" t="s">
        <v>413</v>
      </c>
      <c r="AU1858" s="20" t="s">
        <v>94</v>
      </c>
    </row>
    <row r="1859" s="13" customFormat="1">
      <c r="A1859" s="13"/>
      <c r="B1859" s="234"/>
      <c r="C1859" s="235"/>
      <c r="D1859" s="236" t="s">
        <v>167</v>
      </c>
      <c r="E1859" s="237" t="s">
        <v>36</v>
      </c>
      <c r="F1859" s="238" t="s">
        <v>1915</v>
      </c>
      <c r="G1859" s="235"/>
      <c r="H1859" s="237" t="s">
        <v>36</v>
      </c>
      <c r="I1859" s="239"/>
      <c r="J1859" s="235"/>
      <c r="K1859" s="235"/>
      <c r="L1859" s="240"/>
      <c r="M1859" s="241"/>
      <c r="N1859" s="242"/>
      <c r="O1859" s="242"/>
      <c r="P1859" s="242"/>
      <c r="Q1859" s="242"/>
      <c r="R1859" s="242"/>
      <c r="S1859" s="242"/>
      <c r="T1859" s="243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T1859" s="244" t="s">
        <v>167</v>
      </c>
      <c r="AU1859" s="244" t="s">
        <v>94</v>
      </c>
      <c r="AV1859" s="13" t="s">
        <v>91</v>
      </c>
      <c r="AW1859" s="13" t="s">
        <v>43</v>
      </c>
      <c r="AX1859" s="13" t="s">
        <v>83</v>
      </c>
      <c r="AY1859" s="244" t="s">
        <v>156</v>
      </c>
    </row>
    <row r="1860" s="13" customFormat="1">
      <c r="A1860" s="13"/>
      <c r="B1860" s="234"/>
      <c r="C1860" s="235"/>
      <c r="D1860" s="236" t="s">
        <v>167</v>
      </c>
      <c r="E1860" s="237" t="s">
        <v>36</v>
      </c>
      <c r="F1860" s="238" t="s">
        <v>1916</v>
      </c>
      <c r="G1860" s="235"/>
      <c r="H1860" s="237" t="s">
        <v>36</v>
      </c>
      <c r="I1860" s="239"/>
      <c r="J1860" s="235"/>
      <c r="K1860" s="235"/>
      <c r="L1860" s="240"/>
      <c r="M1860" s="241"/>
      <c r="N1860" s="242"/>
      <c r="O1860" s="242"/>
      <c r="P1860" s="242"/>
      <c r="Q1860" s="242"/>
      <c r="R1860" s="242"/>
      <c r="S1860" s="242"/>
      <c r="T1860" s="243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T1860" s="244" t="s">
        <v>167</v>
      </c>
      <c r="AU1860" s="244" t="s">
        <v>94</v>
      </c>
      <c r="AV1860" s="13" t="s">
        <v>91</v>
      </c>
      <c r="AW1860" s="13" t="s">
        <v>43</v>
      </c>
      <c r="AX1860" s="13" t="s">
        <v>83</v>
      </c>
      <c r="AY1860" s="244" t="s">
        <v>156</v>
      </c>
    </row>
    <row r="1861" s="13" customFormat="1">
      <c r="A1861" s="13"/>
      <c r="B1861" s="234"/>
      <c r="C1861" s="235"/>
      <c r="D1861" s="236" t="s">
        <v>167</v>
      </c>
      <c r="E1861" s="237" t="s">
        <v>36</v>
      </c>
      <c r="F1861" s="238" t="s">
        <v>1917</v>
      </c>
      <c r="G1861" s="235"/>
      <c r="H1861" s="237" t="s">
        <v>36</v>
      </c>
      <c r="I1861" s="239"/>
      <c r="J1861" s="235"/>
      <c r="K1861" s="235"/>
      <c r="L1861" s="240"/>
      <c r="M1861" s="241"/>
      <c r="N1861" s="242"/>
      <c r="O1861" s="242"/>
      <c r="P1861" s="242"/>
      <c r="Q1861" s="242"/>
      <c r="R1861" s="242"/>
      <c r="S1861" s="242"/>
      <c r="T1861" s="243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T1861" s="244" t="s">
        <v>167</v>
      </c>
      <c r="AU1861" s="244" t="s">
        <v>94</v>
      </c>
      <c r="AV1861" s="13" t="s">
        <v>91</v>
      </c>
      <c r="AW1861" s="13" t="s">
        <v>43</v>
      </c>
      <c r="AX1861" s="13" t="s">
        <v>83</v>
      </c>
      <c r="AY1861" s="244" t="s">
        <v>156</v>
      </c>
    </row>
    <row r="1862" s="13" customFormat="1">
      <c r="A1862" s="13"/>
      <c r="B1862" s="234"/>
      <c r="C1862" s="235"/>
      <c r="D1862" s="236" t="s">
        <v>167</v>
      </c>
      <c r="E1862" s="237" t="s">
        <v>36</v>
      </c>
      <c r="F1862" s="238" t="s">
        <v>1899</v>
      </c>
      <c r="G1862" s="235"/>
      <c r="H1862" s="237" t="s">
        <v>36</v>
      </c>
      <c r="I1862" s="239"/>
      <c r="J1862" s="235"/>
      <c r="K1862" s="235"/>
      <c r="L1862" s="240"/>
      <c r="M1862" s="241"/>
      <c r="N1862" s="242"/>
      <c r="O1862" s="242"/>
      <c r="P1862" s="242"/>
      <c r="Q1862" s="242"/>
      <c r="R1862" s="242"/>
      <c r="S1862" s="242"/>
      <c r="T1862" s="243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T1862" s="244" t="s">
        <v>167</v>
      </c>
      <c r="AU1862" s="244" t="s">
        <v>94</v>
      </c>
      <c r="AV1862" s="13" t="s">
        <v>91</v>
      </c>
      <c r="AW1862" s="13" t="s">
        <v>43</v>
      </c>
      <c r="AX1862" s="13" t="s">
        <v>83</v>
      </c>
      <c r="AY1862" s="244" t="s">
        <v>156</v>
      </c>
    </row>
    <row r="1863" s="13" customFormat="1">
      <c r="A1863" s="13"/>
      <c r="B1863" s="234"/>
      <c r="C1863" s="235"/>
      <c r="D1863" s="236" t="s">
        <v>167</v>
      </c>
      <c r="E1863" s="237" t="s">
        <v>36</v>
      </c>
      <c r="F1863" s="238" t="s">
        <v>1900</v>
      </c>
      <c r="G1863" s="235"/>
      <c r="H1863" s="237" t="s">
        <v>36</v>
      </c>
      <c r="I1863" s="239"/>
      <c r="J1863" s="235"/>
      <c r="K1863" s="235"/>
      <c r="L1863" s="240"/>
      <c r="M1863" s="241"/>
      <c r="N1863" s="242"/>
      <c r="O1863" s="242"/>
      <c r="P1863" s="242"/>
      <c r="Q1863" s="242"/>
      <c r="R1863" s="242"/>
      <c r="S1863" s="242"/>
      <c r="T1863" s="243"/>
      <c r="U1863" s="13"/>
      <c r="V1863" s="13"/>
      <c r="W1863" s="13"/>
      <c r="X1863" s="13"/>
      <c r="Y1863" s="13"/>
      <c r="Z1863" s="13"/>
      <c r="AA1863" s="13"/>
      <c r="AB1863" s="13"/>
      <c r="AC1863" s="13"/>
      <c r="AD1863" s="13"/>
      <c r="AE1863" s="13"/>
      <c r="AT1863" s="244" t="s">
        <v>167</v>
      </c>
      <c r="AU1863" s="244" t="s">
        <v>94</v>
      </c>
      <c r="AV1863" s="13" t="s">
        <v>91</v>
      </c>
      <c r="AW1863" s="13" t="s">
        <v>43</v>
      </c>
      <c r="AX1863" s="13" t="s">
        <v>83</v>
      </c>
      <c r="AY1863" s="244" t="s">
        <v>156</v>
      </c>
    </row>
    <row r="1864" s="13" customFormat="1">
      <c r="A1864" s="13"/>
      <c r="B1864" s="234"/>
      <c r="C1864" s="235"/>
      <c r="D1864" s="236" t="s">
        <v>167</v>
      </c>
      <c r="E1864" s="237" t="s">
        <v>36</v>
      </c>
      <c r="F1864" s="238" t="s">
        <v>1918</v>
      </c>
      <c r="G1864" s="235"/>
      <c r="H1864" s="237" t="s">
        <v>36</v>
      </c>
      <c r="I1864" s="239"/>
      <c r="J1864" s="235"/>
      <c r="K1864" s="235"/>
      <c r="L1864" s="240"/>
      <c r="M1864" s="241"/>
      <c r="N1864" s="242"/>
      <c r="O1864" s="242"/>
      <c r="P1864" s="242"/>
      <c r="Q1864" s="242"/>
      <c r="R1864" s="242"/>
      <c r="S1864" s="242"/>
      <c r="T1864" s="243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T1864" s="244" t="s">
        <v>167</v>
      </c>
      <c r="AU1864" s="244" t="s">
        <v>94</v>
      </c>
      <c r="AV1864" s="13" t="s">
        <v>91</v>
      </c>
      <c r="AW1864" s="13" t="s">
        <v>43</v>
      </c>
      <c r="AX1864" s="13" t="s">
        <v>83</v>
      </c>
      <c r="AY1864" s="244" t="s">
        <v>156</v>
      </c>
    </row>
    <row r="1865" s="13" customFormat="1">
      <c r="A1865" s="13"/>
      <c r="B1865" s="234"/>
      <c r="C1865" s="235"/>
      <c r="D1865" s="236" t="s">
        <v>167</v>
      </c>
      <c r="E1865" s="237" t="s">
        <v>36</v>
      </c>
      <c r="F1865" s="238" t="s">
        <v>1919</v>
      </c>
      <c r="G1865" s="235"/>
      <c r="H1865" s="237" t="s">
        <v>36</v>
      </c>
      <c r="I1865" s="239"/>
      <c r="J1865" s="235"/>
      <c r="K1865" s="235"/>
      <c r="L1865" s="240"/>
      <c r="M1865" s="241"/>
      <c r="N1865" s="242"/>
      <c r="O1865" s="242"/>
      <c r="P1865" s="242"/>
      <c r="Q1865" s="242"/>
      <c r="R1865" s="242"/>
      <c r="S1865" s="242"/>
      <c r="T1865" s="243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T1865" s="244" t="s">
        <v>167</v>
      </c>
      <c r="AU1865" s="244" t="s">
        <v>94</v>
      </c>
      <c r="AV1865" s="13" t="s">
        <v>91</v>
      </c>
      <c r="AW1865" s="13" t="s">
        <v>43</v>
      </c>
      <c r="AX1865" s="13" t="s">
        <v>83</v>
      </c>
      <c r="AY1865" s="244" t="s">
        <v>156</v>
      </c>
    </row>
    <row r="1866" s="13" customFormat="1">
      <c r="A1866" s="13"/>
      <c r="B1866" s="234"/>
      <c r="C1866" s="235"/>
      <c r="D1866" s="236" t="s">
        <v>167</v>
      </c>
      <c r="E1866" s="237" t="s">
        <v>36</v>
      </c>
      <c r="F1866" s="238" t="s">
        <v>1920</v>
      </c>
      <c r="G1866" s="235"/>
      <c r="H1866" s="237" t="s">
        <v>36</v>
      </c>
      <c r="I1866" s="239"/>
      <c r="J1866" s="235"/>
      <c r="K1866" s="235"/>
      <c r="L1866" s="240"/>
      <c r="M1866" s="241"/>
      <c r="N1866" s="242"/>
      <c r="O1866" s="242"/>
      <c r="P1866" s="242"/>
      <c r="Q1866" s="242"/>
      <c r="R1866" s="242"/>
      <c r="S1866" s="242"/>
      <c r="T1866" s="243"/>
      <c r="U1866" s="13"/>
      <c r="V1866" s="13"/>
      <c r="W1866" s="13"/>
      <c r="X1866" s="13"/>
      <c r="Y1866" s="13"/>
      <c r="Z1866" s="13"/>
      <c r="AA1866" s="13"/>
      <c r="AB1866" s="13"/>
      <c r="AC1866" s="13"/>
      <c r="AD1866" s="13"/>
      <c r="AE1866" s="13"/>
      <c r="AT1866" s="244" t="s">
        <v>167</v>
      </c>
      <c r="AU1866" s="244" t="s">
        <v>94</v>
      </c>
      <c r="AV1866" s="13" t="s">
        <v>91</v>
      </c>
      <c r="AW1866" s="13" t="s">
        <v>43</v>
      </c>
      <c r="AX1866" s="13" t="s">
        <v>83</v>
      </c>
      <c r="AY1866" s="244" t="s">
        <v>156</v>
      </c>
    </row>
    <row r="1867" s="14" customFormat="1">
      <c r="A1867" s="14"/>
      <c r="B1867" s="245"/>
      <c r="C1867" s="246"/>
      <c r="D1867" s="236" t="s">
        <v>167</v>
      </c>
      <c r="E1867" s="247" t="s">
        <v>36</v>
      </c>
      <c r="F1867" s="248" t="s">
        <v>1939</v>
      </c>
      <c r="G1867" s="246"/>
      <c r="H1867" s="249">
        <v>2.6779999999999999</v>
      </c>
      <c r="I1867" s="250"/>
      <c r="J1867" s="246"/>
      <c r="K1867" s="246"/>
      <c r="L1867" s="251"/>
      <c r="M1867" s="252"/>
      <c r="N1867" s="253"/>
      <c r="O1867" s="253"/>
      <c r="P1867" s="253"/>
      <c r="Q1867" s="253"/>
      <c r="R1867" s="253"/>
      <c r="S1867" s="253"/>
      <c r="T1867" s="254"/>
      <c r="U1867" s="14"/>
      <c r="V1867" s="14"/>
      <c r="W1867" s="14"/>
      <c r="X1867" s="14"/>
      <c r="Y1867" s="14"/>
      <c r="Z1867" s="14"/>
      <c r="AA1867" s="14"/>
      <c r="AB1867" s="14"/>
      <c r="AC1867" s="14"/>
      <c r="AD1867" s="14"/>
      <c r="AE1867" s="14"/>
      <c r="AT1867" s="255" t="s">
        <v>167</v>
      </c>
      <c r="AU1867" s="255" t="s">
        <v>94</v>
      </c>
      <c r="AV1867" s="14" t="s">
        <v>94</v>
      </c>
      <c r="AW1867" s="14" t="s">
        <v>43</v>
      </c>
      <c r="AX1867" s="14" t="s">
        <v>83</v>
      </c>
      <c r="AY1867" s="255" t="s">
        <v>156</v>
      </c>
    </row>
    <row r="1868" s="15" customFormat="1">
      <c r="A1868" s="15"/>
      <c r="B1868" s="256"/>
      <c r="C1868" s="257"/>
      <c r="D1868" s="236" t="s">
        <v>167</v>
      </c>
      <c r="E1868" s="258" t="s">
        <v>36</v>
      </c>
      <c r="F1868" s="259" t="s">
        <v>250</v>
      </c>
      <c r="G1868" s="257"/>
      <c r="H1868" s="260">
        <v>2.6779999999999999</v>
      </c>
      <c r="I1868" s="261"/>
      <c r="J1868" s="257"/>
      <c r="K1868" s="257"/>
      <c r="L1868" s="262"/>
      <c r="M1868" s="263"/>
      <c r="N1868" s="264"/>
      <c r="O1868" s="264"/>
      <c r="P1868" s="264"/>
      <c r="Q1868" s="264"/>
      <c r="R1868" s="264"/>
      <c r="S1868" s="264"/>
      <c r="T1868" s="265"/>
      <c r="U1868" s="15"/>
      <c r="V1868" s="15"/>
      <c r="W1868" s="15"/>
      <c r="X1868" s="15"/>
      <c r="Y1868" s="15"/>
      <c r="Z1868" s="15"/>
      <c r="AA1868" s="15"/>
      <c r="AB1868" s="15"/>
      <c r="AC1868" s="15"/>
      <c r="AD1868" s="15"/>
      <c r="AE1868" s="15"/>
      <c r="AT1868" s="266" t="s">
        <v>167</v>
      </c>
      <c r="AU1868" s="266" t="s">
        <v>94</v>
      </c>
      <c r="AV1868" s="15" t="s">
        <v>163</v>
      </c>
      <c r="AW1868" s="15" t="s">
        <v>43</v>
      </c>
      <c r="AX1868" s="15" t="s">
        <v>91</v>
      </c>
      <c r="AY1868" s="266" t="s">
        <v>156</v>
      </c>
    </row>
    <row r="1869" s="2" customFormat="1" ht="16.5" customHeight="1">
      <c r="A1869" s="42"/>
      <c r="B1869" s="43"/>
      <c r="C1869" s="282" t="s">
        <v>1940</v>
      </c>
      <c r="D1869" s="282" t="s">
        <v>849</v>
      </c>
      <c r="E1869" s="283" t="s">
        <v>1935</v>
      </c>
      <c r="F1869" s="284" t="s">
        <v>1936</v>
      </c>
      <c r="G1869" s="285" t="s">
        <v>161</v>
      </c>
      <c r="H1869" s="286">
        <v>7.7140000000000004</v>
      </c>
      <c r="I1869" s="287"/>
      <c r="J1869" s="288">
        <f>ROUND(I1869*H1869,2)</f>
        <v>0</v>
      </c>
      <c r="K1869" s="284" t="s">
        <v>162</v>
      </c>
      <c r="L1869" s="289"/>
      <c r="M1869" s="290" t="s">
        <v>36</v>
      </c>
      <c r="N1869" s="291" t="s">
        <v>54</v>
      </c>
      <c r="O1869" s="88"/>
      <c r="P1869" s="225">
        <f>O1869*H1869</f>
        <v>0</v>
      </c>
      <c r="Q1869" s="225">
        <v>0.036420000000000001</v>
      </c>
      <c r="R1869" s="225">
        <f>Q1869*H1869</f>
        <v>0.28094388000000003</v>
      </c>
      <c r="S1869" s="225">
        <v>0</v>
      </c>
      <c r="T1869" s="226">
        <f>S1869*H1869</f>
        <v>0</v>
      </c>
      <c r="U1869" s="42"/>
      <c r="V1869" s="42"/>
      <c r="W1869" s="42"/>
      <c r="X1869" s="42"/>
      <c r="Y1869" s="42"/>
      <c r="Z1869" s="42"/>
      <c r="AA1869" s="42"/>
      <c r="AB1869" s="42"/>
      <c r="AC1869" s="42"/>
      <c r="AD1869" s="42"/>
      <c r="AE1869" s="42"/>
      <c r="AR1869" s="227" t="s">
        <v>401</v>
      </c>
      <c r="AT1869" s="227" t="s">
        <v>849</v>
      </c>
      <c r="AU1869" s="227" t="s">
        <v>94</v>
      </c>
      <c r="AY1869" s="20" t="s">
        <v>156</v>
      </c>
      <c r="BE1869" s="228">
        <f>IF(N1869="základní",J1869,0)</f>
        <v>0</v>
      </c>
      <c r="BF1869" s="228">
        <f>IF(N1869="snížená",J1869,0)</f>
        <v>0</v>
      </c>
      <c r="BG1869" s="228">
        <f>IF(N1869="zákl. přenesená",J1869,0)</f>
        <v>0</v>
      </c>
      <c r="BH1869" s="228">
        <f>IF(N1869="sníž. přenesená",J1869,0)</f>
        <v>0</v>
      </c>
      <c r="BI1869" s="228">
        <f>IF(N1869="nulová",J1869,0)</f>
        <v>0</v>
      </c>
      <c r="BJ1869" s="20" t="s">
        <v>91</v>
      </c>
      <c r="BK1869" s="228">
        <f>ROUND(I1869*H1869,2)</f>
        <v>0</v>
      </c>
      <c r="BL1869" s="20" t="s">
        <v>291</v>
      </c>
      <c r="BM1869" s="227" t="s">
        <v>1941</v>
      </c>
    </row>
    <row r="1870" s="2" customFormat="1">
      <c r="A1870" s="42"/>
      <c r="B1870" s="43"/>
      <c r="C1870" s="44"/>
      <c r="D1870" s="236" t="s">
        <v>413</v>
      </c>
      <c r="E1870" s="44"/>
      <c r="F1870" s="278" t="s">
        <v>1942</v>
      </c>
      <c r="G1870" s="44"/>
      <c r="H1870" s="44"/>
      <c r="I1870" s="231"/>
      <c r="J1870" s="44"/>
      <c r="K1870" s="44"/>
      <c r="L1870" s="48"/>
      <c r="M1870" s="232"/>
      <c r="N1870" s="233"/>
      <c r="O1870" s="88"/>
      <c r="P1870" s="88"/>
      <c r="Q1870" s="88"/>
      <c r="R1870" s="88"/>
      <c r="S1870" s="88"/>
      <c r="T1870" s="89"/>
      <c r="U1870" s="42"/>
      <c r="V1870" s="42"/>
      <c r="W1870" s="42"/>
      <c r="X1870" s="42"/>
      <c r="Y1870" s="42"/>
      <c r="Z1870" s="42"/>
      <c r="AA1870" s="42"/>
      <c r="AB1870" s="42"/>
      <c r="AC1870" s="42"/>
      <c r="AD1870" s="42"/>
      <c r="AE1870" s="42"/>
      <c r="AT1870" s="20" t="s">
        <v>413</v>
      </c>
      <c r="AU1870" s="20" t="s">
        <v>94</v>
      </c>
    </row>
    <row r="1871" s="13" customFormat="1">
      <c r="A1871" s="13"/>
      <c r="B1871" s="234"/>
      <c r="C1871" s="235"/>
      <c r="D1871" s="236" t="s">
        <v>167</v>
      </c>
      <c r="E1871" s="237" t="s">
        <v>36</v>
      </c>
      <c r="F1871" s="238" t="s">
        <v>1922</v>
      </c>
      <c r="G1871" s="235"/>
      <c r="H1871" s="237" t="s">
        <v>36</v>
      </c>
      <c r="I1871" s="239"/>
      <c r="J1871" s="235"/>
      <c r="K1871" s="235"/>
      <c r="L1871" s="240"/>
      <c r="M1871" s="241"/>
      <c r="N1871" s="242"/>
      <c r="O1871" s="242"/>
      <c r="P1871" s="242"/>
      <c r="Q1871" s="242"/>
      <c r="R1871" s="242"/>
      <c r="S1871" s="242"/>
      <c r="T1871" s="243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T1871" s="244" t="s">
        <v>167</v>
      </c>
      <c r="AU1871" s="244" t="s">
        <v>94</v>
      </c>
      <c r="AV1871" s="13" t="s">
        <v>91</v>
      </c>
      <c r="AW1871" s="13" t="s">
        <v>43</v>
      </c>
      <c r="AX1871" s="13" t="s">
        <v>83</v>
      </c>
      <c r="AY1871" s="244" t="s">
        <v>156</v>
      </c>
    </row>
    <row r="1872" s="13" customFormat="1">
      <c r="A1872" s="13"/>
      <c r="B1872" s="234"/>
      <c r="C1872" s="235"/>
      <c r="D1872" s="236" t="s">
        <v>167</v>
      </c>
      <c r="E1872" s="237" t="s">
        <v>36</v>
      </c>
      <c r="F1872" s="238" t="s">
        <v>1923</v>
      </c>
      <c r="G1872" s="235"/>
      <c r="H1872" s="237" t="s">
        <v>36</v>
      </c>
      <c r="I1872" s="239"/>
      <c r="J1872" s="235"/>
      <c r="K1872" s="235"/>
      <c r="L1872" s="240"/>
      <c r="M1872" s="241"/>
      <c r="N1872" s="242"/>
      <c r="O1872" s="242"/>
      <c r="P1872" s="242"/>
      <c r="Q1872" s="242"/>
      <c r="R1872" s="242"/>
      <c r="S1872" s="242"/>
      <c r="T1872" s="243"/>
      <c r="U1872" s="13"/>
      <c r="V1872" s="13"/>
      <c r="W1872" s="13"/>
      <c r="X1872" s="13"/>
      <c r="Y1872" s="13"/>
      <c r="Z1872" s="13"/>
      <c r="AA1872" s="13"/>
      <c r="AB1872" s="13"/>
      <c r="AC1872" s="13"/>
      <c r="AD1872" s="13"/>
      <c r="AE1872" s="13"/>
      <c r="AT1872" s="244" t="s">
        <v>167</v>
      </c>
      <c r="AU1872" s="244" t="s">
        <v>94</v>
      </c>
      <c r="AV1872" s="13" t="s">
        <v>91</v>
      </c>
      <c r="AW1872" s="13" t="s">
        <v>43</v>
      </c>
      <c r="AX1872" s="13" t="s">
        <v>83</v>
      </c>
      <c r="AY1872" s="244" t="s">
        <v>156</v>
      </c>
    </row>
    <row r="1873" s="13" customFormat="1">
      <c r="A1873" s="13"/>
      <c r="B1873" s="234"/>
      <c r="C1873" s="235"/>
      <c r="D1873" s="236" t="s">
        <v>167</v>
      </c>
      <c r="E1873" s="237" t="s">
        <v>36</v>
      </c>
      <c r="F1873" s="238" t="s">
        <v>1899</v>
      </c>
      <c r="G1873" s="235"/>
      <c r="H1873" s="237" t="s">
        <v>36</v>
      </c>
      <c r="I1873" s="239"/>
      <c r="J1873" s="235"/>
      <c r="K1873" s="235"/>
      <c r="L1873" s="240"/>
      <c r="M1873" s="241"/>
      <c r="N1873" s="242"/>
      <c r="O1873" s="242"/>
      <c r="P1873" s="242"/>
      <c r="Q1873" s="242"/>
      <c r="R1873" s="242"/>
      <c r="S1873" s="242"/>
      <c r="T1873" s="243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T1873" s="244" t="s">
        <v>167</v>
      </c>
      <c r="AU1873" s="244" t="s">
        <v>94</v>
      </c>
      <c r="AV1873" s="13" t="s">
        <v>91</v>
      </c>
      <c r="AW1873" s="13" t="s">
        <v>43</v>
      </c>
      <c r="AX1873" s="13" t="s">
        <v>83</v>
      </c>
      <c r="AY1873" s="244" t="s">
        <v>156</v>
      </c>
    </row>
    <row r="1874" s="13" customFormat="1">
      <c r="A1874" s="13"/>
      <c r="B1874" s="234"/>
      <c r="C1874" s="235"/>
      <c r="D1874" s="236" t="s">
        <v>167</v>
      </c>
      <c r="E1874" s="237" t="s">
        <v>36</v>
      </c>
      <c r="F1874" s="238" t="s">
        <v>1900</v>
      </c>
      <c r="G1874" s="235"/>
      <c r="H1874" s="237" t="s">
        <v>36</v>
      </c>
      <c r="I1874" s="239"/>
      <c r="J1874" s="235"/>
      <c r="K1874" s="235"/>
      <c r="L1874" s="240"/>
      <c r="M1874" s="241"/>
      <c r="N1874" s="242"/>
      <c r="O1874" s="242"/>
      <c r="P1874" s="242"/>
      <c r="Q1874" s="242"/>
      <c r="R1874" s="242"/>
      <c r="S1874" s="242"/>
      <c r="T1874" s="243"/>
      <c r="U1874" s="13"/>
      <c r="V1874" s="13"/>
      <c r="W1874" s="13"/>
      <c r="X1874" s="13"/>
      <c r="Y1874" s="13"/>
      <c r="Z1874" s="13"/>
      <c r="AA1874" s="13"/>
      <c r="AB1874" s="13"/>
      <c r="AC1874" s="13"/>
      <c r="AD1874" s="13"/>
      <c r="AE1874" s="13"/>
      <c r="AT1874" s="244" t="s">
        <v>167</v>
      </c>
      <c r="AU1874" s="244" t="s">
        <v>94</v>
      </c>
      <c r="AV1874" s="13" t="s">
        <v>91</v>
      </c>
      <c r="AW1874" s="13" t="s">
        <v>43</v>
      </c>
      <c r="AX1874" s="13" t="s">
        <v>83</v>
      </c>
      <c r="AY1874" s="244" t="s">
        <v>156</v>
      </c>
    </row>
    <row r="1875" s="13" customFormat="1">
      <c r="A1875" s="13"/>
      <c r="B1875" s="234"/>
      <c r="C1875" s="235"/>
      <c r="D1875" s="236" t="s">
        <v>167</v>
      </c>
      <c r="E1875" s="237" t="s">
        <v>36</v>
      </c>
      <c r="F1875" s="238" t="s">
        <v>1918</v>
      </c>
      <c r="G1875" s="235"/>
      <c r="H1875" s="237" t="s">
        <v>36</v>
      </c>
      <c r="I1875" s="239"/>
      <c r="J1875" s="235"/>
      <c r="K1875" s="235"/>
      <c r="L1875" s="240"/>
      <c r="M1875" s="241"/>
      <c r="N1875" s="242"/>
      <c r="O1875" s="242"/>
      <c r="P1875" s="242"/>
      <c r="Q1875" s="242"/>
      <c r="R1875" s="242"/>
      <c r="S1875" s="242"/>
      <c r="T1875" s="243"/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T1875" s="244" t="s">
        <v>167</v>
      </c>
      <c r="AU1875" s="244" t="s">
        <v>94</v>
      </c>
      <c r="AV1875" s="13" t="s">
        <v>91</v>
      </c>
      <c r="AW1875" s="13" t="s">
        <v>43</v>
      </c>
      <c r="AX1875" s="13" t="s">
        <v>83</v>
      </c>
      <c r="AY1875" s="244" t="s">
        <v>156</v>
      </c>
    </row>
    <row r="1876" s="13" customFormat="1">
      <c r="A1876" s="13"/>
      <c r="B1876" s="234"/>
      <c r="C1876" s="235"/>
      <c r="D1876" s="236" t="s">
        <v>167</v>
      </c>
      <c r="E1876" s="237" t="s">
        <v>36</v>
      </c>
      <c r="F1876" s="238" t="s">
        <v>1919</v>
      </c>
      <c r="G1876" s="235"/>
      <c r="H1876" s="237" t="s">
        <v>36</v>
      </c>
      <c r="I1876" s="239"/>
      <c r="J1876" s="235"/>
      <c r="K1876" s="235"/>
      <c r="L1876" s="240"/>
      <c r="M1876" s="241"/>
      <c r="N1876" s="242"/>
      <c r="O1876" s="242"/>
      <c r="P1876" s="242"/>
      <c r="Q1876" s="242"/>
      <c r="R1876" s="242"/>
      <c r="S1876" s="242"/>
      <c r="T1876" s="243"/>
      <c r="U1876" s="13"/>
      <c r="V1876" s="13"/>
      <c r="W1876" s="13"/>
      <c r="X1876" s="13"/>
      <c r="Y1876" s="13"/>
      <c r="Z1876" s="13"/>
      <c r="AA1876" s="13"/>
      <c r="AB1876" s="13"/>
      <c r="AC1876" s="13"/>
      <c r="AD1876" s="13"/>
      <c r="AE1876" s="13"/>
      <c r="AT1876" s="244" t="s">
        <v>167</v>
      </c>
      <c r="AU1876" s="244" t="s">
        <v>94</v>
      </c>
      <c r="AV1876" s="13" t="s">
        <v>91</v>
      </c>
      <c r="AW1876" s="13" t="s">
        <v>43</v>
      </c>
      <c r="AX1876" s="13" t="s">
        <v>83</v>
      </c>
      <c r="AY1876" s="244" t="s">
        <v>156</v>
      </c>
    </row>
    <row r="1877" s="13" customFormat="1">
      <c r="A1877" s="13"/>
      <c r="B1877" s="234"/>
      <c r="C1877" s="235"/>
      <c r="D1877" s="236" t="s">
        <v>167</v>
      </c>
      <c r="E1877" s="237" t="s">
        <v>36</v>
      </c>
      <c r="F1877" s="238" t="s">
        <v>1901</v>
      </c>
      <c r="G1877" s="235"/>
      <c r="H1877" s="237" t="s">
        <v>36</v>
      </c>
      <c r="I1877" s="239"/>
      <c r="J1877" s="235"/>
      <c r="K1877" s="235"/>
      <c r="L1877" s="240"/>
      <c r="M1877" s="241"/>
      <c r="N1877" s="242"/>
      <c r="O1877" s="242"/>
      <c r="P1877" s="242"/>
      <c r="Q1877" s="242"/>
      <c r="R1877" s="242"/>
      <c r="S1877" s="242"/>
      <c r="T1877" s="243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T1877" s="244" t="s">
        <v>167</v>
      </c>
      <c r="AU1877" s="244" t="s">
        <v>94</v>
      </c>
      <c r="AV1877" s="13" t="s">
        <v>91</v>
      </c>
      <c r="AW1877" s="13" t="s">
        <v>43</v>
      </c>
      <c r="AX1877" s="13" t="s">
        <v>83</v>
      </c>
      <c r="AY1877" s="244" t="s">
        <v>156</v>
      </c>
    </row>
    <row r="1878" s="13" customFormat="1">
      <c r="A1878" s="13"/>
      <c r="B1878" s="234"/>
      <c r="C1878" s="235"/>
      <c r="D1878" s="236" t="s">
        <v>167</v>
      </c>
      <c r="E1878" s="237" t="s">
        <v>36</v>
      </c>
      <c r="F1878" s="238" t="s">
        <v>1924</v>
      </c>
      <c r="G1878" s="235"/>
      <c r="H1878" s="237" t="s">
        <v>36</v>
      </c>
      <c r="I1878" s="239"/>
      <c r="J1878" s="235"/>
      <c r="K1878" s="235"/>
      <c r="L1878" s="240"/>
      <c r="M1878" s="241"/>
      <c r="N1878" s="242"/>
      <c r="O1878" s="242"/>
      <c r="P1878" s="242"/>
      <c r="Q1878" s="242"/>
      <c r="R1878" s="242"/>
      <c r="S1878" s="242"/>
      <c r="T1878" s="243"/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T1878" s="244" t="s">
        <v>167</v>
      </c>
      <c r="AU1878" s="244" t="s">
        <v>94</v>
      </c>
      <c r="AV1878" s="13" t="s">
        <v>91</v>
      </c>
      <c r="AW1878" s="13" t="s">
        <v>43</v>
      </c>
      <c r="AX1878" s="13" t="s">
        <v>83</v>
      </c>
      <c r="AY1878" s="244" t="s">
        <v>156</v>
      </c>
    </row>
    <row r="1879" s="14" customFormat="1">
      <c r="A1879" s="14"/>
      <c r="B1879" s="245"/>
      <c r="C1879" s="246"/>
      <c r="D1879" s="236" t="s">
        <v>167</v>
      </c>
      <c r="E1879" s="247" t="s">
        <v>36</v>
      </c>
      <c r="F1879" s="248" t="s">
        <v>1943</v>
      </c>
      <c r="G1879" s="246"/>
      <c r="H1879" s="249">
        <v>7.7140000000000004</v>
      </c>
      <c r="I1879" s="250"/>
      <c r="J1879" s="246"/>
      <c r="K1879" s="246"/>
      <c r="L1879" s="251"/>
      <c r="M1879" s="252"/>
      <c r="N1879" s="253"/>
      <c r="O1879" s="253"/>
      <c r="P1879" s="253"/>
      <c r="Q1879" s="253"/>
      <c r="R1879" s="253"/>
      <c r="S1879" s="253"/>
      <c r="T1879" s="254"/>
      <c r="U1879" s="14"/>
      <c r="V1879" s="14"/>
      <c r="W1879" s="14"/>
      <c r="X1879" s="14"/>
      <c r="Y1879" s="14"/>
      <c r="Z1879" s="14"/>
      <c r="AA1879" s="14"/>
      <c r="AB1879" s="14"/>
      <c r="AC1879" s="14"/>
      <c r="AD1879" s="14"/>
      <c r="AE1879" s="14"/>
      <c r="AT1879" s="255" t="s">
        <v>167</v>
      </c>
      <c r="AU1879" s="255" t="s">
        <v>94</v>
      </c>
      <c r="AV1879" s="14" t="s">
        <v>94</v>
      </c>
      <c r="AW1879" s="14" t="s">
        <v>43</v>
      </c>
      <c r="AX1879" s="14" t="s">
        <v>83</v>
      </c>
      <c r="AY1879" s="255" t="s">
        <v>156</v>
      </c>
    </row>
    <row r="1880" s="15" customFormat="1">
      <c r="A1880" s="15"/>
      <c r="B1880" s="256"/>
      <c r="C1880" s="257"/>
      <c r="D1880" s="236" t="s">
        <v>167</v>
      </c>
      <c r="E1880" s="258" t="s">
        <v>36</v>
      </c>
      <c r="F1880" s="259" t="s">
        <v>250</v>
      </c>
      <c r="G1880" s="257"/>
      <c r="H1880" s="260">
        <v>7.7140000000000004</v>
      </c>
      <c r="I1880" s="261"/>
      <c r="J1880" s="257"/>
      <c r="K1880" s="257"/>
      <c r="L1880" s="262"/>
      <c r="M1880" s="263"/>
      <c r="N1880" s="264"/>
      <c r="O1880" s="264"/>
      <c r="P1880" s="264"/>
      <c r="Q1880" s="264"/>
      <c r="R1880" s="264"/>
      <c r="S1880" s="264"/>
      <c r="T1880" s="265"/>
      <c r="U1880" s="15"/>
      <c r="V1880" s="15"/>
      <c r="W1880" s="15"/>
      <c r="X1880" s="15"/>
      <c r="Y1880" s="15"/>
      <c r="Z1880" s="15"/>
      <c r="AA1880" s="15"/>
      <c r="AB1880" s="15"/>
      <c r="AC1880" s="15"/>
      <c r="AD1880" s="15"/>
      <c r="AE1880" s="15"/>
      <c r="AT1880" s="266" t="s">
        <v>167</v>
      </c>
      <c r="AU1880" s="266" t="s">
        <v>94</v>
      </c>
      <c r="AV1880" s="15" t="s">
        <v>163</v>
      </c>
      <c r="AW1880" s="15" t="s">
        <v>43</v>
      </c>
      <c r="AX1880" s="15" t="s">
        <v>91</v>
      </c>
      <c r="AY1880" s="266" t="s">
        <v>156</v>
      </c>
    </row>
    <row r="1881" s="2" customFormat="1" ht="16.5" customHeight="1">
      <c r="A1881" s="42"/>
      <c r="B1881" s="43"/>
      <c r="C1881" s="282" t="s">
        <v>1944</v>
      </c>
      <c r="D1881" s="282" t="s">
        <v>849</v>
      </c>
      <c r="E1881" s="283" t="s">
        <v>1935</v>
      </c>
      <c r="F1881" s="284" t="s">
        <v>1936</v>
      </c>
      <c r="G1881" s="285" t="s">
        <v>161</v>
      </c>
      <c r="H1881" s="286">
        <v>2.6779999999999999</v>
      </c>
      <c r="I1881" s="287"/>
      <c r="J1881" s="288">
        <f>ROUND(I1881*H1881,2)</f>
        <v>0</v>
      </c>
      <c r="K1881" s="284" t="s">
        <v>162</v>
      </c>
      <c r="L1881" s="289"/>
      <c r="M1881" s="290" t="s">
        <v>36</v>
      </c>
      <c r="N1881" s="291" t="s">
        <v>54</v>
      </c>
      <c r="O1881" s="88"/>
      <c r="P1881" s="225">
        <f>O1881*H1881</f>
        <v>0</v>
      </c>
      <c r="Q1881" s="225">
        <v>0.036420000000000001</v>
      </c>
      <c r="R1881" s="225">
        <f>Q1881*H1881</f>
        <v>0.097532759999999996</v>
      </c>
      <c r="S1881" s="225">
        <v>0</v>
      </c>
      <c r="T1881" s="226">
        <f>S1881*H1881</f>
        <v>0</v>
      </c>
      <c r="U1881" s="42"/>
      <c r="V1881" s="42"/>
      <c r="W1881" s="42"/>
      <c r="X1881" s="42"/>
      <c r="Y1881" s="42"/>
      <c r="Z1881" s="42"/>
      <c r="AA1881" s="42"/>
      <c r="AB1881" s="42"/>
      <c r="AC1881" s="42"/>
      <c r="AD1881" s="42"/>
      <c r="AE1881" s="42"/>
      <c r="AR1881" s="227" t="s">
        <v>401</v>
      </c>
      <c r="AT1881" s="227" t="s">
        <v>849</v>
      </c>
      <c r="AU1881" s="227" t="s">
        <v>94</v>
      </c>
      <c r="AY1881" s="20" t="s">
        <v>156</v>
      </c>
      <c r="BE1881" s="228">
        <f>IF(N1881="základní",J1881,0)</f>
        <v>0</v>
      </c>
      <c r="BF1881" s="228">
        <f>IF(N1881="snížená",J1881,0)</f>
        <v>0</v>
      </c>
      <c r="BG1881" s="228">
        <f>IF(N1881="zákl. přenesená",J1881,0)</f>
        <v>0</v>
      </c>
      <c r="BH1881" s="228">
        <f>IF(N1881="sníž. přenesená",J1881,0)</f>
        <v>0</v>
      </c>
      <c r="BI1881" s="228">
        <f>IF(N1881="nulová",J1881,0)</f>
        <v>0</v>
      </c>
      <c r="BJ1881" s="20" t="s">
        <v>91</v>
      </c>
      <c r="BK1881" s="228">
        <f>ROUND(I1881*H1881,2)</f>
        <v>0</v>
      </c>
      <c r="BL1881" s="20" t="s">
        <v>291</v>
      </c>
      <c r="BM1881" s="227" t="s">
        <v>1945</v>
      </c>
    </row>
    <row r="1882" s="2" customFormat="1">
      <c r="A1882" s="42"/>
      <c r="B1882" s="43"/>
      <c r="C1882" s="44"/>
      <c r="D1882" s="236" t="s">
        <v>413</v>
      </c>
      <c r="E1882" s="44"/>
      <c r="F1882" s="278" t="s">
        <v>1946</v>
      </c>
      <c r="G1882" s="44"/>
      <c r="H1882" s="44"/>
      <c r="I1882" s="231"/>
      <c r="J1882" s="44"/>
      <c r="K1882" s="44"/>
      <c r="L1882" s="48"/>
      <c r="M1882" s="232"/>
      <c r="N1882" s="233"/>
      <c r="O1882" s="88"/>
      <c r="P1882" s="88"/>
      <c r="Q1882" s="88"/>
      <c r="R1882" s="88"/>
      <c r="S1882" s="88"/>
      <c r="T1882" s="89"/>
      <c r="U1882" s="42"/>
      <c r="V1882" s="42"/>
      <c r="W1882" s="42"/>
      <c r="X1882" s="42"/>
      <c r="Y1882" s="42"/>
      <c r="Z1882" s="42"/>
      <c r="AA1882" s="42"/>
      <c r="AB1882" s="42"/>
      <c r="AC1882" s="42"/>
      <c r="AD1882" s="42"/>
      <c r="AE1882" s="42"/>
      <c r="AT1882" s="20" t="s">
        <v>413</v>
      </c>
      <c r="AU1882" s="20" t="s">
        <v>94</v>
      </c>
    </row>
    <row r="1883" s="13" customFormat="1">
      <c r="A1883" s="13"/>
      <c r="B1883" s="234"/>
      <c r="C1883" s="235"/>
      <c r="D1883" s="236" t="s">
        <v>167</v>
      </c>
      <c r="E1883" s="237" t="s">
        <v>36</v>
      </c>
      <c r="F1883" s="238" t="s">
        <v>1916</v>
      </c>
      <c r="G1883" s="235"/>
      <c r="H1883" s="237" t="s">
        <v>36</v>
      </c>
      <c r="I1883" s="239"/>
      <c r="J1883" s="235"/>
      <c r="K1883" s="235"/>
      <c r="L1883" s="240"/>
      <c r="M1883" s="241"/>
      <c r="N1883" s="242"/>
      <c r="O1883" s="242"/>
      <c r="P1883" s="242"/>
      <c r="Q1883" s="242"/>
      <c r="R1883" s="242"/>
      <c r="S1883" s="242"/>
      <c r="T1883" s="243"/>
      <c r="U1883" s="13"/>
      <c r="V1883" s="13"/>
      <c r="W1883" s="13"/>
      <c r="X1883" s="13"/>
      <c r="Y1883" s="13"/>
      <c r="Z1883" s="13"/>
      <c r="AA1883" s="13"/>
      <c r="AB1883" s="13"/>
      <c r="AC1883" s="13"/>
      <c r="AD1883" s="13"/>
      <c r="AE1883" s="13"/>
      <c r="AT1883" s="244" t="s">
        <v>167</v>
      </c>
      <c r="AU1883" s="244" t="s">
        <v>94</v>
      </c>
      <c r="AV1883" s="13" t="s">
        <v>91</v>
      </c>
      <c r="AW1883" s="13" t="s">
        <v>43</v>
      </c>
      <c r="AX1883" s="13" t="s">
        <v>83</v>
      </c>
      <c r="AY1883" s="244" t="s">
        <v>156</v>
      </c>
    </row>
    <row r="1884" s="13" customFormat="1">
      <c r="A1884" s="13"/>
      <c r="B1884" s="234"/>
      <c r="C1884" s="235"/>
      <c r="D1884" s="236" t="s">
        <v>167</v>
      </c>
      <c r="E1884" s="237" t="s">
        <v>36</v>
      </c>
      <c r="F1884" s="238" t="s">
        <v>1917</v>
      </c>
      <c r="G1884" s="235"/>
      <c r="H1884" s="237" t="s">
        <v>36</v>
      </c>
      <c r="I1884" s="239"/>
      <c r="J1884" s="235"/>
      <c r="K1884" s="235"/>
      <c r="L1884" s="240"/>
      <c r="M1884" s="241"/>
      <c r="N1884" s="242"/>
      <c r="O1884" s="242"/>
      <c r="P1884" s="242"/>
      <c r="Q1884" s="242"/>
      <c r="R1884" s="242"/>
      <c r="S1884" s="242"/>
      <c r="T1884" s="243"/>
      <c r="U1884" s="13"/>
      <c r="V1884" s="13"/>
      <c r="W1884" s="13"/>
      <c r="X1884" s="13"/>
      <c r="Y1884" s="13"/>
      <c r="Z1884" s="13"/>
      <c r="AA1884" s="13"/>
      <c r="AB1884" s="13"/>
      <c r="AC1884" s="13"/>
      <c r="AD1884" s="13"/>
      <c r="AE1884" s="13"/>
      <c r="AT1884" s="244" t="s">
        <v>167</v>
      </c>
      <c r="AU1884" s="244" t="s">
        <v>94</v>
      </c>
      <c r="AV1884" s="13" t="s">
        <v>91</v>
      </c>
      <c r="AW1884" s="13" t="s">
        <v>43</v>
      </c>
      <c r="AX1884" s="13" t="s">
        <v>83</v>
      </c>
      <c r="AY1884" s="244" t="s">
        <v>156</v>
      </c>
    </row>
    <row r="1885" s="13" customFormat="1">
      <c r="A1885" s="13"/>
      <c r="B1885" s="234"/>
      <c r="C1885" s="235"/>
      <c r="D1885" s="236" t="s">
        <v>167</v>
      </c>
      <c r="E1885" s="237" t="s">
        <v>36</v>
      </c>
      <c r="F1885" s="238" t="s">
        <v>1899</v>
      </c>
      <c r="G1885" s="235"/>
      <c r="H1885" s="237" t="s">
        <v>36</v>
      </c>
      <c r="I1885" s="239"/>
      <c r="J1885" s="235"/>
      <c r="K1885" s="235"/>
      <c r="L1885" s="240"/>
      <c r="M1885" s="241"/>
      <c r="N1885" s="242"/>
      <c r="O1885" s="242"/>
      <c r="P1885" s="242"/>
      <c r="Q1885" s="242"/>
      <c r="R1885" s="242"/>
      <c r="S1885" s="242"/>
      <c r="T1885" s="243"/>
      <c r="U1885" s="13"/>
      <c r="V1885" s="13"/>
      <c r="W1885" s="13"/>
      <c r="X1885" s="13"/>
      <c r="Y1885" s="13"/>
      <c r="Z1885" s="13"/>
      <c r="AA1885" s="13"/>
      <c r="AB1885" s="13"/>
      <c r="AC1885" s="13"/>
      <c r="AD1885" s="13"/>
      <c r="AE1885" s="13"/>
      <c r="AT1885" s="244" t="s">
        <v>167</v>
      </c>
      <c r="AU1885" s="244" t="s">
        <v>94</v>
      </c>
      <c r="AV1885" s="13" t="s">
        <v>91</v>
      </c>
      <c r="AW1885" s="13" t="s">
        <v>43</v>
      </c>
      <c r="AX1885" s="13" t="s">
        <v>83</v>
      </c>
      <c r="AY1885" s="244" t="s">
        <v>156</v>
      </c>
    </row>
    <row r="1886" s="13" customFormat="1">
      <c r="A1886" s="13"/>
      <c r="B1886" s="234"/>
      <c r="C1886" s="235"/>
      <c r="D1886" s="236" t="s">
        <v>167</v>
      </c>
      <c r="E1886" s="237" t="s">
        <v>36</v>
      </c>
      <c r="F1886" s="238" t="s">
        <v>1900</v>
      </c>
      <c r="G1886" s="235"/>
      <c r="H1886" s="237" t="s">
        <v>36</v>
      </c>
      <c r="I1886" s="239"/>
      <c r="J1886" s="235"/>
      <c r="K1886" s="235"/>
      <c r="L1886" s="240"/>
      <c r="M1886" s="241"/>
      <c r="N1886" s="242"/>
      <c r="O1886" s="242"/>
      <c r="P1886" s="242"/>
      <c r="Q1886" s="242"/>
      <c r="R1886" s="242"/>
      <c r="S1886" s="242"/>
      <c r="T1886" s="243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T1886" s="244" t="s">
        <v>167</v>
      </c>
      <c r="AU1886" s="244" t="s">
        <v>94</v>
      </c>
      <c r="AV1886" s="13" t="s">
        <v>91</v>
      </c>
      <c r="AW1886" s="13" t="s">
        <v>43</v>
      </c>
      <c r="AX1886" s="13" t="s">
        <v>83</v>
      </c>
      <c r="AY1886" s="244" t="s">
        <v>156</v>
      </c>
    </row>
    <row r="1887" s="13" customFormat="1">
      <c r="A1887" s="13"/>
      <c r="B1887" s="234"/>
      <c r="C1887" s="235"/>
      <c r="D1887" s="236" t="s">
        <v>167</v>
      </c>
      <c r="E1887" s="237" t="s">
        <v>36</v>
      </c>
      <c r="F1887" s="238" t="s">
        <v>1918</v>
      </c>
      <c r="G1887" s="235"/>
      <c r="H1887" s="237" t="s">
        <v>36</v>
      </c>
      <c r="I1887" s="239"/>
      <c r="J1887" s="235"/>
      <c r="K1887" s="235"/>
      <c r="L1887" s="240"/>
      <c r="M1887" s="241"/>
      <c r="N1887" s="242"/>
      <c r="O1887" s="242"/>
      <c r="P1887" s="242"/>
      <c r="Q1887" s="242"/>
      <c r="R1887" s="242"/>
      <c r="S1887" s="242"/>
      <c r="T1887" s="243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T1887" s="244" t="s">
        <v>167</v>
      </c>
      <c r="AU1887" s="244" t="s">
        <v>94</v>
      </c>
      <c r="AV1887" s="13" t="s">
        <v>91</v>
      </c>
      <c r="AW1887" s="13" t="s">
        <v>43</v>
      </c>
      <c r="AX1887" s="13" t="s">
        <v>83</v>
      </c>
      <c r="AY1887" s="244" t="s">
        <v>156</v>
      </c>
    </row>
    <row r="1888" s="13" customFormat="1">
      <c r="A1888" s="13"/>
      <c r="B1888" s="234"/>
      <c r="C1888" s="235"/>
      <c r="D1888" s="236" t="s">
        <v>167</v>
      </c>
      <c r="E1888" s="237" t="s">
        <v>36</v>
      </c>
      <c r="F1888" s="238" t="s">
        <v>1919</v>
      </c>
      <c r="G1888" s="235"/>
      <c r="H1888" s="237" t="s">
        <v>36</v>
      </c>
      <c r="I1888" s="239"/>
      <c r="J1888" s="235"/>
      <c r="K1888" s="235"/>
      <c r="L1888" s="240"/>
      <c r="M1888" s="241"/>
      <c r="N1888" s="242"/>
      <c r="O1888" s="242"/>
      <c r="P1888" s="242"/>
      <c r="Q1888" s="242"/>
      <c r="R1888" s="242"/>
      <c r="S1888" s="242"/>
      <c r="T1888" s="243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T1888" s="244" t="s">
        <v>167</v>
      </c>
      <c r="AU1888" s="244" t="s">
        <v>94</v>
      </c>
      <c r="AV1888" s="13" t="s">
        <v>91</v>
      </c>
      <c r="AW1888" s="13" t="s">
        <v>43</v>
      </c>
      <c r="AX1888" s="13" t="s">
        <v>83</v>
      </c>
      <c r="AY1888" s="244" t="s">
        <v>156</v>
      </c>
    </row>
    <row r="1889" s="13" customFormat="1">
      <c r="A1889" s="13"/>
      <c r="B1889" s="234"/>
      <c r="C1889" s="235"/>
      <c r="D1889" s="236" t="s">
        <v>167</v>
      </c>
      <c r="E1889" s="237" t="s">
        <v>36</v>
      </c>
      <c r="F1889" s="238" t="s">
        <v>1901</v>
      </c>
      <c r="G1889" s="235"/>
      <c r="H1889" s="237" t="s">
        <v>36</v>
      </c>
      <c r="I1889" s="239"/>
      <c r="J1889" s="235"/>
      <c r="K1889" s="235"/>
      <c r="L1889" s="240"/>
      <c r="M1889" s="241"/>
      <c r="N1889" s="242"/>
      <c r="O1889" s="242"/>
      <c r="P1889" s="242"/>
      <c r="Q1889" s="242"/>
      <c r="R1889" s="242"/>
      <c r="S1889" s="242"/>
      <c r="T1889" s="243"/>
      <c r="U1889" s="13"/>
      <c r="V1889" s="13"/>
      <c r="W1889" s="13"/>
      <c r="X1889" s="13"/>
      <c r="Y1889" s="13"/>
      <c r="Z1889" s="13"/>
      <c r="AA1889" s="13"/>
      <c r="AB1889" s="13"/>
      <c r="AC1889" s="13"/>
      <c r="AD1889" s="13"/>
      <c r="AE1889" s="13"/>
      <c r="AT1889" s="244" t="s">
        <v>167</v>
      </c>
      <c r="AU1889" s="244" t="s">
        <v>94</v>
      </c>
      <c r="AV1889" s="13" t="s">
        <v>91</v>
      </c>
      <c r="AW1889" s="13" t="s">
        <v>43</v>
      </c>
      <c r="AX1889" s="13" t="s">
        <v>83</v>
      </c>
      <c r="AY1889" s="244" t="s">
        <v>156</v>
      </c>
    </row>
    <row r="1890" s="13" customFormat="1">
      <c r="A1890" s="13"/>
      <c r="B1890" s="234"/>
      <c r="C1890" s="235"/>
      <c r="D1890" s="236" t="s">
        <v>167</v>
      </c>
      <c r="E1890" s="237" t="s">
        <v>36</v>
      </c>
      <c r="F1890" s="238" t="s">
        <v>1926</v>
      </c>
      <c r="G1890" s="235"/>
      <c r="H1890" s="237" t="s">
        <v>36</v>
      </c>
      <c r="I1890" s="239"/>
      <c r="J1890" s="235"/>
      <c r="K1890" s="235"/>
      <c r="L1890" s="240"/>
      <c r="M1890" s="241"/>
      <c r="N1890" s="242"/>
      <c r="O1890" s="242"/>
      <c r="P1890" s="242"/>
      <c r="Q1890" s="242"/>
      <c r="R1890" s="242"/>
      <c r="S1890" s="242"/>
      <c r="T1890" s="243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T1890" s="244" t="s">
        <v>167</v>
      </c>
      <c r="AU1890" s="244" t="s">
        <v>94</v>
      </c>
      <c r="AV1890" s="13" t="s">
        <v>91</v>
      </c>
      <c r="AW1890" s="13" t="s">
        <v>43</v>
      </c>
      <c r="AX1890" s="13" t="s">
        <v>83</v>
      </c>
      <c r="AY1890" s="244" t="s">
        <v>156</v>
      </c>
    </row>
    <row r="1891" s="14" customFormat="1">
      <c r="A1891" s="14"/>
      <c r="B1891" s="245"/>
      <c r="C1891" s="246"/>
      <c r="D1891" s="236" t="s">
        <v>167</v>
      </c>
      <c r="E1891" s="247" t="s">
        <v>36</v>
      </c>
      <c r="F1891" s="248" t="s">
        <v>1939</v>
      </c>
      <c r="G1891" s="246"/>
      <c r="H1891" s="249">
        <v>2.6779999999999999</v>
      </c>
      <c r="I1891" s="250"/>
      <c r="J1891" s="246"/>
      <c r="K1891" s="246"/>
      <c r="L1891" s="251"/>
      <c r="M1891" s="252"/>
      <c r="N1891" s="253"/>
      <c r="O1891" s="253"/>
      <c r="P1891" s="253"/>
      <c r="Q1891" s="253"/>
      <c r="R1891" s="253"/>
      <c r="S1891" s="253"/>
      <c r="T1891" s="254"/>
      <c r="U1891" s="14"/>
      <c r="V1891" s="14"/>
      <c r="W1891" s="14"/>
      <c r="X1891" s="14"/>
      <c r="Y1891" s="14"/>
      <c r="Z1891" s="14"/>
      <c r="AA1891" s="14"/>
      <c r="AB1891" s="14"/>
      <c r="AC1891" s="14"/>
      <c r="AD1891" s="14"/>
      <c r="AE1891" s="14"/>
      <c r="AT1891" s="255" t="s">
        <v>167</v>
      </c>
      <c r="AU1891" s="255" t="s">
        <v>94</v>
      </c>
      <c r="AV1891" s="14" t="s">
        <v>94</v>
      </c>
      <c r="AW1891" s="14" t="s">
        <v>43</v>
      </c>
      <c r="AX1891" s="14" t="s">
        <v>83</v>
      </c>
      <c r="AY1891" s="255" t="s">
        <v>156</v>
      </c>
    </row>
    <row r="1892" s="15" customFormat="1">
      <c r="A1892" s="15"/>
      <c r="B1892" s="256"/>
      <c r="C1892" s="257"/>
      <c r="D1892" s="236" t="s">
        <v>167</v>
      </c>
      <c r="E1892" s="258" t="s">
        <v>36</v>
      </c>
      <c r="F1892" s="259" t="s">
        <v>250</v>
      </c>
      <c r="G1892" s="257"/>
      <c r="H1892" s="260">
        <v>2.6779999999999999</v>
      </c>
      <c r="I1892" s="261"/>
      <c r="J1892" s="257"/>
      <c r="K1892" s="257"/>
      <c r="L1892" s="262"/>
      <c r="M1892" s="263"/>
      <c r="N1892" s="264"/>
      <c r="O1892" s="264"/>
      <c r="P1892" s="264"/>
      <c r="Q1892" s="264"/>
      <c r="R1892" s="264"/>
      <c r="S1892" s="264"/>
      <c r="T1892" s="265"/>
      <c r="U1892" s="15"/>
      <c r="V1892" s="15"/>
      <c r="W1892" s="15"/>
      <c r="X1892" s="15"/>
      <c r="Y1892" s="15"/>
      <c r="Z1892" s="15"/>
      <c r="AA1892" s="15"/>
      <c r="AB1892" s="15"/>
      <c r="AC1892" s="15"/>
      <c r="AD1892" s="15"/>
      <c r="AE1892" s="15"/>
      <c r="AT1892" s="266" t="s">
        <v>167</v>
      </c>
      <c r="AU1892" s="266" t="s">
        <v>94</v>
      </c>
      <c r="AV1892" s="15" t="s">
        <v>163</v>
      </c>
      <c r="AW1892" s="15" t="s">
        <v>43</v>
      </c>
      <c r="AX1892" s="15" t="s">
        <v>91</v>
      </c>
      <c r="AY1892" s="266" t="s">
        <v>156</v>
      </c>
    </row>
    <row r="1893" s="2" customFormat="1" ht="16.5" customHeight="1">
      <c r="A1893" s="42"/>
      <c r="B1893" s="43"/>
      <c r="C1893" s="282" t="s">
        <v>1947</v>
      </c>
      <c r="D1893" s="282" t="s">
        <v>849</v>
      </c>
      <c r="E1893" s="283" t="s">
        <v>1935</v>
      </c>
      <c r="F1893" s="284" t="s">
        <v>1936</v>
      </c>
      <c r="G1893" s="285" t="s">
        <v>161</v>
      </c>
      <c r="H1893" s="286">
        <v>7.7140000000000004</v>
      </c>
      <c r="I1893" s="287"/>
      <c r="J1893" s="288">
        <f>ROUND(I1893*H1893,2)</f>
        <v>0</v>
      </c>
      <c r="K1893" s="284" t="s">
        <v>162</v>
      </c>
      <c r="L1893" s="289"/>
      <c r="M1893" s="290" t="s">
        <v>36</v>
      </c>
      <c r="N1893" s="291" t="s">
        <v>54</v>
      </c>
      <c r="O1893" s="88"/>
      <c r="P1893" s="225">
        <f>O1893*H1893</f>
        <v>0</v>
      </c>
      <c r="Q1893" s="225">
        <v>0.036420000000000001</v>
      </c>
      <c r="R1893" s="225">
        <f>Q1893*H1893</f>
        <v>0.28094388000000003</v>
      </c>
      <c r="S1893" s="225">
        <v>0</v>
      </c>
      <c r="T1893" s="226">
        <f>S1893*H1893</f>
        <v>0</v>
      </c>
      <c r="U1893" s="42"/>
      <c r="V1893" s="42"/>
      <c r="W1893" s="42"/>
      <c r="X1893" s="42"/>
      <c r="Y1893" s="42"/>
      <c r="Z1893" s="42"/>
      <c r="AA1893" s="42"/>
      <c r="AB1893" s="42"/>
      <c r="AC1893" s="42"/>
      <c r="AD1893" s="42"/>
      <c r="AE1893" s="42"/>
      <c r="AR1893" s="227" t="s">
        <v>401</v>
      </c>
      <c r="AT1893" s="227" t="s">
        <v>849</v>
      </c>
      <c r="AU1893" s="227" t="s">
        <v>94</v>
      </c>
      <c r="AY1893" s="20" t="s">
        <v>156</v>
      </c>
      <c r="BE1893" s="228">
        <f>IF(N1893="základní",J1893,0)</f>
        <v>0</v>
      </c>
      <c r="BF1893" s="228">
        <f>IF(N1893="snížená",J1893,0)</f>
        <v>0</v>
      </c>
      <c r="BG1893" s="228">
        <f>IF(N1893="zákl. přenesená",J1893,0)</f>
        <v>0</v>
      </c>
      <c r="BH1893" s="228">
        <f>IF(N1893="sníž. přenesená",J1893,0)</f>
        <v>0</v>
      </c>
      <c r="BI1893" s="228">
        <f>IF(N1893="nulová",J1893,0)</f>
        <v>0</v>
      </c>
      <c r="BJ1893" s="20" t="s">
        <v>91</v>
      </c>
      <c r="BK1893" s="228">
        <f>ROUND(I1893*H1893,2)</f>
        <v>0</v>
      </c>
      <c r="BL1893" s="20" t="s">
        <v>291</v>
      </c>
      <c r="BM1893" s="227" t="s">
        <v>1948</v>
      </c>
    </row>
    <row r="1894" s="2" customFormat="1">
      <c r="A1894" s="42"/>
      <c r="B1894" s="43"/>
      <c r="C1894" s="44"/>
      <c r="D1894" s="236" t="s">
        <v>413</v>
      </c>
      <c r="E1894" s="44"/>
      <c r="F1894" s="278" t="s">
        <v>1949</v>
      </c>
      <c r="G1894" s="44"/>
      <c r="H1894" s="44"/>
      <c r="I1894" s="231"/>
      <c r="J1894" s="44"/>
      <c r="K1894" s="44"/>
      <c r="L1894" s="48"/>
      <c r="M1894" s="232"/>
      <c r="N1894" s="233"/>
      <c r="O1894" s="88"/>
      <c r="P1894" s="88"/>
      <c r="Q1894" s="88"/>
      <c r="R1894" s="88"/>
      <c r="S1894" s="88"/>
      <c r="T1894" s="89"/>
      <c r="U1894" s="42"/>
      <c r="V1894" s="42"/>
      <c r="W1894" s="42"/>
      <c r="X1894" s="42"/>
      <c r="Y1894" s="42"/>
      <c r="Z1894" s="42"/>
      <c r="AA1894" s="42"/>
      <c r="AB1894" s="42"/>
      <c r="AC1894" s="42"/>
      <c r="AD1894" s="42"/>
      <c r="AE1894" s="42"/>
      <c r="AT1894" s="20" t="s">
        <v>413</v>
      </c>
      <c r="AU1894" s="20" t="s">
        <v>94</v>
      </c>
    </row>
    <row r="1895" s="13" customFormat="1">
      <c r="A1895" s="13"/>
      <c r="B1895" s="234"/>
      <c r="C1895" s="235"/>
      <c r="D1895" s="236" t="s">
        <v>167</v>
      </c>
      <c r="E1895" s="237" t="s">
        <v>36</v>
      </c>
      <c r="F1895" s="238" t="s">
        <v>1922</v>
      </c>
      <c r="G1895" s="235"/>
      <c r="H1895" s="237" t="s">
        <v>36</v>
      </c>
      <c r="I1895" s="239"/>
      <c r="J1895" s="235"/>
      <c r="K1895" s="235"/>
      <c r="L1895" s="240"/>
      <c r="M1895" s="241"/>
      <c r="N1895" s="242"/>
      <c r="O1895" s="242"/>
      <c r="P1895" s="242"/>
      <c r="Q1895" s="242"/>
      <c r="R1895" s="242"/>
      <c r="S1895" s="242"/>
      <c r="T1895" s="243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T1895" s="244" t="s">
        <v>167</v>
      </c>
      <c r="AU1895" s="244" t="s">
        <v>94</v>
      </c>
      <c r="AV1895" s="13" t="s">
        <v>91</v>
      </c>
      <c r="AW1895" s="13" t="s">
        <v>43</v>
      </c>
      <c r="AX1895" s="13" t="s">
        <v>83</v>
      </c>
      <c r="AY1895" s="244" t="s">
        <v>156</v>
      </c>
    </row>
    <row r="1896" s="13" customFormat="1">
      <c r="A1896" s="13"/>
      <c r="B1896" s="234"/>
      <c r="C1896" s="235"/>
      <c r="D1896" s="236" t="s">
        <v>167</v>
      </c>
      <c r="E1896" s="237" t="s">
        <v>36</v>
      </c>
      <c r="F1896" s="238" t="s">
        <v>1927</v>
      </c>
      <c r="G1896" s="235"/>
      <c r="H1896" s="237" t="s">
        <v>36</v>
      </c>
      <c r="I1896" s="239"/>
      <c r="J1896" s="235"/>
      <c r="K1896" s="235"/>
      <c r="L1896" s="240"/>
      <c r="M1896" s="241"/>
      <c r="N1896" s="242"/>
      <c r="O1896" s="242"/>
      <c r="P1896" s="242"/>
      <c r="Q1896" s="242"/>
      <c r="R1896" s="242"/>
      <c r="S1896" s="242"/>
      <c r="T1896" s="243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T1896" s="244" t="s">
        <v>167</v>
      </c>
      <c r="AU1896" s="244" t="s">
        <v>94</v>
      </c>
      <c r="AV1896" s="13" t="s">
        <v>91</v>
      </c>
      <c r="AW1896" s="13" t="s">
        <v>43</v>
      </c>
      <c r="AX1896" s="13" t="s">
        <v>83</v>
      </c>
      <c r="AY1896" s="244" t="s">
        <v>156</v>
      </c>
    </row>
    <row r="1897" s="13" customFormat="1">
      <c r="A1897" s="13"/>
      <c r="B1897" s="234"/>
      <c r="C1897" s="235"/>
      <c r="D1897" s="236" t="s">
        <v>167</v>
      </c>
      <c r="E1897" s="237" t="s">
        <v>36</v>
      </c>
      <c r="F1897" s="238" t="s">
        <v>1899</v>
      </c>
      <c r="G1897" s="235"/>
      <c r="H1897" s="237" t="s">
        <v>36</v>
      </c>
      <c r="I1897" s="239"/>
      <c r="J1897" s="235"/>
      <c r="K1897" s="235"/>
      <c r="L1897" s="240"/>
      <c r="M1897" s="241"/>
      <c r="N1897" s="242"/>
      <c r="O1897" s="242"/>
      <c r="P1897" s="242"/>
      <c r="Q1897" s="242"/>
      <c r="R1897" s="242"/>
      <c r="S1897" s="242"/>
      <c r="T1897" s="243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T1897" s="244" t="s">
        <v>167</v>
      </c>
      <c r="AU1897" s="244" t="s">
        <v>94</v>
      </c>
      <c r="AV1897" s="13" t="s">
        <v>91</v>
      </c>
      <c r="AW1897" s="13" t="s">
        <v>43</v>
      </c>
      <c r="AX1897" s="13" t="s">
        <v>83</v>
      </c>
      <c r="AY1897" s="244" t="s">
        <v>156</v>
      </c>
    </row>
    <row r="1898" s="13" customFormat="1">
      <c r="A1898" s="13"/>
      <c r="B1898" s="234"/>
      <c r="C1898" s="235"/>
      <c r="D1898" s="236" t="s">
        <v>167</v>
      </c>
      <c r="E1898" s="237" t="s">
        <v>36</v>
      </c>
      <c r="F1898" s="238" t="s">
        <v>1900</v>
      </c>
      <c r="G1898" s="235"/>
      <c r="H1898" s="237" t="s">
        <v>36</v>
      </c>
      <c r="I1898" s="239"/>
      <c r="J1898" s="235"/>
      <c r="K1898" s="235"/>
      <c r="L1898" s="240"/>
      <c r="M1898" s="241"/>
      <c r="N1898" s="242"/>
      <c r="O1898" s="242"/>
      <c r="P1898" s="242"/>
      <c r="Q1898" s="242"/>
      <c r="R1898" s="242"/>
      <c r="S1898" s="242"/>
      <c r="T1898" s="243"/>
      <c r="U1898" s="13"/>
      <c r="V1898" s="13"/>
      <c r="W1898" s="13"/>
      <c r="X1898" s="13"/>
      <c r="Y1898" s="13"/>
      <c r="Z1898" s="13"/>
      <c r="AA1898" s="13"/>
      <c r="AB1898" s="13"/>
      <c r="AC1898" s="13"/>
      <c r="AD1898" s="13"/>
      <c r="AE1898" s="13"/>
      <c r="AT1898" s="244" t="s">
        <v>167</v>
      </c>
      <c r="AU1898" s="244" t="s">
        <v>94</v>
      </c>
      <c r="AV1898" s="13" t="s">
        <v>91</v>
      </c>
      <c r="AW1898" s="13" t="s">
        <v>43</v>
      </c>
      <c r="AX1898" s="13" t="s">
        <v>83</v>
      </c>
      <c r="AY1898" s="244" t="s">
        <v>156</v>
      </c>
    </row>
    <row r="1899" s="13" customFormat="1">
      <c r="A1899" s="13"/>
      <c r="B1899" s="234"/>
      <c r="C1899" s="235"/>
      <c r="D1899" s="236" t="s">
        <v>167</v>
      </c>
      <c r="E1899" s="237" t="s">
        <v>36</v>
      </c>
      <c r="F1899" s="238" t="s">
        <v>1918</v>
      </c>
      <c r="G1899" s="235"/>
      <c r="H1899" s="237" t="s">
        <v>36</v>
      </c>
      <c r="I1899" s="239"/>
      <c r="J1899" s="235"/>
      <c r="K1899" s="235"/>
      <c r="L1899" s="240"/>
      <c r="M1899" s="241"/>
      <c r="N1899" s="242"/>
      <c r="O1899" s="242"/>
      <c r="P1899" s="242"/>
      <c r="Q1899" s="242"/>
      <c r="R1899" s="242"/>
      <c r="S1899" s="242"/>
      <c r="T1899" s="243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T1899" s="244" t="s">
        <v>167</v>
      </c>
      <c r="AU1899" s="244" t="s">
        <v>94</v>
      </c>
      <c r="AV1899" s="13" t="s">
        <v>91</v>
      </c>
      <c r="AW1899" s="13" t="s">
        <v>43</v>
      </c>
      <c r="AX1899" s="13" t="s">
        <v>83</v>
      </c>
      <c r="AY1899" s="244" t="s">
        <v>156</v>
      </c>
    </row>
    <row r="1900" s="13" customFormat="1">
      <c r="A1900" s="13"/>
      <c r="B1900" s="234"/>
      <c r="C1900" s="235"/>
      <c r="D1900" s="236" t="s">
        <v>167</v>
      </c>
      <c r="E1900" s="237" t="s">
        <v>36</v>
      </c>
      <c r="F1900" s="238" t="s">
        <v>1919</v>
      </c>
      <c r="G1900" s="235"/>
      <c r="H1900" s="237" t="s">
        <v>36</v>
      </c>
      <c r="I1900" s="239"/>
      <c r="J1900" s="235"/>
      <c r="K1900" s="235"/>
      <c r="L1900" s="240"/>
      <c r="M1900" s="241"/>
      <c r="N1900" s="242"/>
      <c r="O1900" s="242"/>
      <c r="P1900" s="242"/>
      <c r="Q1900" s="242"/>
      <c r="R1900" s="242"/>
      <c r="S1900" s="242"/>
      <c r="T1900" s="243"/>
      <c r="U1900" s="13"/>
      <c r="V1900" s="13"/>
      <c r="W1900" s="13"/>
      <c r="X1900" s="13"/>
      <c r="Y1900" s="13"/>
      <c r="Z1900" s="13"/>
      <c r="AA1900" s="13"/>
      <c r="AB1900" s="13"/>
      <c r="AC1900" s="13"/>
      <c r="AD1900" s="13"/>
      <c r="AE1900" s="13"/>
      <c r="AT1900" s="244" t="s">
        <v>167</v>
      </c>
      <c r="AU1900" s="244" t="s">
        <v>94</v>
      </c>
      <c r="AV1900" s="13" t="s">
        <v>91</v>
      </c>
      <c r="AW1900" s="13" t="s">
        <v>43</v>
      </c>
      <c r="AX1900" s="13" t="s">
        <v>83</v>
      </c>
      <c r="AY1900" s="244" t="s">
        <v>156</v>
      </c>
    </row>
    <row r="1901" s="13" customFormat="1">
      <c r="A1901" s="13"/>
      <c r="B1901" s="234"/>
      <c r="C1901" s="235"/>
      <c r="D1901" s="236" t="s">
        <v>167</v>
      </c>
      <c r="E1901" s="237" t="s">
        <v>36</v>
      </c>
      <c r="F1901" s="238" t="s">
        <v>1901</v>
      </c>
      <c r="G1901" s="235"/>
      <c r="H1901" s="237" t="s">
        <v>36</v>
      </c>
      <c r="I1901" s="239"/>
      <c r="J1901" s="235"/>
      <c r="K1901" s="235"/>
      <c r="L1901" s="240"/>
      <c r="M1901" s="241"/>
      <c r="N1901" s="242"/>
      <c r="O1901" s="242"/>
      <c r="P1901" s="242"/>
      <c r="Q1901" s="242"/>
      <c r="R1901" s="242"/>
      <c r="S1901" s="242"/>
      <c r="T1901" s="243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T1901" s="244" t="s">
        <v>167</v>
      </c>
      <c r="AU1901" s="244" t="s">
        <v>94</v>
      </c>
      <c r="AV1901" s="13" t="s">
        <v>91</v>
      </c>
      <c r="AW1901" s="13" t="s">
        <v>43</v>
      </c>
      <c r="AX1901" s="13" t="s">
        <v>83</v>
      </c>
      <c r="AY1901" s="244" t="s">
        <v>156</v>
      </c>
    </row>
    <row r="1902" s="13" customFormat="1">
      <c r="A1902" s="13"/>
      <c r="B1902" s="234"/>
      <c r="C1902" s="235"/>
      <c r="D1902" s="236" t="s">
        <v>167</v>
      </c>
      <c r="E1902" s="237" t="s">
        <v>36</v>
      </c>
      <c r="F1902" s="238" t="s">
        <v>1928</v>
      </c>
      <c r="G1902" s="235"/>
      <c r="H1902" s="237" t="s">
        <v>36</v>
      </c>
      <c r="I1902" s="239"/>
      <c r="J1902" s="235"/>
      <c r="K1902" s="235"/>
      <c r="L1902" s="240"/>
      <c r="M1902" s="241"/>
      <c r="N1902" s="242"/>
      <c r="O1902" s="242"/>
      <c r="P1902" s="242"/>
      <c r="Q1902" s="242"/>
      <c r="R1902" s="242"/>
      <c r="S1902" s="242"/>
      <c r="T1902" s="243"/>
      <c r="U1902" s="13"/>
      <c r="V1902" s="13"/>
      <c r="W1902" s="13"/>
      <c r="X1902" s="13"/>
      <c r="Y1902" s="13"/>
      <c r="Z1902" s="13"/>
      <c r="AA1902" s="13"/>
      <c r="AB1902" s="13"/>
      <c r="AC1902" s="13"/>
      <c r="AD1902" s="13"/>
      <c r="AE1902" s="13"/>
      <c r="AT1902" s="244" t="s">
        <v>167</v>
      </c>
      <c r="AU1902" s="244" t="s">
        <v>94</v>
      </c>
      <c r="AV1902" s="13" t="s">
        <v>91</v>
      </c>
      <c r="AW1902" s="13" t="s">
        <v>43</v>
      </c>
      <c r="AX1902" s="13" t="s">
        <v>83</v>
      </c>
      <c r="AY1902" s="244" t="s">
        <v>156</v>
      </c>
    </row>
    <row r="1903" s="14" customFormat="1">
      <c r="A1903" s="14"/>
      <c r="B1903" s="245"/>
      <c r="C1903" s="246"/>
      <c r="D1903" s="236" t="s">
        <v>167</v>
      </c>
      <c r="E1903" s="247" t="s">
        <v>36</v>
      </c>
      <c r="F1903" s="248" t="s">
        <v>1943</v>
      </c>
      <c r="G1903" s="246"/>
      <c r="H1903" s="249">
        <v>7.7140000000000004</v>
      </c>
      <c r="I1903" s="250"/>
      <c r="J1903" s="246"/>
      <c r="K1903" s="246"/>
      <c r="L1903" s="251"/>
      <c r="M1903" s="252"/>
      <c r="N1903" s="253"/>
      <c r="O1903" s="253"/>
      <c r="P1903" s="253"/>
      <c r="Q1903" s="253"/>
      <c r="R1903" s="253"/>
      <c r="S1903" s="253"/>
      <c r="T1903" s="254"/>
      <c r="U1903" s="14"/>
      <c r="V1903" s="14"/>
      <c r="W1903" s="14"/>
      <c r="X1903" s="14"/>
      <c r="Y1903" s="14"/>
      <c r="Z1903" s="14"/>
      <c r="AA1903" s="14"/>
      <c r="AB1903" s="14"/>
      <c r="AC1903" s="14"/>
      <c r="AD1903" s="14"/>
      <c r="AE1903" s="14"/>
      <c r="AT1903" s="255" t="s">
        <v>167</v>
      </c>
      <c r="AU1903" s="255" t="s">
        <v>94</v>
      </c>
      <c r="AV1903" s="14" t="s">
        <v>94</v>
      </c>
      <c r="AW1903" s="14" t="s">
        <v>43</v>
      </c>
      <c r="AX1903" s="14" t="s">
        <v>83</v>
      </c>
      <c r="AY1903" s="255" t="s">
        <v>156</v>
      </c>
    </row>
    <row r="1904" s="15" customFormat="1">
      <c r="A1904" s="15"/>
      <c r="B1904" s="256"/>
      <c r="C1904" s="257"/>
      <c r="D1904" s="236" t="s">
        <v>167</v>
      </c>
      <c r="E1904" s="258" t="s">
        <v>36</v>
      </c>
      <c r="F1904" s="259" t="s">
        <v>250</v>
      </c>
      <c r="G1904" s="257"/>
      <c r="H1904" s="260">
        <v>7.7140000000000004</v>
      </c>
      <c r="I1904" s="261"/>
      <c r="J1904" s="257"/>
      <c r="K1904" s="257"/>
      <c r="L1904" s="262"/>
      <c r="M1904" s="263"/>
      <c r="N1904" s="264"/>
      <c r="O1904" s="264"/>
      <c r="P1904" s="264"/>
      <c r="Q1904" s="264"/>
      <c r="R1904" s="264"/>
      <c r="S1904" s="264"/>
      <c r="T1904" s="265"/>
      <c r="U1904" s="15"/>
      <c r="V1904" s="15"/>
      <c r="W1904" s="15"/>
      <c r="X1904" s="15"/>
      <c r="Y1904" s="15"/>
      <c r="Z1904" s="15"/>
      <c r="AA1904" s="15"/>
      <c r="AB1904" s="15"/>
      <c r="AC1904" s="15"/>
      <c r="AD1904" s="15"/>
      <c r="AE1904" s="15"/>
      <c r="AT1904" s="266" t="s">
        <v>167</v>
      </c>
      <c r="AU1904" s="266" t="s">
        <v>94</v>
      </c>
      <c r="AV1904" s="15" t="s">
        <v>163</v>
      </c>
      <c r="AW1904" s="15" t="s">
        <v>43</v>
      </c>
      <c r="AX1904" s="15" t="s">
        <v>91</v>
      </c>
      <c r="AY1904" s="266" t="s">
        <v>156</v>
      </c>
    </row>
    <row r="1905" s="2" customFormat="1" ht="16.5" customHeight="1">
      <c r="A1905" s="42"/>
      <c r="B1905" s="43"/>
      <c r="C1905" s="282" t="s">
        <v>1950</v>
      </c>
      <c r="D1905" s="282" t="s">
        <v>849</v>
      </c>
      <c r="E1905" s="283" t="s">
        <v>1951</v>
      </c>
      <c r="F1905" s="284" t="s">
        <v>1952</v>
      </c>
      <c r="G1905" s="285" t="s">
        <v>161</v>
      </c>
      <c r="H1905" s="286">
        <v>4.2709999999999999</v>
      </c>
      <c r="I1905" s="287"/>
      <c r="J1905" s="288">
        <f>ROUND(I1905*H1905,2)</f>
        <v>0</v>
      </c>
      <c r="K1905" s="284" t="s">
        <v>162</v>
      </c>
      <c r="L1905" s="289"/>
      <c r="M1905" s="290" t="s">
        <v>36</v>
      </c>
      <c r="N1905" s="291" t="s">
        <v>54</v>
      </c>
      <c r="O1905" s="88"/>
      <c r="P1905" s="225">
        <f>O1905*H1905</f>
        <v>0</v>
      </c>
      <c r="Q1905" s="225">
        <v>0.036900000000000002</v>
      </c>
      <c r="R1905" s="225">
        <f>Q1905*H1905</f>
        <v>0.15759990000000002</v>
      </c>
      <c r="S1905" s="225">
        <v>0</v>
      </c>
      <c r="T1905" s="226">
        <f>S1905*H1905</f>
        <v>0</v>
      </c>
      <c r="U1905" s="42"/>
      <c r="V1905" s="42"/>
      <c r="W1905" s="42"/>
      <c r="X1905" s="42"/>
      <c r="Y1905" s="42"/>
      <c r="Z1905" s="42"/>
      <c r="AA1905" s="42"/>
      <c r="AB1905" s="42"/>
      <c r="AC1905" s="42"/>
      <c r="AD1905" s="42"/>
      <c r="AE1905" s="42"/>
      <c r="AR1905" s="227" t="s">
        <v>401</v>
      </c>
      <c r="AT1905" s="227" t="s">
        <v>849</v>
      </c>
      <c r="AU1905" s="227" t="s">
        <v>94</v>
      </c>
      <c r="AY1905" s="20" t="s">
        <v>156</v>
      </c>
      <c r="BE1905" s="228">
        <f>IF(N1905="základní",J1905,0)</f>
        <v>0</v>
      </c>
      <c r="BF1905" s="228">
        <f>IF(N1905="snížená",J1905,0)</f>
        <v>0</v>
      </c>
      <c r="BG1905" s="228">
        <f>IF(N1905="zákl. přenesená",J1905,0)</f>
        <v>0</v>
      </c>
      <c r="BH1905" s="228">
        <f>IF(N1905="sníž. přenesená",J1905,0)</f>
        <v>0</v>
      </c>
      <c r="BI1905" s="228">
        <f>IF(N1905="nulová",J1905,0)</f>
        <v>0</v>
      </c>
      <c r="BJ1905" s="20" t="s">
        <v>91</v>
      </c>
      <c r="BK1905" s="228">
        <f>ROUND(I1905*H1905,2)</f>
        <v>0</v>
      </c>
      <c r="BL1905" s="20" t="s">
        <v>291</v>
      </c>
      <c r="BM1905" s="227" t="s">
        <v>1953</v>
      </c>
    </row>
    <row r="1906" s="2" customFormat="1">
      <c r="A1906" s="42"/>
      <c r="B1906" s="43"/>
      <c r="C1906" s="44"/>
      <c r="D1906" s="236" t="s">
        <v>413</v>
      </c>
      <c r="E1906" s="44"/>
      <c r="F1906" s="278" t="s">
        <v>1954</v>
      </c>
      <c r="G1906" s="44"/>
      <c r="H1906" s="44"/>
      <c r="I1906" s="231"/>
      <c r="J1906" s="44"/>
      <c r="K1906" s="44"/>
      <c r="L1906" s="48"/>
      <c r="M1906" s="232"/>
      <c r="N1906" s="233"/>
      <c r="O1906" s="88"/>
      <c r="P1906" s="88"/>
      <c r="Q1906" s="88"/>
      <c r="R1906" s="88"/>
      <c r="S1906" s="88"/>
      <c r="T1906" s="89"/>
      <c r="U1906" s="42"/>
      <c r="V1906" s="42"/>
      <c r="W1906" s="42"/>
      <c r="X1906" s="42"/>
      <c r="Y1906" s="42"/>
      <c r="Z1906" s="42"/>
      <c r="AA1906" s="42"/>
      <c r="AB1906" s="42"/>
      <c r="AC1906" s="42"/>
      <c r="AD1906" s="42"/>
      <c r="AE1906" s="42"/>
      <c r="AT1906" s="20" t="s">
        <v>413</v>
      </c>
      <c r="AU1906" s="20" t="s">
        <v>94</v>
      </c>
    </row>
    <row r="1907" s="13" customFormat="1">
      <c r="A1907" s="13"/>
      <c r="B1907" s="234"/>
      <c r="C1907" s="235"/>
      <c r="D1907" s="236" t="s">
        <v>167</v>
      </c>
      <c r="E1907" s="237" t="s">
        <v>36</v>
      </c>
      <c r="F1907" s="238" t="s">
        <v>1929</v>
      </c>
      <c r="G1907" s="235"/>
      <c r="H1907" s="237" t="s">
        <v>36</v>
      </c>
      <c r="I1907" s="239"/>
      <c r="J1907" s="235"/>
      <c r="K1907" s="235"/>
      <c r="L1907" s="240"/>
      <c r="M1907" s="241"/>
      <c r="N1907" s="242"/>
      <c r="O1907" s="242"/>
      <c r="P1907" s="242"/>
      <c r="Q1907" s="242"/>
      <c r="R1907" s="242"/>
      <c r="S1907" s="242"/>
      <c r="T1907" s="243"/>
      <c r="U1907" s="13"/>
      <c r="V1907" s="13"/>
      <c r="W1907" s="13"/>
      <c r="X1907" s="13"/>
      <c r="Y1907" s="13"/>
      <c r="Z1907" s="13"/>
      <c r="AA1907" s="13"/>
      <c r="AB1907" s="13"/>
      <c r="AC1907" s="13"/>
      <c r="AD1907" s="13"/>
      <c r="AE1907" s="13"/>
      <c r="AT1907" s="244" t="s">
        <v>167</v>
      </c>
      <c r="AU1907" s="244" t="s">
        <v>94</v>
      </c>
      <c r="AV1907" s="13" t="s">
        <v>91</v>
      </c>
      <c r="AW1907" s="13" t="s">
        <v>43</v>
      </c>
      <c r="AX1907" s="13" t="s">
        <v>83</v>
      </c>
      <c r="AY1907" s="244" t="s">
        <v>156</v>
      </c>
    </row>
    <row r="1908" s="13" customFormat="1">
      <c r="A1908" s="13"/>
      <c r="B1908" s="234"/>
      <c r="C1908" s="235"/>
      <c r="D1908" s="236" t="s">
        <v>167</v>
      </c>
      <c r="E1908" s="237" t="s">
        <v>36</v>
      </c>
      <c r="F1908" s="238" t="s">
        <v>1930</v>
      </c>
      <c r="G1908" s="235"/>
      <c r="H1908" s="237" t="s">
        <v>36</v>
      </c>
      <c r="I1908" s="239"/>
      <c r="J1908" s="235"/>
      <c r="K1908" s="235"/>
      <c r="L1908" s="240"/>
      <c r="M1908" s="241"/>
      <c r="N1908" s="242"/>
      <c r="O1908" s="242"/>
      <c r="P1908" s="242"/>
      <c r="Q1908" s="242"/>
      <c r="R1908" s="242"/>
      <c r="S1908" s="242"/>
      <c r="T1908" s="243"/>
      <c r="U1908" s="13"/>
      <c r="V1908" s="13"/>
      <c r="W1908" s="13"/>
      <c r="X1908" s="13"/>
      <c r="Y1908" s="13"/>
      <c r="Z1908" s="13"/>
      <c r="AA1908" s="13"/>
      <c r="AB1908" s="13"/>
      <c r="AC1908" s="13"/>
      <c r="AD1908" s="13"/>
      <c r="AE1908" s="13"/>
      <c r="AT1908" s="244" t="s">
        <v>167</v>
      </c>
      <c r="AU1908" s="244" t="s">
        <v>94</v>
      </c>
      <c r="AV1908" s="13" t="s">
        <v>91</v>
      </c>
      <c r="AW1908" s="13" t="s">
        <v>43</v>
      </c>
      <c r="AX1908" s="13" t="s">
        <v>83</v>
      </c>
      <c r="AY1908" s="244" t="s">
        <v>156</v>
      </c>
    </row>
    <row r="1909" s="13" customFormat="1">
      <c r="A1909" s="13"/>
      <c r="B1909" s="234"/>
      <c r="C1909" s="235"/>
      <c r="D1909" s="236" t="s">
        <v>167</v>
      </c>
      <c r="E1909" s="237" t="s">
        <v>36</v>
      </c>
      <c r="F1909" s="238" t="s">
        <v>1899</v>
      </c>
      <c r="G1909" s="235"/>
      <c r="H1909" s="237" t="s">
        <v>36</v>
      </c>
      <c r="I1909" s="239"/>
      <c r="J1909" s="235"/>
      <c r="K1909" s="235"/>
      <c r="L1909" s="240"/>
      <c r="M1909" s="241"/>
      <c r="N1909" s="242"/>
      <c r="O1909" s="242"/>
      <c r="P1909" s="242"/>
      <c r="Q1909" s="242"/>
      <c r="R1909" s="242"/>
      <c r="S1909" s="242"/>
      <c r="T1909" s="243"/>
      <c r="U1909" s="13"/>
      <c r="V1909" s="13"/>
      <c r="W1909" s="13"/>
      <c r="X1909" s="13"/>
      <c r="Y1909" s="13"/>
      <c r="Z1909" s="13"/>
      <c r="AA1909" s="13"/>
      <c r="AB1909" s="13"/>
      <c r="AC1909" s="13"/>
      <c r="AD1909" s="13"/>
      <c r="AE1909" s="13"/>
      <c r="AT1909" s="244" t="s">
        <v>167</v>
      </c>
      <c r="AU1909" s="244" t="s">
        <v>94</v>
      </c>
      <c r="AV1909" s="13" t="s">
        <v>91</v>
      </c>
      <c r="AW1909" s="13" t="s">
        <v>43</v>
      </c>
      <c r="AX1909" s="13" t="s">
        <v>83</v>
      </c>
      <c r="AY1909" s="244" t="s">
        <v>156</v>
      </c>
    </row>
    <row r="1910" s="13" customFormat="1">
      <c r="A1910" s="13"/>
      <c r="B1910" s="234"/>
      <c r="C1910" s="235"/>
      <c r="D1910" s="236" t="s">
        <v>167</v>
      </c>
      <c r="E1910" s="237" t="s">
        <v>36</v>
      </c>
      <c r="F1910" s="238" t="s">
        <v>1900</v>
      </c>
      <c r="G1910" s="235"/>
      <c r="H1910" s="237" t="s">
        <v>36</v>
      </c>
      <c r="I1910" s="239"/>
      <c r="J1910" s="235"/>
      <c r="K1910" s="235"/>
      <c r="L1910" s="240"/>
      <c r="M1910" s="241"/>
      <c r="N1910" s="242"/>
      <c r="O1910" s="242"/>
      <c r="P1910" s="242"/>
      <c r="Q1910" s="242"/>
      <c r="R1910" s="242"/>
      <c r="S1910" s="242"/>
      <c r="T1910" s="243"/>
      <c r="U1910" s="13"/>
      <c r="V1910" s="13"/>
      <c r="W1910" s="13"/>
      <c r="X1910" s="13"/>
      <c r="Y1910" s="13"/>
      <c r="Z1910" s="13"/>
      <c r="AA1910" s="13"/>
      <c r="AB1910" s="13"/>
      <c r="AC1910" s="13"/>
      <c r="AD1910" s="13"/>
      <c r="AE1910" s="13"/>
      <c r="AT1910" s="244" t="s">
        <v>167</v>
      </c>
      <c r="AU1910" s="244" t="s">
        <v>94</v>
      </c>
      <c r="AV1910" s="13" t="s">
        <v>91</v>
      </c>
      <c r="AW1910" s="13" t="s">
        <v>43</v>
      </c>
      <c r="AX1910" s="13" t="s">
        <v>83</v>
      </c>
      <c r="AY1910" s="244" t="s">
        <v>156</v>
      </c>
    </row>
    <row r="1911" s="13" customFormat="1">
      <c r="A1911" s="13"/>
      <c r="B1911" s="234"/>
      <c r="C1911" s="235"/>
      <c r="D1911" s="236" t="s">
        <v>167</v>
      </c>
      <c r="E1911" s="237" t="s">
        <v>36</v>
      </c>
      <c r="F1911" s="238" t="s">
        <v>1918</v>
      </c>
      <c r="G1911" s="235"/>
      <c r="H1911" s="237" t="s">
        <v>36</v>
      </c>
      <c r="I1911" s="239"/>
      <c r="J1911" s="235"/>
      <c r="K1911" s="235"/>
      <c r="L1911" s="240"/>
      <c r="M1911" s="241"/>
      <c r="N1911" s="242"/>
      <c r="O1911" s="242"/>
      <c r="P1911" s="242"/>
      <c r="Q1911" s="242"/>
      <c r="R1911" s="242"/>
      <c r="S1911" s="242"/>
      <c r="T1911" s="243"/>
      <c r="U1911" s="13"/>
      <c r="V1911" s="13"/>
      <c r="W1911" s="13"/>
      <c r="X1911" s="13"/>
      <c r="Y1911" s="13"/>
      <c r="Z1911" s="13"/>
      <c r="AA1911" s="13"/>
      <c r="AB1911" s="13"/>
      <c r="AC1911" s="13"/>
      <c r="AD1911" s="13"/>
      <c r="AE1911" s="13"/>
      <c r="AT1911" s="244" t="s">
        <v>167</v>
      </c>
      <c r="AU1911" s="244" t="s">
        <v>94</v>
      </c>
      <c r="AV1911" s="13" t="s">
        <v>91</v>
      </c>
      <c r="AW1911" s="13" t="s">
        <v>43</v>
      </c>
      <c r="AX1911" s="13" t="s">
        <v>83</v>
      </c>
      <c r="AY1911" s="244" t="s">
        <v>156</v>
      </c>
    </row>
    <row r="1912" s="13" customFormat="1">
      <c r="A1912" s="13"/>
      <c r="B1912" s="234"/>
      <c r="C1912" s="235"/>
      <c r="D1912" s="236" t="s">
        <v>167</v>
      </c>
      <c r="E1912" s="237" t="s">
        <v>36</v>
      </c>
      <c r="F1912" s="238" t="s">
        <v>1919</v>
      </c>
      <c r="G1912" s="235"/>
      <c r="H1912" s="237" t="s">
        <v>36</v>
      </c>
      <c r="I1912" s="239"/>
      <c r="J1912" s="235"/>
      <c r="K1912" s="235"/>
      <c r="L1912" s="240"/>
      <c r="M1912" s="241"/>
      <c r="N1912" s="242"/>
      <c r="O1912" s="242"/>
      <c r="P1912" s="242"/>
      <c r="Q1912" s="242"/>
      <c r="R1912" s="242"/>
      <c r="S1912" s="242"/>
      <c r="T1912" s="243"/>
      <c r="U1912" s="13"/>
      <c r="V1912" s="13"/>
      <c r="W1912" s="13"/>
      <c r="X1912" s="13"/>
      <c r="Y1912" s="13"/>
      <c r="Z1912" s="13"/>
      <c r="AA1912" s="13"/>
      <c r="AB1912" s="13"/>
      <c r="AC1912" s="13"/>
      <c r="AD1912" s="13"/>
      <c r="AE1912" s="13"/>
      <c r="AT1912" s="244" t="s">
        <v>167</v>
      </c>
      <c r="AU1912" s="244" t="s">
        <v>94</v>
      </c>
      <c r="AV1912" s="13" t="s">
        <v>91</v>
      </c>
      <c r="AW1912" s="13" t="s">
        <v>43</v>
      </c>
      <c r="AX1912" s="13" t="s">
        <v>83</v>
      </c>
      <c r="AY1912" s="244" t="s">
        <v>156</v>
      </c>
    </row>
    <row r="1913" s="13" customFormat="1">
      <c r="A1913" s="13"/>
      <c r="B1913" s="234"/>
      <c r="C1913" s="235"/>
      <c r="D1913" s="236" t="s">
        <v>167</v>
      </c>
      <c r="E1913" s="237" t="s">
        <v>36</v>
      </c>
      <c r="F1913" s="238" t="s">
        <v>1931</v>
      </c>
      <c r="G1913" s="235"/>
      <c r="H1913" s="237" t="s">
        <v>36</v>
      </c>
      <c r="I1913" s="239"/>
      <c r="J1913" s="235"/>
      <c r="K1913" s="235"/>
      <c r="L1913" s="240"/>
      <c r="M1913" s="241"/>
      <c r="N1913" s="242"/>
      <c r="O1913" s="242"/>
      <c r="P1913" s="242"/>
      <c r="Q1913" s="242"/>
      <c r="R1913" s="242"/>
      <c r="S1913" s="242"/>
      <c r="T1913" s="243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T1913" s="244" t="s">
        <v>167</v>
      </c>
      <c r="AU1913" s="244" t="s">
        <v>94</v>
      </c>
      <c r="AV1913" s="13" t="s">
        <v>91</v>
      </c>
      <c r="AW1913" s="13" t="s">
        <v>43</v>
      </c>
      <c r="AX1913" s="13" t="s">
        <v>83</v>
      </c>
      <c r="AY1913" s="244" t="s">
        <v>156</v>
      </c>
    </row>
    <row r="1914" s="13" customFormat="1">
      <c r="A1914" s="13"/>
      <c r="B1914" s="234"/>
      <c r="C1914" s="235"/>
      <c r="D1914" s="236" t="s">
        <v>167</v>
      </c>
      <c r="E1914" s="237" t="s">
        <v>36</v>
      </c>
      <c r="F1914" s="238" t="s">
        <v>1932</v>
      </c>
      <c r="G1914" s="235"/>
      <c r="H1914" s="237" t="s">
        <v>36</v>
      </c>
      <c r="I1914" s="239"/>
      <c r="J1914" s="235"/>
      <c r="K1914" s="235"/>
      <c r="L1914" s="240"/>
      <c r="M1914" s="241"/>
      <c r="N1914" s="242"/>
      <c r="O1914" s="242"/>
      <c r="P1914" s="242"/>
      <c r="Q1914" s="242"/>
      <c r="R1914" s="242"/>
      <c r="S1914" s="242"/>
      <c r="T1914" s="243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T1914" s="244" t="s">
        <v>167</v>
      </c>
      <c r="AU1914" s="244" t="s">
        <v>94</v>
      </c>
      <c r="AV1914" s="13" t="s">
        <v>91</v>
      </c>
      <c r="AW1914" s="13" t="s">
        <v>43</v>
      </c>
      <c r="AX1914" s="13" t="s">
        <v>83</v>
      </c>
      <c r="AY1914" s="244" t="s">
        <v>156</v>
      </c>
    </row>
    <row r="1915" s="14" customFormat="1">
      <c r="A1915" s="14"/>
      <c r="B1915" s="245"/>
      <c r="C1915" s="246"/>
      <c r="D1915" s="236" t="s">
        <v>167</v>
      </c>
      <c r="E1915" s="247" t="s">
        <v>36</v>
      </c>
      <c r="F1915" s="248" t="s">
        <v>1955</v>
      </c>
      <c r="G1915" s="246"/>
      <c r="H1915" s="249">
        <v>4.2709999999999999</v>
      </c>
      <c r="I1915" s="250"/>
      <c r="J1915" s="246"/>
      <c r="K1915" s="246"/>
      <c r="L1915" s="251"/>
      <c r="M1915" s="252"/>
      <c r="N1915" s="253"/>
      <c r="O1915" s="253"/>
      <c r="P1915" s="253"/>
      <c r="Q1915" s="253"/>
      <c r="R1915" s="253"/>
      <c r="S1915" s="253"/>
      <c r="T1915" s="254"/>
      <c r="U1915" s="14"/>
      <c r="V1915" s="14"/>
      <c r="W1915" s="14"/>
      <c r="X1915" s="14"/>
      <c r="Y1915" s="14"/>
      <c r="Z1915" s="14"/>
      <c r="AA1915" s="14"/>
      <c r="AB1915" s="14"/>
      <c r="AC1915" s="14"/>
      <c r="AD1915" s="14"/>
      <c r="AE1915" s="14"/>
      <c r="AT1915" s="255" t="s">
        <v>167</v>
      </c>
      <c r="AU1915" s="255" t="s">
        <v>94</v>
      </c>
      <c r="AV1915" s="14" t="s">
        <v>94</v>
      </c>
      <c r="AW1915" s="14" t="s">
        <v>43</v>
      </c>
      <c r="AX1915" s="14" t="s">
        <v>83</v>
      </c>
      <c r="AY1915" s="255" t="s">
        <v>156</v>
      </c>
    </row>
    <row r="1916" s="15" customFormat="1">
      <c r="A1916" s="15"/>
      <c r="B1916" s="256"/>
      <c r="C1916" s="257"/>
      <c r="D1916" s="236" t="s">
        <v>167</v>
      </c>
      <c r="E1916" s="258" t="s">
        <v>36</v>
      </c>
      <c r="F1916" s="259" t="s">
        <v>250</v>
      </c>
      <c r="G1916" s="257"/>
      <c r="H1916" s="260">
        <v>4.2709999999999999</v>
      </c>
      <c r="I1916" s="261"/>
      <c r="J1916" s="257"/>
      <c r="K1916" s="257"/>
      <c r="L1916" s="262"/>
      <c r="M1916" s="263"/>
      <c r="N1916" s="264"/>
      <c r="O1916" s="264"/>
      <c r="P1916" s="264"/>
      <c r="Q1916" s="264"/>
      <c r="R1916" s="264"/>
      <c r="S1916" s="264"/>
      <c r="T1916" s="265"/>
      <c r="U1916" s="15"/>
      <c r="V1916" s="15"/>
      <c r="W1916" s="15"/>
      <c r="X1916" s="15"/>
      <c r="Y1916" s="15"/>
      <c r="Z1916" s="15"/>
      <c r="AA1916" s="15"/>
      <c r="AB1916" s="15"/>
      <c r="AC1916" s="15"/>
      <c r="AD1916" s="15"/>
      <c r="AE1916" s="15"/>
      <c r="AT1916" s="266" t="s">
        <v>167</v>
      </c>
      <c r="AU1916" s="266" t="s">
        <v>94</v>
      </c>
      <c r="AV1916" s="15" t="s">
        <v>163</v>
      </c>
      <c r="AW1916" s="15" t="s">
        <v>43</v>
      </c>
      <c r="AX1916" s="15" t="s">
        <v>91</v>
      </c>
      <c r="AY1916" s="266" t="s">
        <v>156</v>
      </c>
    </row>
    <row r="1917" s="2" customFormat="1" ht="24.15" customHeight="1">
      <c r="A1917" s="42"/>
      <c r="B1917" s="43"/>
      <c r="C1917" s="216" t="s">
        <v>1956</v>
      </c>
      <c r="D1917" s="216" t="s">
        <v>158</v>
      </c>
      <c r="E1917" s="217" t="s">
        <v>1957</v>
      </c>
      <c r="F1917" s="218" t="s">
        <v>1958</v>
      </c>
      <c r="G1917" s="219" t="s">
        <v>226</v>
      </c>
      <c r="H1917" s="220">
        <v>1</v>
      </c>
      <c r="I1917" s="221"/>
      <c r="J1917" s="222">
        <f>ROUND(I1917*H1917,2)</f>
        <v>0</v>
      </c>
      <c r="K1917" s="218" t="s">
        <v>162</v>
      </c>
      <c r="L1917" s="48"/>
      <c r="M1917" s="223" t="s">
        <v>36</v>
      </c>
      <c r="N1917" s="224" t="s">
        <v>54</v>
      </c>
      <c r="O1917" s="88"/>
      <c r="P1917" s="225">
        <f>O1917*H1917</f>
        <v>0</v>
      </c>
      <c r="Q1917" s="225">
        <v>0</v>
      </c>
      <c r="R1917" s="225">
        <f>Q1917*H1917</f>
        <v>0</v>
      </c>
      <c r="S1917" s="225">
        <v>0</v>
      </c>
      <c r="T1917" s="226">
        <f>S1917*H1917</f>
        <v>0</v>
      </c>
      <c r="U1917" s="42"/>
      <c r="V1917" s="42"/>
      <c r="W1917" s="42"/>
      <c r="X1917" s="42"/>
      <c r="Y1917" s="42"/>
      <c r="Z1917" s="42"/>
      <c r="AA1917" s="42"/>
      <c r="AB1917" s="42"/>
      <c r="AC1917" s="42"/>
      <c r="AD1917" s="42"/>
      <c r="AE1917" s="42"/>
      <c r="AR1917" s="227" t="s">
        <v>291</v>
      </c>
      <c r="AT1917" s="227" t="s">
        <v>158</v>
      </c>
      <c r="AU1917" s="227" t="s">
        <v>94</v>
      </c>
      <c r="AY1917" s="20" t="s">
        <v>156</v>
      </c>
      <c r="BE1917" s="228">
        <f>IF(N1917="základní",J1917,0)</f>
        <v>0</v>
      </c>
      <c r="BF1917" s="228">
        <f>IF(N1917="snížená",J1917,0)</f>
        <v>0</v>
      </c>
      <c r="BG1917" s="228">
        <f>IF(N1917="zákl. přenesená",J1917,0)</f>
        <v>0</v>
      </c>
      <c r="BH1917" s="228">
        <f>IF(N1917="sníž. přenesená",J1917,0)</f>
        <v>0</v>
      </c>
      <c r="BI1917" s="228">
        <f>IF(N1917="nulová",J1917,0)</f>
        <v>0</v>
      </c>
      <c r="BJ1917" s="20" t="s">
        <v>91</v>
      </c>
      <c r="BK1917" s="228">
        <f>ROUND(I1917*H1917,2)</f>
        <v>0</v>
      </c>
      <c r="BL1917" s="20" t="s">
        <v>291</v>
      </c>
      <c r="BM1917" s="227" t="s">
        <v>1959</v>
      </c>
    </row>
    <row r="1918" s="2" customFormat="1">
      <c r="A1918" s="42"/>
      <c r="B1918" s="43"/>
      <c r="C1918" s="44"/>
      <c r="D1918" s="229" t="s">
        <v>165</v>
      </c>
      <c r="E1918" s="44"/>
      <c r="F1918" s="230" t="s">
        <v>1960</v>
      </c>
      <c r="G1918" s="44"/>
      <c r="H1918" s="44"/>
      <c r="I1918" s="231"/>
      <c r="J1918" s="44"/>
      <c r="K1918" s="44"/>
      <c r="L1918" s="48"/>
      <c r="M1918" s="232"/>
      <c r="N1918" s="233"/>
      <c r="O1918" s="88"/>
      <c r="P1918" s="88"/>
      <c r="Q1918" s="88"/>
      <c r="R1918" s="88"/>
      <c r="S1918" s="88"/>
      <c r="T1918" s="89"/>
      <c r="U1918" s="42"/>
      <c r="V1918" s="42"/>
      <c r="W1918" s="42"/>
      <c r="X1918" s="42"/>
      <c r="Y1918" s="42"/>
      <c r="Z1918" s="42"/>
      <c r="AA1918" s="42"/>
      <c r="AB1918" s="42"/>
      <c r="AC1918" s="42"/>
      <c r="AD1918" s="42"/>
      <c r="AE1918" s="42"/>
      <c r="AT1918" s="20" t="s">
        <v>165</v>
      </c>
      <c r="AU1918" s="20" t="s">
        <v>94</v>
      </c>
    </row>
    <row r="1919" s="2" customFormat="1">
      <c r="A1919" s="42"/>
      <c r="B1919" s="43"/>
      <c r="C1919" s="44"/>
      <c r="D1919" s="236" t="s">
        <v>413</v>
      </c>
      <c r="E1919" s="44"/>
      <c r="F1919" s="278" t="s">
        <v>1961</v>
      </c>
      <c r="G1919" s="44"/>
      <c r="H1919" s="44"/>
      <c r="I1919" s="231"/>
      <c r="J1919" s="44"/>
      <c r="K1919" s="44"/>
      <c r="L1919" s="48"/>
      <c r="M1919" s="232"/>
      <c r="N1919" s="233"/>
      <c r="O1919" s="88"/>
      <c r="P1919" s="88"/>
      <c r="Q1919" s="88"/>
      <c r="R1919" s="88"/>
      <c r="S1919" s="88"/>
      <c r="T1919" s="89"/>
      <c r="U1919" s="42"/>
      <c r="V1919" s="42"/>
      <c r="W1919" s="42"/>
      <c r="X1919" s="42"/>
      <c r="Y1919" s="42"/>
      <c r="Z1919" s="42"/>
      <c r="AA1919" s="42"/>
      <c r="AB1919" s="42"/>
      <c r="AC1919" s="42"/>
      <c r="AD1919" s="42"/>
      <c r="AE1919" s="42"/>
      <c r="AT1919" s="20" t="s">
        <v>413</v>
      </c>
      <c r="AU1919" s="20" t="s">
        <v>94</v>
      </c>
    </row>
    <row r="1920" s="13" customFormat="1">
      <c r="A1920" s="13"/>
      <c r="B1920" s="234"/>
      <c r="C1920" s="235"/>
      <c r="D1920" s="236" t="s">
        <v>167</v>
      </c>
      <c r="E1920" s="237" t="s">
        <v>36</v>
      </c>
      <c r="F1920" s="238" t="s">
        <v>417</v>
      </c>
      <c r="G1920" s="235"/>
      <c r="H1920" s="237" t="s">
        <v>36</v>
      </c>
      <c r="I1920" s="239"/>
      <c r="J1920" s="235"/>
      <c r="K1920" s="235"/>
      <c r="L1920" s="240"/>
      <c r="M1920" s="241"/>
      <c r="N1920" s="242"/>
      <c r="O1920" s="242"/>
      <c r="P1920" s="242"/>
      <c r="Q1920" s="242"/>
      <c r="R1920" s="242"/>
      <c r="S1920" s="242"/>
      <c r="T1920" s="243"/>
      <c r="U1920" s="13"/>
      <c r="V1920" s="13"/>
      <c r="W1920" s="13"/>
      <c r="X1920" s="13"/>
      <c r="Y1920" s="13"/>
      <c r="Z1920" s="13"/>
      <c r="AA1920" s="13"/>
      <c r="AB1920" s="13"/>
      <c r="AC1920" s="13"/>
      <c r="AD1920" s="13"/>
      <c r="AE1920" s="13"/>
      <c r="AT1920" s="244" t="s">
        <v>167</v>
      </c>
      <c r="AU1920" s="244" t="s">
        <v>94</v>
      </c>
      <c r="AV1920" s="13" t="s">
        <v>91</v>
      </c>
      <c r="AW1920" s="13" t="s">
        <v>43</v>
      </c>
      <c r="AX1920" s="13" t="s">
        <v>83</v>
      </c>
      <c r="AY1920" s="244" t="s">
        <v>156</v>
      </c>
    </row>
    <row r="1921" s="13" customFormat="1">
      <c r="A1921" s="13"/>
      <c r="B1921" s="234"/>
      <c r="C1921" s="235"/>
      <c r="D1921" s="236" t="s">
        <v>167</v>
      </c>
      <c r="E1921" s="237" t="s">
        <v>36</v>
      </c>
      <c r="F1921" s="238" t="s">
        <v>1962</v>
      </c>
      <c r="G1921" s="235"/>
      <c r="H1921" s="237" t="s">
        <v>36</v>
      </c>
      <c r="I1921" s="239"/>
      <c r="J1921" s="235"/>
      <c r="K1921" s="235"/>
      <c r="L1921" s="240"/>
      <c r="M1921" s="241"/>
      <c r="N1921" s="242"/>
      <c r="O1921" s="242"/>
      <c r="P1921" s="242"/>
      <c r="Q1921" s="242"/>
      <c r="R1921" s="242"/>
      <c r="S1921" s="242"/>
      <c r="T1921" s="243"/>
      <c r="U1921" s="13"/>
      <c r="V1921" s="13"/>
      <c r="W1921" s="13"/>
      <c r="X1921" s="13"/>
      <c r="Y1921" s="13"/>
      <c r="Z1921" s="13"/>
      <c r="AA1921" s="13"/>
      <c r="AB1921" s="13"/>
      <c r="AC1921" s="13"/>
      <c r="AD1921" s="13"/>
      <c r="AE1921" s="13"/>
      <c r="AT1921" s="244" t="s">
        <v>167</v>
      </c>
      <c r="AU1921" s="244" t="s">
        <v>94</v>
      </c>
      <c r="AV1921" s="13" t="s">
        <v>91</v>
      </c>
      <c r="AW1921" s="13" t="s">
        <v>43</v>
      </c>
      <c r="AX1921" s="13" t="s">
        <v>83</v>
      </c>
      <c r="AY1921" s="244" t="s">
        <v>156</v>
      </c>
    </row>
    <row r="1922" s="13" customFormat="1">
      <c r="A1922" s="13"/>
      <c r="B1922" s="234"/>
      <c r="C1922" s="235"/>
      <c r="D1922" s="236" t="s">
        <v>167</v>
      </c>
      <c r="E1922" s="237" t="s">
        <v>36</v>
      </c>
      <c r="F1922" s="238" t="s">
        <v>1963</v>
      </c>
      <c r="G1922" s="235"/>
      <c r="H1922" s="237" t="s">
        <v>36</v>
      </c>
      <c r="I1922" s="239"/>
      <c r="J1922" s="235"/>
      <c r="K1922" s="235"/>
      <c r="L1922" s="240"/>
      <c r="M1922" s="241"/>
      <c r="N1922" s="242"/>
      <c r="O1922" s="242"/>
      <c r="P1922" s="242"/>
      <c r="Q1922" s="242"/>
      <c r="R1922" s="242"/>
      <c r="S1922" s="242"/>
      <c r="T1922" s="243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T1922" s="244" t="s">
        <v>167</v>
      </c>
      <c r="AU1922" s="244" t="s">
        <v>94</v>
      </c>
      <c r="AV1922" s="13" t="s">
        <v>91</v>
      </c>
      <c r="AW1922" s="13" t="s">
        <v>43</v>
      </c>
      <c r="AX1922" s="13" t="s">
        <v>83</v>
      </c>
      <c r="AY1922" s="244" t="s">
        <v>156</v>
      </c>
    </row>
    <row r="1923" s="13" customFormat="1">
      <c r="A1923" s="13"/>
      <c r="B1923" s="234"/>
      <c r="C1923" s="235"/>
      <c r="D1923" s="236" t="s">
        <v>167</v>
      </c>
      <c r="E1923" s="237" t="s">
        <v>36</v>
      </c>
      <c r="F1923" s="238" t="s">
        <v>1964</v>
      </c>
      <c r="G1923" s="235"/>
      <c r="H1923" s="237" t="s">
        <v>36</v>
      </c>
      <c r="I1923" s="239"/>
      <c r="J1923" s="235"/>
      <c r="K1923" s="235"/>
      <c r="L1923" s="240"/>
      <c r="M1923" s="241"/>
      <c r="N1923" s="242"/>
      <c r="O1923" s="242"/>
      <c r="P1923" s="242"/>
      <c r="Q1923" s="242"/>
      <c r="R1923" s="242"/>
      <c r="S1923" s="242"/>
      <c r="T1923" s="243"/>
      <c r="U1923" s="13"/>
      <c r="V1923" s="13"/>
      <c r="W1923" s="13"/>
      <c r="X1923" s="13"/>
      <c r="Y1923" s="13"/>
      <c r="Z1923" s="13"/>
      <c r="AA1923" s="13"/>
      <c r="AB1923" s="13"/>
      <c r="AC1923" s="13"/>
      <c r="AD1923" s="13"/>
      <c r="AE1923" s="13"/>
      <c r="AT1923" s="244" t="s">
        <v>167</v>
      </c>
      <c r="AU1923" s="244" t="s">
        <v>94</v>
      </c>
      <c r="AV1923" s="13" t="s">
        <v>91</v>
      </c>
      <c r="AW1923" s="13" t="s">
        <v>43</v>
      </c>
      <c r="AX1923" s="13" t="s">
        <v>83</v>
      </c>
      <c r="AY1923" s="244" t="s">
        <v>156</v>
      </c>
    </row>
    <row r="1924" s="13" customFormat="1">
      <c r="A1924" s="13"/>
      <c r="B1924" s="234"/>
      <c r="C1924" s="235"/>
      <c r="D1924" s="236" t="s">
        <v>167</v>
      </c>
      <c r="E1924" s="237" t="s">
        <v>36</v>
      </c>
      <c r="F1924" s="238" t="s">
        <v>1965</v>
      </c>
      <c r="G1924" s="235"/>
      <c r="H1924" s="237" t="s">
        <v>36</v>
      </c>
      <c r="I1924" s="239"/>
      <c r="J1924" s="235"/>
      <c r="K1924" s="235"/>
      <c r="L1924" s="240"/>
      <c r="M1924" s="241"/>
      <c r="N1924" s="242"/>
      <c r="O1924" s="242"/>
      <c r="P1924" s="242"/>
      <c r="Q1924" s="242"/>
      <c r="R1924" s="242"/>
      <c r="S1924" s="242"/>
      <c r="T1924" s="243"/>
      <c r="U1924" s="13"/>
      <c r="V1924" s="13"/>
      <c r="W1924" s="13"/>
      <c r="X1924" s="13"/>
      <c r="Y1924" s="13"/>
      <c r="Z1924" s="13"/>
      <c r="AA1924" s="13"/>
      <c r="AB1924" s="13"/>
      <c r="AC1924" s="13"/>
      <c r="AD1924" s="13"/>
      <c r="AE1924" s="13"/>
      <c r="AT1924" s="244" t="s">
        <v>167</v>
      </c>
      <c r="AU1924" s="244" t="s">
        <v>94</v>
      </c>
      <c r="AV1924" s="13" t="s">
        <v>91</v>
      </c>
      <c r="AW1924" s="13" t="s">
        <v>43</v>
      </c>
      <c r="AX1924" s="13" t="s">
        <v>83</v>
      </c>
      <c r="AY1924" s="244" t="s">
        <v>156</v>
      </c>
    </row>
    <row r="1925" s="13" customFormat="1">
      <c r="A1925" s="13"/>
      <c r="B1925" s="234"/>
      <c r="C1925" s="235"/>
      <c r="D1925" s="236" t="s">
        <v>167</v>
      </c>
      <c r="E1925" s="237" t="s">
        <v>36</v>
      </c>
      <c r="F1925" s="238" t="s">
        <v>416</v>
      </c>
      <c r="G1925" s="235"/>
      <c r="H1925" s="237" t="s">
        <v>36</v>
      </c>
      <c r="I1925" s="239"/>
      <c r="J1925" s="235"/>
      <c r="K1925" s="235"/>
      <c r="L1925" s="240"/>
      <c r="M1925" s="241"/>
      <c r="N1925" s="242"/>
      <c r="O1925" s="242"/>
      <c r="P1925" s="242"/>
      <c r="Q1925" s="242"/>
      <c r="R1925" s="242"/>
      <c r="S1925" s="242"/>
      <c r="T1925" s="243"/>
      <c r="U1925" s="13"/>
      <c r="V1925" s="13"/>
      <c r="W1925" s="13"/>
      <c r="X1925" s="13"/>
      <c r="Y1925" s="13"/>
      <c r="Z1925" s="13"/>
      <c r="AA1925" s="13"/>
      <c r="AB1925" s="13"/>
      <c r="AC1925" s="13"/>
      <c r="AD1925" s="13"/>
      <c r="AE1925" s="13"/>
      <c r="AT1925" s="244" t="s">
        <v>167</v>
      </c>
      <c r="AU1925" s="244" t="s">
        <v>94</v>
      </c>
      <c r="AV1925" s="13" t="s">
        <v>91</v>
      </c>
      <c r="AW1925" s="13" t="s">
        <v>43</v>
      </c>
      <c r="AX1925" s="13" t="s">
        <v>83</v>
      </c>
      <c r="AY1925" s="244" t="s">
        <v>156</v>
      </c>
    </row>
    <row r="1926" s="13" customFormat="1">
      <c r="A1926" s="13"/>
      <c r="B1926" s="234"/>
      <c r="C1926" s="235"/>
      <c r="D1926" s="236" t="s">
        <v>167</v>
      </c>
      <c r="E1926" s="237" t="s">
        <v>36</v>
      </c>
      <c r="F1926" s="238" t="s">
        <v>1966</v>
      </c>
      <c r="G1926" s="235"/>
      <c r="H1926" s="237" t="s">
        <v>36</v>
      </c>
      <c r="I1926" s="239"/>
      <c r="J1926" s="235"/>
      <c r="K1926" s="235"/>
      <c r="L1926" s="240"/>
      <c r="M1926" s="241"/>
      <c r="N1926" s="242"/>
      <c r="O1926" s="242"/>
      <c r="P1926" s="242"/>
      <c r="Q1926" s="242"/>
      <c r="R1926" s="242"/>
      <c r="S1926" s="242"/>
      <c r="T1926" s="243"/>
      <c r="U1926" s="13"/>
      <c r="V1926" s="13"/>
      <c r="W1926" s="13"/>
      <c r="X1926" s="13"/>
      <c r="Y1926" s="13"/>
      <c r="Z1926" s="13"/>
      <c r="AA1926" s="13"/>
      <c r="AB1926" s="13"/>
      <c r="AC1926" s="13"/>
      <c r="AD1926" s="13"/>
      <c r="AE1926" s="13"/>
      <c r="AT1926" s="244" t="s">
        <v>167</v>
      </c>
      <c r="AU1926" s="244" t="s">
        <v>94</v>
      </c>
      <c r="AV1926" s="13" t="s">
        <v>91</v>
      </c>
      <c r="AW1926" s="13" t="s">
        <v>43</v>
      </c>
      <c r="AX1926" s="13" t="s">
        <v>83</v>
      </c>
      <c r="AY1926" s="244" t="s">
        <v>156</v>
      </c>
    </row>
    <row r="1927" s="13" customFormat="1">
      <c r="A1927" s="13"/>
      <c r="B1927" s="234"/>
      <c r="C1927" s="235"/>
      <c r="D1927" s="236" t="s">
        <v>167</v>
      </c>
      <c r="E1927" s="237" t="s">
        <v>36</v>
      </c>
      <c r="F1927" s="238" t="s">
        <v>1967</v>
      </c>
      <c r="G1927" s="235"/>
      <c r="H1927" s="237" t="s">
        <v>36</v>
      </c>
      <c r="I1927" s="239"/>
      <c r="J1927" s="235"/>
      <c r="K1927" s="235"/>
      <c r="L1927" s="240"/>
      <c r="M1927" s="241"/>
      <c r="N1927" s="242"/>
      <c r="O1927" s="242"/>
      <c r="P1927" s="242"/>
      <c r="Q1927" s="242"/>
      <c r="R1927" s="242"/>
      <c r="S1927" s="242"/>
      <c r="T1927" s="243"/>
      <c r="U1927" s="13"/>
      <c r="V1927" s="13"/>
      <c r="W1927" s="13"/>
      <c r="X1927" s="13"/>
      <c r="Y1927" s="13"/>
      <c r="Z1927" s="13"/>
      <c r="AA1927" s="13"/>
      <c r="AB1927" s="13"/>
      <c r="AC1927" s="13"/>
      <c r="AD1927" s="13"/>
      <c r="AE1927" s="13"/>
      <c r="AT1927" s="244" t="s">
        <v>167</v>
      </c>
      <c r="AU1927" s="244" t="s">
        <v>94</v>
      </c>
      <c r="AV1927" s="13" t="s">
        <v>91</v>
      </c>
      <c r="AW1927" s="13" t="s">
        <v>43</v>
      </c>
      <c r="AX1927" s="13" t="s">
        <v>83</v>
      </c>
      <c r="AY1927" s="244" t="s">
        <v>156</v>
      </c>
    </row>
    <row r="1928" s="13" customFormat="1">
      <c r="A1928" s="13"/>
      <c r="B1928" s="234"/>
      <c r="C1928" s="235"/>
      <c r="D1928" s="236" t="s">
        <v>167</v>
      </c>
      <c r="E1928" s="237" t="s">
        <v>36</v>
      </c>
      <c r="F1928" s="238" t="s">
        <v>1968</v>
      </c>
      <c r="G1928" s="235"/>
      <c r="H1928" s="237" t="s">
        <v>36</v>
      </c>
      <c r="I1928" s="239"/>
      <c r="J1928" s="235"/>
      <c r="K1928" s="235"/>
      <c r="L1928" s="240"/>
      <c r="M1928" s="241"/>
      <c r="N1928" s="242"/>
      <c r="O1928" s="242"/>
      <c r="P1928" s="242"/>
      <c r="Q1928" s="242"/>
      <c r="R1928" s="242"/>
      <c r="S1928" s="242"/>
      <c r="T1928" s="243"/>
      <c r="U1928" s="13"/>
      <c r="V1928" s="13"/>
      <c r="W1928" s="13"/>
      <c r="X1928" s="13"/>
      <c r="Y1928" s="13"/>
      <c r="Z1928" s="13"/>
      <c r="AA1928" s="13"/>
      <c r="AB1928" s="13"/>
      <c r="AC1928" s="13"/>
      <c r="AD1928" s="13"/>
      <c r="AE1928" s="13"/>
      <c r="AT1928" s="244" t="s">
        <v>167</v>
      </c>
      <c r="AU1928" s="244" t="s">
        <v>94</v>
      </c>
      <c r="AV1928" s="13" t="s">
        <v>91</v>
      </c>
      <c r="AW1928" s="13" t="s">
        <v>43</v>
      </c>
      <c r="AX1928" s="13" t="s">
        <v>83</v>
      </c>
      <c r="AY1928" s="244" t="s">
        <v>156</v>
      </c>
    </row>
    <row r="1929" s="13" customFormat="1">
      <c r="A1929" s="13"/>
      <c r="B1929" s="234"/>
      <c r="C1929" s="235"/>
      <c r="D1929" s="236" t="s">
        <v>167</v>
      </c>
      <c r="E1929" s="237" t="s">
        <v>36</v>
      </c>
      <c r="F1929" s="238" t="s">
        <v>1969</v>
      </c>
      <c r="G1929" s="235"/>
      <c r="H1929" s="237" t="s">
        <v>36</v>
      </c>
      <c r="I1929" s="239"/>
      <c r="J1929" s="235"/>
      <c r="K1929" s="235"/>
      <c r="L1929" s="240"/>
      <c r="M1929" s="241"/>
      <c r="N1929" s="242"/>
      <c r="O1929" s="242"/>
      <c r="P1929" s="242"/>
      <c r="Q1929" s="242"/>
      <c r="R1929" s="242"/>
      <c r="S1929" s="242"/>
      <c r="T1929" s="243"/>
      <c r="U1929" s="13"/>
      <c r="V1929" s="13"/>
      <c r="W1929" s="13"/>
      <c r="X1929" s="13"/>
      <c r="Y1929" s="13"/>
      <c r="Z1929" s="13"/>
      <c r="AA1929" s="13"/>
      <c r="AB1929" s="13"/>
      <c r="AC1929" s="13"/>
      <c r="AD1929" s="13"/>
      <c r="AE1929" s="13"/>
      <c r="AT1929" s="244" t="s">
        <v>167</v>
      </c>
      <c r="AU1929" s="244" t="s">
        <v>94</v>
      </c>
      <c r="AV1929" s="13" t="s">
        <v>91</v>
      </c>
      <c r="AW1929" s="13" t="s">
        <v>43</v>
      </c>
      <c r="AX1929" s="13" t="s">
        <v>83</v>
      </c>
      <c r="AY1929" s="244" t="s">
        <v>156</v>
      </c>
    </row>
    <row r="1930" s="14" customFormat="1">
      <c r="A1930" s="14"/>
      <c r="B1930" s="245"/>
      <c r="C1930" s="246"/>
      <c r="D1930" s="236" t="s">
        <v>167</v>
      </c>
      <c r="E1930" s="247" t="s">
        <v>36</v>
      </c>
      <c r="F1930" s="248" t="s">
        <v>91</v>
      </c>
      <c r="G1930" s="246"/>
      <c r="H1930" s="249">
        <v>1</v>
      </c>
      <c r="I1930" s="250"/>
      <c r="J1930" s="246"/>
      <c r="K1930" s="246"/>
      <c r="L1930" s="251"/>
      <c r="M1930" s="252"/>
      <c r="N1930" s="253"/>
      <c r="O1930" s="253"/>
      <c r="P1930" s="253"/>
      <c r="Q1930" s="253"/>
      <c r="R1930" s="253"/>
      <c r="S1930" s="253"/>
      <c r="T1930" s="254"/>
      <c r="U1930" s="14"/>
      <c r="V1930" s="14"/>
      <c r="W1930" s="14"/>
      <c r="X1930" s="14"/>
      <c r="Y1930" s="14"/>
      <c r="Z1930" s="14"/>
      <c r="AA1930" s="14"/>
      <c r="AB1930" s="14"/>
      <c r="AC1930" s="14"/>
      <c r="AD1930" s="14"/>
      <c r="AE1930" s="14"/>
      <c r="AT1930" s="255" t="s">
        <v>167</v>
      </c>
      <c r="AU1930" s="255" t="s">
        <v>94</v>
      </c>
      <c r="AV1930" s="14" t="s">
        <v>94</v>
      </c>
      <c r="AW1930" s="14" t="s">
        <v>43</v>
      </c>
      <c r="AX1930" s="14" t="s">
        <v>91</v>
      </c>
      <c r="AY1930" s="255" t="s">
        <v>156</v>
      </c>
    </row>
    <row r="1931" s="2" customFormat="1" ht="16.5" customHeight="1">
      <c r="A1931" s="42"/>
      <c r="B1931" s="43"/>
      <c r="C1931" s="282" t="s">
        <v>1970</v>
      </c>
      <c r="D1931" s="282" t="s">
        <v>849</v>
      </c>
      <c r="E1931" s="283" t="s">
        <v>1971</v>
      </c>
      <c r="F1931" s="284" t="s">
        <v>1972</v>
      </c>
      <c r="G1931" s="285" t="s">
        <v>226</v>
      </c>
      <c r="H1931" s="286">
        <v>1</v>
      </c>
      <c r="I1931" s="287"/>
      <c r="J1931" s="288">
        <f>ROUND(I1931*H1931,2)</f>
        <v>0</v>
      </c>
      <c r="K1931" s="284" t="s">
        <v>162</v>
      </c>
      <c r="L1931" s="289"/>
      <c r="M1931" s="290" t="s">
        <v>36</v>
      </c>
      <c r="N1931" s="291" t="s">
        <v>54</v>
      </c>
      <c r="O1931" s="88"/>
      <c r="P1931" s="225">
        <f>O1931*H1931</f>
        <v>0</v>
      </c>
      <c r="Q1931" s="225">
        <v>0.02</v>
      </c>
      <c r="R1931" s="225">
        <f>Q1931*H1931</f>
        <v>0.02</v>
      </c>
      <c r="S1931" s="225">
        <v>0</v>
      </c>
      <c r="T1931" s="226">
        <f>S1931*H1931</f>
        <v>0</v>
      </c>
      <c r="U1931" s="42"/>
      <c r="V1931" s="42"/>
      <c r="W1931" s="42"/>
      <c r="X1931" s="42"/>
      <c r="Y1931" s="42"/>
      <c r="Z1931" s="42"/>
      <c r="AA1931" s="42"/>
      <c r="AB1931" s="42"/>
      <c r="AC1931" s="42"/>
      <c r="AD1931" s="42"/>
      <c r="AE1931" s="42"/>
      <c r="AR1931" s="227" t="s">
        <v>401</v>
      </c>
      <c r="AT1931" s="227" t="s">
        <v>849</v>
      </c>
      <c r="AU1931" s="227" t="s">
        <v>94</v>
      </c>
      <c r="AY1931" s="20" t="s">
        <v>156</v>
      </c>
      <c r="BE1931" s="228">
        <f>IF(N1931="základní",J1931,0)</f>
        <v>0</v>
      </c>
      <c r="BF1931" s="228">
        <f>IF(N1931="snížená",J1931,0)</f>
        <v>0</v>
      </c>
      <c r="BG1931" s="228">
        <f>IF(N1931="zákl. přenesená",J1931,0)</f>
        <v>0</v>
      </c>
      <c r="BH1931" s="228">
        <f>IF(N1931="sníž. přenesená",J1931,0)</f>
        <v>0</v>
      </c>
      <c r="BI1931" s="228">
        <f>IF(N1931="nulová",J1931,0)</f>
        <v>0</v>
      </c>
      <c r="BJ1931" s="20" t="s">
        <v>91</v>
      </c>
      <c r="BK1931" s="228">
        <f>ROUND(I1931*H1931,2)</f>
        <v>0</v>
      </c>
      <c r="BL1931" s="20" t="s">
        <v>291</v>
      </c>
      <c r="BM1931" s="227" t="s">
        <v>1973</v>
      </c>
    </row>
    <row r="1932" s="2" customFormat="1">
      <c r="A1932" s="42"/>
      <c r="B1932" s="43"/>
      <c r="C1932" s="44"/>
      <c r="D1932" s="236" t="s">
        <v>413</v>
      </c>
      <c r="E1932" s="44"/>
      <c r="F1932" s="278" t="s">
        <v>1961</v>
      </c>
      <c r="G1932" s="44"/>
      <c r="H1932" s="44"/>
      <c r="I1932" s="231"/>
      <c r="J1932" s="44"/>
      <c r="K1932" s="44"/>
      <c r="L1932" s="48"/>
      <c r="M1932" s="232"/>
      <c r="N1932" s="233"/>
      <c r="O1932" s="88"/>
      <c r="P1932" s="88"/>
      <c r="Q1932" s="88"/>
      <c r="R1932" s="88"/>
      <c r="S1932" s="88"/>
      <c r="T1932" s="89"/>
      <c r="U1932" s="42"/>
      <c r="V1932" s="42"/>
      <c r="W1932" s="42"/>
      <c r="X1932" s="42"/>
      <c r="Y1932" s="42"/>
      <c r="Z1932" s="42"/>
      <c r="AA1932" s="42"/>
      <c r="AB1932" s="42"/>
      <c r="AC1932" s="42"/>
      <c r="AD1932" s="42"/>
      <c r="AE1932" s="42"/>
      <c r="AT1932" s="20" t="s">
        <v>413</v>
      </c>
      <c r="AU1932" s="20" t="s">
        <v>94</v>
      </c>
    </row>
    <row r="1933" s="2" customFormat="1" ht="24.15" customHeight="1">
      <c r="A1933" s="42"/>
      <c r="B1933" s="43"/>
      <c r="C1933" s="216" t="s">
        <v>1974</v>
      </c>
      <c r="D1933" s="216" t="s">
        <v>158</v>
      </c>
      <c r="E1933" s="217" t="s">
        <v>1975</v>
      </c>
      <c r="F1933" s="218" t="s">
        <v>1976</v>
      </c>
      <c r="G1933" s="219" t="s">
        <v>226</v>
      </c>
      <c r="H1933" s="220">
        <v>4</v>
      </c>
      <c r="I1933" s="221"/>
      <c r="J1933" s="222">
        <f>ROUND(I1933*H1933,2)</f>
        <v>0</v>
      </c>
      <c r="K1933" s="218" t="s">
        <v>162</v>
      </c>
      <c r="L1933" s="48"/>
      <c r="M1933" s="223" t="s">
        <v>36</v>
      </c>
      <c r="N1933" s="224" t="s">
        <v>54</v>
      </c>
      <c r="O1933" s="88"/>
      <c r="P1933" s="225">
        <f>O1933*H1933</f>
        <v>0</v>
      </c>
      <c r="Q1933" s="225">
        <v>0</v>
      </c>
      <c r="R1933" s="225">
        <f>Q1933*H1933</f>
        <v>0</v>
      </c>
      <c r="S1933" s="225">
        <v>0</v>
      </c>
      <c r="T1933" s="226">
        <f>S1933*H1933</f>
        <v>0</v>
      </c>
      <c r="U1933" s="42"/>
      <c r="V1933" s="42"/>
      <c r="W1933" s="42"/>
      <c r="X1933" s="42"/>
      <c r="Y1933" s="42"/>
      <c r="Z1933" s="42"/>
      <c r="AA1933" s="42"/>
      <c r="AB1933" s="42"/>
      <c r="AC1933" s="42"/>
      <c r="AD1933" s="42"/>
      <c r="AE1933" s="42"/>
      <c r="AR1933" s="227" t="s">
        <v>291</v>
      </c>
      <c r="AT1933" s="227" t="s">
        <v>158</v>
      </c>
      <c r="AU1933" s="227" t="s">
        <v>94</v>
      </c>
      <c r="AY1933" s="20" t="s">
        <v>156</v>
      </c>
      <c r="BE1933" s="228">
        <f>IF(N1933="základní",J1933,0)</f>
        <v>0</v>
      </c>
      <c r="BF1933" s="228">
        <f>IF(N1933="snížená",J1933,0)</f>
        <v>0</v>
      </c>
      <c r="BG1933" s="228">
        <f>IF(N1933="zákl. přenesená",J1933,0)</f>
        <v>0</v>
      </c>
      <c r="BH1933" s="228">
        <f>IF(N1933="sníž. přenesená",J1933,0)</f>
        <v>0</v>
      </c>
      <c r="BI1933" s="228">
        <f>IF(N1933="nulová",J1933,0)</f>
        <v>0</v>
      </c>
      <c r="BJ1933" s="20" t="s">
        <v>91</v>
      </c>
      <c r="BK1933" s="228">
        <f>ROUND(I1933*H1933,2)</f>
        <v>0</v>
      </c>
      <c r="BL1933" s="20" t="s">
        <v>291</v>
      </c>
      <c r="BM1933" s="227" t="s">
        <v>1977</v>
      </c>
    </row>
    <row r="1934" s="2" customFormat="1">
      <c r="A1934" s="42"/>
      <c r="B1934" s="43"/>
      <c r="C1934" s="44"/>
      <c r="D1934" s="229" t="s">
        <v>165</v>
      </c>
      <c r="E1934" s="44"/>
      <c r="F1934" s="230" t="s">
        <v>1978</v>
      </c>
      <c r="G1934" s="44"/>
      <c r="H1934" s="44"/>
      <c r="I1934" s="231"/>
      <c r="J1934" s="44"/>
      <c r="K1934" s="44"/>
      <c r="L1934" s="48"/>
      <c r="M1934" s="232"/>
      <c r="N1934" s="233"/>
      <c r="O1934" s="88"/>
      <c r="P1934" s="88"/>
      <c r="Q1934" s="88"/>
      <c r="R1934" s="88"/>
      <c r="S1934" s="88"/>
      <c r="T1934" s="89"/>
      <c r="U1934" s="42"/>
      <c r="V1934" s="42"/>
      <c r="W1934" s="42"/>
      <c r="X1934" s="42"/>
      <c r="Y1934" s="42"/>
      <c r="Z1934" s="42"/>
      <c r="AA1934" s="42"/>
      <c r="AB1934" s="42"/>
      <c r="AC1934" s="42"/>
      <c r="AD1934" s="42"/>
      <c r="AE1934" s="42"/>
      <c r="AT1934" s="20" t="s">
        <v>165</v>
      </c>
      <c r="AU1934" s="20" t="s">
        <v>94</v>
      </c>
    </row>
    <row r="1935" s="2" customFormat="1">
      <c r="A1935" s="42"/>
      <c r="B1935" s="43"/>
      <c r="C1935" s="44"/>
      <c r="D1935" s="236" t="s">
        <v>413</v>
      </c>
      <c r="E1935" s="44"/>
      <c r="F1935" s="278" t="s">
        <v>1979</v>
      </c>
      <c r="G1935" s="44"/>
      <c r="H1935" s="44"/>
      <c r="I1935" s="231"/>
      <c r="J1935" s="44"/>
      <c r="K1935" s="44"/>
      <c r="L1935" s="48"/>
      <c r="M1935" s="232"/>
      <c r="N1935" s="233"/>
      <c r="O1935" s="88"/>
      <c r="P1935" s="88"/>
      <c r="Q1935" s="88"/>
      <c r="R1935" s="88"/>
      <c r="S1935" s="88"/>
      <c r="T1935" s="89"/>
      <c r="U1935" s="42"/>
      <c r="V1935" s="42"/>
      <c r="W1935" s="42"/>
      <c r="X1935" s="42"/>
      <c r="Y1935" s="42"/>
      <c r="Z1935" s="42"/>
      <c r="AA1935" s="42"/>
      <c r="AB1935" s="42"/>
      <c r="AC1935" s="42"/>
      <c r="AD1935" s="42"/>
      <c r="AE1935" s="42"/>
      <c r="AT1935" s="20" t="s">
        <v>413</v>
      </c>
      <c r="AU1935" s="20" t="s">
        <v>94</v>
      </c>
    </row>
    <row r="1936" s="13" customFormat="1">
      <c r="A1936" s="13"/>
      <c r="B1936" s="234"/>
      <c r="C1936" s="235"/>
      <c r="D1936" s="236" t="s">
        <v>167</v>
      </c>
      <c r="E1936" s="237" t="s">
        <v>36</v>
      </c>
      <c r="F1936" s="238" t="s">
        <v>1962</v>
      </c>
      <c r="G1936" s="235"/>
      <c r="H1936" s="237" t="s">
        <v>36</v>
      </c>
      <c r="I1936" s="239"/>
      <c r="J1936" s="235"/>
      <c r="K1936" s="235"/>
      <c r="L1936" s="240"/>
      <c r="M1936" s="241"/>
      <c r="N1936" s="242"/>
      <c r="O1936" s="242"/>
      <c r="P1936" s="242"/>
      <c r="Q1936" s="242"/>
      <c r="R1936" s="242"/>
      <c r="S1936" s="242"/>
      <c r="T1936" s="243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T1936" s="244" t="s">
        <v>167</v>
      </c>
      <c r="AU1936" s="244" t="s">
        <v>94</v>
      </c>
      <c r="AV1936" s="13" t="s">
        <v>91</v>
      </c>
      <c r="AW1936" s="13" t="s">
        <v>43</v>
      </c>
      <c r="AX1936" s="13" t="s">
        <v>83</v>
      </c>
      <c r="AY1936" s="244" t="s">
        <v>156</v>
      </c>
    </row>
    <row r="1937" s="13" customFormat="1">
      <c r="A1937" s="13"/>
      <c r="B1937" s="234"/>
      <c r="C1937" s="235"/>
      <c r="D1937" s="236" t="s">
        <v>167</v>
      </c>
      <c r="E1937" s="237" t="s">
        <v>36</v>
      </c>
      <c r="F1937" s="238" t="s">
        <v>1963</v>
      </c>
      <c r="G1937" s="235"/>
      <c r="H1937" s="237" t="s">
        <v>36</v>
      </c>
      <c r="I1937" s="239"/>
      <c r="J1937" s="235"/>
      <c r="K1937" s="235"/>
      <c r="L1937" s="240"/>
      <c r="M1937" s="241"/>
      <c r="N1937" s="242"/>
      <c r="O1937" s="242"/>
      <c r="P1937" s="242"/>
      <c r="Q1937" s="242"/>
      <c r="R1937" s="242"/>
      <c r="S1937" s="242"/>
      <c r="T1937" s="243"/>
      <c r="U1937" s="13"/>
      <c r="V1937" s="13"/>
      <c r="W1937" s="13"/>
      <c r="X1937" s="13"/>
      <c r="Y1937" s="13"/>
      <c r="Z1937" s="13"/>
      <c r="AA1937" s="13"/>
      <c r="AB1937" s="13"/>
      <c r="AC1937" s="13"/>
      <c r="AD1937" s="13"/>
      <c r="AE1937" s="13"/>
      <c r="AT1937" s="244" t="s">
        <v>167</v>
      </c>
      <c r="AU1937" s="244" t="s">
        <v>94</v>
      </c>
      <c r="AV1937" s="13" t="s">
        <v>91</v>
      </c>
      <c r="AW1937" s="13" t="s">
        <v>43</v>
      </c>
      <c r="AX1937" s="13" t="s">
        <v>83</v>
      </c>
      <c r="AY1937" s="244" t="s">
        <v>156</v>
      </c>
    </row>
    <row r="1938" s="13" customFormat="1">
      <c r="A1938" s="13"/>
      <c r="B1938" s="234"/>
      <c r="C1938" s="235"/>
      <c r="D1938" s="236" t="s">
        <v>167</v>
      </c>
      <c r="E1938" s="237" t="s">
        <v>36</v>
      </c>
      <c r="F1938" s="238" t="s">
        <v>1964</v>
      </c>
      <c r="G1938" s="235"/>
      <c r="H1938" s="237" t="s">
        <v>36</v>
      </c>
      <c r="I1938" s="239"/>
      <c r="J1938" s="235"/>
      <c r="K1938" s="235"/>
      <c r="L1938" s="240"/>
      <c r="M1938" s="241"/>
      <c r="N1938" s="242"/>
      <c r="O1938" s="242"/>
      <c r="P1938" s="242"/>
      <c r="Q1938" s="242"/>
      <c r="R1938" s="242"/>
      <c r="S1938" s="242"/>
      <c r="T1938" s="243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T1938" s="244" t="s">
        <v>167</v>
      </c>
      <c r="AU1938" s="244" t="s">
        <v>94</v>
      </c>
      <c r="AV1938" s="13" t="s">
        <v>91</v>
      </c>
      <c r="AW1938" s="13" t="s">
        <v>43</v>
      </c>
      <c r="AX1938" s="13" t="s">
        <v>83</v>
      </c>
      <c r="AY1938" s="244" t="s">
        <v>156</v>
      </c>
    </row>
    <row r="1939" s="13" customFormat="1">
      <c r="A1939" s="13"/>
      <c r="B1939" s="234"/>
      <c r="C1939" s="235"/>
      <c r="D1939" s="236" t="s">
        <v>167</v>
      </c>
      <c r="E1939" s="237" t="s">
        <v>36</v>
      </c>
      <c r="F1939" s="238" t="s">
        <v>1965</v>
      </c>
      <c r="G1939" s="235"/>
      <c r="H1939" s="237" t="s">
        <v>36</v>
      </c>
      <c r="I1939" s="239"/>
      <c r="J1939" s="235"/>
      <c r="K1939" s="235"/>
      <c r="L1939" s="240"/>
      <c r="M1939" s="241"/>
      <c r="N1939" s="242"/>
      <c r="O1939" s="242"/>
      <c r="P1939" s="242"/>
      <c r="Q1939" s="242"/>
      <c r="R1939" s="242"/>
      <c r="S1939" s="242"/>
      <c r="T1939" s="243"/>
      <c r="U1939" s="13"/>
      <c r="V1939" s="13"/>
      <c r="W1939" s="13"/>
      <c r="X1939" s="13"/>
      <c r="Y1939" s="13"/>
      <c r="Z1939" s="13"/>
      <c r="AA1939" s="13"/>
      <c r="AB1939" s="13"/>
      <c r="AC1939" s="13"/>
      <c r="AD1939" s="13"/>
      <c r="AE1939" s="13"/>
      <c r="AT1939" s="244" t="s">
        <v>167</v>
      </c>
      <c r="AU1939" s="244" t="s">
        <v>94</v>
      </c>
      <c r="AV1939" s="13" t="s">
        <v>91</v>
      </c>
      <c r="AW1939" s="13" t="s">
        <v>43</v>
      </c>
      <c r="AX1939" s="13" t="s">
        <v>83</v>
      </c>
      <c r="AY1939" s="244" t="s">
        <v>156</v>
      </c>
    </row>
    <row r="1940" s="13" customFormat="1">
      <c r="A1940" s="13"/>
      <c r="B1940" s="234"/>
      <c r="C1940" s="235"/>
      <c r="D1940" s="236" t="s">
        <v>167</v>
      </c>
      <c r="E1940" s="237" t="s">
        <v>36</v>
      </c>
      <c r="F1940" s="238" t="s">
        <v>416</v>
      </c>
      <c r="G1940" s="235"/>
      <c r="H1940" s="237" t="s">
        <v>36</v>
      </c>
      <c r="I1940" s="239"/>
      <c r="J1940" s="235"/>
      <c r="K1940" s="235"/>
      <c r="L1940" s="240"/>
      <c r="M1940" s="241"/>
      <c r="N1940" s="242"/>
      <c r="O1940" s="242"/>
      <c r="P1940" s="242"/>
      <c r="Q1940" s="242"/>
      <c r="R1940" s="242"/>
      <c r="S1940" s="242"/>
      <c r="T1940" s="243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T1940" s="244" t="s">
        <v>167</v>
      </c>
      <c r="AU1940" s="244" t="s">
        <v>94</v>
      </c>
      <c r="AV1940" s="13" t="s">
        <v>91</v>
      </c>
      <c r="AW1940" s="13" t="s">
        <v>43</v>
      </c>
      <c r="AX1940" s="13" t="s">
        <v>83</v>
      </c>
      <c r="AY1940" s="244" t="s">
        <v>156</v>
      </c>
    </row>
    <row r="1941" s="13" customFormat="1">
      <c r="A1941" s="13"/>
      <c r="B1941" s="234"/>
      <c r="C1941" s="235"/>
      <c r="D1941" s="236" t="s">
        <v>167</v>
      </c>
      <c r="E1941" s="237" t="s">
        <v>36</v>
      </c>
      <c r="F1941" s="238" t="s">
        <v>1980</v>
      </c>
      <c r="G1941" s="235"/>
      <c r="H1941" s="237" t="s">
        <v>36</v>
      </c>
      <c r="I1941" s="239"/>
      <c r="J1941" s="235"/>
      <c r="K1941" s="235"/>
      <c r="L1941" s="240"/>
      <c r="M1941" s="241"/>
      <c r="N1941" s="242"/>
      <c r="O1941" s="242"/>
      <c r="P1941" s="242"/>
      <c r="Q1941" s="242"/>
      <c r="R1941" s="242"/>
      <c r="S1941" s="242"/>
      <c r="T1941" s="243"/>
      <c r="U1941" s="13"/>
      <c r="V1941" s="13"/>
      <c r="W1941" s="13"/>
      <c r="X1941" s="13"/>
      <c r="Y1941" s="13"/>
      <c r="Z1941" s="13"/>
      <c r="AA1941" s="13"/>
      <c r="AB1941" s="13"/>
      <c r="AC1941" s="13"/>
      <c r="AD1941" s="13"/>
      <c r="AE1941" s="13"/>
      <c r="AT1941" s="244" t="s">
        <v>167</v>
      </c>
      <c r="AU1941" s="244" t="s">
        <v>94</v>
      </c>
      <c r="AV1941" s="13" t="s">
        <v>91</v>
      </c>
      <c r="AW1941" s="13" t="s">
        <v>43</v>
      </c>
      <c r="AX1941" s="13" t="s">
        <v>83</v>
      </c>
      <c r="AY1941" s="244" t="s">
        <v>156</v>
      </c>
    </row>
    <row r="1942" s="13" customFormat="1">
      <c r="A1942" s="13"/>
      <c r="B1942" s="234"/>
      <c r="C1942" s="235"/>
      <c r="D1942" s="236" t="s">
        <v>167</v>
      </c>
      <c r="E1942" s="237" t="s">
        <v>36</v>
      </c>
      <c r="F1942" s="238" t="s">
        <v>1966</v>
      </c>
      <c r="G1942" s="235"/>
      <c r="H1942" s="237" t="s">
        <v>36</v>
      </c>
      <c r="I1942" s="239"/>
      <c r="J1942" s="235"/>
      <c r="K1942" s="235"/>
      <c r="L1942" s="240"/>
      <c r="M1942" s="241"/>
      <c r="N1942" s="242"/>
      <c r="O1942" s="242"/>
      <c r="P1942" s="242"/>
      <c r="Q1942" s="242"/>
      <c r="R1942" s="242"/>
      <c r="S1942" s="242"/>
      <c r="T1942" s="243"/>
      <c r="U1942" s="13"/>
      <c r="V1942" s="13"/>
      <c r="W1942" s="13"/>
      <c r="X1942" s="13"/>
      <c r="Y1942" s="13"/>
      <c r="Z1942" s="13"/>
      <c r="AA1942" s="13"/>
      <c r="AB1942" s="13"/>
      <c r="AC1942" s="13"/>
      <c r="AD1942" s="13"/>
      <c r="AE1942" s="13"/>
      <c r="AT1942" s="244" t="s">
        <v>167</v>
      </c>
      <c r="AU1942" s="244" t="s">
        <v>94</v>
      </c>
      <c r="AV1942" s="13" t="s">
        <v>91</v>
      </c>
      <c r="AW1942" s="13" t="s">
        <v>43</v>
      </c>
      <c r="AX1942" s="13" t="s">
        <v>83</v>
      </c>
      <c r="AY1942" s="244" t="s">
        <v>156</v>
      </c>
    </row>
    <row r="1943" s="13" customFormat="1">
      <c r="A1943" s="13"/>
      <c r="B1943" s="234"/>
      <c r="C1943" s="235"/>
      <c r="D1943" s="236" t="s">
        <v>167</v>
      </c>
      <c r="E1943" s="237" t="s">
        <v>36</v>
      </c>
      <c r="F1943" s="238" t="s">
        <v>1967</v>
      </c>
      <c r="G1943" s="235"/>
      <c r="H1943" s="237" t="s">
        <v>36</v>
      </c>
      <c r="I1943" s="239"/>
      <c r="J1943" s="235"/>
      <c r="K1943" s="235"/>
      <c r="L1943" s="240"/>
      <c r="M1943" s="241"/>
      <c r="N1943" s="242"/>
      <c r="O1943" s="242"/>
      <c r="P1943" s="242"/>
      <c r="Q1943" s="242"/>
      <c r="R1943" s="242"/>
      <c r="S1943" s="242"/>
      <c r="T1943" s="243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T1943" s="244" t="s">
        <v>167</v>
      </c>
      <c r="AU1943" s="244" t="s">
        <v>94</v>
      </c>
      <c r="AV1943" s="13" t="s">
        <v>91</v>
      </c>
      <c r="AW1943" s="13" t="s">
        <v>43</v>
      </c>
      <c r="AX1943" s="13" t="s">
        <v>83</v>
      </c>
      <c r="AY1943" s="244" t="s">
        <v>156</v>
      </c>
    </row>
    <row r="1944" s="13" customFormat="1">
      <c r="A1944" s="13"/>
      <c r="B1944" s="234"/>
      <c r="C1944" s="235"/>
      <c r="D1944" s="236" t="s">
        <v>167</v>
      </c>
      <c r="E1944" s="237" t="s">
        <v>36</v>
      </c>
      <c r="F1944" s="238" t="s">
        <v>1968</v>
      </c>
      <c r="G1944" s="235"/>
      <c r="H1944" s="237" t="s">
        <v>36</v>
      </c>
      <c r="I1944" s="239"/>
      <c r="J1944" s="235"/>
      <c r="K1944" s="235"/>
      <c r="L1944" s="240"/>
      <c r="M1944" s="241"/>
      <c r="N1944" s="242"/>
      <c r="O1944" s="242"/>
      <c r="P1944" s="242"/>
      <c r="Q1944" s="242"/>
      <c r="R1944" s="242"/>
      <c r="S1944" s="242"/>
      <c r="T1944" s="243"/>
      <c r="U1944" s="13"/>
      <c r="V1944" s="13"/>
      <c r="W1944" s="13"/>
      <c r="X1944" s="13"/>
      <c r="Y1944" s="13"/>
      <c r="Z1944" s="13"/>
      <c r="AA1944" s="13"/>
      <c r="AB1944" s="13"/>
      <c r="AC1944" s="13"/>
      <c r="AD1944" s="13"/>
      <c r="AE1944" s="13"/>
      <c r="AT1944" s="244" t="s">
        <v>167</v>
      </c>
      <c r="AU1944" s="244" t="s">
        <v>94</v>
      </c>
      <c r="AV1944" s="13" t="s">
        <v>91</v>
      </c>
      <c r="AW1944" s="13" t="s">
        <v>43</v>
      </c>
      <c r="AX1944" s="13" t="s">
        <v>83</v>
      </c>
      <c r="AY1944" s="244" t="s">
        <v>156</v>
      </c>
    </row>
    <row r="1945" s="13" customFormat="1">
      <c r="A1945" s="13"/>
      <c r="B1945" s="234"/>
      <c r="C1945" s="235"/>
      <c r="D1945" s="236" t="s">
        <v>167</v>
      </c>
      <c r="E1945" s="237" t="s">
        <v>36</v>
      </c>
      <c r="F1945" s="238" t="s">
        <v>1969</v>
      </c>
      <c r="G1945" s="235"/>
      <c r="H1945" s="237" t="s">
        <v>36</v>
      </c>
      <c r="I1945" s="239"/>
      <c r="J1945" s="235"/>
      <c r="K1945" s="235"/>
      <c r="L1945" s="240"/>
      <c r="M1945" s="241"/>
      <c r="N1945" s="242"/>
      <c r="O1945" s="242"/>
      <c r="P1945" s="242"/>
      <c r="Q1945" s="242"/>
      <c r="R1945" s="242"/>
      <c r="S1945" s="242"/>
      <c r="T1945" s="243"/>
      <c r="U1945" s="13"/>
      <c r="V1945" s="13"/>
      <c r="W1945" s="13"/>
      <c r="X1945" s="13"/>
      <c r="Y1945" s="13"/>
      <c r="Z1945" s="13"/>
      <c r="AA1945" s="13"/>
      <c r="AB1945" s="13"/>
      <c r="AC1945" s="13"/>
      <c r="AD1945" s="13"/>
      <c r="AE1945" s="13"/>
      <c r="AT1945" s="244" t="s">
        <v>167</v>
      </c>
      <c r="AU1945" s="244" t="s">
        <v>94</v>
      </c>
      <c r="AV1945" s="13" t="s">
        <v>91</v>
      </c>
      <c r="AW1945" s="13" t="s">
        <v>43</v>
      </c>
      <c r="AX1945" s="13" t="s">
        <v>83</v>
      </c>
      <c r="AY1945" s="244" t="s">
        <v>156</v>
      </c>
    </row>
    <row r="1946" s="13" customFormat="1">
      <c r="A1946" s="13"/>
      <c r="B1946" s="234"/>
      <c r="C1946" s="235"/>
      <c r="D1946" s="236" t="s">
        <v>167</v>
      </c>
      <c r="E1946" s="237" t="s">
        <v>36</v>
      </c>
      <c r="F1946" s="238" t="s">
        <v>418</v>
      </c>
      <c r="G1946" s="235"/>
      <c r="H1946" s="237" t="s">
        <v>36</v>
      </c>
      <c r="I1946" s="239"/>
      <c r="J1946" s="235"/>
      <c r="K1946" s="235"/>
      <c r="L1946" s="240"/>
      <c r="M1946" s="241"/>
      <c r="N1946" s="242"/>
      <c r="O1946" s="242"/>
      <c r="P1946" s="242"/>
      <c r="Q1946" s="242"/>
      <c r="R1946" s="242"/>
      <c r="S1946" s="242"/>
      <c r="T1946" s="243"/>
      <c r="U1946" s="13"/>
      <c r="V1946" s="13"/>
      <c r="W1946" s="13"/>
      <c r="X1946" s="13"/>
      <c r="Y1946" s="13"/>
      <c r="Z1946" s="13"/>
      <c r="AA1946" s="13"/>
      <c r="AB1946" s="13"/>
      <c r="AC1946" s="13"/>
      <c r="AD1946" s="13"/>
      <c r="AE1946" s="13"/>
      <c r="AT1946" s="244" t="s">
        <v>167</v>
      </c>
      <c r="AU1946" s="244" t="s">
        <v>94</v>
      </c>
      <c r="AV1946" s="13" t="s">
        <v>91</v>
      </c>
      <c r="AW1946" s="13" t="s">
        <v>43</v>
      </c>
      <c r="AX1946" s="13" t="s">
        <v>83</v>
      </c>
      <c r="AY1946" s="244" t="s">
        <v>156</v>
      </c>
    </row>
    <row r="1947" s="14" customFormat="1">
      <c r="A1947" s="14"/>
      <c r="B1947" s="245"/>
      <c r="C1947" s="246"/>
      <c r="D1947" s="236" t="s">
        <v>167</v>
      </c>
      <c r="E1947" s="247" t="s">
        <v>36</v>
      </c>
      <c r="F1947" s="248" t="s">
        <v>91</v>
      </c>
      <c r="G1947" s="246"/>
      <c r="H1947" s="249">
        <v>1</v>
      </c>
      <c r="I1947" s="250"/>
      <c r="J1947" s="246"/>
      <c r="K1947" s="246"/>
      <c r="L1947" s="251"/>
      <c r="M1947" s="252"/>
      <c r="N1947" s="253"/>
      <c r="O1947" s="253"/>
      <c r="P1947" s="253"/>
      <c r="Q1947" s="253"/>
      <c r="R1947" s="253"/>
      <c r="S1947" s="253"/>
      <c r="T1947" s="254"/>
      <c r="U1947" s="14"/>
      <c r="V1947" s="14"/>
      <c r="W1947" s="14"/>
      <c r="X1947" s="14"/>
      <c r="Y1947" s="14"/>
      <c r="Z1947" s="14"/>
      <c r="AA1947" s="14"/>
      <c r="AB1947" s="14"/>
      <c r="AC1947" s="14"/>
      <c r="AD1947" s="14"/>
      <c r="AE1947" s="14"/>
      <c r="AT1947" s="255" t="s">
        <v>167</v>
      </c>
      <c r="AU1947" s="255" t="s">
        <v>94</v>
      </c>
      <c r="AV1947" s="14" t="s">
        <v>94</v>
      </c>
      <c r="AW1947" s="14" t="s">
        <v>43</v>
      </c>
      <c r="AX1947" s="14" t="s">
        <v>83</v>
      </c>
      <c r="AY1947" s="255" t="s">
        <v>156</v>
      </c>
    </row>
    <row r="1948" s="13" customFormat="1">
      <c r="A1948" s="13"/>
      <c r="B1948" s="234"/>
      <c r="C1948" s="235"/>
      <c r="D1948" s="236" t="s">
        <v>167</v>
      </c>
      <c r="E1948" s="237" t="s">
        <v>36</v>
      </c>
      <c r="F1948" s="238" t="s">
        <v>419</v>
      </c>
      <c r="G1948" s="235"/>
      <c r="H1948" s="237" t="s">
        <v>36</v>
      </c>
      <c r="I1948" s="239"/>
      <c r="J1948" s="235"/>
      <c r="K1948" s="235"/>
      <c r="L1948" s="240"/>
      <c r="M1948" s="241"/>
      <c r="N1948" s="242"/>
      <c r="O1948" s="242"/>
      <c r="P1948" s="242"/>
      <c r="Q1948" s="242"/>
      <c r="R1948" s="242"/>
      <c r="S1948" s="242"/>
      <c r="T1948" s="243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T1948" s="244" t="s">
        <v>167</v>
      </c>
      <c r="AU1948" s="244" t="s">
        <v>94</v>
      </c>
      <c r="AV1948" s="13" t="s">
        <v>91</v>
      </c>
      <c r="AW1948" s="13" t="s">
        <v>43</v>
      </c>
      <c r="AX1948" s="13" t="s">
        <v>83</v>
      </c>
      <c r="AY1948" s="244" t="s">
        <v>156</v>
      </c>
    </row>
    <row r="1949" s="14" customFormat="1">
      <c r="A1949" s="14"/>
      <c r="B1949" s="245"/>
      <c r="C1949" s="246"/>
      <c r="D1949" s="236" t="s">
        <v>167</v>
      </c>
      <c r="E1949" s="247" t="s">
        <v>36</v>
      </c>
      <c r="F1949" s="248" t="s">
        <v>94</v>
      </c>
      <c r="G1949" s="246"/>
      <c r="H1949" s="249">
        <v>2</v>
      </c>
      <c r="I1949" s="250"/>
      <c r="J1949" s="246"/>
      <c r="K1949" s="246"/>
      <c r="L1949" s="251"/>
      <c r="M1949" s="252"/>
      <c r="N1949" s="253"/>
      <c r="O1949" s="253"/>
      <c r="P1949" s="253"/>
      <c r="Q1949" s="253"/>
      <c r="R1949" s="253"/>
      <c r="S1949" s="253"/>
      <c r="T1949" s="254"/>
      <c r="U1949" s="14"/>
      <c r="V1949" s="14"/>
      <c r="W1949" s="14"/>
      <c r="X1949" s="14"/>
      <c r="Y1949" s="14"/>
      <c r="Z1949" s="14"/>
      <c r="AA1949" s="14"/>
      <c r="AB1949" s="14"/>
      <c r="AC1949" s="14"/>
      <c r="AD1949" s="14"/>
      <c r="AE1949" s="14"/>
      <c r="AT1949" s="255" t="s">
        <v>167</v>
      </c>
      <c r="AU1949" s="255" t="s">
        <v>94</v>
      </c>
      <c r="AV1949" s="14" t="s">
        <v>94</v>
      </c>
      <c r="AW1949" s="14" t="s">
        <v>43</v>
      </c>
      <c r="AX1949" s="14" t="s">
        <v>83</v>
      </c>
      <c r="AY1949" s="255" t="s">
        <v>156</v>
      </c>
    </row>
    <row r="1950" s="13" customFormat="1">
      <c r="A1950" s="13"/>
      <c r="B1950" s="234"/>
      <c r="C1950" s="235"/>
      <c r="D1950" s="236" t="s">
        <v>167</v>
      </c>
      <c r="E1950" s="237" t="s">
        <v>36</v>
      </c>
      <c r="F1950" s="238" t="s">
        <v>420</v>
      </c>
      <c r="G1950" s="235"/>
      <c r="H1950" s="237" t="s">
        <v>36</v>
      </c>
      <c r="I1950" s="239"/>
      <c r="J1950" s="235"/>
      <c r="K1950" s="235"/>
      <c r="L1950" s="240"/>
      <c r="M1950" s="241"/>
      <c r="N1950" s="242"/>
      <c r="O1950" s="242"/>
      <c r="P1950" s="242"/>
      <c r="Q1950" s="242"/>
      <c r="R1950" s="242"/>
      <c r="S1950" s="242"/>
      <c r="T1950" s="243"/>
      <c r="U1950" s="13"/>
      <c r="V1950" s="13"/>
      <c r="W1950" s="13"/>
      <c r="X1950" s="13"/>
      <c r="Y1950" s="13"/>
      <c r="Z1950" s="13"/>
      <c r="AA1950" s="13"/>
      <c r="AB1950" s="13"/>
      <c r="AC1950" s="13"/>
      <c r="AD1950" s="13"/>
      <c r="AE1950" s="13"/>
      <c r="AT1950" s="244" t="s">
        <v>167</v>
      </c>
      <c r="AU1950" s="244" t="s">
        <v>94</v>
      </c>
      <c r="AV1950" s="13" t="s">
        <v>91</v>
      </c>
      <c r="AW1950" s="13" t="s">
        <v>43</v>
      </c>
      <c r="AX1950" s="13" t="s">
        <v>83</v>
      </c>
      <c r="AY1950" s="244" t="s">
        <v>156</v>
      </c>
    </row>
    <row r="1951" s="14" customFormat="1">
      <c r="A1951" s="14"/>
      <c r="B1951" s="245"/>
      <c r="C1951" s="246"/>
      <c r="D1951" s="236" t="s">
        <v>167</v>
      </c>
      <c r="E1951" s="247" t="s">
        <v>36</v>
      </c>
      <c r="F1951" s="248" t="s">
        <v>91</v>
      </c>
      <c r="G1951" s="246"/>
      <c r="H1951" s="249">
        <v>1</v>
      </c>
      <c r="I1951" s="250"/>
      <c r="J1951" s="246"/>
      <c r="K1951" s="246"/>
      <c r="L1951" s="251"/>
      <c r="M1951" s="252"/>
      <c r="N1951" s="253"/>
      <c r="O1951" s="253"/>
      <c r="P1951" s="253"/>
      <c r="Q1951" s="253"/>
      <c r="R1951" s="253"/>
      <c r="S1951" s="253"/>
      <c r="T1951" s="254"/>
      <c r="U1951" s="14"/>
      <c r="V1951" s="14"/>
      <c r="W1951" s="14"/>
      <c r="X1951" s="14"/>
      <c r="Y1951" s="14"/>
      <c r="Z1951" s="14"/>
      <c r="AA1951" s="14"/>
      <c r="AB1951" s="14"/>
      <c r="AC1951" s="14"/>
      <c r="AD1951" s="14"/>
      <c r="AE1951" s="14"/>
      <c r="AT1951" s="255" t="s">
        <v>167</v>
      </c>
      <c r="AU1951" s="255" t="s">
        <v>94</v>
      </c>
      <c r="AV1951" s="14" t="s">
        <v>94</v>
      </c>
      <c r="AW1951" s="14" t="s">
        <v>43</v>
      </c>
      <c r="AX1951" s="14" t="s">
        <v>83</v>
      </c>
      <c r="AY1951" s="255" t="s">
        <v>156</v>
      </c>
    </row>
    <row r="1952" s="15" customFormat="1">
      <c r="A1952" s="15"/>
      <c r="B1952" s="256"/>
      <c r="C1952" s="257"/>
      <c r="D1952" s="236" t="s">
        <v>167</v>
      </c>
      <c r="E1952" s="258" t="s">
        <v>36</v>
      </c>
      <c r="F1952" s="259" t="s">
        <v>250</v>
      </c>
      <c r="G1952" s="257"/>
      <c r="H1952" s="260">
        <v>4</v>
      </c>
      <c r="I1952" s="261"/>
      <c r="J1952" s="257"/>
      <c r="K1952" s="257"/>
      <c r="L1952" s="262"/>
      <c r="M1952" s="263"/>
      <c r="N1952" s="264"/>
      <c r="O1952" s="264"/>
      <c r="P1952" s="264"/>
      <c r="Q1952" s="264"/>
      <c r="R1952" s="264"/>
      <c r="S1952" s="264"/>
      <c r="T1952" s="265"/>
      <c r="U1952" s="15"/>
      <c r="V1952" s="15"/>
      <c r="W1952" s="15"/>
      <c r="X1952" s="15"/>
      <c r="Y1952" s="15"/>
      <c r="Z1952" s="15"/>
      <c r="AA1952" s="15"/>
      <c r="AB1952" s="15"/>
      <c r="AC1952" s="15"/>
      <c r="AD1952" s="15"/>
      <c r="AE1952" s="15"/>
      <c r="AT1952" s="266" t="s">
        <v>167</v>
      </c>
      <c r="AU1952" s="266" t="s">
        <v>94</v>
      </c>
      <c r="AV1952" s="15" t="s">
        <v>163</v>
      </c>
      <c r="AW1952" s="15" t="s">
        <v>43</v>
      </c>
      <c r="AX1952" s="15" t="s">
        <v>91</v>
      </c>
      <c r="AY1952" s="266" t="s">
        <v>156</v>
      </c>
    </row>
    <row r="1953" s="2" customFormat="1" ht="24.15" customHeight="1">
      <c r="A1953" s="42"/>
      <c r="B1953" s="43"/>
      <c r="C1953" s="282" t="s">
        <v>1981</v>
      </c>
      <c r="D1953" s="282" t="s">
        <v>849</v>
      </c>
      <c r="E1953" s="283" t="s">
        <v>1982</v>
      </c>
      <c r="F1953" s="284" t="s">
        <v>1983</v>
      </c>
      <c r="G1953" s="285" t="s">
        <v>226</v>
      </c>
      <c r="H1953" s="286">
        <v>4</v>
      </c>
      <c r="I1953" s="287"/>
      <c r="J1953" s="288">
        <f>ROUND(I1953*H1953,2)</f>
        <v>0</v>
      </c>
      <c r="K1953" s="284" t="s">
        <v>36</v>
      </c>
      <c r="L1953" s="289"/>
      <c r="M1953" s="290" t="s">
        <v>36</v>
      </c>
      <c r="N1953" s="291" t="s">
        <v>54</v>
      </c>
      <c r="O1953" s="88"/>
      <c r="P1953" s="225">
        <f>O1953*H1953</f>
        <v>0</v>
      </c>
      <c r="Q1953" s="225">
        <v>0.0195</v>
      </c>
      <c r="R1953" s="225">
        <f>Q1953*H1953</f>
        <v>0.078</v>
      </c>
      <c r="S1953" s="225">
        <v>0</v>
      </c>
      <c r="T1953" s="226">
        <f>S1953*H1953</f>
        <v>0</v>
      </c>
      <c r="U1953" s="42"/>
      <c r="V1953" s="42"/>
      <c r="W1953" s="42"/>
      <c r="X1953" s="42"/>
      <c r="Y1953" s="42"/>
      <c r="Z1953" s="42"/>
      <c r="AA1953" s="42"/>
      <c r="AB1953" s="42"/>
      <c r="AC1953" s="42"/>
      <c r="AD1953" s="42"/>
      <c r="AE1953" s="42"/>
      <c r="AR1953" s="227" t="s">
        <v>401</v>
      </c>
      <c r="AT1953" s="227" t="s">
        <v>849</v>
      </c>
      <c r="AU1953" s="227" t="s">
        <v>94</v>
      </c>
      <c r="AY1953" s="20" t="s">
        <v>156</v>
      </c>
      <c r="BE1953" s="228">
        <f>IF(N1953="základní",J1953,0)</f>
        <v>0</v>
      </c>
      <c r="BF1953" s="228">
        <f>IF(N1953="snížená",J1953,0)</f>
        <v>0</v>
      </c>
      <c r="BG1953" s="228">
        <f>IF(N1953="zákl. přenesená",J1953,0)</f>
        <v>0</v>
      </c>
      <c r="BH1953" s="228">
        <f>IF(N1953="sníž. přenesená",J1953,0)</f>
        <v>0</v>
      </c>
      <c r="BI1953" s="228">
        <f>IF(N1953="nulová",J1953,0)</f>
        <v>0</v>
      </c>
      <c r="BJ1953" s="20" t="s">
        <v>91</v>
      </c>
      <c r="BK1953" s="228">
        <f>ROUND(I1953*H1953,2)</f>
        <v>0</v>
      </c>
      <c r="BL1953" s="20" t="s">
        <v>291</v>
      </c>
      <c r="BM1953" s="227" t="s">
        <v>1984</v>
      </c>
    </row>
    <row r="1954" s="2" customFormat="1">
      <c r="A1954" s="42"/>
      <c r="B1954" s="43"/>
      <c r="C1954" s="44"/>
      <c r="D1954" s="236" t="s">
        <v>413</v>
      </c>
      <c r="E1954" s="44"/>
      <c r="F1954" s="278" t="s">
        <v>1979</v>
      </c>
      <c r="G1954" s="44"/>
      <c r="H1954" s="44"/>
      <c r="I1954" s="231"/>
      <c r="J1954" s="44"/>
      <c r="K1954" s="44"/>
      <c r="L1954" s="48"/>
      <c r="M1954" s="232"/>
      <c r="N1954" s="233"/>
      <c r="O1954" s="88"/>
      <c r="P1954" s="88"/>
      <c r="Q1954" s="88"/>
      <c r="R1954" s="88"/>
      <c r="S1954" s="88"/>
      <c r="T1954" s="89"/>
      <c r="U1954" s="42"/>
      <c r="V1954" s="42"/>
      <c r="W1954" s="42"/>
      <c r="X1954" s="42"/>
      <c r="Y1954" s="42"/>
      <c r="Z1954" s="42"/>
      <c r="AA1954" s="42"/>
      <c r="AB1954" s="42"/>
      <c r="AC1954" s="42"/>
      <c r="AD1954" s="42"/>
      <c r="AE1954" s="42"/>
      <c r="AT1954" s="20" t="s">
        <v>413</v>
      </c>
      <c r="AU1954" s="20" t="s">
        <v>94</v>
      </c>
    </row>
    <row r="1955" s="2" customFormat="1" ht="16.5" customHeight="1">
      <c r="A1955" s="42"/>
      <c r="B1955" s="43"/>
      <c r="C1955" s="216" t="s">
        <v>1985</v>
      </c>
      <c r="D1955" s="216" t="s">
        <v>158</v>
      </c>
      <c r="E1955" s="217" t="s">
        <v>1986</v>
      </c>
      <c r="F1955" s="218" t="s">
        <v>1987</v>
      </c>
      <c r="G1955" s="219" t="s">
        <v>226</v>
      </c>
      <c r="H1955" s="220">
        <v>4</v>
      </c>
      <c r="I1955" s="221"/>
      <c r="J1955" s="222">
        <f>ROUND(I1955*H1955,2)</f>
        <v>0</v>
      </c>
      <c r="K1955" s="218" t="s">
        <v>162</v>
      </c>
      <c r="L1955" s="48"/>
      <c r="M1955" s="223" t="s">
        <v>36</v>
      </c>
      <c r="N1955" s="224" t="s">
        <v>54</v>
      </c>
      <c r="O1955" s="88"/>
      <c r="P1955" s="225">
        <f>O1955*H1955</f>
        <v>0</v>
      </c>
      <c r="Q1955" s="225">
        <v>0</v>
      </c>
      <c r="R1955" s="225">
        <f>Q1955*H1955</f>
        <v>0</v>
      </c>
      <c r="S1955" s="225">
        <v>0</v>
      </c>
      <c r="T1955" s="226">
        <f>S1955*H1955</f>
        <v>0</v>
      </c>
      <c r="U1955" s="42"/>
      <c r="V1955" s="42"/>
      <c r="W1955" s="42"/>
      <c r="X1955" s="42"/>
      <c r="Y1955" s="42"/>
      <c r="Z1955" s="42"/>
      <c r="AA1955" s="42"/>
      <c r="AB1955" s="42"/>
      <c r="AC1955" s="42"/>
      <c r="AD1955" s="42"/>
      <c r="AE1955" s="42"/>
      <c r="AR1955" s="227" t="s">
        <v>291</v>
      </c>
      <c r="AT1955" s="227" t="s">
        <v>158</v>
      </c>
      <c r="AU1955" s="227" t="s">
        <v>94</v>
      </c>
      <c r="AY1955" s="20" t="s">
        <v>156</v>
      </c>
      <c r="BE1955" s="228">
        <f>IF(N1955="základní",J1955,0)</f>
        <v>0</v>
      </c>
      <c r="BF1955" s="228">
        <f>IF(N1955="snížená",J1955,0)</f>
        <v>0</v>
      </c>
      <c r="BG1955" s="228">
        <f>IF(N1955="zákl. přenesená",J1955,0)</f>
        <v>0</v>
      </c>
      <c r="BH1955" s="228">
        <f>IF(N1955="sníž. přenesená",J1955,0)</f>
        <v>0</v>
      </c>
      <c r="BI1955" s="228">
        <f>IF(N1955="nulová",J1955,0)</f>
        <v>0</v>
      </c>
      <c r="BJ1955" s="20" t="s">
        <v>91</v>
      </c>
      <c r="BK1955" s="228">
        <f>ROUND(I1955*H1955,2)</f>
        <v>0</v>
      </c>
      <c r="BL1955" s="20" t="s">
        <v>291</v>
      </c>
      <c r="BM1955" s="227" t="s">
        <v>1988</v>
      </c>
    </row>
    <row r="1956" s="2" customFormat="1">
      <c r="A1956" s="42"/>
      <c r="B1956" s="43"/>
      <c r="C1956" s="44"/>
      <c r="D1956" s="229" t="s">
        <v>165</v>
      </c>
      <c r="E1956" s="44"/>
      <c r="F1956" s="230" t="s">
        <v>1989</v>
      </c>
      <c r="G1956" s="44"/>
      <c r="H1956" s="44"/>
      <c r="I1956" s="231"/>
      <c r="J1956" s="44"/>
      <c r="K1956" s="44"/>
      <c r="L1956" s="48"/>
      <c r="M1956" s="232"/>
      <c r="N1956" s="233"/>
      <c r="O1956" s="88"/>
      <c r="P1956" s="88"/>
      <c r="Q1956" s="88"/>
      <c r="R1956" s="88"/>
      <c r="S1956" s="88"/>
      <c r="T1956" s="89"/>
      <c r="U1956" s="42"/>
      <c r="V1956" s="42"/>
      <c r="W1956" s="42"/>
      <c r="X1956" s="42"/>
      <c r="Y1956" s="42"/>
      <c r="Z1956" s="42"/>
      <c r="AA1956" s="42"/>
      <c r="AB1956" s="42"/>
      <c r="AC1956" s="42"/>
      <c r="AD1956" s="42"/>
      <c r="AE1956" s="42"/>
      <c r="AT1956" s="20" t="s">
        <v>165</v>
      </c>
      <c r="AU1956" s="20" t="s">
        <v>94</v>
      </c>
    </row>
    <row r="1957" s="2" customFormat="1">
      <c r="A1957" s="42"/>
      <c r="B1957" s="43"/>
      <c r="C1957" s="44"/>
      <c r="D1957" s="236" t="s">
        <v>413</v>
      </c>
      <c r="E1957" s="44"/>
      <c r="F1957" s="278" t="s">
        <v>1979</v>
      </c>
      <c r="G1957" s="44"/>
      <c r="H1957" s="44"/>
      <c r="I1957" s="231"/>
      <c r="J1957" s="44"/>
      <c r="K1957" s="44"/>
      <c r="L1957" s="48"/>
      <c r="M1957" s="232"/>
      <c r="N1957" s="233"/>
      <c r="O1957" s="88"/>
      <c r="P1957" s="88"/>
      <c r="Q1957" s="88"/>
      <c r="R1957" s="88"/>
      <c r="S1957" s="88"/>
      <c r="T1957" s="89"/>
      <c r="U1957" s="42"/>
      <c r="V1957" s="42"/>
      <c r="W1957" s="42"/>
      <c r="X1957" s="42"/>
      <c r="Y1957" s="42"/>
      <c r="Z1957" s="42"/>
      <c r="AA1957" s="42"/>
      <c r="AB1957" s="42"/>
      <c r="AC1957" s="42"/>
      <c r="AD1957" s="42"/>
      <c r="AE1957" s="42"/>
      <c r="AT1957" s="20" t="s">
        <v>413</v>
      </c>
      <c r="AU1957" s="20" t="s">
        <v>94</v>
      </c>
    </row>
    <row r="1958" s="2" customFormat="1" ht="16.5" customHeight="1">
      <c r="A1958" s="42"/>
      <c r="B1958" s="43"/>
      <c r="C1958" s="282" t="s">
        <v>1990</v>
      </c>
      <c r="D1958" s="282" t="s">
        <v>849</v>
      </c>
      <c r="E1958" s="283" t="s">
        <v>1991</v>
      </c>
      <c r="F1958" s="284" t="s">
        <v>1992</v>
      </c>
      <c r="G1958" s="285" t="s">
        <v>226</v>
      </c>
      <c r="H1958" s="286">
        <v>4</v>
      </c>
      <c r="I1958" s="287"/>
      <c r="J1958" s="288">
        <f>ROUND(I1958*H1958,2)</f>
        <v>0</v>
      </c>
      <c r="K1958" s="284" t="s">
        <v>162</v>
      </c>
      <c r="L1958" s="289"/>
      <c r="M1958" s="290" t="s">
        <v>36</v>
      </c>
      <c r="N1958" s="291" t="s">
        <v>54</v>
      </c>
      <c r="O1958" s="88"/>
      <c r="P1958" s="225">
        <f>O1958*H1958</f>
        <v>0</v>
      </c>
      <c r="Q1958" s="225">
        <v>0.0023999999999999998</v>
      </c>
      <c r="R1958" s="225">
        <f>Q1958*H1958</f>
        <v>0.0095999999999999992</v>
      </c>
      <c r="S1958" s="225">
        <v>0</v>
      </c>
      <c r="T1958" s="226">
        <f>S1958*H1958</f>
        <v>0</v>
      </c>
      <c r="U1958" s="42"/>
      <c r="V1958" s="42"/>
      <c r="W1958" s="42"/>
      <c r="X1958" s="42"/>
      <c r="Y1958" s="42"/>
      <c r="Z1958" s="42"/>
      <c r="AA1958" s="42"/>
      <c r="AB1958" s="42"/>
      <c r="AC1958" s="42"/>
      <c r="AD1958" s="42"/>
      <c r="AE1958" s="42"/>
      <c r="AR1958" s="227" t="s">
        <v>401</v>
      </c>
      <c r="AT1958" s="227" t="s">
        <v>849</v>
      </c>
      <c r="AU1958" s="227" t="s">
        <v>94</v>
      </c>
      <c r="AY1958" s="20" t="s">
        <v>156</v>
      </c>
      <c r="BE1958" s="228">
        <f>IF(N1958="základní",J1958,0)</f>
        <v>0</v>
      </c>
      <c r="BF1958" s="228">
        <f>IF(N1958="snížená",J1958,0)</f>
        <v>0</v>
      </c>
      <c r="BG1958" s="228">
        <f>IF(N1958="zákl. přenesená",J1958,0)</f>
        <v>0</v>
      </c>
      <c r="BH1958" s="228">
        <f>IF(N1958="sníž. přenesená",J1958,0)</f>
        <v>0</v>
      </c>
      <c r="BI1958" s="228">
        <f>IF(N1958="nulová",J1958,0)</f>
        <v>0</v>
      </c>
      <c r="BJ1958" s="20" t="s">
        <v>91</v>
      </c>
      <c r="BK1958" s="228">
        <f>ROUND(I1958*H1958,2)</f>
        <v>0</v>
      </c>
      <c r="BL1958" s="20" t="s">
        <v>291</v>
      </c>
      <c r="BM1958" s="227" t="s">
        <v>1993</v>
      </c>
    </row>
    <row r="1959" s="2" customFormat="1">
      <c r="A1959" s="42"/>
      <c r="B1959" s="43"/>
      <c r="C1959" s="44"/>
      <c r="D1959" s="236" t="s">
        <v>413</v>
      </c>
      <c r="E1959" s="44"/>
      <c r="F1959" s="278" t="s">
        <v>1994</v>
      </c>
      <c r="G1959" s="44"/>
      <c r="H1959" s="44"/>
      <c r="I1959" s="231"/>
      <c r="J1959" s="44"/>
      <c r="K1959" s="44"/>
      <c r="L1959" s="48"/>
      <c r="M1959" s="232"/>
      <c r="N1959" s="233"/>
      <c r="O1959" s="88"/>
      <c r="P1959" s="88"/>
      <c r="Q1959" s="88"/>
      <c r="R1959" s="88"/>
      <c r="S1959" s="88"/>
      <c r="T1959" s="89"/>
      <c r="U1959" s="42"/>
      <c r="V1959" s="42"/>
      <c r="W1959" s="42"/>
      <c r="X1959" s="42"/>
      <c r="Y1959" s="42"/>
      <c r="Z1959" s="42"/>
      <c r="AA1959" s="42"/>
      <c r="AB1959" s="42"/>
      <c r="AC1959" s="42"/>
      <c r="AD1959" s="42"/>
      <c r="AE1959" s="42"/>
      <c r="AT1959" s="20" t="s">
        <v>413</v>
      </c>
      <c r="AU1959" s="20" t="s">
        <v>94</v>
      </c>
    </row>
    <row r="1960" s="2" customFormat="1" ht="16.5" customHeight="1">
      <c r="A1960" s="42"/>
      <c r="B1960" s="43"/>
      <c r="C1960" s="216" t="s">
        <v>1995</v>
      </c>
      <c r="D1960" s="216" t="s">
        <v>158</v>
      </c>
      <c r="E1960" s="217" t="s">
        <v>1996</v>
      </c>
      <c r="F1960" s="218" t="s">
        <v>1997</v>
      </c>
      <c r="G1960" s="219" t="s">
        <v>226</v>
      </c>
      <c r="H1960" s="220">
        <v>5</v>
      </c>
      <c r="I1960" s="221"/>
      <c r="J1960" s="222">
        <f>ROUND(I1960*H1960,2)</f>
        <v>0</v>
      </c>
      <c r="K1960" s="218" t="s">
        <v>162</v>
      </c>
      <c r="L1960" s="48"/>
      <c r="M1960" s="223" t="s">
        <v>36</v>
      </c>
      <c r="N1960" s="224" t="s">
        <v>54</v>
      </c>
      <c r="O1960" s="88"/>
      <c r="P1960" s="225">
        <f>O1960*H1960</f>
        <v>0</v>
      </c>
      <c r="Q1960" s="225">
        <v>0</v>
      </c>
      <c r="R1960" s="225">
        <f>Q1960*H1960</f>
        <v>0</v>
      </c>
      <c r="S1960" s="225">
        <v>0</v>
      </c>
      <c r="T1960" s="226">
        <f>S1960*H1960</f>
        <v>0</v>
      </c>
      <c r="U1960" s="42"/>
      <c r="V1960" s="42"/>
      <c r="W1960" s="42"/>
      <c r="X1960" s="42"/>
      <c r="Y1960" s="42"/>
      <c r="Z1960" s="42"/>
      <c r="AA1960" s="42"/>
      <c r="AB1960" s="42"/>
      <c r="AC1960" s="42"/>
      <c r="AD1960" s="42"/>
      <c r="AE1960" s="42"/>
      <c r="AR1960" s="227" t="s">
        <v>291</v>
      </c>
      <c r="AT1960" s="227" t="s">
        <v>158</v>
      </c>
      <c r="AU1960" s="227" t="s">
        <v>94</v>
      </c>
      <c r="AY1960" s="20" t="s">
        <v>156</v>
      </c>
      <c r="BE1960" s="228">
        <f>IF(N1960="základní",J1960,0)</f>
        <v>0</v>
      </c>
      <c r="BF1960" s="228">
        <f>IF(N1960="snížená",J1960,0)</f>
        <v>0</v>
      </c>
      <c r="BG1960" s="228">
        <f>IF(N1960="zákl. přenesená",J1960,0)</f>
        <v>0</v>
      </c>
      <c r="BH1960" s="228">
        <f>IF(N1960="sníž. přenesená",J1960,0)</f>
        <v>0</v>
      </c>
      <c r="BI1960" s="228">
        <f>IF(N1960="nulová",J1960,0)</f>
        <v>0</v>
      </c>
      <c r="BJ1960" s="20" t="s">
        <v>91</v>
      </c>
      <c r="BK1960" s="228">
        <f>ROUND(I1960*H1960,2)</f>
        <v>0</v>
      </c>
      <c r="BL1960" s="20" t="s">
        <v>291</v>
      </c>
      <c r="BM1960" s="227" t="s">
        <v>1998</v>
      </c>
    </row>
    <row r="1961" s="2" customFormat="1">
      <c r="A1961" s="42"/>
      <c r="B1961" s="43"/>
      <c r="C1961" s="44"/>
      <c r="D1961" s="229" t="s">
        <v>165</v>
      </c>
      <c r="E1961" s="44"/>
      <c r="F1961" s="230" t="s">
        <v>1999</v>
      </c>
      <c r="G1961" s="44"/>
      <c r="H1961" s="44"/>
      <c r="I1961" s="231"/>
      <c r="J1961" s="44"/>
      <c r="K1961" s="44"/>
      <c r="L1961" s="48"/>
      <c r="M1961" s="232"/>
      <c r="N1961" s="233"/>
      <c r="O1961" s="88"/>
      <c r="P1961" s="88"/>
      <c r="Q1961" s="88"/>
      <c r="R1961" s="88"/>
      <c r="S1961" s="88"/>
      <c r="T1961" s="89"/>
      <c r="U1961" s="42"/>
      <c r="V1961" s="42"/>
      <c r="W1961" s="42"/>
      <c r="X1961" s="42"/>
      <c r="Y1961" s="42"/>
      <c r="Z1961" s="42"/>
      <c r="AA1961" s="42"/>
      <c r="AB1961" s="42"/>
      <c r="AC1961" s="42"/>
      <c r="AD1961" s="42"/>
      <c r="AE1961" s="42"/>
      <c r="AT1961" s="20" t="s">
        <v>165</v>
      </c>
      <c r="AU1961" s="20" t="s">
        <v>94</v>
      </c>
    </row>
    <row r="1962" s="2" customFormat="1">
      <c r="A1962" s="42"/>
      <c r="B1962" s="43"/>
      <c r="C1962" s="44"/>
      <c r="D1962" s="236" t="s">
        <v>413</v>
      </c>
      <c r="E1962" s="44"/>
      <c r="F1962" s="278" t="s">
        <v>414</v>
      </c>
      <c r="G1962" s="44"/>
      <c r="H1962" s="44"/>
      <c r="I1962" s="231"/>
      <c r="J1962" s="44"/>
      <c r="K1962" s="44"/>
      <c r="L1962" s="48"/>
      <c r="M1962" s="232"/>
      <c r="N1962" s="233"/>
      <c r="O1962" s="88"/>
      <c r="P1962" s="88"/>
      <c r="Q1962" s="88"/>
      <c r="R1962" s="88"/>
      <c r="S1962" s="88"/>
      <c r="T1962" s="89"/>
      <c r="U1962" s="42"/>
      <c r="V1962" s="42"/>
      <c r="W1962" s="42"/>
      <c r="X1962" s="42"/>
      <c r="Y1962" s="42"/>
      <c r="Z1962" s="42"/>
      <c r="AA1962" s="42"/>
      <c r="AB1962" s="42"/>
      <c r="AC1962" s="42"/>
      <c r="AD1962" s="42"/>
      <c r="AE1962" s="42"/>
      <c r="AT1962" s="20" t="s">
        <v>413</v>
      </c>
      <c r="AU1962" s="20" t="s">
        <v>94</v>
      </c>
    </row>
    <row r="1963" s="2" customFormat="1" ht="16.5" customHeight="1">
      <c r="A1963" s="42"/>
      <c r="B1963" s="43"/>
      <c r="C1963" s="282" t="s">
        <v>2000</v>
      </c>
      <c r="D1963" s="282" t="s">
        <v>849</v>
      </c>
      <c r="E1963" s="283" t="s">
        <v>2001</v>
      </c>
      <c r="F1963" s="284" t="s">
        <v>2002</v>
      </c>
      <c r="G1963" s="285" t="s">
        <v>226</v>
      </c>
      <c r="H1963" s="286">
        <v>4</v>
      </c>
      <c r="I1963" s="287"/>
      <c r="J1963" s="288">
        <f>ROUND(I1963*H1963,2)</f>
        <v>0</v>
      </c>
      <c r="K1963" s="284" t="s">
        <v>162</v>
      </c>
      <c r="L1963" s="289"/>
      <c r="M1963" s="290" t="s">
        <v>36</v>
      </c>
      <c r="N1963" s="291" t="s">
        <v>54</v>
      </c>
      <c r="O1963" s="88"/>
      <c r="P1963" s="225">
        <f>O1963*H1963</f>
        <v>0</v>
      </c>
      <c r="Q1963" s="225">
        <v>0.00014999999999999999</v>
      </c>
      <c r="R1963" s="225">
        <f>Q1963*H1963</f>
        <v>0.00059999999999999995</v>
      </c>
      <c r="S1963" s="225">
        <v>0</v>
      </c>
      <c r="T1963" s="226">
        <f>S1963*H1963</f>
        <v>0</v>
      </c>
      <c r="U1963" s="42"/>
      <c r="V1963" s="42"/>
      <c r="W1963" s="42"/>
      <c r="X1963" s="42"/>
      <c r="Y1963" s="42"/>
      <c r="Z1963" s="42"/>
      <c r="AA1963" s="42"/>
      <c r="AB1963" s="42"/>
      <c r="AC1963" s="42"/>
      <c r="AD1963" s="42"/>
      <c r="AE1963" s="42"/>
      <c r="AR1963" s="227" t="s">
        <v>401</v>
      </c>
      <c r="AT1963" s="227" t="s">
        <v>849</v>
      </c>
      <c r="AU1963" s="227" t="s">
        <v>94</v>
      </c>
      <c r="AY1963" s="20" t="s">
        <v>156</v>
      </c>
      <c r="BE1963" s="228">
        <f>IF(N1963="základní",J1963,0)</f>
        <v>0</v>
      </c>
      <c r="BF1963" s="228">
        <f>IF(N1963="snížená",J1963,0)</f>
        <v>0</v>
      </c>
      <c r="BG1963" s="228">
        <f>IF(N1963="zákl. přenesená",J1963,0)</f>
        <v>0</v>
      </c>
      <c r="BH1963" s="228">
        <f>IF(N1963="sníž. přenesená",J1963,0)</f>
        <v>0</v>
      </c>
      <c r="BI1963" s="228">
        <f>IF(N1963="nulová",J1963,0)</f>
        <v>0</v>
      </c>
      <c r="BJ1963" s="20" t="s">
        <v>91</v>
      </c>
      <c r="BK1963" s="228">
        <f>ROUND(I1963*H1963,2)</f>
        <v>0</v>
      </c>
      <c r="BL1963" s="20" t="s">
        <v>291</v>
      </c>
      <c r="BM1963" s="227" t="s">
        <v>2003</v>
      </c>
    </row>
    <row r="1964" s="2" customFormat="1">
      <c r="A1964" s="42"/>
      <c r="B1964" s="43"/>
      <c r="C1964" s="44"/>
      <c r="D1964" s="236" t="s">
        <v>413</v>
      </c>
      <c r="E1964" s="44"/>
      <c r="F1964" s="278" t="s">
        <v>1979</v>
      </c>
      <c r="G1964" s="44"/>
      <c r="H1964" s="44"/>
      <c r="I1964" s="231"/>
      <c r="J1964" s="44"/>
      <c r="K1964" s="44"/>
      <c r="L1964" s="48"/>
      <c r="M1964" s="232"/>
      <c r="N1964" s="233"/>
      <c r="O1964" s="88"/>
      <c r="P1964" s="88"/>
      <c r="Q1964" s="88"/>
      <c r="R1964" s="88"/>
      <c r="S1964" s="88"/>
      <c r="T1964" s="89"/>
      <c r="U1964" s="42"/>
      <c r="V1964" s="42"/>
      <c r="W1964" s="42"/>
      <c r="X1964" s="42"/>
      <c r="Y1964" s="42"/>
      <c r="Z1964" s="42"/>
      <c r="AA1964" s="42"/>
      <c r="AB1964" s="42"/>
      <c r="AC1964" s="42"/>
      <c r="AD1964" s="42"/>
      <c r="AE1964" s="42"/>
      <c r="AT1964" s="20" t="s">
        <v>413</v>
      </c>
      <c r="AU1964" s="20" t="s">
        <v>94</v>
      </c>
    </row>
    <row r="1965" s="2" customFormat="1" ht="16.5" customHeight="1">
      <c r="A1965" s="42"/>
      <c r="B1965" s="43"/>
      <c r="C1965" s="282" t="s">
        <v>2004</v>
      </c>
      <c r="D1965" s="282" t="s">
        <v>849</v>
      </c>
      <c r="E1965" s="283" t="s">
        <v>2005</v>
      </c>
      <c r="F1965" s="284" t="s">
        <v>2006</v>
      </c>
      <c r="G1965" s="285" t="s">
        <v>226</v>
      </c>
      <c r="H1965" s="286">
        <v>1</v>
      </c>
      <c r="I1965" s="287"/>
      <c r="J1965" s="288">
        <f>ROUND(I1965*H1965,2)</f>
        <v>0</v>
      </c>
      <c r="K1965" s="284" t="s">
        <v>162</v>
      </c>
      <c r="L1965" s="289"/>
      <c r="M1965" s="290" t="s">
        <v>36</v>
      </c>
      <c r="N1965" s="291" t="s">
        <v>54</v>
      </c>
      <c r="O1965" s="88"/>
      <c r="P1965" s="225">
        <f>O1965*H1965</f>
        <v>0</v>
      </c>
      <c r="Q1965" s="225">
        <v>0.00014999999999999999</v>
      </c>
      <c r="R1965" s="225">
        <f>Q1965*H1965</f>
        <v>0.00014999999999999999</v>
      </c>
      <c r="S1965" s="225">
        <v>0</v>
      </c>
      <c r="T1965" s="226">
        <f>S1965*H1965</f>
        <v>0</v>
      </c>
      <c r="U1965" s="42"/>
      <c r="V1965" s="42"/>
      <c r="W1965" s="42"/>
      <c r="X1965" s="42"/>
      <c r="Y1965" s="42"/>
      <c r="Z1965" s="42"/>
      <c r="AA1965" s="42"/>
      <c r="AB1965" s="42"/>
      <c r="AC1965" s="42"/>
      <c r="AD1965" s="42"/>
      <c r="AE1965" s="42"/>
      <c r="AR1965" s="227" t="s">
        <v>401</v>
      </c>
      <c r="AT1965" s="227" t="s">
        <v>849</v>
      </c>
      <c r="AU1965" s="227" t="s">
        <v>94</v>
      </c>
      <c r="AY1965" s="20" t="s">
        <v>156</v>
      </c>
      <c r="BE1965" s="228">
        <f>IF(N1965="základní",J1965,0)</f>
        <v>0</v>
      </c>
      <c r="BF1965" s="228">
        <f>IF(N1965="snížená",J1965,0)</f>
        <v>0</v>
      </c>
      <c r="BG1965" s="228">
        <f>IF(N1965="zákl. přenesená",J1965,0)</f>
        <v>0</v>
      </c>
      <c r="BH1965" s="228">
        <f>IF(N1965="sníž. přenesená",J1965,0)</f>
        <v>0</v>
      </c>
      <c r="BI1965" s="228">
        <f>IF(N1965="nulová",J1965,0)</f>
        <v>0</v>
      </c>
      <c r="BJ1965" s="20" t="s">
        <v>91</v>
      </c>
      <c r="BK1965" s="228">
        <f>ROUND(I1965*H1965,2)</f>
        <v>0</v>
      </c>
      <c r="BL1965" s="20" t="s">
        <v>291</v>
      </c>
      <c r="BM1965" s="227" t="s">
        <v>2007</v>
      </c>
    </row>
    <row r="1966" s="2" customFormat="1">
      <c r="A1966" s="42"/>
      <c r="B1966" s="43"/>
      <c r="C1966" s="44"/>
      <c r="D1966" s="236" t="s">
        <v>413</v>
      </c>
      <c r="E1966" s="44"/>
      <c r="F1966" s="278" t="s">
        <v>2008</v>
      </c>
      <c r="G1966" s="44"/>
      <c r="H1966" s="44"/>
      <c r="I1966" s="231"/>
      <c r="J1966" s="44"/>
      <c r="K1966" s="44"/>
      <c r="L1966" s="48"/>
      <c r="M1966" s="232"/>
      <c r="N1966" s="233"/>
      <c r="O1966" s="88"/>
      <c r="P1966" s="88"/>
      <c r="Q1966" s="88"/>
      <c r="R1966" s="88"/>
      <c r="S1966" s="88"/>
      <c r="T1966" s="89"/>
      <c r="U1966" s="42"/>
      <c r="V1966" s="42"/>
      <c r="W1966" s="42"/>
      <c r="X1966" s="42"/>
      <c r="Y1966" s="42"/>
      <c r="Z1966" s="42"/>
      <c r="AA1966" s="42"/>
      <c r="AB1966" s="42"/>
      <c r="AC1966" s="42"/>
      <c r="AD1966" s="42"/>
      <c r="AE1966" s="42"/>
      <c r="AT1966" s="20" t="s">
        <v>413</v>
      </c>
      <c r="AU1966" s="20" t="s">
        <v>94</v>
      </c>
    </row>
    <row r="1967" s="2" customFormat="1" ht="16.5" customHeight="1">
      <c r="A1967" s="42"/>
      <c r="B1967" s="43"/>
      <c r="C1967" s="216" t="s">
        <v>2009</v>
      </c>
      <c r="D1967" s="216" t="s">
        <v>158</v>
      </c>
      <c r="E1967" s="217" t="s">
        <v>2010</v>
      </c>
      <c r="F1967" s="218" t="s">
        <v>2011</v>
      </c>
      <c r="G1967" s="219" t="s">
        <v>226</v>
      </c>
      <c r="H1967" s="220">
        <v>5</v>
      </c>
      <c r="I1967" s="221"/>
      <c r="J1967" s="222">
        <f>ROUND(I1967*H1967,2)</f>
        <v>0</v>
      </c>
      <c r="K1967" s="218" t="s">
        <v>162</v>
      </c>
      <c r="L1967" s="48"/>
      <c r="M1967" s="223" t="s">
        <v>36</v>
      </c>
      <c r="N1967" s="224" t="s">
        <v>54</v>
      </c>
      <c r="O1967" s="88"/>
      <c r="P1967" s="225">
        <f>O1967*H1967</f>
        <v>0</v>
      </c>
      <c r="Q1967" s="225">
        <v>0</v>
      </c>
      <c r="R1967" s="225">
        <f>Q1967*H1967</f>
        <v>0</v>
      </c>
      <c r="S1967" s="225">
        <v>0</v>
      </c>
      <c r="T1967" s="226">
        <f>S1967*H1967</f>
        <v>0</v>
      </c>
      <c r="U1967" s="42"/>
      <c r="V1967" s="42"/>
      <c r="W1967" s="42"/>
      <c r="X1967" s="42"/>
      <c r="Y1967" s="42"/>
      <c r="Z1967" s="42"/>
      <c r="AA1967" s="42"/>
      <c r="AB1967" s="42"/>
      <c r="AC1967" s="42"/>
      <c r="AD1967" s="42"/>
      <c r="AE1967" s="42"/>
      <c r="AR1967" s="227" t="s">
        <v>291</v>
      </c>
      <c r="AT1967" s="227" t="s">
        <v>158</v>
      </c>
      <c r="AU1967" s="227" t="s">
        <v>94</v>
      </c>
      <c r="AY1967" s="20" t="s">
        <v>156</v>
      </c>
      <c r="BE1967" s="228">
        <f>IF(N1967="základní",J1967,0)</f>
        <v>0</v>
      </c>
      <c r="BF1967" s="228">
        <f>IF(N1967="snížená",J1967,0)</f>
        <v>0</v>
      </c>
      <c r="BG1967" s="228">
        <f>IF(N1967="zákl. přenesená",J1967,0)</f>
        <v>0</v>
      </c>
      <c r="BH1967" s="228">
        <f>IF(N1967="sníž. přenesená",J1967,0)</f>
        <v>0</v>
      </c>
      <c r="BI1967" s="228">
        <f>IF(N1967="nulová",J1967,0)</f>
        <v>0</v>
      </c>
      <c r="BJ1967" s="20" t="s">
        <v>91</v>
      </c>
      <c r="BK1967" s="228">
        <f>ROUND(I1967*H1967,2)</f>
        <v>0</v>
      </c>
      <c r="BL1967" s="20" t="s">
        <v>291</v>
      </c>
      <c r="BM1967" s="227" t="s">
        <v>2012</v>
      </c>
    </row>
    <row r="1968" s="2" customFormat="1">
      <c r="A1968" s="42"/>
      <c r="B1968" s="43"/>
      <c r="C1968" s="44"/>
      <c r="D1968" s="229" t="s">
        <v>165</v>
      </c>
      <c r="E1968" s="44"/>
      <c r="F1968" s="230" t="s">
        <v>2013</v>
      </c>
      <c r="G1968" s="44"/>
      <c r="H1968" s="44"/>
      <c r="I1968" s="231"/>
      <c r="J1968" s="44"/>
      <c r="K1968" s="44"/>
      <c r="L1968" s="48"/>
      <c r="M1968" s="232"/>
      <c r="N1968" s="233"/>
      <c r="O1968" s="88"/>
      <c r="P1968" s="88"/>
      <c r="Q1968" s="88"/>
      <c r="R1968" s="88"/>
      <c r="S1968" s="88"/>
      <c r="T1968" s="89"/>
      <c r="U1968" s="42"/>
      <c r="V1968" s="42"/>
      <c r="W1968" s="42"/>
      <c r="X1968" s="42"/>
      <c r="Y1968" s="42"/>
      <c r="Z1968" s="42"/>
      <c r="AA1968" s="42"/>
      <c r="AB1968" s="42"/>
      <c r="AC1968" s="42"/>
      <c r="AD1968" s="42"/>
      <c r="AE1968" s="42"/>
      <c r="AT1968" s="20" t="s">
        <v>165</v>
      </c>
      <c r="AU1968" s="20" t="s">
        <v>94</v>
      </c>
    </row>
    <row r="1969" s="2" customFormat="1">
      <c r="A1969" s="42"/>
      <c r="B1969" s="43"/>
      <c r="C1969" s="44"/>
      <c r="D1969" s="236" t="s">
        <v>413</v>
      </c>
      <c r="E1969" s="44"/>
      <c r="F1969" s="278" t="s">
        <v>414</v>
      </c>
      <c r="G1969" s="44"/>
      <c r="H1969" s="44"/>
      <c r="I1969" s="231"/>
      <c r="J1969" s="44"/>
      <c r="K1969" s="44"/>
      <c r="L1969" s="48"/>
      <c r="M1969" s="232"/>
      <c r="N1969" s="233"/>
      <c r="O1969" s="88"/>
      <c r="P1969" s="88"/>
      <c r="Q1969" s="88"/>
      <c r="R1969" s="88"/>
      <c r="S1969" s="88"/>
      <c r="T1969" s="89"/>
      <c r="U1969" s="42"/>
      <c r="V1969" s="42"/>
      <c r="W1969" s="42"/>
      <c r="X1969" s="42"/>
      <c r="Y1969" s="42"/>
      <c r="Z1969" s="42"/>
      <c r="AA1969" s="42"/>
      <c r="AB1969" s="42"/>
      <c r="AC1969" s="42"/>
      <c r="AD1969" s="42"/>
      <c r="AE1969" s="42"/>
      <c r="AT1969" s="20" t="s">
        <v>413</v>
      </c>
      <c r="AU1969" s="20" t="s">
        <v>94</v>
      </c>
    </row>
    <row r="1970" s="2" customFormat="1" ht="16.5" customHeight="1">
      <c r="A1970" s="42"/>
      <c r="B1970" s="43"/>
      <c r="C1970" s="282" t="s">
        <v>2014</v>
      </c>
      <c r="D1970" s="282" t="s">
        <v>849</v>
      </c>
      <c r="E1970" s="283" t="s">
        <v>2015</v>
      </c>
      <c r="F1970" s="284" t="s">
        <v>2016</v>
      </c>
      <c r="G1970" s="285" t="s">
        <v>226</v>
      </c>
      <c r="H1970" s="286">
        <v>5</v>
      </c>
      <c r="I1970" s="287"/>
      <c r="J1970" s="288">
        <f>ROUND(I1970*H1970,2)</f>
        <v>0</v>
      </c>
      <c r="K1970" s="284" t="s">
        <v>162</v>
      </c>
      <c r="L1970" s="289"/>
      <c r="M1970" s="290" t="s">
        <v>36</v>
      </c>
      <c r="N1970" s="291" t="s">
        <v>54</v>
      </c>
      <c r="O1970" s="88"/>
      <c r="P1970" s="225">
        <f>O1970*H1970</f>
        <v>0</v>
      </c>
      <c r="Q1970" s="225">
        <v>0.0022000000000000001</v>
      </c>
      <c r="R1970" s="225">
        <f>Q1970*H1970</f>
        <v>0.011000000000000001</v>
      </c>
      <c r="S1970" s="225">
        <v>0</v>
      </c>
      <c r="T1970" s="226">
        <f>S1970*H1970</f>
        <v>0</v>
      </c>
      <c r="U1970" s="42"/>
      <c r="V1970" s="42"/>
      <c r="W1970" s="42"/>
      <c r="X1970" s="42"/>
      <c r="Y1970" s="42"/>
      <c r="Z1970" s="42"/>
      <c r="AA1970" s="42"/>
      <c r="AB1970" s="42"/>
      <c r="AC1970" s="42"/>
      <c r="AD1970" s="42"/>
      <c r="AE1970" s="42"/>
      <c r="AR1970" s="227" t="s">
        <v>401</v>
      </c>
      <c r="AT1970" s="227" t="s">
        <v>849</v>
      </c>
      <c r="AU1970" s="227" t="s">
        <v>94</v>
      </c>
      <c r="AY1970" s="20" t="s">
        <v>156</v>
      </c>
      <c r="BE1970" s="228">
        <f>IF(N1970="základní",J1970,0)</f>
        <v>0</v>
      </c>
      <c r="BF1970" s="228">
        <f>IF(N1970="snížená",J1970,0)</f>
        <v>0</v>
      </c>
      <c r="BG1970" s="228">
        <f>IF(N1970="zákl. přenesená",J1970,0)</f>
        <v>0</v>
      </c>
      <c r="BH1970" s="228">
        <f>IF(N1970="sníž. přenesená",J1970,0)</f>
        <v>0</v>
      </c>
      <c r="BI1970" s="228">
        <f>IF(N1970="nulová",J1970,0)</f>
        <v>0</v>
      </c>
      <c r="BJ1970" s="20" t="s">
        <v>91</v>
      </c>
      <c r="BK1970" s="228">
        <f>ROUND(I1970*H1970,2)</f>
        <v>0</v>
      </c>
      <c r="BL1970" s="20" t="s">
        <v>291</v>
      </c>
      <c r="BM1970" s="227" t="s">
        <v>2017</v>
      </c>
    </row>
    <row r="1971" s="2" customFormat="1">
      <c r="A1971" s="42"/>
      <c r="B1971" s="43"/>
      <c r="C1971" s="44"/>
      <c r="D1971" s="236" t="s">
        <v>413</v>
      </c>
      <c r="E1971" s="44"/>
      <c r="F1971" s="278" t="s">
        <v>414</v>
      </c>
      <c r="G1971" s="44"/>
      <c r="H1971" s="44"/>
      <c r="I1971" s="231"/>
      <c r="J1971" s="44"/>
      <c r="K1971" s="44"/>
      <c r="L1971" s="48"/>
      <c r="M1971" s="232"/>
      <c r="N1971" s="233"/>
      <c r="O1971" s="88"/>
      <c r="P1971" s="88"/>
      <c r="Q1971" s="88"/>
      <c r="R1971" s="88"/>
      <c r="S1971" s="88"/>
      <c r="T1971" s="89"/>
      <c r="U1971" s="42"/>
      <c r="V1971" s="42"/>
      <c r="W1971" s="42"/>
      <c r="X1971" s="42"/>
      <c r="Y1971" s="42"/>
      <c r="Z1971" s="42"/>
      <c r="AA1971" s="42"/>
      <c r="AB1971" s="42"/>
      <c r="AC1971" s="42"/>
      <c r="AD1971" s="42"/>
      <c r="AE1971" s="42"/>
      <c r="AT1971" s="20" t="s">
        <v>413</v>
      </c>
      <c r="AU1971" s="20" t="s">
        <v>94</v>
      </c>
    </row>
    <row r="1972" s="2" customFormat="1" ht="16.5" customHeight="1">
      <c r="A1972" s="42"/>
      <c r="B1972" s="43"/>
      <c r="C1972" s="216" t="s">
        <v>2018</v>
      </c>
      <c r="D1972" s="216" t="s">
        <v>158</v>
      </c>
      <c r="E1972" s="217" t="s">
        <v>2019</v>
      </c>
      <c r="F1972" s="218" t="s">
        <v>2020</v>
      </c>
      <c r="G1972" s="219" t="s">
        <v>226</v>
      </c>
      <c r="H1972" s="220">
        <v>1</v>
      </c>
      <c r="I1972" s="221"/>
      <c r="J1972" s="222">
        <f>ROUND(I1972*H1972,2)</f>
        <v>0</v>
      </c>
      <c r="K1972" s="218" t="s">
        <v>162</v>
      </c>
      <c r="L1972" s="48"/>
      <c r="M1972" s="223" t="s">
        <v>36</v>
      </c>
      <c r="N1972" s="224" t="s">
        <v>54</v>
      </c>
      <c r="O1972" s="88"/>
      <c r="P1972" s="225">
        <f>O1972*H1972</f>
        <v>0</v>
      </c>
      <c r="Q1972" s="225">
        <v>0</v>
      </c>
      <c r="R1972" s="225">
        <f>Q1972*H1972</f>
        <v>0</v>
      </c>
      <c r="S1972" s="225">
        <v>0</v>
      </c>
      <c r="T1972" s="226">
        <f>S1972*H1972</f>
        <v>0</v>
      </c>
      <c r="U1972" s="42"/>
      <c r="V1972" s="42"/>
      <c r="W1972" s="42"/>
      <c r="X1972" s="42"/>
      <c r="Y1972" s="42"/>
      <c r="Z1972" s="42"/>
      <c r="AA1972" s="42"/>
      <c r="AB1972" s="42"/>
      <c r="AC1972" s="42"/>
      <c r="AD1972" s="42"/>
      <c r="AE1972" s="42"/>
      <c r="AR1972" s="227" t="s">
        <v>291</v>
      </c>
      <c r="AT1972" s="227" t="s">
        <v>158</v>
      </c>
      <c r="AU1972" s="227" t="s">
        <v>94</v>
      </c>
      <c r="AY1972" s="20" t="s">
        <v>156</v>
      </c>
      <c r="BE1972" s="228">
        <f>IF(N1972="základní",J1972,0)</f>
        <v>0</v>
      </c>
      <c r="BF1972" s="228">
        <f>IF(N1972="snížená",J1972,0)</f>
        <v>0</v>
      </c>
      <c r="BG1972" s="228">
        <f>IF(N1972="zákl. přenesená",J1972,0)</f>
        <v>0</v>
      </c>
      <c r="BH1972" s="228">
        <f>IF(N1972="sníž. přenesená",J1972,0)</f>
        <v>0</v>
      </c>
      <c r="BI1972" s="228">
        <f>IF(N1972="nulová",J1972,0)</f>
        <v>0</v>
      </c>
      <c r="BJ1972" s="20" t="s">
        <v>91</v>
      </c>
      <c r="BK1972" s="228">
        <f>ROUND(I1972*H1972,2)</f>
        <v>0</v>
      </c>
      <c r="BL1972" s="20" t="s">
        <v>291</v>
      </c>
      <c r="BM1972" s="227" t="s">
        <v>2021</v>
      </c>
    </row>
    <row r="1973" s="2" customFormat="1">
      <c r="A1973" s="42"/>
      <c r="B1973" s="43"/>
      <c r="C1973" s="44"/>
      <c r="D1973" s="229" t="s">
        <v>165</v>
      </c>
      <c r="E1973" s="44"/>
      <c r="F1973" s="230" t="s">
        <v>2022</v>
      </c>
      <c r="G1973" s="44"/>
      <c r="H1973" s="44"/>
      <c r="I1973" s="231"/>
      <c r="J1973" s="44"/>
      <c r="K1973" s="44"/>
      <c r="L1973" s="48"/>
      <c r="M1973" s="232"/>
      <c r="N1973" s="233"/>
      <c r="O1973" s="88"/>
      <c r="P1973" s="88"/>
      <c r="Q1973" s="88"/>
      <c r="R1973" s="88"/>
      <c r="S1973" s="88"/>
      <c r="T1973" s="89"/>
      <c r="U1973" s="42"/>
      <c r="V1973" s="42"/>
      <c r="W1973" s="42"/>
      <c r="X1973" s="42"/>
      <c r="Y1973" s="42"/>
      <c r="Z1973" s="42"/>
      <c r="AA1973" s="42"/>
      <c r="AB1973" s="42"/>
      <c r="AC1973" s="42"/>
      <c r="AD1973" s="42"/>
      <c r="AE1973" s="42"/>
      <c r="AT1973" s="20" t="s">
        <v>165</v>
      </c>
      <c r="AU1973" s="20" t="s">
        <v>94</v>
      </c>
    </row>
    <row r="1974" s="2" customFormat="1">
      <c r="A1974" s="42"/>
      <c r="B1974" s="43"/>
      <c r="C1974" s="44"/>
      <c r="D1974" s="236" t="s">
        <v>413</v>
      </c>
      <c r="E1974" s="44"/>
      <c r="F1974" s="278" t="s">
        <v>2023</v>
      </c>
      <c r="G1974" s="44"/>
      <c r="H1974" s="44"/>
      <c r="I1974" s="231"/>
      <c r="J1974" s="44"/>
      <c r="K1974" s="44"/>
      <c r="L1974" s="48"/>
      <c r="M1974" s="232"/>
      <c r="N1974" s="233"/>
      <c r="O1974" s="88"/>
      <c r="P1974" s="88"/>
      <c r="Q1974" s="88"/>
      <c r="R1974" s="88"/>
      <c r="S1974" s="88"/>
      <c r="T1974" s="89"/>
      <c r="U1974" s="42"/>
      <c r="V1974" s="42"/>
      <c r="W1974" s="42"/>
      <c r="X1974" s="42"/>
      <c r="Y1974" s="42"/>
      <c r="Z1974" s="42"/>
      <c r="AA1974" s="42"/>
      <c r="AB1974" s="42"/>
      <c r="AC1974" s="42"/>
      <c r="AD1974" s="42"/>
      <c r="AE1974" s="42"/>
      <c r="AT1974" s="20" t="s">
        <v>413</v>
      </c>
      <c r="AU1974" s="20" t="s">
        <v>94</v>
      </c>
    </row>
    <row r="1975" s="13" customFormat="1">
      <c r="A1975" s="13"/>
      <c r="B1975" s="234"/>
      <c r="C1975" s="235"/>
      <c r="D1975" s="236" t="s">
        <v>167</v>
      </c>
      <c r="E1975" s="237" t="s">
        <v>36</v>
      </c>
      <c r="F1975" s="238" t="s">
        <v>2024</v>
      </c>
      <c r="G1975" s="235"/>
      <c r="H1975" s="237" t="s">
        <v>36</v>
      </c>
      <c r="I1975" s="239"/>
      <c r="J1975" s="235"/>
      <c r="K1975" s="235"/>
      <c r="L1975" s="240"/>
      <c r="M1975" s="241"/>
      <c r="N1975" s="242"/>
      <c r="O1975" s="242"/>
      <c r="P1975" s="242"/>
      <c r="Q1975" s="242"/>
      <c r="R1975" s="242"/>
      <c r="S1975" s="242"/>
      <c r="T1975" s="243"/>
      <c r="U1975" s="13"/>
      <c r="V1975" s="13"/>
      <c r="W1975" s="13"/>
      <c r="X1975" s="13"/>
      <c r="Y1975" s="13"/>
      <c r="Z1975" s="13"/>
      <c r="AA1975" s="13"/>
      <c r="AB1975" s="13"/>
      <c r="AC1975" s="13"/>
      <c r="AD1975" s="13"/>
      <c r="AE1975" s="13"/>
      <c r="AT1975" s="244" t="s">
        <v>167</v>
      </c>
      <c r="AU1975" s="244" t="s">
        <v>94</v>
      </c>
      <c r="AV1975" s="13" t="s">
        <v>91</v>
      </c>
      <c r="AW1975" s="13" t="s">
        <v>43</v>
      </c>
      <c r="AX1975" s="13" t="s">
        <v>83</v>
      </c>
      <c r="AY1975" s="244" t="s">
        <v>156</v>
      </c>
    </row>
    <row r="1976" s="13" customFormat="1">
      <c r="A1976" s="13"/>
      <c r="B1976" s="234"/>
      <c r="C1976" s="235"/>
      <c r="D1976" s="236" t="s">
        <v>167</v>
      </c>
      <c r="E1976" s="237" t="s">
        <v>36</v>
      </c>
      <c r="F1976" s="238" t="s">
        <v>1931</v>
      </c>
      <c r="G1976" s="235"/>
      <c r="H1976" s="237" t="s">
        <v>36</v>
      </c>
      <c r="I1976" s="239"/>
      <c r="J1976" s="235"/>
      <c r="K1976" s="235"/>
      <c r="L1976" s="240"/>
      <c r="M1976" s="241"/>
      <c r="N1976" s="242"/>
      <c r="O1976" s="242"/>
      <c r="P1976" s="242"/>
      <c r="Q1976" s="242"/>
      <c r="R1976" s="242"/>
      <c r="S1976" s="242"/>
      <c r="T1976" s="243"/>
      <c r="U1976" s="13"/>
      <c r="V1976" s="13"/>
      <c r="W1976" s="13"/>
      <c r="X1976" s="13"/>
      <c r="Y1976" s="13"/>
      <c r="Z1976" s="13"/>
      <c r="AA1976" s="13"/>
      <c r="AB1976" s="13"/>
      <c r="AC1976" s="13"/>
      <c r="AD1976" s="13"/>
      <c r="AE1976" s="13"/>
      <c r="AT1976" s="244" t="s">
        <v>167</v>
      </c>
      <c r="AU1976" s="244" t="s">
        <v>94</v>
      </c>
      <c r="AV1976" s="13" t="s">
        <v>91</v>
      </c>
      <c r="AW1976" s="13" t="s">
        <v>43</v>
      </c>
      <c r="AX1976" s="13" t="s">
        <v>83</v>
      </c>
      <c r="AY1976" s="244" t="s">
        <v>156</v>
      </c>
    </row>
    <row r="1977" s="14" customFormat="1">
      <c r="A1977" s="14"/>
      <c r="B1977" s="245"/>
      <c r="C1977" s="246"/>
      <c r="D1977" s="236" t="s">
        <v>167</v>
      </c>
      <c r="E1977" s="247" t="s">
        <v>36</v>
      </c>
      <c r="F1977" s="248" t="s">
        <v>91</v>
      </c>
      <c r="G1977" s="246"/>
      <c r="H1977" s="249">
        <v>1</v>
      </c>
      <c r="I1977" s="250"/>
      <c r="J1977" s="246"/>
      <c r="K1977" s="246"/>
      <c r="L1977" s="251"/>
      <c r="M1977" s="252"/>
      <c r="N1977" s="253"/>
      <c r="O1977" s="253"/>
      <c r="P1977" s="253"/>
      <c r="Q1977" s="253"/>
      <c r="R1977" s="253"/>
      <c r="S1977" s="253"/>
      <c r="T1977" s="254"/>
      <c r="U1977" s="14"/>
      <c r="V1977" s="14"/>
      <c r="W1977" s="14"/>
      <c r="X1977" s="14"/>
      <c r="Y1977" s="14"/>
      <c r="Z1977" s="14"/>
      <c r="AA1977" s="14"/>
      <c r="AB1977" s="14"/>
      <c r="AC1977" s="14"/>
      <c r="AD1977" s="14"/>
      <c r="AE1977" s="14"/>
      <c r="AT1977" s="255" t="s">
        <v>167</v>
      </c>
      <c r="AU1977" s="255" t="s">
        <v>94</v>
      </c>
      <c r="AV1977" s="14" t="s">
        <v>94</v>
      </c>
      <c r="AW1977" s="14" t="s">
        <v>43</v>
      </c>
      <c r="AX1977" s="14" t="s">
        <v>91</v>
      </c>
      <c r="AY1977" s="255" t="s">
        <v>156</v>
      </c>
    </row>
    <row r="1978" s="2" customFormat="1" ht="16.5" customHeight="1">
      <c r="A1978" s="42"/>
      <c r="B1978" s="43"/>
      <c r="C1978" s="282" t="s">
        <v>2025</v>
      </c>
      <c r="D1978" s="282" t="s">
        <v>849</v>
      </c>
      <c r="E1978" s="283" t="s">
        <v>2026</v>
      </c>
      <c r="F1978" s="284" t="s">
        <v>2027</v>
      </c>
      <c r="G1978" s="285" t="s">
        <v>226</v>
      </c>
      <c r="H1978" s="286">
        <v>1</v>
      </c>
      <c r="I1978" s="287"/>
      <c r="J1978" s="288">
        <f>ROUND(I1978*H1978,2)</f>
        <v>0</v>
      </c>
      <c r="K1978" s="284" t="s">
        <v>162</v>
      </c>
      <c r="L1978" s="289"/>
      <c r="M1978" s="290" t="s">
        <v>36</v>
      </c>
      <c r="N1978" s="291" t="s">
        <v>54</v>
      </c>
      <c r="O1978" s="88"/>
      <c r="P1978" s="225">
        <f>O1978*H1978</f>
        <v>0</v>
      </c>
      <c r="Q1978" s="225">
        <v>0.0022000000000000001</v>
      </c>
      <c r="R1978" s="225">
        <f>Q1978*H1978</f>
        <v>0.0022000000000000001</v>
      </c>
      <c r="S1978" s="225">
        <v>0</v>
      </c>
      <c r="T1978" s="226">
        <f>S1978*H1978</f>
        <v>0</v>
      </c>
      <c r="U1978" s="42"/>
      <c r="V1978" s="42"/>
      <c r="W1978" s="42"/>
      <c r="X1978" s="42"/>
      <c r="Y1978" s="42"/>
      <c r="Z1978" s="42"/>
      <c r="AA1978" s="42"/>
      <c r="AB1978" s="42"/>
      <c r="AC1978" s="42"/>
      <c r="AD1978" s="42"/>
      <c r="AE1978" s="42"/>
      <c r="AR1978" s="227" t="s">
        <v>401</v>
      </c>
      <c r="AT1978" s="227" t="s">
        <v>849</v>
      </c>
      <c r="AU1978" s="227" t="s">
        <v>94</v>
      </c>
      <c r="AY1978" s="20" t="s">
        <v>156</v>
      </c>
      <c r="BE1978" s="228">
        <f>IF(N1978="základní",J1978,0)</f>
        <v>0</v>
      </c>
      <c r="BF1978" s="228">
        <f>IF(N1978="snížená",J1978,0)</f>
        <v>0</v>
      </c>
      <c r="BG1978" s="228">
        <f>IF(N1978="zákl. přenesená",J1978,0)</f>
        <v>0</v>
      </c>
      <c r="BH1978" s="228">
        <f>IF(N1978="sníž. přenesená",J1978,0)</f>
        <v>0</v>
      </c>
      <c r="BI1978" s="228">
        <f>IF(N1978="nulová",J1978,0)</f>
        <v>0</v>
      </c>
      <c r="BJ1978" s="20" t="s">
        <v>91</v>
      </c>
      <c r="BK1978" s="228">
        <f>ROUND(I1978*H1978,2)</f>
        <v>0</v>
      </c>
      <c r="BL1978" s="20" t="s">
        <v>291</v>
      </c>
      <c r="BM1978" s="227" t="s">
        <v>2028</v>
      </c>
    </row>
    <row r="1979" s="2" customFormat="1">
      <c r="A1979" s="42"/>
      <c r="B1979" s="43"/>
      <c r="C1979" s="44"/>
      <c r="D1979" s="236" t="s">
        <v>413</v>
      </c>
      <c r="E1979" s="44"/>
      <c r="F1979" s="278" t="s">
        <v>2023</v>
      </c>
      <c r="G1979" s="44"/>
      <c r="H1979" s="44"/>
      <c r="I1979" s="231"/>
      <c r="J1979" s="44"/>
      <c r="K1979" s="44"/>
      <c r="L1979" s="48"/>
      <c r="M1979" s="232"/>
      <c r="N1979" s="233"/>
      <c r="O1979" s="88"/>
      <c r="P1979" s="88"/>
      <c r="Q1979" s="88"/>
      <c r="R1979" s="88"/>
      <c r="S1979" s="88"/>
      <c r="T1979" s="89"/>
      <c r="U1979" s="42"/>
      <c r="V1979" s="42"/>
      <c r="W1979" s="42"/>
      <c r="X1979" s="42"/>
      <c r="Y1979" s="42"/>
      <c r="Z1979" s="42"/>
      <c r="AA1979" s="42"/>
      <c r="AB1979" s="42"/>
      <c r="AC1979" s="42"/>
      <c r="AD1979" s="42"/>
      <c r="AE1979" s="42"/>
      <c r="AT1979" s="20" t="s">
        <v>413</v>
      </c>
      <c r="AU1979" s="20" t="s">
        <v>94</v>
      </c>
    </row>
    <row r="1980" s="2" customFormat="1" ht="21.75" customHeight="1">
      <c r="A1980" s="42"/>
      <c r="B1980" s="43"/>
      <c r="C1980" s="216" t="s">
        <v>2029</v>
      </c>
      <c r="D1980" s="216" t="s">
        <v>158</v>
      </c>
      <c r="E1980" s="217" t="s">
        <v>2030</v>
      </c>
      <c r="F1980" s="218" t="s">
        <v>2031</v>
      </c>
      <c r="G1980" s="219" t="s">
        <v>212</v>
      </c>
      <c r="H1980" s="220">
        <v>8.4000000000000004</v>
      </c>
      <c r="I1980" s="221"/>
      <c r="J1980" s="222">
        <f>ROUND(I1980*H1980,2)</f>
        <v>0</v>
      </c>
      <c r="K1980" s="218" t="s">
        <v>162</v>
      </c>
      <c r="L1980" s="48"/>
      <c r="M1980" s="223" t="s">
        <v>36</v>
      </c>
      <c r="N1980" s="224" t="s">
        <v>54</v>
      </c>
      <c r="O1980" s="88"/>
      <c r="P1980" s="225">
        <f>O1980*H1980</f>
        <v>0</v>
      </c>
      <c r="Q1980" s="225">
        <v>0</v>
      </c>
      <c r="R1980" s="225">
        <f>Q1980*H1980</f>
        <v>0</v>
      </c>
      <c r="S1980" s="225">
        <v>0</v>
      </c>
      <c r="T1980" s="226">
        <f>S1980*H1980</f>
        <v>0</v>
      </c>
      <c r="U1980" s="42"/>
      <c r="V1980" s="42"/>
      <c r="W1980" s="42"/>
      <c r="X1980" s="42"/>
      <c r="Y1980" s="42"/>
      <c r="Z1980" s="42"/>
      <c r="AA1980" s="42"/>
      <c r="AB1980" s="42"/>
      <c r="AC1980" s="42"/>
      <c r="AD1980" s="42"/>
      <c r="AE1980" s="42"/>
      <c r="AR1980" s="227" t="s">
        <v>291</v>
      </c>
      <c r="AT1980" s="227" t="s">
        <v>158</v>
      </c>
      <c r="AU1980" s="227" t="s">
        <v>94</v>
      </c>
      <c r="AY1980" s="20" t="s">
        <v>156</v>
      </c>
      <c r="BE1980" s="228">
        <f>IF(N1980="základní",J1980,0)</f>
        <v>0</v>
      </c>
      <c r="BF1980" s="228">
        <f>IF(N1980="snížená",J1980,0)</f>
        <v>0</v>
      </c>
      <c r="BG1980" s="228">
        <f>IF(N1980="zákl. přenesená",J1980,0)</f>
        <v>0</v>
      </c>
      <c r="BH1980" s="228">
        <f>IF(N1980="sníž. přenesená",J1980,0)</f>
        <v>0</v>
      </c>
      <c r="BI1980" s="228">
        <f>IF(N1980="nulová",J1980,0)</f>
        <v>0</v>
      </c>
      <c r="BJ1980" s="20" t="s">
        <v>91</v>
      </c>
      <c r="BK1980" s="228">
        <f>ROUND(I1980*H1980,2)</f>
        <v>0</v>
      </c>
      <c r="BL1980" s="20" t="s">
        <v>291</v>
      </c>
      <c r="BM1980" s="227" t="s">
        <v>2032</v>
      </c>
    </row>
    <row r="1981" s="2" customFormat="1">
      <c r="A1981" s="42"/>
      <c r="B1981" s="43"/>
      <c r="C1981" s="44"/>
      <c r="D1981" s="229" t="s">
        <v>165</v>
      </c>
      <c r="E1981" s="44"/>
      <c r="F1981" s="230" t="s">
        <v>2033</v>
      </c>
      <c r="G1981" s="44"/>
      <c r="H1981" s="44"/>
      <c r="I1981" s="231"/>
      <c r="J1981" s="44"/>
      <c r="K1981" s="44"/>
      <c r="L1981" s="48"/>
      <c r="M1981" s="232"/>
      <c r="N1981" s="233"/>
      <c r="O1981" s="88"/>
      <c r="P1981" s="88"/>
      <c r="Q1981" s="88"/>
      <c r="R1981" s="88"/>
      <c r="S1981" s="88"/>
      <c r="T1981" s="89"/>
      <c r="U1981" s="42"/>
      <c r="V1981" s="42"/>
      <c r="W1981" s="42"/>
      <c r="X1981" s="42"/>
      <c r="Y1981" s="42"/>
      <c r="Z1981" s="42"/>
      <c r="AA1981" s="42"/>
      <c r="AB1981" s="42"/>
      <c r="AC1981" s="42"/>
      <c r="AD1981" s="42"/>
      <c r="AE1981" s="42"/>
      <c r="AT1981" s="20" t="s">
        <v>165</v>
      </c>
      <c r="AU1981" s="20" t="s">
        <v>94</v>
      </c>
    </row>
    <row r="1982" s="2" customFormat="1">
      <c r="A1982" s="42"/>
      <c r="B1982" s="43"/>
      <c r="C1982" s="44"/>
      <c r="D1982" s="236" t="s">
        <v>413</v>
      </c>
      <c r="E1982" s="44"/>
      <c r="F1982" s="278" t="s">
        <v>2034</v>
      </c>
      <c r="G1982" s="44"/>
      <c r="H1982" s="44"/>
      <c r="I1982" s="231"/>
      <c r="J1982" s="44"/>
      <c r="K1982" s="44"/>
      <c r="L1982" s="48"/>
      <c r="M1982" s="232"/>
      <c r="N1982" s="233"/>
      <c r="O1982" s="88"/>
      <c r="P1982" s="88"/>
      <c r="Q1982" s="88"/>
      <c r="R1982" s="88"/>
      <c r="S1982" s="88"/>
      <c r="T1982" s="89"/>
      <c r="U1982" s="42"/>
      <c r="V1982" s="42"/>
      <c r="W1982" s="42"/>
      <c r="X1982" s="42"/>
      <c r="Y1982" s="42"/>
      <c r="Z1982" s="42"/>
      <c r="AA1982" s="42"/>
      <c r="AB1982" s="42"/>
      <c r="AC1982" s="42"/>
      <c r="AD1982" s="42"/>
      <c r="AE1982" s="42"/>
      <c r="AT1982" s="20" t="s">
        <v>413</v>
      </c>
      <c r="AU1982" s="20" t="s">
        <v>94</v>
      </c>
    </row>
    <row r="1983" s="13" customFormat="1">
      <c r="A1983" s="13"/>
      <c r="B1983" s="234"/>
      <c r="C1983" s="235"/>
      <c r="D1983" s="236" t="s">
        <v>167</v>
      </c>
      <c r="E1983" s="237" t="s">
        <v>36</v>
      </c>
      <c r="F1983" s="238" t="s">
        <v>2035</v>
      </c>
      <c r="G1983" s="235"/>
      <c r="H1983" s="237" t="s">
        <v>36</v>
      </c>
      <c r="I1983" s="239"/>
      <c r="J1983" s="235"/>
      <c r="K1983" s="235"/>
      <c r="L1983" s="240"/>
      <c r="M1983" s="241"/>
      <c r="N1983" s="242"/>
      <c r="O1983" s="242"/>
      <c r="P1983" s="242"/>
      <c r="Q1983" s="242"/>
      <c r="R1983" s="242"/>
      <c r="S1983" s="242"/>
      <c r="T1983" s="243"/>
      <c r="U1983" s="13"/>
      <c r="V1983" s="13"/>
      <c r="W1983" s="13"/>
      <c r="X1983" s="13"/>
      <c r="Y1983" s="13"/>
      <c r="Z1983" s="13"/>
      <c r="AA1983" s="13"/>
      <c r="AB1983" s="13"/>
      <c r="AC1983" s="13"/>
      <c r="AD1983" s="13"/>
      <c r="AE1983" s="13"/>
      <c r="AT1983" s="244" t="s">
        <v>167</v>
      </c>
      <c r="AU1983" s="244" t="s">
        <v>94</v>
      </c>
      <c r="AV1983" s="13" t="s">
        <v>91</v>
      </c>
      <c r="AW1983" s="13" t="s">
        <v>43</v>
      </c>
      <c r="AX1983" s="13" t="s">
        <v>83</v>
      </c>
      <c r="AY1983" s="244" t="s">
        <v>156</v>
      </c>
    </row>
    <row r="1984" s="13" customFormat="1">
      <c r="A1984" s="13"/>
      <c r="B1984" s="234"/>
      <c r="C1984" s="235"/>
      <c r="D1984" s="236" t="s">
        <v>167</v>
      </c>
      <c r="E1984" s="237" t="s">
        <v>36</v>
      </c>
      <c r="F1984" s="238" t="s">
        <v>2036</v>
      </c>
      <c r="G1984" s="235"/>
      <c r="H1984" s="237" t="s">
        <v>36</v>
      </c>
      <c r="I1984" s="239"/>
      <c r="J1984" s="235"/>
      <c r="K1984" s="235"/>
      <c r="L1984" s="240"/>
      <c r="M1984" s="241"/>
      <c r="N1984" s="242"/>
      <c r="O1984" s="242"/>
      <c r="P1984" s="242"/>
      <c r="Q1984" s="242"/>
      <c r="R1984" s="242"/>
      <c r="S1984" s="242"/>
      <c r="T1984" s="243"/>
      <c r="U1984" s="13"/>
      <c r="V1984" s="13"/>
      <c r="W1984" s="13"/>
      <c r="X1984" s="13"/>
      <c r="Y1984" s="13"/>
      <c r="Z1984" s="13"/>
      <c r="AA1984" s="13"/>
      <c r="AB1984" s="13"/>
      <c r="AC1984" s="13"/>
      <c r="AD1984" s="13"/>
      <c r="AE1984" s="13"/>
      <c r="AT1984" s="244" t="s">
        <v>167</v>
      </c>
      <c r="AU1984" s="244" t="s">
        <v>94</v>
      </c>
      <c r="AV1984" s="13" t="s">
        <v>91</v>
      </c>
      <c r="AW1984" s="13" t="s">
        <v>43</v>
      </c>
      <c r="AX1984" s="13" t="s">
        <v>83</v>
      </c>
      <c r="AY1984" s="244" t="s">
        <v>156</v>
      </c>
    </row>
    <row r="1985" s="13" customFormat="1">
      <c r="A1985" s="13"/>
      <c r="B1985" s="234"/>
      <c r="C1985" s="235"/>
      <c r="D1985" s="236" t="s">
        <v>167</v>
      </c>
      <c r="E1985" s="237" t="s">
        <v>36</v>
      </c>
      <c r="F1985" s="238" t="s">
        <v>2037</v>
      </c>
      <c r="G1985" s="235"/>
      <c r="H1985" s="237" t="s">
        <v>36</v>
      </c>
      <c r="I1985" s="239"/>
      <c r="J1985" s="235"/>
      <c r="K1985" s="235"/>
      <c r="L1985" s="240"/>
      <c r="M1985" s="241"/>
      <c r="N1985" s="242"/>
      <c r="O1985" s="242"/>
      <c r="P1985" s="242"/>
      <c r="Q1985" s="242"/>
      <c r="R1985" s="242"/>
      <c r="S1985" s="242"/>
      <c r="T1985" s="243"/>
      <c r="U1985" s="13"/>
      <c r="V1985" s="13"/>
      <c r="W1985" s="13"/>
      <c r="X1985" s="13"/>
      <c r="Y1985" s="13"/>
      <c r="Z1985" s="13"/>
      <c r="AA1985" s="13"/>
      <c r="AB1985" s="13"/>
      <c r="AC1985" s="13"/>
      <c r="AD1985" s="13"/>
      <c r="AE1985" s="13"/>
      <c r="AT1985" s="244" t="s">
        <v>167</v>
      </c>
      <c r="AU1985" s="244" t="s">
        <v>94</v>
      </c>
      <c r="AV1985" s="13" t="s">
        <v>91</v>
      </c>
      <c r="AW1985" s="13" t="s">
        <v>43</v>
      </c>
      <c r="AX1985" s="13" t="s">
        <v>83</v>
      </c>
      <c r="AY1985" s="244" t="s">
        <v>156</v>
      </c>
    </row>
    <row r="1986" s="13" customFormat="1">
      <c r="A1986" s="13"/>
      <c r="B1986" s="234"/>
      <c r="C1986" s="235"/>
      <c r="D1986" s="236" t="s">
        <v>167</v>
      </c>
      <c r="E1986" s="237" t="s">
        <v>36</v>
      </c>
      <c r="F1986" s="238" t="s">
        <v>2038</v>
      </c>
      <c r="G1986" s="235"/>
      <c r="H1986" s="237" t="s">
        <v>36</v>
      </c>
      <c r="I1986" s="239"/>
      <c r="J1986" s="235"/>
      <c r="K1986" s="235"/>
      <c r="L1986" s="240"/>
      <c r="M1986" s="241"/>
      <c r="N1986" s="242"/>
      <c r="O1986" s="242"/>
      <c r="P1986" s="242"/>
      <c r="Q1986" s="242"/>
      <c r="R1986" s="242"/>
      <c r="S1986" s="242"/>
      <c r="T1986" s="243"/>
      <c r="U1986" s="13"/>
      <c r="V1986" s="13"/>
      <c r="W1986" s="13"/>
      <c r="X1986" s="13"/>
      <c r="Y1986" s="13"/>
      <c r="Z1986" s="13"/>
      <c r="AA1986" s="13"/>
      <c r="AB1986" s="13"/>
      <c r="AC1986" s="13"/>
      <c r="AD1986" s="13"/>
      <c r="AE1986" s="13"/>
      <c r="AT1986" s="244" t="s">
        <v>167</v>
      </c>
      <c r="AU1986" s="244" t="s">
        <v>94</v>
      </c>
      <c r="AV1986" s="13" t="s">
        <v>91</v>
      </c>
      <c r="AW1986" s="13" t="s">
        <v>43</v>
      </c>
      <c r="AX1986" s="13" t="s">
        <v>83</v>
      </c>
      <c r="AY1986" s="244" t="s">
        <v>156</v>
      </c>
    </row>
    <row r="1987" s="13" customFormat="1">
      <c r="A1987" s="13"/>
      <c r="B1987" s="234"/>
      <c r="C1987" s="235"/>
      <c r="D1987" s="236" t="s">
        <v>167</v>
      </c>
      <c r="E1987" s="237" t="s">
        <v>36</v>
      </c>
      <c r="F1987" s="238" t="s">
        <v>2039</v>
      </c>
      <c r="G1987" s="235"/>
      <c r="H1987" s="237" t="s">
        <v>36</v>
      </c>
      <c r="I1987" s="239"/>
      <c r="J1987" s="235"/>
      <c r="K1987" s="235"/>
      <c r="L1987" s="240"/>
      <c r="M1987" s="241"/>
      <c r="N1987" s="242"/>
      <c r="O1987" s="242"/>
      <c r="P1987" s="242"/>
      <c r="Q1987" s="242"/>
      <c r="R1987" s="242"/>
      <c r="S1987" s="242"/>
      <c r="T1987" s="243"/>
      <c r="U1987" s="13"/>
      <c r="V1987" s="13"/>
      <c r="W1987" s="13"/>
      <c r="X1987" s="13"/>
      <c r="Y1987" s="13"/>
      <c r="Z1987" s="13"/>
      <c r="AA1987" s="13"/>
      <c r="AB1987" s="13"/>
      <c r="AC1987" s="13"/>
      <c r="AD1987" s="13"/>
      <c r="AE1987" s="13"/>
      <c r="AT1987" s="244" t="s">
        <v>167</v>
      </c>
      <c r="AU1987" s="244" t="s">
        <v>94</v>
      </c>
      <c r="AV1987" s="13" t="s">
        <v>91</v>
      </c>
      <c r="AW1987" s="13" t="s">
        <v>43</v>
      </c>
      <c r="AX1987" s="13" t="s">
        <v>83</v>
      </c>
      <c r="AY1987" s="244" t="s">
        <v>156</v>
      </c>
    </row>
    <row r="1988" s="13" customFormat="1">
      <c r="A1988" s="13"/>
      <c r="B1988" s="234"/>
      <c r="C1988" s="235"/>
      <c r="D1988" s="236" t="s">
        <v>167</v>
      </c>
      <c r="E1988" s="237" t="s">
        <v>36</v>
      </c>
      <c r="F1988" s="238" t="s">
        <v>2040</v>
      </c>
      <c r="G1988" s="235"/>
      <c r="H1988" s="237" t="s">
        <v>36</v>
      </c>
      <c r="I1988" s="239"/>
      <c r="J1988" s="235"/>
      <c r="K1988" s="235"/>
      <c r="L1988" s="240"/>
      <c r="M1988" s="241"/>
      <c r="N1988" s="242"/>
      <c r="O1988" s="242"/>
      <c r="P1988" s="242"/>
      <c r="Q1988" s="242"/>
      <c r="R1988" s="242"/>
      <c r="S1988" s="242"/>
      <c r="T1988" s="243"/>
      <c r="U1988" s="13"/>
      <c r="V1988" s="13"/>
      <c r="W1988" s="13"/>
      <c r="X1988" s="13"/>
      <c r="Y1988" s="13"/>
      <c r="Z1988" s="13"/>
      <c r="AA1988" s="13"/>
      <c r="AB1988" s="13"/>
      <c r="AC1988" s="13"/>
      <c r="AD1988" s="13"/>
      <c r="AE1988" s="13"/>
      <c r="AT1988" s="244" t="s">
        <v>167</v>
      </c>
      <c r="AU1988" s="244" t="s">
        <v>94</v>
      </c>
      <c r="AV1988" s="13" t="s">
        <v>91</v>
      </c>
      <c r="AW1988" s="13" t="s">
        <v>43</v>
      </c>
      <c r="AX1988" s="13" t="s">
        <v>83</v>
      </c>
      <c r="AY1988" s="244" t="s">
        <v>156</v>
      </c>
    </row>
    <row r="1989" s="13" customFormat="1">
      <c r="A1989" s="13"/>
      <c r="B1989" s="234"/>
      <c r="C1989" s="235"/>
      <c r="D1989" s="236" t="s">
        <v>167</v>
      </c>
      <c r="E1989" s="237" t="s">
        <v>36</v>
      </c>
      <c r="F1989" s="238" t="s">
        <v>1868</v>
      </c>
      <c r="G1989" s="235"/>
      <c r="H1989" s="237" t="s">
        <v>36</v>
      </c>
      <c r="I1989" s="239"/>
      <c r="J1989" s="235"/>
      <c r="K1989" s="235"/>
      <c r="L1989" s="240"/>
      <c r="M1989" s="241"/>
      <c r="N1989" s="242"/>
      <c r="O1989" s="242"/>
      <c r="P1989" s="242"/>
      <c r="Q1989" s="242"/>
      <c r="R1989" s="242"/>
      <c r="S1989" s="242"/>
      <c r="T1989" s="243"/>
      <c r="U1989" s="13"/>
      <c r="V1989" s="13"/>
      <c r="W1989" s="13"/>
      <c r="X1989" s="13"/>
      <c r="Y1989" s="13"/>
      <c r="Z1989" s="13"/>
      <c r="AA1989" s="13"/>
      <c r="AB1989" s="13"/>
      <c r="AC1989" s="13"/>
      <c r="AD1989" s="13"/>
      <c r="AE1989" s="13"/>
      <c r="AT1989" s="244" t="s">
        <v>167</v>
      </c>
      <c r="AU1989" s="244" t="s">
        <v>94</v>
      </c>
      <c r="AV1989" s="13" t="s">
        <v>91</v>
      </c>
      <c r="AW1989" s="13" t="s">
        <v>43</v>
      </c>
      <c r="AX1989" s="13" t="s">
        <v>83</v>
      </c>
      <c r="AY1989" s="244" t="s">
        <v>156</v>
      </c>
    </row>
    <row r="1990" s="13" customFormat="1">
      <c r="A1990" s="13"/>
      <c r="B1990" s="234"/>
      <c r="C1990" s="235"/>
      <c r="D1990" s="236" t="s">
        <v>167</v>
      </c>
      <c r="E1990" s="237" t="s">
        <v>36</v>
      </c>
      <c r="F1990" s="238" t="s">
        <v>2041</v>
      </c>
      <c r="G1990" s="235"/>
      <c r="H1990" s="237" t="s">
        <v>36</v>
      </c>
      <c r="I1990" s="239"/>
      <c r="J1990" s="235"/>
      <c r="K1990" s="235"/>
      <c r="L1990" s="240"/>
      <c r="M1990" s="241"/>
      <c r="N1990" s="242"/>
      <c r="O1990" s="242"/>
      <c r="P1990" s="242"/>
      <c r="Q1990" s="242"/>
      <c r="R1990" s="242"/>
      <c r="S1990" s="242"/>
      <c r="T1990" s="243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T1990" s="244" t="s">
        <v>167</v>
      </c>
      <c r="AU1990" s="244" t="s">
        <v>94</v>
      </c>
      <c r="AV1990" s="13" t="s">
        <v>91</v>
      </c>
      <c r="AW1990" s="13" t="s">
        <v>43</v>
      </c>
      <c r="AX1990" s="13" t="s">
        <v>83</v>
      </c>
      <c r="AY1990" s="244" t="s">
        <v>156</v>
      </c>
    </row>
    <row r="1991" s="14" customFormat="1">
      <c r="A1991" s="14"/>
      <c r="B1991" s="245"/>
      <c r="C1991" s="246"/>
      <c r="D1991" s="236" t="s">
        <v>167</v>
      </c>
      <c r="E1991" s="247" t="s">
        <v>36</v>
      </c>
      <c r="F1991" s="248" t="s">
        <v>1876</v>
      </c>
      <c r="G1991" s="246"/>
      <c r="H1991" s="249">
        <v>8.4000000000000004</v>
      </c>
      <c r="I1991" s="250"/>
      <c r="J1991" s="246"/>
      <c r="K1991" s="246"/>
      <c r="L1991" s="251"/>
      <c r="M1991" s="252"/>
      <c r="N1991" s="253"/>
      <c r="O1991" s="253"/>
      <c r="P1991" s="253"/>
      <c r="Q1991" s="253"/>
      <c r="R1991" s="253"/>
      <c r="S1991" s="253"/>
      <c r="T1991" s="254"/>
      <c r="U1991" s="14"/>
      <c r="V1991" s="14"/>
      <c r="W1991" s="14"/>
      <c r="X1991" s="14"/>
      <c r="Y1991" s="14"/>
      <c r="Z1991" s="14"/>
      <c r="AA1991" s="14"/>
      <c r="AB1991" s="14"/>
      <c r="AC1991" s="14"/>
      <c r="AD1991" s="14"/>
      <c r="AE1991" s="14"/>
      <c r="AT1991" s="255" t="s">
        <v>167</v>
      </c>
      <c r="AU1991" s="255" t="s">
        <v>94</v>
      </c>
      <c r="AV1991" s="14" t="s">
        <v>94</v>
      </c>
      <c r="AW1991" s="14" t="s">
        <v>43</v>
      </c>
      <c r="AX1991" s="14" t="s">
        <v>91</v>
      </c>
      <c r="AY1991" s="255" t="s">
        <v>156</v>
      </c>
    </row>
    <row r="1992" s="2" customFormat="1" ht="16.5" customHeight="1">
      <c r="A1992" s="42"/>
      <c r="B1992" s="43"/>
      <c r="C1992" s="282" t="s">
        <v>2042</v>
      </c>
      <c r="D1992" s="282" t="s">
        <v>849</v>
      </c>
      <c r="E1992" s="283" t="s">
        <v>2043</v>
      </c>
      <c r="F1992" s="284" t="s">
        <v>2044</v>
      </c>
      <c r="G1992" s="285" t="s">
        <v>212</v>
      </c>
      <c r="H1992" s="286">
        <v>9.2400000000000002</v>
      </c>
      <c r="I1992" s="287"/>
      <c r="J1992" s="288">
        <f>ROUND(I1992*H1992,2)</f>
        <v>0</v>
      </c>
      <c r="K1992" s="284" t="s">
        <v>162</v>
      </c>
      <c r="L1992" s="289"/>
      <c r="M1992" s="290" t="s">
        <v>36</v>
      </c>
      <c r="N1992" s="291" t="s">
        <v>54</v>
      </c>
      <c r="O1992" s="88"/>
      <c r="P1992" s="225">
        <f>O1992*H1992</f>
        <v>0</v>
      </c>
      <c r="Q1992" s="225">
        <v>0.0050000000000000001</v>
      </c>
      <c r="R1992" s="225">
        <f>Q1992*H1992</f>
        <v>0.046200000000000005</v>
      </c>
      <c r="S1992" s="225">
        <v>0</v>
      </c>
      <c r="T1992" s="226">
        <f>S1992*H1992</f>
        <v>0</v>
      </c>
      <c r="U1992" s="42"/>
      <c r="V1992" s="42"/>
      <c r="W1992" s="42"/>
      <c r="X1992" s="42"/>
      <c r="Y1992" s="42"/>
      <c r="Z1992" s="42"/>
      <c r="AA1992" s="42"/>
      <c r="AB1992" s="42"/>
      <c r="AC1992" s="42"/>
      <c r="AD1992" s="42"/>
      <c r="AE1992" s="42"/>
      <c r="AR1992" s="227" t="s">
        <v>401</v>
      </c>
      <c r="AT1992" s="227" t="s">
        <v>849</v>
      </c>
      <c r="AU1992" s="227" t="s">
        <v>94</v>
      </c>
      <c r="AY1992" s="20" t="s">
        <v>156</v>
      </c>
      <c r="BE1992" s="228">
        <f>IF(N1992="základní",J1992,0)</f>
        <v>0</v>
      </c>
      <c r="BF1992" s="228">
        <f>IF(N1992="snížená",J1992,0)</f>
        <v>0</v>
      </c>
      <c r="BG1992" s="228">
        <f>IF(N1992="zákl. přenesená",J1992,0)</f>
        <v>0</v>
      </c>
      <c r="BH1992" s="228">
        <f>IF(N1992="sníž. přenesená",J1992,0)</f>
        <v>0</v>
      </c>
      <c r="BI1992" s="228">
        <f>IF(N1992="nulová",J1992,0)</f>
        <v>0</v>
      </c>
      <c r="BJ1992" s="20" t="s">
        <v>91</v>
      </c>
      <c r="BK1992" s="228">
        <f>ROUND(I1992*H1992,2)</f>
        <v>0</v>
      </c>
      <c r="BL1992" s="20" t="s">
        <v>291</v>
      </c>
      <c r="BM1992" s="227" t="s">
        <v>2045</v>
      </c>
    </row>
    <row r="1993" s="2" customFormat="1">
      <c r="A1993" s="42"/>
      <c r="B1993" s="43"/>
      <c r="C1993" s="44"/>
      <c r="D1993" s="236" t="s">
        <v>413</v>
      </c>
      <c r="E1993" s="44"/>
      <c r="F1993" s="278" t="s">
        <v>2034</v>
      </c>
      <c r="G1993" s="44"/>
      <c r="H1993" s="44"/>
      <c r="I1993" s="231"/>
      <c r="J1993" s="44"/>
      <c r="K1993" s="44"/>
      <c r="L1993" s="48"/>
      <c r="M1993" s="232"/>
      <c r="N1993" s="233"/>
      <c r="O1993" s="88"/>
      <c r="P1993" s="88"/>
      <c r="Q1993" s="88"/>
      <c r="R1993" s="88"/>
      <c r="S1993" s="88"/>
      <c r="T1993" s="89"/>
      <c r="U1993" s="42"/>
      <c r="V1993" s="42"/>
      <c r="W1993" s="42"/>
      <c r="X1993" s="42"/>
      <c r="Y1993" s="42"/>
      <c r="Z1993" s="42"/>
      <c r="AA1993" s="42"/>
      <c r="AB1993" s="42"/>
      <c r="AC1993" s="42"/>
      <c r="AD1993" s="42"/>
      <c r="AE1993" s="42"/>
      <c r="AT1993" s="20" t="s">
        <v>413</v>
      </c>
      <c r="AU1993" s="20" t="s">
        <v>94</v>
      </c>
    </row>
    <row r="1994" s="14" customFormat="1">
      <c r="A1994" s="14"/>
      <c r="B1994" s="245"/>
      <c r="C1994" s="246"/>
      <c r="D1994" s="236" t="s">
        <v>167</v>
      </c>
      <c r="E1994" s="246"/>
      <c r="F1994" s="248" t="s">
        <v>2046</v>
      </c>
      <c r="G1994" s="246"/>
      <c r="H1994" s="249">
        <v>9.2400000000000002</v>
      </c>
      <c r="I1994" s="250"/>
      <c r="J1994" s="246"/>
      <c r="K1994" s="246"/>
      <c r="L1994" s="251"/>
      <c r="M1994" s="252"/>
      <c r="N1994" s="253"/>
      <c r="O1994" s="253"/>
      <c r="P1994" s="253"/>
      <c r="Q1994" s="253"/>
      <c r="R1994" s="253"/>
      <c r="S1994" s="253"/>
      <c r="T1994" s="254"/>
      <c r="U1994" s="14"/>
      <c r="V1994" s="14"/>
      <c r="W1994" s="14"/>
      <c r="X1994" s="14"/>
      <c r="Y1994" s="14"/>
      <c r="Z1994" s="14"/>
      <c r="AA1994" s="14"/>
      <c r="AB1994" s="14"/>
      <c r="AC1994" s="14"/>
      <c r="AD1994" s="14"/>
      <c r="AE1994" s="14"/>
      <c r="AT1994" s="255" t="s">
        <v>167</v>
      </c>
      <c r="AU1994" s="255" t="s">
        <v>94</v>
      </c>
      <c r="AV1994" s="14" t="s">
        <v>94</v>
      </c>
      <c r="AW1994" s="14" t="s">
        <v>4</v>
      </c>
      <c r="AX1994" s="14" t="s">
        <v>91</v>
      </c>
      <c r="AY1994" s="255" t="s">
        <v>156</v>
      </c>
    </row>
    <row r="1995" s="2" customFormat="1" ht="16.5" customHeight="1">
      <c r="A1995" s="42"/>
      <c r="B1995" s="43"/>
      <c r="C1995" s="282" t="s">
        <v>2047</v>
      </c>
      <c r="D1995" s="282" t="s">
        <v>849</v>
      </c>
      <c r="E1995" s="283" t="s">
        <v>2048</v>
      </c>
      <c r="F1995" s="284" t="s">
        <v>2049</v>
      </c>
      <c r="G1995" s="285" t="s">
        <v>226</v>
      </c>
      <c r="H1995" s="286">
        <v>4</v>
      </c>
      <c r="I1995" s="287"/>
      <c r="J1995" s="288">
        <f>ROUND(I1995*H1995,2)</f>
        <v>0</v>
      </c>
      <c r="K1995" s="284" t="s">
        <v>162</v>
      </c>
      <c r="L1995" s="289"/>
      <c r="M1995" s="290" t="s">
        <v>36</v>
      </c>
      <c r="N1995" s="291" t="s">
        <v>54</v>
      </c>
      <c r="O1995" s="88"/>
      <c r="P1995" s="225">
        <f>O1995*H1995</f>
        <v>0</v>
      </c>
      <c r="Q1995" s="225">
        <v>6.0000000000000002E-05</v>
      </c>
      <c r="R1995" s="225">
        <f>Q1995*H1995</f>
        <v>0.00024000000000000001</v>
      </c>
      <c r="S1995" s="225">
        <v>0</v>
      </c>
      <c r="T1995" s="226">
        <f>S1995*H1995</f>
        <v>0</v>
      </c>
      <c r="U1995" s="42"/>
      <c r="V1995" s="42"/>
      <c r="W1995" s="42"/>
      <c r="X1995" s="42"/>
      <c r="Y1995" s="42"/>
      <c r="Z1995" s="42"/>
      <c r="AA1995" s="42"/>
      <c r="AB1995" s="42"/>
      <c r="AC1995" s="42"/>
      <c r="AD1995" s="42"/>
      <c r="AE1995" s="42"/>
      <c r="AR1995" s="227" t="s">
        <v>401</v>
      </c>
      <c r="AT1995" s="227" t="s">
        <v>849</v>
      </c>
      <c r="AU1995" s="227" t="s">
        <v>94</v>
      </c>
      <c r="AY1995" s="20" t="s">
        <v>156</v>
      </c>
      <c r="BE1995" s="228">
        <f>IF(N1995="základní",J1995,0)</f>
        <v>0</v>
      </c>
      <c r="BF1995" s="228">
        <f>IF(N1995="snížená",J1995,0)</f>
        <v>0</v>
      </c>
      <c r="BG1995" s="228">
        <f>IF(N1995="zákl. přenesená",J1995,0)</f>
        <v>0</v>
      </c>
      <c r="BH1995" s="228">
        <f>IF(N1995="sníž. přenesená",J1995,0)</f>
        <v>0</v>
      </c>
      <c r="BI1995" s="228">
        <f>IF(N1995="nulová",J1995,0)</f>
        <v>0</v>
      </c>
      <c r="BJ1995" s="20" t="s">
        <v>91</v>
      </c>
      <c r="BK1995" s="228">
        <f>ROUND(I1995*H1995,2)</f>
        <v>0</v>
      </c>
      <c r="BL1995" s="20" t="s">
        <v>291</v>
      </c>
      <c r="BM1995" s="227" t="s">
        <v>2050</v>
      </c>
    </row>
    <row r="1996" s="2" customFormat="1">
      <c r="A1996" s="42"/>
      <c r="B1996" s="43"/>
      <c r="C1996" s="44"/>
      <c r="D1996" s="236" t="s">
        <v>413</v>
      </c>
      <c r="E1996" s="44"/>
      <c r="F1996" s="278" t="s">
        <v>2034</v>
      </c>
      <c r="G1996" s="44"/>
      <c r="H1996" s="44"/>
      <c r="I1996" s="231"/>
      <c r="J1996" s="44"/>
      <c r="K1996" s="44"/>
      <c r="L1996" s="48"/>
      <c r="M1996" s="232"/>
      <c r="N1996" s="233"/>
      <c r="O1996" s="88"/>
      <c r="P1996" s="88"/>
      <c r="Q1996" s="88"/>
      <c r="R1996" s="88"/>
      <c r="S1996" s="88"/>
      <c r="T1996" s="89"/>
      <c r="U1996" s="42"/>
      <c r="V1996" s="42"/>
      <c r="W1996" s="42"/>
      <c r="X1996" s="42"/>
      <c r="Y1996" s="42"/>
      <c r="Z1996" s="42"/>
      <c r="AA1996" s="42"/>
      <c r="AB1996" s="42"/>
      <c r="AC1996" s="42"/>
      <c r="AD1996" s="42"/>
      <c r="AE1996" s="42"/>
      <c r="AT1996" s="20" t="s">
        <v>413</v>
      </c>
      <c r="AU1996" s="20" t="s">
        <v>94</v>
      </c>
    </row>
    <row r="1997" s="13" customFormat="1">
      <c r="A1997" s="13"/>
      <c r="B1997" s="234"/>
      <c r="C1997" s="235"/>
      <c r="D1997" s="236" t="s">
        <v>167</v>
      </c>
      <c r="E1997" s="237" t="s">
        <v>36</v>
      </c>
      <c r="F1997" s="238" t="s">
        <v>2035</v>
      </c>
      <c r="G1997" s="235"/>
      <c r="H1997" s="237" t="s">
        <v>36</v>
      </c>
      <c r="I1997" s="239"/>
      <c r="J1997" s="235"/>
      <c r="K1997" s="235"/>
      <c r="L1997" s="240"/>
      <c r="M1997" s="241"/>
      <c r="N1997" s="242"/>
      <c r="O1997" s="242"/>
      <c r="P1997" s="242"/>
      <c r="Q1997" s="242"/>
      <c r="R1997" s="242"/>
      <c r="S1997" s="242"/>
      <c r="T1997" s="243"/>
      <c r="U1997" s="13"/>
      <c r="V1997" s="13"/>
      <c r="W1997" s="13"/>
      <c r="X1997" s="13"/>
      <c r="Y1997" s="13"/>
      <c r="Z1997" s="13"/>
      <c r="AA1997" s="13"/>
      <c r="AB1997" s="13"/>
      <c r="AC1997" s="13"/>
      <c r="AD1997" s="13"/>
      <c r="AE1997" s="13"/>
      <c r="AT1997" s="244" t="s">
        <v>167</v>
      </c>
      <c r="AU1997" s="244" t="s">
        <v>94</v>
      </c>
      <c r="AV1997" s="13" t="s">
        <v>91</v>
      </c>
      <c r="AW1997" s="13" t="s">
        <v>43</v>
      </c>
      <c r="AX1997" s="13" t="s">
        <v>83</v>
      </c>
      <c r="AY1997" s="244" t="s">
        <v>156</v>
      </c>
    </row>
    <row r="1998" s="13" customFormat="1">
      <c r="A1998" s="13"/>
      <c r="B1998" s="234"/>
      <c r="C1998" s="235"/>
      <c r="D1998" s="236" t="s">
        <v>167</v>
      </c>
      <c r="E1998" s="237" t="s">
        <v>36</v>
      </c>
      <c r="F1998" s="238" t="s">
        <v>2036</v>
      </c>
      <c r="G1998" s="235"/>
      <c r="H1998" s="237" t="s">
        <v>36</v>
      </c>
      <c r="I1998" s="239"/>
      <c r="J1998" s="235"/>
      <c r="K1998" s="235"/>
      <c r="L1998" s="240"/>
      <c r="M1998" s="241"/>
      <c r="N1998" s="242"/>
      <c r="O1998" s="242"/>
      <c r="P1998" s="242"/>
      <c r="Q1998" s="242"/>
      <c r="R1998" s="242"/>
      <c r="S1998" s="242"/>
      <c r="T1998" s="243"/>
      <c r="U1998" s="13"/>
      <c r="V1998" s="13"/>
      <c r="W1998" s="13"/>
      <c r="X1998" s="13"/>
      <c r="Y1998" s="13"/>
      <c r="Z1998" s="13"/>
      <c r="AA1998" s="13"/>
      <c r="AB1998" s="13"/>
      <c r="AC1998" s="13"/>
      <c r="AD1998" s="13"/>
      <c r="AE1998" s="13"/>
      <c r="AT1998" s="244" t="s">
        <v>167</v>
      </c>
      <c r="AU1998" s="244" t="s">
        <v>94</v>
      </c>
      <c r="AV1998" s="13" t="s">
        <v>91</v>
      </c>
      <c r="AW1998" s="13" t="s">
        <v>43</v>
      </c>
      <c r="AX1998" s="13" t="s">
        <v>83</v>
      </c>
      <c r="AY1998" s="244" t="s">
        <v>156</v>
      </c>
    </row>
    <row r="1999" s="13" customFormat="1">
      <c r="A1999" s="13"/>
      <c r="B1999" s="234"/>
      <c r="C1999" s="235"/>
      <c r="D1999" s="236" t="s">
        <v>167</v>
      </c>
      <c r="E1999" s="237" t="s">
        <v>36</v>
      </c>
      <c r="F1999" s="238" t="s">
        <v>2037</v>
      </c>
      <c r="G1999" s="235"/>
      <c r="H1999" s="237" t="s">
        <v>36</v>
      </c>
      <c r="I1999" s="239"/>
      <c r="J1999" s="235"/>
      <c r="K1999" s="235"/>
      <c r="L1999" s="240"/>
      <c r="M1999" s="241"/>
      <c r="N1999" s="242"/>
      <c r="O1999" s="242"/>
      <c r="P1999" s="242"/>
      <c r="Q1999" s="242"/>
      <c r="R1999" s="242"/>
      <c r="S1999" s="242"/>
      <c r="T1999" s="243"/>
      <c r="U1999" s="13"/>
      <c r="V1999" s="13"/>
      <c r="W1999" s="13"/>
      <c r="X1999" s="13"/>
      <c r="Y1999" s="13"/>
      <c r="Z1999" s="13"/>
      <c r="AA1999" s="13"/>
      <c r="AB1999" s="13"/>
      <c r="AC1999" s="13"/>
      <c r="AD1999" s="13"/>
      <c r="AE1999" s="13"/>
      <c r="AT1999" s="244" t="s">
        <v>167</v>
      </c>
      <c r="AU1999" s="244" t="s">
        <v>94</v>
      </c>
      <c r="AV1999" s="13" t="s">
        <v>91</v>
      </c>
      <c r="AW1999" s="13" t="s">
        <v>43</v>
      </c>
      <c r="AX1999" s="13" t="s">
        <v>83</v>
      </c>
      <c r="AY1999" s="244" t="s">
        <v>156</v>
      </c>
    </row>
    <row r="2000" s="13" customFormat="1">
      <c r="A2000" s="13"/>
      <c r="B2000" s="234"/>
      <c r="C2000" s="235"/>
      <c r="D2000" s="236" t="s">
        <v>167</v>
      </c>
      <c r="E2000" s="237" t="s">
        <v>36</v>
      </c>
      <c r="F2000" s="238" t="s">
        <v>2038</v>
      </c>
      <c r="G2000" s="235"/>
      <c r="H2000" s="237" t="s">
        <v>36</v>
      </c>
      <c r="I2000" s="239"/>
      <c r="J2000" s="235"/>
      <c r="K2000" s="235"/>
      <c r="L2000" s="240"/>
      <c r="M2000" s="241"/>
      <c r="N2000" s="242"/>
      <c r="O2000" s="242"/>
      <c r="P2000" s="242"/>
      <c r="Q2000" s="242"/>
      <c r="R2000" s="242"/>
      <c r="S2000" s="242"/>
      <c r="T2000" s="243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T2000" s="244" t="s">
        <v>167</v>
      </c>
      <c r="AU2000" s="244" t="s">
        <v>94</v>
      </c>
      <c r="AV2000" s="13" t="s">
        <v>91</v>
      </c>
      <c r="AW2000" s="13" t="s">
        <v>43</v>
      </c>
      <c r="AX2000" s="13" t="s">
        <v>83</v>
      </c>
      <c r="AY2000" s="244" t="s">
        <v>156</v>
      </c>
    </row>
    <row r="2001" s="13" customFormat="1">
      <c r="A2001" s="13"/>
      <c r="B2001" s="234"/>
      <c r="C2001" s="235"/>
      <c r="D2001" s="236" t="s">
        <v>167</v>
      </c>
      <c r="E2001" s="237" t="s">
        <v>36</v>
      </c>
      <c r="F2001" s="238" t="s">
        <v>2039</v>
      </c>
      <c r="G2001" s="235"/>
      <c r="H2001" s="237" t="s">
        <v>36</v>
      </c>
      <c r="I2001" s="239"/>
      <c r="J2001" s="235"/>
      <c r="K2001" s="235"/>
      <c r="L2001" s="240"/>
      <c r="M2001" s="241"/>
      <c r="N2001" s="242"/>
      <c r="O2001" s="242"/>
      <c r="P2001" s="242"/>
      <c r="Q2001" s="242"/>
      <c r="R2001" s="242"/>
      <c r="S2001" s="242"/>
      <c r="T2001" s="243"/>
      <c r="U2001" s="13"/>
      <c r="V2001" s="13"/>
      <c r="W2001" s="13"/>
      <c r="X2001" s="13"/>
      <c r="Y2001" s="13"/>
      <c r="Z2001" s="13"/>
      <c r="AA2001" s="13"/>
      <c r="AB2001" s="13"/>
      <c r="AC2001" s="13"/>
      <c r="AD2001" s="13"/>
      <c r="AE2001" s="13"/>
      <c r="AT2001" s="244" t="s">
        <v>167</v>
      </c>
      <c r="AU2001" s="244" t="s">
        <v>94</v>
      </c>
      <c r="AV2001" s="13" t="s">
        <v>91</v>
      </c>
      <c r="AW2001" s="13" t="s">
        <v>43</v>
      </c>
      <c r="AX2001" s="13" t="s">
        <v>83</v>
      </c>
      <c r="AY2001" s="244" t="s">
        <v>156</v>
      </c>
    </row>
    <row r="2002" s="13" customFormat="1">
      <c r="A2002" s="13"/>
      <c r="B2002" s="234"/>
      <c r="C2002" s="235"/>
      <c r="D2002" s="236" t="s">
        <v>167</v>
      </c>
      <c r="E2002" s="237" t="s">
        <v>36</v>
      </c>
      <c r="F2002" s="238" t="s">
        <v>2040</v>
      </c>
      <c r="G2002" s="235"/>
      <c r="H2002" s="237" t="s">
        <v>36</v>
      </c>
      <c r="I2002" s="239"/>
      <c r="J2002" s="235"/>
      <c r="K2002" s="235"/>
      <c r="L2002" s="240"/>
      <c r="M2002" s="241"/>
      <c r="N2002" s="242"/>
      <c r="O2002" s="242"/>
      <c r="P2002" s="242"/>
      <c r="Q2002" s="242"/>
      <c r="R2002" s="242"/>
      <c r="S2002" s="242"/>
      <c r="T2002" s="243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T2002" s="244" t="s">
        <v>167</v>
      </c>
      <c r="AU2002" s="244" t="s">
        <v>94</v>
      </c>
      <c r="AV2002" s="13" t="s">
        <v>91</v>
      </c>
      <c r="AW2002" s="13" t="s">
        <v>43</v>
      </c>
      <c r="AX2002" s="13" t="s">
        <v>83</v>
      </c>
      <c r="AY2002" s="244" t="s">
        <v>156</v>
      </c>
    </row>
    <row r="2003" s="13" customFormat="1">
      <c r="A2003" s="13"/>
      <c r="B2003" s="234"/>
      <c r="C2003" s="235"/>
      <c r="D2003" s="236" t="s">
        <v>167</v>
      </c>
      <c r="E2003" s="237" t="s">
        <v>36</v>
      </c>
      <c r="F2003" s="238" t="s">
        <v>1868</v>
      </c>
      <c r="G2003" s="235"/>
      <c r="H2003" s="237" t="s">
        <v>36</v>
      </c>
      <c r="I2003" s="239"/>
      <c r="J2003" s="235"/>
      <c r="K2003" s="235"/>
      <c r="L2003" s="240"/>
      <c r="M2003" s="241"/>
      <c r="N2003" s="242"/>
      <c r="O2003" s="242"/>
      <c r="P2003" s="242"/>
      <c r="Q2003" s="242"/>
      <c r="R2003" s="242"/>
      <c r="S2003" s="242"/>
      <c r="T2003" s="243"/>
      <c r="U2003" s="13"/>
      <c r="V2003" s="13"/>
      <c r="W2003" s="13"/>
      <c r="X2003" s="13"/>
      <c r="Y2003" s="13"/>
      <c r="Z2003" s="13"/>
      <c r="AA2003" s="13"/>
      <c r="AB2003" s="13"/>
      <c r="AC2003" s="13"/>
      <c r="AD2003" s="13"/>
      <c r="AE2003" s="13"/>
      <c r="AT2003" s="244" t="s">
        <v>167</v>
      </c>
      <c r="AU2003" s="244" t="s">
        <v>94</v>
      </c>
      <c r="AV2003" s="13" t="s">
        <v>91</v>
      </c>
      <c r="AW2003" s="13" t="s">
        <v>43</v>
      </c>
      <c r="AX2003" s="13" t="s">
        <v>83</v>
      </c>
      <c r="AY2003" s="244" t="s">
        <v>156</v>
      </c>
    </row>
    <row r="2004" s="13" customFormat="1">
      <c r="A2004" s="13"/>
      <c r="B2004" s="234"/>
      <c r="C2004" s="235"/>
      <c r="D2004" s="236" t="s">
        <v>167</v>
      </c>
      <c r="E2004" s="237" t="s">
        <v>36</v>
      </c>
      <c r="F2004" s="238" t="s">
        <v>2041</v>
      </c>
      <c r="G2004" s="235"/>
      <c r="H2004" s="237" t="s">
        <v>36</v>
      </c>
      <c r="I2004" s="239"/>
      <c r="J2004" s="235"/>
      <c r="K2004" s="235"/>
      <c r="L2004" s="240"/>
      <c r="M2004" s="241"/>
      <c r="N2004" s="242"/>
      <c r="O2004" s="242"/>
      <c r="P2004" s="242"/>
      <c r="Q2004" s="242"/>
      <c r="R2004" s="242"/>
      <c r="S2004" s="242"/>
      <c r="T2004" s="243"/>
      <c r="U2004" s="13"/>
      <c r="V2004" s="13"/>
      <c r="W2004" s="13"/>
      <c r="X2004" s="13"/>
      <c r="Y2004" s="13"/>
      <c r="Z2004" s="13"/>
      <c r="AA2004" s="13"/>
      <c r="AB2004" s="13"/>
      <c r="AC2004" s="13"/>
      <c r="AD2004" s="13"/>
      <c r="AE2004" s="13"/>
      <c r="AT2004" s="244" t="s">
        <v>167</v>
      </c>
      <c r="AU2004" s="244" t="s">
        <v>94</v>
      </c>
      <c r="AV2004" s="13" t="s">
        <v>91</v>
      </c>
      <c r="AW2004" s="13" t="s">
        <v>43</v>
      </c>
      <c r="AX2004" s="13" t="s">
        <v>83</v>
      </c>
      <c r="AY2004" s="244" t="s">
        <v>156</v>
      </c>
    </row>
    <row r="2005" s="14" customFormat="1">
      <c r="A2005" s="14"/>
      <c r="B2005" s="245"/>
      <c r="C2005" s="246"/>
      <c r="D2005" s="236" t="s">
        <v>167</v>
      </c>
      <c r="E2005" s="247" t="s">
        <v>36</v>
      </c>
      <c r="F2005" s="248" t="s">
        <v>1883</v>
      </c>
      <c r="G2005" s="246"/>
      <c r="H2005" s="249">
        <v>4</v>
      </c>
      <c r="I2005" s="250"/>
      <c r="J2005" s="246"/>
      <c r="K2005" s="246"/>
      <c r="L2005" s="251"/>
      <c r="M2005" s="252"/>
      <c r="N2005" s="253"/>
      <c r="O2005" s="253"/>
      <c r="P2005" s="253"/>
      <c r="Q2005" s="253"/>
      <c r="R2005" s="253"/>
      <c r="S2005" s="253"/>
      <c r="T2005" s="254"/>
      <c r="U2005" s="14"/>
      <c r="V2005" s="14"/>
      <c r="W2005" s="14"/>
      <c r="X2005" s="14"/>
      <c r="Y2005" s="14"/>
      <c r="Z2005" s="14"/>
      <c r="AA2005" s="14"/>
      <c r="AB2005" s="14"/>
      <c r="AC2005" s="14"/>
      <c r="AD2005" s="14"/>
      <c r="AE2005" s="14"/>
      <c r="AT2005" s="255" t="s">
        <v>167</v>
      </c>
      <c r="AU2005" s="255" t="s">
        <v>94</v>
      </c>
      <c r="AV2005" s="14" t="s">
        <v>94</v>
      </c>
      <c r="AW2005" s="14" t="s">
        <v>43</v>
      </c>
      <c r="AX2005" s="14" t="s">
        <v>91</v>
      </c>
      <c r="AY2005" s="255" t="s">
        <v>156</v>
      </c>
    </row>
    <row r="2006" s="2" customFormat="1" ht="21.75" customHeight="1">
      <c r="A2006" s="42"/>
      <c r="B2006" s="43"/>
      <c r="C2006" s="216" t="s">
        <v>2051</v>
      </c>
      <c r="D2006" s="216" t="s">
        <v>158</v>
      </c>
      <c r="E2006" s="217" t="s">
        <v>2052</v>
      </c>
      <c r="F2006" s="218" t="s">
        <v>2053</v>
      </c>
      <c r="G2006" s="219" t="s">
        <v>226</v>
      </c>
      <c r="H2006" s="220">
        <v>4</v>
      </c>
      <c r="I2006" s="221"/>
      <c r="J2006" s="222">
        <f>ROUND(I2006*H2006,2)</f>
        <v>0</v>
      </c>
      <c r="K2006" s="218" t="s">
        <v>36</v>
      </c>
      <c r="L2006" s="48"/>
      <c r="M2006" s="223" t="s">
        <v>36</v>
      </c>
      <c r="N2006" s="224" t="s">
        <v>54</v>
      </c>
      <c r="O2006" s="88"/>
      <c r="P2006" s="225">
        <f>O2006*H2006</f>
        <v>0</v>
      </c>
      <c r="Q2006" s="225">
        <v>0.050000000000000003</v>
      </c>
      <c r="R2006" s="225">
        <f>Q2006*H2006</f>
        <v>0.20000000000000001</v>
      </c>
      <c r="S2006" s="225">
        <v>0</v>
      </c>
      <c r="T2006" s="226">
        <f>S2006*H2006</f>
        <v>0</v>
      </c>
      <c r="U2006" s="42"/>
      <c r="V2006" s="42"/>
      <c r="W2006" s="42"/>
      <c r="X2006" s="42"/>
      <c r="Y2006" s="42"/>
      <c r="Z2006" s="42"/>
      <c r="AA2006" s="42"/>
      <c r="AB2006" s="42"/>
      <c r="AC2006" s="42"/>
      <c r="AD2006" s="42"/>
      <c r="AE2006" s="42"/>
      <c r="AR2006" s="227" t="s">
        <v>291</v>
      </c>
      <c r="AT2006" s="227" t="s">
        <v>158</v>
      </c>
      <c r="AU2006" s="227" t="s">
        <v>94</v>
      </c>
      <c r="AY2006" s="20" t="s">
        <v>156</v>
      </c>
      <c r="BE2006" s="228">
        <f>IF(N2006="základní",J2006,0)</f>
        <v>0</v>
      </c>
      <c r="BF2006" s="228">
        <f>IF(N2006="snížená",J2006,0)</f>
        <v>0</v>
      </c>
      <c r="BG2006" s="228">
        <f>IF(N2006="zákl. přenesená",J2006,0)</f>
        <v>0</v>
      </c>
      <c r="BH2006" s="228">
        <f>IF(N2006="sníž. přenesená",J2006,0)</f>
        <v>0</v>
      </c>
      <c r="BI2006" s="228">
        <f>IF(N2006="nulová",J2006,0)</f>
        <v>0</v>
      </c>
      <c r="BJ2006" s="20" t="s">
        <v>91</v>
      </c>
      <c r="BK2006" s="228">
        <f>ROUND(I2006*H2006,2)</f>
        <v>0</v>
      </c>
      <c r="BL2006" s="20" t="s">
        <v>291</v>
      </c>
      <c r="BM2006" s="227" t="s">
        <v>2054</v>
      </c>
    </row>
    <row r="2007" s="2" customFormat="1">
      <c r="A2007" s="42"/>
      <c r="B2007" s="43"/>
      <c r="C2007" s="44"/>
      <c r="D2007" s="236" t="s">
        <v>413</v>
      </c>
      <c r="E2007" s="44"/>
      <c r="F2007" s="278" t="s">
        <v>2055</v>
      </c>
      <c r="G2007" s="44"/>
      <c r="H2007" s="44"/>
      <c r="I2007" s="231"/>
      <c r="J2007" s="44"/>
      <c r="K2007" s="44"/>
      <c r="L2007" s="48"/>
      <c r="M2007" s="232"/>
      <c r="N2007" s="233"/>
      <c r="O2007" s="88"/>
      <c r="P2007" s="88"/>
      <c r="Q2007" s="88"/>
      <c r="R2007" s="88"/>
      <c r="S2007" s="88"/>
      <c r="T2007" s="89"/>
      <c r="U2007" s="42"/>
      <c r="V2007" s="42"/>
      <c r="W2007" s="42"/>
      <c r="X2007" s="42"/>
      <c r="Y2007" s="42"/>
      <c r="Z2007" s="42"/>
      <c r="AA2007" s="42"/>
      <c r="AB2007" s="42"/>
      <c r="AC2007" s="42"/>
      <c r="AD2007" s="42"/>
      <c r="AE2007" s="42"/>
      <c r="AT2007" s="20" t="s">
        <v>413</v>
      </c>
      <c r="AU2007" s="20" t="s">
        <v>94</v>
      </c>
    </row>
    <row r="2008" s="2" customFormat="1" ht="21.75" customHeight="1">
      <c r="A2008" s="42"/>
      <c r="B2008" s="43"/>
      <c r="C2008" s="216" t="s">
        <v>2056</v>
      </c>
      <c r="D2008" s="216" t="s">
        <v>158</v>
      </c>
      <c r="E2008" s="217" t="s">
        <v>2057</v>
      </c>
      <c r="F2008" s="218" t="s">
        <v>2058</v>
      </c>
      <c r="G2008" s="219" t="s">
        <v>226</v>
      </c>
      <c r="H2008" s="220">
        <v>1</v>
      </c>
      <c r="I2008" s="221"/>
      <c r="J2008" s="222">
        <f>ROUND(I2008*H2008,2)</f>
        <v>0</v>
      </c>
      <c r="K2008" s="218" t="s">
        <v>36</v>
      </c>
      <c r="L2008" s="48"/>
      <c r="M2008" s="223" t="s">
        <v>36</v>
      </c>
      <c r="N2008" s="224" t="s">
        <v>54</v>
      </c>
      <c r="O2008" s="88"/>
      <c r="P2008" s="225">
        <f>O2008*H2008</f>
        <v>0</v>
      </c>
      <c r="Q2008" s="225">
        <v>0.050000000000000003</v>
      </c>
      <c r="R2008" s="225">
        <f>Q2008*H2008</f>
        <v>0.050000000000000003</v>
      </c>
      <c r="S2008" s="225">
        <v>0</v>
      </c>
      <c r="T2008" s="226">
        <f>S2008*H2008</f>
        <v>0</v>
      </c>
      <c r="U2008" s="42"/>
      <c r="V2008" s="42"/>
      <c r="W2008" s="42"/>
      <c r="X2008" s="42"/>
      <c r="Y2008" s="42"/>
      <c r="Z2008" s="42"/>
      <c r="AA2008" s="42"/>
      <c r="AB2008" s="42"/>
      <c r="AC2008" s="42"/>
      <c r="AD2008" s="42"/>
      <c r="AE2008" s="42"/>
      <c r="AR2008" s="227" t="s">
        <v>291</v>
      </c>
      <c r="AT2008" s="227" t="s">
        <v>158</v>
      </c>
      <c r="AU2008" s="227" t="s">
        <v>94</v>
      </c>
      <c r="AY2008" s="20" t="s">
        <v>156</v>
      </c>
      <c r="BE2008" s="228">
        <f>IF(N2008="základní",J2008,0)</f>
        <v>0</v>
      </c>
      <c r="BF2008" s="228">
        <f>IF(N2008="snížená",J2008,0)</f>
        <v>0</v>
      </c>
      <c r="BG2008" s="228">
        <f>IF(N2008="zákl. přenesená",J2008,0)</f>
        <v>0</v>
      </c>
      <c r="BH2008" s="228">
        <f>IF(N2008="sníž. přenesená",J2008,0)</f>
        <v>0</v>
      </c>
      <c r="BI2008" s="228">
        <f>IF(N2008="nulová",J2008,0)</f>
        <v>0</v>
      </c>
      <c r="BJ2008" s="20" t="s">
        <v>91</v>
      </c>
      <c r="BK2008" s="228">
        <f>ROUND(I2008*H2008,2)</f>
        <v>0</v>
      </c>
      <c r="BL2008" s="20" t="s">
        <v>291</v>
      </c>
      <c r="BM2008" s="227" t="s">
        <v>2059</v>
      </c>
    </row>
    <row r="2009" s="2" customFormat="1">
      <c r="A2009" s="42"/>
      <c r="B2009" s="43"/>
      <c r="C2009" s="44"/>
      <c r="D2009" s="236" t="s">
        <v>413</v>
      </c>
      <c r="E2009" s="44"/>
      <c r="F2009" s="278" t="s">
        <v>2055</v>
      </c>
      <c r="G2009" s="44"/>
      <c r="H2009" s="44"/>
      <c r="I2009" s="231"/>
      <c r="J2009" s="44"/>
      <c r="K2009" s="44"/>
      <c r="L2009" s="48"/>
      <c r="M2009" s="232"/>
      <c r="N2009" s="233"/>
      <c r="O2009" s="88"/>
      <c r="P2009" s="88"/>
      <c r="Q2009" s="88"/>
      <c r="R2009" s="88"/>
      <c r="S2009" s="88"/>
      <c r="T2009" s="89"/>
      <c r="U2009" s="42"/>
      <c r="V2009" s="42"/>
      <c r="W2009" s="42"/>
      <c r="X2009" s="42"/>
      <c r="Y2009" s="42"/>
      <c r="Z2009" s="42"/>
      <c r="AA2009" s="42"/>
      <c r="AB2009" s="42"/>
      <c r="AC2009" s="42"/>
      <c r="AD2009" s="42"/>
      <c r="AE2009" s="42"/>
      <c r="AT2009" s="20" t="s">
        <v>413</v>
      </c>
      <c r="AU2009" s="20" t="s">
        <v>94</v>
      </c>
    </row>
    <row r="2010" s="2" customFormat="1" ht="16.5" customHeight="1">
      <c r="A2010" s="42"/>
      <c r="B2010" s="43"/>
      <c r="C2010" s="216" t="s">
        <v>2060</v>
      </c>
      <c r="D2010" s="216" t="s">
        <v>158</v>
      </c>
      <c r="E2010" s="217" t="s">
        <v>2061</v>
      </c>
      <c r="F2010" s="218" t="s">
        <v>2062</v>
      </c>
      <c r="G2010" s="219" t="s">
        <v>226</v>
      </c>
      <c r="H2010" s="220">
        <v>35</v>
      </c>
      <c r="I2010" s="221"/>
      <c r="J2010" s="222">
        <f>ROUND(I2010*H2010,2)</f>
        <v>0</v>
      </c>
      <c r="K2010" s="218" t="s">
        <v>36</v>
      </c>
      <c r="L2010" s="48"/>
      <c r="M2010" s="223" t="s">
        <v>36</v>
      </c>
      <c r="N2010" s="224" t="s">
        <v>54</v>
      </c>
      <c r="O2010" s="88"/>
      <c r="P2010" s="225">
        <f>O2010*H2010</f>
        <v>0</v>
      </c>
      <c r="Q2010" s="225">
        <v>0.0050000000000000001</v>
      </c>
      <c r="R2010" s="225">
        <f>Q2010*H2010</f>
        <v>0.17500000000000002</v>
      </c>
      <c r="S2010" s="225">
        <v>0</v>
      </c>
      <c r="T2010" s="226">
        <f>S2010*H2010</f>
        <v>0</v>
      </c>
      <c r="U2010" s="42"/>
      <c r="V2010" s="42"/>
      <c r="W2010" s="42"/>
      <c r="X2010" s="42"/>
      <c r="Y2010" s="42"/>
      <c r="Z2010" s="42"/>
      <c r="AA2010" s="42"/>
      <c r="AB2010" s="42"/>
      <c r="AC2010" s="42"/>
      <c r="AD2010" s="42"/>
      <c r="AE2010" s="42"/>
      <c r="AR2010" s="227" t="s">
        <v>291</v>
      </c>
      <c r="AT2010" s="227" t="s">
        <v>158</v>
      </c>
      <c r="AU2010" s="227" t="s">
        <v>94</v>
      </c>
      <c r="AY2010" s="20" t="s">
        <v>156</v>
      </c>
      <c r="BE2010" s="228">
        <f>IF(N2010="základní",J2010,0)</f>
        <v>0</v>
      </c>
      <c r="BF2010" s="228">
        <f>IF(N2010="snížená",J2010,0)</f>
        <v>0</v>
      </c>
      <c r="BG2010" s="228">
        <f>IF(N2010="zákl. přenesená",J2010,0)</f>
        <v>0</v>
      </c>
      <c r="BH2010" s="228">
        <f>IF(N2010="sníž. přenesená",J2010,0)</f>
        <v>0</v>
      </c>
      <c r="BI2010" s="228">
        <f>IF(N2010="nulová",J2010,0)</f>
        <v>0</v>
      </c>
      <c r="BJ2010" s="20" t="s">
        <v>91</v>
      </c>
      <c r="BK2010" s="228">
        <f>ROUND(I2010*H2010,2)</f>
        <v>0</v>
      </c>
      <c r="BL2010" s="20" t="s">
        <v>291</v>
      </c>
      <c r="BM2010" s="227" t="s">
        <v>2063</v>
      </c>
    </row>
    <row r="2011" s="2" customFormat="1">
      <c r="A2011" s="42"/>
      <c r="B2011" s="43"/>
      <c r="C2011" s="44"/>
      <c r="D2011" s="236" t="s">
        <v>413</v>
      </c>
      <c r="E2011" s="44"/>
      <c r="F2011" s="278" t="s">
        <v>2064</v>
      </c>
      <c r="G2011" s="44"/>
      <c r="H2011" s="44"/>
      <c r="I2011" s="231"/>
      <c r="J2011" s="44"/>
      <c r="K2011" s="44"/>
      <c r="L2011" s="48"/>
      <c r="M2011" s="232"/>
      <c r="N2011" s="233"/>
      <c r="O2011" s="88"/>
      <c r="P2011" s="88"/>
      <c r="Q2011" s="88"/>
      <c r="R2011" s="88"/>
      <c r="S2011" s="88"/>
      <c r="T2011" s="89"/>
      <c r="U2011" s="42"/>
      <c r="V2011" s="42"/>
      <c r="W2011" s="42"/>
      <c r="X2011" s="42"/>
      <c r="Y2011" s="42"/>
      <c r="Z2011" s="42"/>
      <c r="AA2011" s="42"/>
      <c r="AB2011" s="42"/>
      <c r="AC2011" s="42"/>
      <c r="AD2011" s="42"/>
      <c r="AE2011" s="42"/>
      <c r="AT2011" s="20" t="s">
        <v>413</v>
      </c>
      <c r="AU2011" s="20" t="s">
        <v>94</v>
      </c>
    </row>
    <row r="2012" s="2" customFormat="1" ht="24.15" customHeight="1">
      <c r="A2012" s="42"/>
      <c r="B2012" s="43"/>
      <c r="C2012" s="216" t="s">
        <v>2065</v>
      </c>
      <c r="D2012" s="216" t="s">
        <v>158</v>
      </c>
      <c r="E2012" s="217" t="s">
        <v>2066</v>
      </c>
      <c r="F2012" s="218" t="s">
        <v>2067</v>
      </c>
      <c r="G2012" s="219" t="s">
        <v>283</v>
      </c>
      <c r="H2012" s="220">
        <v>2.4049999999999998</v>
      </c>
      <c r="I2012" s="221"/>
      <c r="J2012" s="222">
        <f>ROUND(I2012*H2012,2)</f>
        <v>0</v>
      </c>
      <c r="K2012" s="218" t="s">
        <v>162</v>
      </c>
      <c r="L2012" s="48"/>
      <c r="M2012" s="223" t="s">
        <v>36</v>
      </c>
      <c r="N2012" s="224" t="s">
        <v>54</v>
      </c>
      <c r="O2012" s="88"/>
      <c r="P2012" s="225">
        <f>O2012*H2012</f>
        <v>0</v>
      </c>
      <c r="Q2012" s="225">
        <v>0</v>
      </c>
      <c r="R2012" s="225">
        <f>Q2012*H2012</f>
        <v>0</v>
      </c>
      <c r="S2012" s="225">
        <v>0</v>
      </c>
      <c r="T2012" s="226">
        <f>S2012*H2012</f>
        <v>0</v>
      </c>
      <c r="U2012" s="42"/>
      <c r="V2012" s="42"/>
      <c r="W2012" s="42"/>
      <c r="X2012" s="42"/>
      <c r="Y2012" s="42"/>
      <c r="Z2012" s="42"/>
      <c r="AA2012" s="42"/>
      <c r="AB2012" s="42"/>
      <c r="AC2012" s="42"/>
      <c r="AD2012" s="42"/>
      <c r="AE2012" s="42"/>
      <c r="AR2012" s="227" t="s">
        <v>291</v>
      </c>
      <c r="AT2012" s="227" t="s">
        <v>158</v>
      </c>
      <c r="AU2012" s="227" t="s">
        <v>94</v>
      </c>
      <c r="AY2012" s="20" t="s">
        <v>156</v>
      </c>
      <c r="BE2012" s="228">
        <f>IF(N2012="základní",J2012,0)</f>
        <v>0</v>
      </c>
      <c r="BF2012" s="228">
        <f>IF(N2012="snížená",J2012,0)</f>
        <v>0</v>
      </c>
      <c r="BG2012" s="228">
        <f>IF(N2012="zákl. přenesená",J2012,0)</f>
        <v>0</v>
      </c>
      <c r="BH2012" s="228">
        <f>IF(N2012="sníž. přenesená",J2012,0)</f>
        <v>0</v>
      </c>
      <c r="BI2012" s="228">
        <f>IF(N2012="nulová",J2012,0)</f>
        <v>0</v>
      </c>
      <c r="BJ2012" s="20" t="s">
        <v>91</v>
      </c>
      <c r="BK2012" s="228">
        <f>ROUND(I2012*H2012,2)</f>
        <v>0</v>
      </c>
      <c r="BL2012" s="20" t="s">
        <v>291</v>
      </c>
      <c r="BM2012" s="227" t="s">
        <v>2068</v>
      </c>
    </row>
    <row r="2013" s="2" customFormat="1">
      <c r="A2013" s="42"/>
      <c r="B2013" s="43"/>
      <c r="C2013" s="44"/>
      <c r="D2013" s="229" t="s">
        <v>165</v>
      </c>
      <c r="E2013" s="44"/>
      <c r="F2013" s="230" t="s">
        <v>2069</v>
      </c>
      <c r="G2013" s="44"/>
      <c r="H2013" s="44"/>
      <c r="I2013" s="231"/>
      <c r="J2013" s="44"/>
      <c r="K2013" s="44"/>
      <c r="L2013" s="48"/>
      <c r="M2013" s="232"/>
      <c r="N2013" s="233"/>
      <c r="O2013" s="88"/>
      <c r="P2013" s="88"/>
      <c r="Q2013" s="88"/>
      <c r="R2013" s="88"/>
      <c r="S2013" s="88"/>
      <c r="T2013" s="89"/>
      <c r="U2013" s="42"/>
      <c r="V2013" s="42"/>
      <c r="W2013" s="42"/>
      <c r="X2013" s="42"/>
      <c r="Y2013" s="42"/>
      <c r="Z2013" s="42"/>
      <c r="AA2013" s="42"/>
      <c r="AB2013" s="42"/>
      <c r="AC2013" s="42"/>
      <c r="AD2013" s="42"/>
      <c r="AE2013" s="42"/>
      <c r="AT2013" s="20" t="s">
        <v>165</v>
      </c>
      <c r="AU2013" s="20" t="s">
        <v>94</v>
      </c>
    </row>
    <row r="2014" s="12" customFormat="1" ht="22.8" customHeight="1">
      <c r="A2014" s="12"/>
      <c r="B2014" s="200"/>
      <c r="C2014" s="201"/>
      <c r="D2014" s="202" t="s">
        <v>82</v>
      </c>
      <c r="E2014" s="214" t="s">
        <v>2070</v>
      </c>
      <c r="F2014" s="214" t="s">
        <v>2071</v>
      </c>
      <c r="G2014" s="201"/>
      <c r="H2014" s="201"/>
      <c r="I2014" s="204"/>
      <c r="J2014" s="215">
        <f>BK2014</f>
        <v>0</v>
      </c>
      <c r="K2014" s="201"/>
      <c r="L2014" s="206"/>
      <c r="M2014" s="207"/>
      <c r="N2014" s="208"/>
      <c r="O2014" s="208"/>
      <c r="P2014" s="209">
        <f>SUM(P2015:P2046)</f>
        <v>0</v>
      </c>
      <c r="Q2014" s="208"/>
      <c r="R2014" s="209">
        <f>SUM(R2015:R2046)</f>
        <v>0.30650561239999996</v>
      </c>
      <c r="S2014" s="208"/>
      <c r="T2014" s="210">
        <f>SUM(T2015:T2046)</f>
        <v>0</v>
      </c>
      <c r="U2014" s="12"/>
      <c r="V2014" s="12"/>
      <c r="W2014" s="12"/>
      <c r="X2014" s="12"/>
      <c r="Y2014" s="12"/>
      <c r="Z2014" s="12"/>
      <c r="AA2014" s="12"/>
      <c r="AB2014" s="12"/>
      <c r="AC2014" s="12"/>
      <c r="AD2014" s="12"/>
      <c r="AE2014" s="12"/>
      <c r="AR2014" s="211" t="s">
        <v>94</v>
      </c>
      <c r="AT2014" s="212" t="s">
        <v>82</v>
      </c>
      <c r="AU2014" s="212" t="s">
        <v>91</v>
      </c>
      <c r="AY2014" s="211" t="s">
        <v>156</v>
      </c>
      <c r="BK2014" s="213">
        <f>SUM(BK2015:BK2046)</f>
        <v>0</v>
      </c>
    </row>
    <row r="2015" s="2" customFormat="1" ht="16.5" customHeight="1">
      <c r="A2015" s="42"/>
      <c r="B2015" s="43"/>
      <c r="C2015" s="216" t="s">
        <v>2072</v>
      </c>
      <c r="D2015" s="216" t="s">
        <v>158</v>
      </c>
      <c r="E2015" s="217" t="s">
        <v>2073</v>
      </c>
      <c r="F2015" s="218" t="s">
        <v>2074</v>
      </c>
      <c r="G2015" s="219" t="s">
        <v>2075</v>
      </c>
      <c r="H2015" s="220">
        <v>274.20800000000003</v>
      </c>
      <c r="I2015" s="221"/>
      <c r="J2015" s="222">
        <f>ROUND(I2015*H2015,2)</f>
        <v>0</v>
      </c>
      <c r="K2015" s="218" t="s">
        <v>162</v>
      </c>
      <c r="L2015" s="48"/>
      <c r="M2015" s="223" t="s">
        <v>36</v>
      </c>
      <c r="N2015" s="224" t="s">
        <v>54</v>
      </c>
      <c r="O2015" s="88"/>
      <c r="P2015" s="225">
        <f>O2015*H2015</f>
        <v>0</v>
      </c>
      <c r="Q2015" s="225">
        <v>6.7487499999999994E-05</v>
      </c>
      <c r="R2015" s="225">
        <f>Q2015*H2015</f>
        <v>0.0185056124</v>
      </c>
      <c r="S2015" s="225">
        <v>0</v>
      </c>
      <c r="T2015" s="226">
        <f>S2015*H2015</f>
        <v>0</v>
      </c>
      <c r="U2015" s="42"/>
      <c r="V2015" s="42"/>
      <c r="W2015" s="42"/>
      <c r="X2015" s="42"/>
      <c r="Y2015" s="42"/>
      <c r="Z2015" s="42"/>
      <c r="AA2015" s="42"/>
      <c r="AB2015" s="42"/>
      <c r="AC2015" s="42"/>
      <c r="AD2015" s="42"/>
      <c r="AE2015" s="42"/>
      <c r="AR2015" s="227" t="s">
        <v>291</v>
      </c>
      <c r="AT2015" s="227" t="s">
        <v>158</v>
      </c>
      <c r="AU2015" s="227" t="s">
        <v>94</v>
      </c>
      <c r="AY2015" s="20" t="s">
        <v>156</v>
      </c>
      <c r="BE2015" s="228">
        <f>IF(N2015="základní",J2015,0)</f>
        <v>0</v>
      </c>
      <c r="BF2015" s="228">
        <f>IF(N2015="snížená",J2015,0)</f>
        <v>0</v>
      </c>
      <c r="BG2015" s="228">
        <f>IF(N2015="zákl. přenesená",J2015,0)</f>
        <v>0</v>
      </c>
      <c r="BH2015" s="228">
        <f>IF(N2015="sníž. přenesená",J2015,0)</f>
        <v>0</v>
      </c>
      <c r="BI2015" s="228">
        <f>IF(N2015="nulová",J2015,0)</f>
        <v>0</v>
      </c>
      <c r="BJ2015" s="20" t="s">
        <v>91</v>
      </c>
      <c r="BK2015" s="228">
        <f>ROUND(I2015*H2015,2)</f>
        <v>0</v>
      </c>
      <c r="BL2015" s="20" t="s">
        <v>291</v>
      </c>
      <c r="BM2015" s="227" t="s">
        <v>2076</v>
      </c>
    </row>
    <row r="2016" s="2" customFormat="1">
      <c r="A2016" s="42"/>
      <c r="B2016" s="43"/>
      <c r="C2016" s="44"/>
      <c r="D2016" s="229" t="s">
        <v>165</v>
      </c>
      <c r="E2016" s="44"/>
      <c r="F2016" s="230" t="s">
        <v>2077</v>
      </c>
      <c r="G2016" s="44"/>
      <c r="H2016" s="44"/>
      <c r="I2016" s="231"/>
      <c r="J2016" s="44"/>
      <c r="K2016" s="44"/>
      <c r="L2016" s="48"/>
      <c r="M2016" s="232"/>
      <c r="N2016" s="233"/>
      <c r="O2016" s="88"/>
      <c r="P2016" s="88"/>
      <c r="Q2016" s="88"/>
      <c r="R2016" s="88"/>
      <c r="S2016" s="88"/>
      <c r="T2016" s="89"/>
      <c r="U2016" s="42"/>
      <c r="V2016" s="42"/>
      <c r="W2016" s="42"/>
      <c r="X2016" s="42"/>
      <c r="Y2016" s="42"/>
      <c r="Z2016" s="42"/>
      <c r="AA2016" s="42"/>
      <c r="AB2016" s="42"/>
      <c r="AC2016" s="42"/>
      <c r="AD2016" s="42"/>
      <c r="AE2016" s="42"/>
      <c r="AT2016" s="20" t="s">
        <v>165</v>
      </c>
      <c r="AU2016" s="20" t="s">
        <v>94</v>
      </c>
    </row>
    <row r="2017" s="2" customFormat="1">
      <c r="A2017" s="42"/>
      <c r="B2017" s="43"/>
      <c r="C2017" s="44"/>
      <c r="D2017" s="236" t="s">
        <v>413</v>
      </c>
      <c r="E2017" s="44"/>
      <c r="F2017" s="278" t="s">
        <v>1279</v>
      </c>
      <c r="G2017" s="44"/>
      <c r="H2017" s="44"/>
      <c r="I2017" s="231"/>
      <c r="J2017" s="44"/>
      <c r="K2017" s="44"/>
      <c r="L2017" s="48"/>
      <c r="M2017" s="232"/>
      <c r="N2017" s="233"/>
      <c r="O2017" s="88"/>
      <c r="P2017" s="88"/>
      <c r="Q2017" s="88"/>
      <c r="R2017" s="88"/>
      <c r="S2017" s="88"/>
      <c r="T2017" s="89"/>
      <c r="U2017" s="42"/>
      <c r="V2017" s="42"/>
      <c r="W2017" s="42"/>
      <c r="X2017" s="42"/>
      <c r="Y2017" s="42"/>
      <c r="Z2017" s="42"/>
      <c r="AA2017" s="42"/>
      <c r="AB2017" s="42"/>
      <c r="AC2017" s="42"/>
      <c r="AD2017" s="42"/>
      <c r="AE2017" s="42"/>
      <c r="AT2017" s="20" t="s">
        <v>413</v>
      </c>
      <c r="AU2017" s="20" t="s">
        <v>94</v>
      </c>
    </row>
    <row r="2018" s="13" customFormat="1">
      <c r="A2018" s="13"/>
      <c r="B2018" s="234"/>
      <c r="C2018" s="235"/>
      <c r="D2018" s="236" t="s">
        <v>167</v>
      </c>
      <c r="E2018" s="237" t="s">
        <v>36</v>
      </c>
      <c r="F2018" s="238" t="s">
        <v>1280</v>
      </c>
      <c r="G2018" s="235"/>
      <c r="H2018" s="237" t="s">
        <v>36</v>
      </c>
      <c r="I2018" s="239"/>
      <c r="J2018" s="235"/>
      <c r="K2018" s="235"/>
      <c r="L2018" s="240"/>
      <c r="M2018" s="241"/>
      <c r="N2018" s="242"/>
      <c r="O2018" s="242"/>
      <c r="P2018" s="242"/>
      <c r="Q2018" s="242"/>
      <c r="R2018" s="242"/>
      <c r="S2018" s="242"/>
      <c r="T2018" s="243"/>
      <c r="U2018" s="13"/>
      <c r="V2018" s="13"/>
      <c r="W2018" s="13"/>
      <c r="X2018" s="13"/>
      <c r="Y2018" s="13"/>
      <c r="Z2018" s="13"/>
      <c r="AA2018" s="13"/>
      <c r="AB2018" s="13"/>
      <c r="AC2018" s="13"/>
      <c r="AD2018" s="13"/>
      <c r="AE2018" s="13"/>
      <c r="AT2018" s="244" t="s">
        <v>167</v>
      </c>
      <c r="AU2018" s="244" t="s">
        <v>94</v>
      </c>
      <c r="AV2018" s="13" t="s">
        <v>91</v>
      </c>
      <c r="AW2018" s="13" t="s">
        <v>43</v>
      </c>
      <c r="AX2018" s="13" t="s">
        <v>83</v>
      </c>
      <c r="AY2018" s="244" t="s">
        <v>156</v>
      </c>
    </row>
    <row r="2019" s="13" customFormat="1">
      <c r="A2019" s="13"/>
      <c r="B2019" s="234"/>
      <c r="C2019" s="235"/>
      <c r="D2019" s="236" t="s">
        <v>167</v>
      </c>
      <c r="E2019" s="237" t="s">
        <v>36</v>
      </c>
      <c r="F2019" s="238" t="s">
        <v>1281</v>
      </c>
      <c r="G2019" s="235"/>
      <c r="H2019" s="237" t="s">
        <v>36</v>
      </c>
      <c r="I2019" s="239"/>
      <c r="J2019" s="235"/>
      <c r="K2019" s="235"/>
      <c r="L2019" s="240"/>
      <c r="M2019" s="241"/>
      <c r="N2019" s="242"/>
      <c r="O2019" s="242"/>
      <c r="P2019" s="242"/>
      <c r="Q2019" s="242"/>
      <c r="R2019" s="242"/>
      <c r="S2019" s="242"/>
      <c r="T2019" s="243"/>
      <c r="U2019" s="13"/>
      <c r="V2019" s="13"/>
      <c r="W2019" s="13"/>
      <c r="X2019" s="13"/>
      <c r="Y2019" s="13"/>
      <c r="Z2019" s="13"/>
      <c r="AA2019" s="13"/>
      <c r="AB2019" s="13"/>
      <c r="AC2019" s="13"/>
      <c r="AD2019" s="13"/>
      <c r="AE2019" s="13"/>
      <c r="AT2019" s="244" t="s">
        <v>167</v>
      </c>
      <c r="AU2019" s="244" t="s">
        <v>94</v>
      </c>
      <c r="AV2019" s="13" t="s">
        <v>91</v>
      </c>
      <c r="AW2019" s="13" t="s">
        <v>43</v>
      </c>
      <c r="AX2019" s="13" t="s">
        <v>83</v>
      </c>
      <c r="AY2019" s="244" t="s">
        <v>156</v>
      </c>
    </row>
    <row r="2020" s="13" customFormat="1">
      <c r="A2020" s="13"/>
      <c r="B2020" s="234"/>
      <c r="C2020" s="235"/>
      <c r="D2020" s="236" t="s">
        <v>167</v>
      </c>
      <c r="E2020" s="237" t="s">
        <v>36</v>
      </c>
      <c r="F2020" s="238" t="s">
        <v>1282</v>
      </c>
      <c r="G2020" s="235"/>
      <c r="H2020" s="237" t="s">
        <v>36</v>
      </c>
      <c r="I2020" s="239"/>
      <c r="J2020" s="235"/>
      <c r="K2020" s="235"/>
      <c r="L2020" s="240"/>
      <c r="M2020" s="241"/>
      <c r="N2020" s="242"/>
      <c r="O2020" s="242"/>
      <c r="P2020" s="242"/>
      <c r="Q2020" s="242"/>
      <c r="R2020" s="242"/>
      <c r="S2020" s="242"/>
      <c r="T2020" s="243"/>
      <c r="U2020" s="13"/>
      <c r="V2020" s="13"/>
      <c r="W2020" s="13"/>
      <c r="X2020" s="13"/>
      <c r="Y2020" s="13"/>
      <c r="Z2020" s="13"/>
      <c r="AA2020" s="13"/>
      <c r="AB2020" s="13"/>
      <c r="AC2020" s="13"/>
      <c r="AD2020" s="13"/>
      <c r="AE2020" s="13"/>
      <c r="AT2020" s="244" t="s">
        <v>167</v>
      </c>
      <c r="AU2020" s="244" t="s">
        <v>94</v>
      </c>
      <c r="AV2020" s="13" t="s">
        <v>91</v>
      </c>
      <c r="AW2020" s="13" t="s">
        <v>43</v>
      </c>
      <c r="AX2020" s="13" t="s">
        <v>83</v>
      </c>
      <c r="AY2020" s="244" t="s">
        <v>156</v>
      </c>
    </row>
    <row r="2021" s="13" customFormat="1">
      <c r="A2021" s="13"/>
      <c r="B2021" s="234"/>
      <c r="C2021" s="235"/>
      <c r="D2021" s="236" t="s">
        <v>167</v>
      </c>
      <c r="E2021" s="237" t="s">
        <v>36</v>
      </c>
      <c r="F2021" s="238" t="s">
        <v>1283</v>
      </c>
      <c r="G2021" s="235"/>
      <c r="H2021" s="237" t="s">
        <v>36</v>
      </c>
      <c r="I2021" s="239"/>
      <c r="J2021" s="235"/>
      <c r="K2021" s="235"/>
      <c r="L2021" s="240"/>
      <c r="M2021" s="241"/>
      <c r="N2021" s="242"/>
      <c r="O2021" s="242"/>
      <c r="P2021" s="242"/>
      <c r="Q2021" s="242"/>
      <c r="R2021" s="242"/>
      <c r="S2021" s="242"/>
      <c r="T2021" s="243"/>
      <c r="U2021" s="13"/>
      <c r="V2021" s="13"/>
      <c r="W2021" s="13"/>
      <c r="X2021" s="13"/>
      <c r="Y2021" s="13"/>
      <c r="Z2021" s="13"/>
      <c r="AA2021" s="13"/>
      <c r="AB2021" s="13"/>
      <c r="AC2021" s="13"/>
      <c r="AD2021" s="13"/>
      <c r="AE2021" s="13"/>
      <c r="AT2021" s="244" t="s">
        <v>167</v>
      </c>
      <c r="AU2021" s="244" t="s">
        <v>94</v>
      </c>
      <c r="AV2021" s="13" t="s">
        <v>91</v>
      </c>
      <c r="AW2021" s="13" t="s">
        <v>43</v>
      </c>
      <c r="AX2021" s="13" t="s">
        <v>83</v>
      </c>
      <c r="AY2021" s="244" t="s">
        <v>156</v>
      </c>
    </row>
    <row r="2022" s="13" customFormat="1">
      <c r="A2022" s="13"/>
      <c r="B2022" s="234"/>
      <c r="C2022" s="235"/>
      <c r="D2022" s="236" t="s">
        <v>167</v>
      </c>
      <c r="E2022" s="237" t="s">
        <v>36</v>
      </c>
      <c r="F2022" s="238" t="s">
        <v>1284</v>
      </c>
      <c r="G2022" s="235"/>
      <c r="H2022" s="237" t="s">
        <v>36</v>
      </c>
      <c r="I2022" s="239"/>
      <c r="J2022" s="235"/>
      <c r="K2022" s="235"/>
      <c r="L2022" s="240"/>
      <c r="M2022" s="241"/>
      <c r="N2022" s="242"/>
      <c r="O2022" s="242"/>
      <c r="P2022" s="242"/>
      <c r="Q2022" s="242"/>
      <c r="R2022" s="242"/>
      <c r="S2022" s="242"/>
      <c r="T2022" s="243"/>
      <c r="U2022" s="13"/>
      <c r="V2022" s="13"/>
      <c r="W2022" s="13"/>
      <c r="X2022" s="13"/>
      <c r="Y2022" s="13"/>
      <c r="Z2022" s="13"/>
      <c r="AA2022" s="13"/>
      <c r="AB2022" s="13"/>
      <c r="AC2022" s="13"/>
      <c r="AD2022" s="13"/>
      <c r="AE2022" s="13"/>
      <c r="AT2022" s="244" t="s">
        <v>167</v>
      </c>
      <c r="AU2022" s="244" t="s">
        <v>94</v>
      </c>
      <c r="AV2022" s="13" t="s">
        <v>91</v>
      </c>
      <c r="AW2022" s="13" t="s">
        <v>43</v>
      </c>
      <c r="AX2022" s="13" t="s">
        <v>83</v>
      </c>
      <c r="AY2022" s="244" t="s">
        <v>156</v>
      </c>
    </row>
    <row r="2023" s="13" customFormat="1">
      <c r="A2023" s="13"/>
      <c r="B2023" s="234"/>
      <c r="C2023" s="235"/>
      <c r="D2023" s="236" t="s">
        <v>167</v>
      </c>
      <c r="E2023" s="237" t="s">
        <v>36</v>
      </c>
      <c r="F2023" s="238" t="s">
        <v>1285</v>
      </c>
      <c r="G2023" s="235"/>
      <c r="H2023" s="237" t="s">
        <v>36</v>
      </c>
      <c r="I2023" s="239"/>
      <c r="J2023" s="235"/>
      <c r="K2023" s="235"/>
      <c r="L2023" s="240"/>
      <c r="M2023" s="241"/>
      <c r="N2023" s="242"/>
      <c r="O2023" s="242"/>
      <c r="P2023" s="242"/>
      <c r="Q2023" s="242"/>
      <c r="R2023" s="242"/>
      <c r="S2023" s="242"/>
      <c r="T2023" s="243"/>
      <c r="U2023" s="13"/>
      <c r="V2023" s="13"/>
      <c r="W2023" s="13"/>
      <c r="X2023" s="13"/>
      <c r="Y2023" s="13"/>
      <c r="Z2023" s="13"/>
      <c r="AA2023" s="13"/>
      <c r="AB2023" s="13"/>
      <c r="AC2023" s="13"/>
      <c r="AD2023" s="13"/>
      <c r="AE2023" s="13"/>
      <c r="AT2023" s="244" t="s">
        <v>167</v>
      </c>
      <c r="AU2023" s="244" t="s">
        <v>94</v>
      </c>
      <c r="AV2023" s="13" t="s">
        <v>91</v>
      </c>
      <c r="AW2023" s="13" t="s">
        <v>43</v>
      </c>
      <c r="AX2023" s="13" t="s">
        <v>83</v>
      </c>
      <c r="AY2023" s="244" t="s">
        <v>156</v>
      </c>
    </row>
    <row r="2024" s="13" customFormat="1">
      <c r="A2024" s="13"/>
      <c r="B2024" s="234"/>
      <c r="C2024" s="235"/>
      <c r="D2024" s="236" t="s">
        <v>167</v>
      </c>
      <c r="E2024" s="237" t="s">
        <v>36</v>
      </c>
      <c r="F2024" s="238" t="s">
        <v>1286</v>
      </c>
      <c r="G2024" s="235"/>
      <c r="H2024" s="237" t="s">
        <v>36</v>
      </c>
      <c r="I2024" s="239"/>
      <c r="J2024" s="235"/>
      <c r="K2024" s="235"/>
      <c r="L2024" s="240"/>
      <c r="M2024" s="241"/>
      <c r="N2024" s="242"/>
      <c r="O2024" s="242"/>
      <c r="P2024" s="242"/>
      <c r="Q2024" s="242"/>
      <c r="R2024" s="242"/>
      <c r="S2024" s="242"/>
      <c r="T2024" s="243"/>
      <c r="U2024" s="13"/>
      <c r="V2024" s="13"/>
      <c r="W2024" s="13"/>
      <c r="X2024" s="13"/>
      <c r="Y2024" s="13"/>
      <c r="Z2024" s="13"/>
      <c r="AA2024" s="13"/>
      <c r="AB2024" s="13"/>
      <c r="AC2024" s="13"/>
      <c r="AD2024" s="13"/>
      <c r="AE2024" s="13"/>
      <c r="AT2024" s="244" t="s">
        <v>167</v>
      </c>
      <c r="AU2024" s="244" t="s">
        <v>94</v>
      </c>
      <c r="AV2024" s="13" t="s">
        <v>91</v>
      </c>
      <c r="AW2024" s="13" t="s">
        <v>43</v>
      </c>
      <c r="AX2024" s="13" t="s">
        <v>83</v>
      </c>
      <c r="AY2024" s="244" t="s">
        <v>156</v>
      </c>
    </row>
    <row r="2025" s="13" customFormat="1">
      <c r="A2025" s="13"/>
      <c r="B2025" s="234"/>
      <c r="C2025" s="235"/>
      <c r="D2025" s="236" t="s">
        <v>167</v>
      </c>
      <c r="E2025" s="237" t="s">
        <v>36</v>
      </c>
      <c r="F2025" s="238" t="s">
        <v>1287</v>
      </c>
      <c r="G2025" s="235"/>
      <c r="H2025" s="237" t="s">
        <v>36</v>
      </c>
      <c r="I2025" s="239"/>
      <c r="J2025" s="235"/>
      <c r="K2025" s="235"/>
      <c r="L2025" s="240"/>
      <c r="M2025" s="241"/>
      <c r="N2025" s="242"/>
      <c r="O2025" s="242"/>
      <c r="P2025" s="242"/>
      <c r="Q2025" s="242"/>
      <c r="R2025" s="242"/>
      <c r="S2025" s="242"/>
      <c r="T2025" s="243"/>
      <c r="U2025" s="13"/>
      <c r="V2025" s="13"/>
      <c r="W2025" s="13"/>
      <c r="X2025" s="13"/>
      <c r="Y2025" s="13"/>
      <c r="Z2025" s="13"/>
      <c r="AA2025" s="13"/>
      <c r="AB2025" s="13"/>
      <c r="AC2025" s="13"/>
      <c r="AD2025" s="13"/>
      <c r="AE2025" s="13"/>
      <c r="AT2025" s="244" t="s">
        <v>167</v>
      </c>
      <c r="AU2025" s="244" t="s">
        <v>94</v>
      </c>
      <c r="AV2025" s="13" t="s">
        <v>91</v>
      </c>
      <c r="AW2025" s="13" t="s">
        <v>43</v>
      </c>
      <c r="AX2025" s="13" t="s">
        <v>83</v>
      </c>
      <c r="AY2025" s="244" t="s">
        <v>156</v>
      </c>
    </row>
    <row r="2026" s="13" customFormat="1">
      <c r="A2026" s="13"/>
      <c r="B2026" s="234"/>
      <c r="C2026" s="235"/>
      <c r="D2026" s="236" t="s">
        <v>167</v>
      </c>
      <c r="E2026" s="237" t="s">
        <v>36</v>
      </c>
      <c r="F2026" s="238" t="s">
        <v>1288</v>
      </c>
      <c r="G2026" s="235"/>
      <c r="H2026" s="237" t="s">
        <v>36</v>
      </c>
      <c r="I2026" s="239"/>
      <c r="J2026" s="235"/>
      <c r="K2026" s="235"/>
      <c r="L2026" s="240"/>
      <c r="M2026" s="241"/>
      <c r="N2026" s="242"/>
      <c r="O2026" s="242"/>
      <c r="P2026" s="242"/>
      <c r="Q2026" s="242"/>
      <c r="R2026" s="242"/>
      <c r="S2026" s="242"/>
      <c r="T2026" s="243"/>
      <c r="U2026" s="13"/>
      <c r="V2026" s="13"/>
      <c r="W2026" s="13"/>
      <c r="X2026" s="13"/>
      <c r="Y2026" s="13"/>
      <c r="Z2026" s="13"/>
      <c r="AA2026" s="13"/>
      <c r="AB2026" s="13"/>
      <c r="AC2026" s="13"/>
      <c r="AD2026" s="13"/>
      <c r="AE2026" s="13"/>
      <c r="AT2026" s="244" t="s">
        <v>167</v>
      </c>
      <c r="AU2026" s="244" t="s">
        <v>94</v>
      </c>
      <c r="AV2026" s="13" t="s">
        <v>91</v>
      </c>
      <c r="AW2026" s="13" t="s">
        <v>43</v>
      </c>
      <c r="AX2026" s="13" t="s">
        <v>83</v>
      </c>
      <c r="AY2026" s="244" t="s">
        <v>156</v>
      </c>
    </row>
    <row r="2027" s="13" customFormat="1">
      <c r="A2027" s="13"/>
      <c r="B2027" s="234"/>
      <c r="C2027" s="235"/>
      <c r="D2027" s="236" t="s">
        <v>167</v>
      </c>
      <c r="E2027" s="237" t="s">
        <v>36</v>
      </c>
      <c r="F2027" s="238" t="s">
        <v>1289</v>
      </c>
      <c r="G2027" s="235"/>
      <c r="H2027" s="237" t="s">
        <v>36</v>
      </c>
      <c r="I2027" s="239"/>
      <c r="J2027" s="235"/>
      <c r="K2027" s="235"/>
      <c r="L2027" s="240"/>
      <c r="M2027" s="241"/>
      <c r="N2027" s="242"/>
      <c r="O2027" s="242"/>
      <c r="P2027" s="242"/>
      <c r="Q2027" s="242"/>
      <c r="R2027" s="242"/>
      <c r="S2027" s="242"/>
      <c r="T2027" s="243"/>
      <c r="U2027" s="13"/>
      <c r="V2027" s="13"/>
      <c r="W2027" s="13"/>
      <c r="X2027" s="13"/>
      <c r="Y2027" s="13"/>
      <c r="Z2027" s="13"/>
      <c r="AA2027" s="13"/>
      <c r="AB2027" s="13"/>
      <c r="AC2027" s="13"/>
      <c r="AD2027" s="13"/>
      <c r="AE2027" s="13"/>
      <c r="AT2027" s="244" t="s">
        <v>167</v>
      </c>
      <c r="AU2027" s="244" t="s">
        <v>94</v>
      </c>
      <c r="AV2027" s="13" t="s">
        <v>91</v>
      </c>
      <c r="AW2027" s="13" t="s">
        <v>43</v>
      </c>
      <c r="AX2027" s="13" t="s">
        <v>83</v>
      </c>
      <c r="AY2027" s="244" t="s">
        <v>156</v>
      </c>
    </row>
    <row r="2028" s="13" customFormat="1">
      <c r="A2028" s="13"/>
      <c r="B2028" s="234"/>
      <c r="C2028" s="235"/>
      <c r="D2028" s="236" t="s">
        <v>167</v>
      </c>
      <c r="E2028" s="237" t="s">
        <v>36</v>
      </c>
      <c r="F2028" s="238" t="s">
        <v>1290</v>
      </c>
      <c r="G2028" s="235"/>
      <c r="H2028" s="237" t="s">
        <v>36</v>
      </c>
      <c r="I2028" s="239"/>
      <c r="J2028" s="235"/>
      <c r="K2028" s="235"/>
      <c r="L2028" s="240"/>
      <c r="M2028" s="241"/>
      <c r="N2028" s="242"/>
      <c r="O2028" s="242"/>
      <c r="P2028" s="242"/>
      <c r="Q2028" s="242"/>
      <c r="R2028" s="242"/>
      <c r="S2028" s="242"/>
      <c r="T2028" s="243"/>
      <c r="U2028" s="13"/>
      <c r="V2028" s="13"/>
      <c r="W2028" s="13"/>
      <c r="X2028" s="13"/>
      <c r="Y2028" s="13"/>
      <c r="Z2028" s="13"/>
      <c r="AA2028" s="13"/>
      <c r="AB2028" s="13"/>
      <c r="AC2028" s="13"/>
      <c r="AD2028" s="13"/>
      <c r="AE2028" s="13"/>
      <c r="AT2028" s="244" t="s">
        <v>167</v>
      </c>
      <c r="AU2028" s="244" t="s">
        <v>94</v>
      </c>
      <c r="AV2028" s="13" t="s">
        <v>91</v>
      </c>
      <c r="AW2028" s="13" t="s">
        <v>43</v>
      </c>
      <c r="AX2028" s="13" t="s">
        <v>83</v>
      </c>
      <c r="AY2028" s="244" t="s">
        <v>156</v>
      </c>
    </row>
    <row r="2029" s="14" customFormat="1">
      <c r="A2029" s="14"/>
      <c r="B2029" s="245"/>
      <c r="C2029" s="246"/>
      <c r="D2029" s="236" t="s">
        <v>167</v>
      </c>
      <c r="E2029" s="247" t="s">
        <v>36</v>
      </c>
      <c r="F2029" s="248" t="s">
        <v>2078</v>
      </c>
      <c r="G2029" s="246"/>
      <c r="H2029" s="249">
        <v>274.20800000000003</v>
      </c>
      <c r="I2029" s="250"/>
      <c r="J2029" s="246"/>
      <c r="K2029" s="246"/>
      <c r="L2029" s="251"/>
      <c r="M2029" s="252"/>
      <c r="N2029" s="253"/>
      <c r="O2029" s="253"/>
      <c r="P2029" s="253"/>
      <c r="Q2029" s="253"/>
      <c r="R2029" s="253"/>
      <c r="S2029" s="253"/>
      <c r="T2029" s="254"/>
      <c r="U2029" s="14"/>
      <c r="V2029" s="14"/>
      <c r="W2029" s="14"/>
      <c r="X2029" s="14"/>
      <c r="Y2029" s="14"/>
      <c r="Z2029" s="14"/>
      <c r="AA2029" s="14"/>
      <c r="AB2029" s="14"/>
      <c r="AC2029" s="14"/>
      <c r="AD2029" s="14"/>
      <c r="AE2029" s="14"/>
      <c r="AT2029" s="255" t="s">
        <v>167</v>
      </c>
      <c r="AU2029" s="255" t="s">
        <v>94</v>
      </c>
      <c r="AV2029" s="14" t="s">
        <v>94</v>
      </c>
      <c r="AW2029" s="14" t="s">
        <v>43</v>
      </c>
      <c r="AX2029" s="14" t="s">
        <v>91</v>
      </c>
      <c r="AY2029" s="255" t="s">
        <v>156</v>
      </c>
    </row>
    <row r="2030" s="2" customFormat="1" ht="16.5" customHeight="1">
      <c r="A2030" s="42"/>
      <c r="B2030" s="43"/>
      <c r="C2030" s="282" t="s">
        <v>2079</v>
      </c>
      <c r="D2030" s="282" t="s">
        <v>849</v>
      </c>
      <c r="E2030" s="283" t="s">
        <v>2080</v>
      </c>
      <c r="F2030" s="284" t="s">
        <v>2081</v>
      </c>
      <c r="G2030" s="285" t="s">
        <v>283</v>
      </c>
      <c r="H2030" s="286">
        <v>0.28799999999999998</v>
      </c>
      <c r="I2030" s="287"/>
      <c r="J2030" s="288">
        <f>ROUND(I2030*H2030,2)</f>
        <v>0</v>
      </c>
      <c r="K2030" s="284" t="s">
        <v>162</v>
      </c>
      <c r="L2030" s="289"/>
      <c r="M2030" s="290" t="s">
        <v>36</v>
      </c>
      <c r="N2030" s="291" t="s">
        <v>54</v>
      </c>
      <c r="O2030" s="88"/>
      <c r="P2030" s="225">
        <f>O2030*H2030</f>
        <v>0</v>
      </c>
      <c r="Q2030" s="225">
        <v>1</v>
      </c>
      <c r="R2030" s="225">
        <f>Q2030*H2030</f>
        <v>0.28799999999999998</v>
      </c>
      <c r="S2030" s="225">
        <v>0</v>
      </c>
      <c r="T2030" s="226">
        <f>S2030*H2030</f>
        <v>0</v>
      </c>
      <c r="U2030" s="42"/>
      <c r="V2030" s="42"/>
      <c r="W2030" s="42"/>
      <c r="X2030" s="42"/>
      <c r="Y2030" s="42"/>
      <c r="Z2030" s="42"/>
      <c r="AA2030" s="42"/>
      <c r="AB2030" s="42"/>
      <c r="AC2030" s="42"/>
      <c r="AD2030" s="42"/>
      <c r="AE2030" s="42"/>
      <c r="AR2030" s="227" t="s">
        <v>401</v>
      </c>
      <c r="AT2030" s="227" t="s">
        <v>849</v>
      </c>
      <c r="AU2030" s="227" t="s">
        <v>94</v>
      </c>
      <c r="AY2030" s="20" t="s">
        <v>156</v>
      </c>
      <c r="BE2030" s="228">
        <f>IF(N2030="základní",J2030,0)</f>
        <v>0</v>
      </c>
      <c r="BF2030" s="228">
        <f>IF(N2030="snížená",J2030,0)</f>
        <v>0</v>
      </c>
      <c r="BG2030" s="228">
        <f>IF(N2030="zákl. přenesená",J2030,0)</f>
        <v>0</v>
      </c>
      <c r="BH2030" s="228">
        <f>IF(N2030="sníž. přenesená",J2030,0)</f>
        <v>0</v>
      </c>
      <c r="BI2030" s="228">
        <f>IF(N2030="nulová",J2030,0)</f>
        <v>0</v>
      </c>
      <c r="BJ2030" s="20" t="s">
        <v>91</v>
      </c>
      <c r="BK2030" s="228">
        <f>ROUND(I2030*H2030,2)</f>
        <v>0</v>
      </c>
      <c r="BL2030" s="20" t="s">
        <v>291</v>
      </c>
      <c r="BM2030" s="227" t="s">
        <v>2082</v>
      </c>
    </row>
    <row r="2031" s="2" customFormat="1">
      <c r="A2031" s="42"/>
      <c r="B2031" s="43"/>
      <c r="C2031" s="44"/>
      <c r="D2031" s="236" t="s">
        <v>413</v>
      </c>
      <c r="E2031" s="44"/>
      <c r="F2031" s="278" t="s">
        <v>1279</v>
      </c>
      <c r="G2031" s="44"/>
      <c r="H2031" s="44"/>
      <c r="I2031" s="231"/>
      <c r="J2031" s="44"/>
      <c r="K2031" s="44"/>
      <c r="L2031" s="48"/>
      <c r="M2031" s="232"/>
      <c r="N2031" s="233"/>
      <c r="O2031" s="88"/>
      <c r="P2031" s="88"/>
      <c r="Q2031" s="88"/>
      <c r="R2031" s="88"/>
      <c r="S2031" s="88"/>
      <c r="T2031" s="89"/>
      <c r="U2031" s="42"/>
      <c r="V2031" s="42"/>
      <c r="W2031" s="42"/>
      <c r="X2031" s="42"/>
      <c r="Y2031" s="42"/>
      <c r="Z2031" s="42"/>
      <c r="AA2031" s="42"/>
      <c r="AB2031" s="42"/>
      <c r="AC2031" s="42"/>
      <c r="AD2031" s="42"/>
      <c r="AE2031" s="42"/>
      <c r="AT2031" s="20" t="s">
        <v>413</v>
      </c>
      <c r="AU2031" s="20" t="s">
        <v>94</v>
      </c>
    </row>
    <row r="2032" s="13" customFormat="1">
      <c r="A2032" s="13"/>
      <c r="B2032" s="234"/>
      <c r="C2032" s="235"/>
      <c r="D2032" s="236" t="s">
        <v>167</v>
      </c>
      <c r="E2032" s="237" t="s">
        <v>36</v>
      </c>
      <c r="F2032" s="238" t="s">
        <v>1280</v>
      </c>
      <c r="G2032" s="235"/>
      <c r="H2032" s="237" t="s">
        <v>36</v>
      </c>
      <c r="I2032" s="239"/>
      <c r="J2032" s="235"/>
      <c r="K2032" s="235"/>
      <c r="L2032" s="240"/>
      <c r="M2032" s="241"/>
      <c r="N2032" s="242"/>
      <c r="O2032" s="242"/>
      <c r="P2032" s="242"/>
      <c r="Q2032" s="242"/>
      <c r="R2032" s="242"/>
      <c r="S2032" s="242"/>
      <c r="T2032" s="243"/>
      <c r="U2032" s="13"/>
      <c r="V2032" s="13"/>
      <c r="W2032" s="13"/>
      <c r="X2032" s="13"/>
      <c r="Y2032" s="13"/>
      <c r="Z2032" s="13"/>
      <c r="AA2032" s="13"/>
      <c r="AB2032" s="13"/>
      <c r="AC2032" s="13"/>
      <c r="AD2032" s="13"/>
      <c r="AE2032" s="13"/>
      <c r="AT2032" s="244" t="s">
        <v>167</v>
      </c>
      <c r="AU2032" s="244" t="s">
        <v>94</v>
      </c>
      <c r="AV2032" s="13" t="s">
        <v>91</v>
      </c>
      <c r="AW2032" s="13" t="s">
        <v>43</v>
      </c>
      <c r="AX2032" s="13" t="s">
        <v>83</v>
      </c>
      <c r="AY2032" s="244" t="s">
        <v>156</v>
      </c>
    </row>
    <row r="2033" s="13" customFormat="1">
      <c r="A2033" s="13"/>
      <c r="B2033" s="234"/>
      <c r="C2033" s="235"/>
      <c r="D2033" s="236" t="s">
        <v>167</v>
      </c>
      <c r="E2033" s="237" t="s">
        <v>36</v>
      </c>
      <c r="F2033" s="238" t="s">
        <v>1281</v>
      </c>
      <c r="G2033" s="235"/>
      <c r="H2033" s="237" t="s">
        <v>36</v>
      </c>
      <c r="I2033" s="239"/>
      <c r="J2033" s="235"/>
      <c r="K2033" s="235"/>
      <c r="L2033" s="240"/>
      <c r="M2033" s="241"/>
      <c r="N2033" s="242"/>
      <c r="O2033" s="242"/>
      <c r="P2033" s="242"/>
      <c r="Q2033" s="242"/>
      <c r="R2033" s="242"/>
      <c r="S2033" s="242"/>
      <c r="T2033" s="243"/>
      <c r="U2033" s="13"/>
      <c r="V2033" s="13"/>
      <c r="W2033" s="13"/>
      <c r="X2033" s="13"/>
      <c r="Y2033" s="13"/>
      <c r="Z2033" s="13"/>
      <c r="AA2033" s="13"/>
      <c r="AB2033" s="13"/>
      <c r="AC2033" s="13"/>
      <c r="AD2033" s="13"/>
      <c r="AE2033" s="13"/>
      <c r="AT2033" s="244" t="s">
        <v>167</v>
      </c>
      <c r="AU2033" s="244" t="s">
        <v>94</v>
      </c>
      <c r="AV2033" s="13" t="s">
        <v>91</v>
      </c>
      <c r="AW2033" s="13" t="s">
        <v>43</v>
      </c>
      <c r="AX2033" s="13" t="s">
        <v>83</v>
      </c>
      <c r="AY2033" s="244" t="s">
        <v>156</v>
      </c>
    </row>
    <row r="2034" s="13" customFormat="1">
      <c r="A2034" s="13"/>
      <c r="B2034" s="234"/>
      <c r="C2034" s="235"/>
      <c r="D2034" s="236" t="s">
        <v>167</v>
      </c>
      <c r="E2034" s="237" t="s">
        <v>36</v>
      </c>
      <c r="F2034" s="238" t="s">
        <v>1282</v>
      </c>
      <c r="G2034" s="235"/>
      <c r="H2034" s="237" t="s">
        <v>36</v>
      </c>
      <c r="I2034" s="239"/>
      <c r="J2034" s="235"/>
      <c r="K2034" s="235"/>
      <c r="L2034" s="240"/>
      <c r="M2034" s="241"/>
      <c r="N2034" s="242"/>
      <c r="O2034" s="242"/>
      <c r="P2034" s="242"/>
      <c r="Q2034" s="242"/>
      <c r="R2034" s="242"/>
      <c r="S2034" s="242"/>
      <c r="T2034" s="243"/>
      <c r="U2034" s="13"/>
      <c r="V2034" s="13"/>
      <c r="W2034" s="13"/>
      <c r="X2034" s="13"/>
      <c r="Y2034" s="13"/>
      <c r="Z2034" s="13"/>
      <c r="AA2034" s="13"/>
      <c r="AB2034" s="13"/>
      <c r="AC2034" s="13"/>
      <c r="AD2034" s="13"/>
      <c r="AE2034" s="13"/>
      <c r="AT2034" s="244" t="s">
        <v>167</v>
      </c>
      <c r="AU2034" s="244" t="s">
        <v>94</v>
      </c>
      <c r="AV2034" s="13" t="s">
        <v>91</v>
      </c>
      <c r="AW2034" s="13" t="s">
        <v>43</v>
      </c>
      <c r="AX2034" s="13" t="s">
        <v>83</v>
      </c>
      <c r="AY2034" s="244" t="s">
        <v>156</v>
      </c>
    </row>
    <row r="2035" s="13" customFormat="1">
      <c r="A2035" s="13"/>
      <c r="B2035" s="234"/>
      <c r="C2035" s="235"/>
      <c r="D2035" s="236" t="s">
        <v>167</v>
      </c>
      <c r="E2035" s="237" t="s">
        <v>36</v>
      </c>
      <c r="F2035" s="238" t="s">
        <v>1283</v>
      </c>
      <c r="G2035" s="235"/>
      <c r="H2035" s="237" t="s">
        <v>36</v>
      </c>
      <c r="I2035" s="239"/>
      <c r="J2035" s="235"/>
      <c r="K2035" s="235"/>
      <c r="L2035" s="240"/>
      <c r="M2035" s="241"/>
      <c r="N2035" s="242"/>
      <c r="O2035" s="242"/>
      <c r="P2035" s="242"/>
      <c r="Q2035" s="242"/>
      <c r="R2035" s="242"/>
      <c r="S2035" s="242"/>
      <c r="T2035" s="243"/>
      <c r="U2035" s="13"/>
      <c r="V2035" s="13"/>
      <c r="W2035" s="13"/>
      <c r="X2035" s="13"/>
      <c r="Y2035" s="13"/>
      <c r="Z2035" s="13"/>
      <c r="AA2035" s="13"/>
      <c r="AB2035" s="13"/>
      <c r="AC2035" s="13"/>
      <c r="AD2035" s="13"/>
      <c r="AE2035" s="13"/>
      <c r="AT2035" s="244" t="s">
        <v>167</v>
      </c>
      <c r="AU2035" s="244" t="s">
        <v>94</v>
      </c>
      <c r="AV2035" s="13" t="s">
        <v>91</v>
      </c>
      <c r="AW2035" s="13" t="s">
        <v>43</v>
      </c>
      <c r="AX2035" s="13" t="s">
        <v>83</v>
      </c>
      <c r="AY2035" s="244" t="s">
        <v>156</v>
      </c>
    </row>
    <row r="2036" s="13" customFormat="1">
      <c r="A2036" s="13"/>
      <c r="B2036" s="234"/>
      <c r="C2036" s="235"/>
      <c r="D2036" s="236" t="s">
        <v>167</v>
      </c>
      <c r="E2036" s="237" t="s">
        <v>36</v>
      </c>
      <c r="F2036" s="238" t="s">
        <v>1284</v>
      </c>
      <c r="G2036" s="235"/>
      <c r="H2036" s="237" t="s">
        <v>36</v>
      </c>
      <c r="I2036" s="239"/>
      <c r="J2036" s="235"/>
      <c r="K2036" s="235"/>
      <c r="L2036" s="240"/>
      <c r="M2036" s="241"/>
      <c r="N2036" s="242"/>
      <c r="O2036" s="242"/>
      <c r="P2036" s="242"/>
      <c r="Q2036" s="242"/>
      <c r="R2036" s="242"/>
      <c r="S2036" s="242"/>
      <c r="T2036" s="243"/>
      <c r="U2036" s="13"/>
      <c r="V2036" s="13"/>
      <c r="W2036" s="13"/>
      <c r="X2036" s="13"/>
      <c r="Y2036" s="13"/>
      <c r="Z2036" s="13"/>
      <c r="AA2036" s="13"/>
      <c r="AB2036" s="13"/>
      <c r="AC2036" s="13"/>
      <c r="AD2036" s="13"/>
      <c r="AE2036" s="13"/>
      <c r="AT2036" s="244" t="s">
        <v>167</v>
      </c>
      <c r="AU2036" s="244" t="s">
        <v>94</v>
      </c>
      <c r="AV2036" s="13" t="s">
        <v>91</v>
      </c>
      <c r="AW2036" s="13" t="s">
        <v>43</v>
      </c>
      <c r="AX2036" s="13" t="s">
        <v>83</v>
      </c>
      <c r="AY2036" s="244" t="s">
        <v>156</v>
      </c>
    </row>
    <row r="2037" s="13" customFormat="1">
      <c r="A2037" s="13"/>
      <c r="B2037" s="234"/>
      <c r="C2037" s="235"/>
      <c r="D2037" s="236" t="s">
        <v>167</v>
      </c>
      <c r="E2037" s="237" t="s">
        <v>36</v>
      </c>
      <c r="F2037" s="238" t="s">
        <v>1285</v>
      </c>
      <c r="G2037" s="235"/>
      <c r="H2037" s="237" t="s">
        <v>36</v>
      </c>
      <c r="I2037" s="239"/>
      <c r="J2037" s="235"/>
      <c r="K2037" s="235"/>
      <c r="L2037" s="240"/>
      <c r="M2037" s="241"/>
      <c r="N2037" s="242"/>
      <c r="O2037" s="242"/>
      <c r="P2037" s="242"/>
      <c r="Q2037" s="242"/>
      <c r="R2037" s="242"/>
      <c r="S2037" s="242"/>
      <c r="T2037" s="243"/>
      <c r="U2037" s="13"/>
      <c r="V2037" s="13"/>
      <c r="W2037" s="13"/>
      <c r="X2037" s="13"/>
      <c r="Y2037" s="13"/>
      <c r="Z2037" s="13"/>
      <c r="AA2037" s="13"/>
      <c r="AB2037" s="13"/>
      <c r="AC2037" s="13"/>
      <c r="AD2037" s="13"/>
      <c r="AE2037" s="13"/>
      <c r="AT2037" s="244" t="s">
        <v>167</v>
      </c>
      <c r="AU2037" s="244" t="s">
        <v>94</v>
      </c>
      <c r="AV2037" s="13" t="s">
        <v>91</v>
      </c>
      <c r="AW2037" s="13" t="s">
        <v>43</v>
      </c>
      <c r="AX2037" s="13" t="s">
        <v>83</v>
      </c>
      <c r="AY2037" s="244" t="s">
        <v>156</v>
      </c>
    </row>
    <row r="2038" s="13" customFormat="1">
      <c r="A2038" s="13"/>
      <c r="B2038" s="234"/>
      <c r="C2038" s="235"/>
      <c r="D2038" s="236" t="s">
        <v>167</v>
      </c>
      <c r="E2038" s="237" t="s">
        <v>36</v>
      </c>
      <c r="F2038" s="238" t="s">
        <v>1286</v>
      </c>
      <c r="G2038" s="235"/>
      <c r="H2038" s="237" t="s">
        <v>36</v>
      </c>
      <c r="I2038" s="239"/>
      <c r="J2038" s="235"/>
      <c r="K2038" s="235"/>
      <c r="L2038" s="240"/>
      <c r="M2038" s="241"/>
      <c r="N2038" s="242"/>
      <c r="O2038" s="242"/>
      <c r="P2038" s="242"/>
      <c r="Q2038" s="242"/>
      <c r="R2038" s="242"/>
      <c r="S2038" s="242"/>
      <c r="T2038" s="243"/>
      <c r="U2038" s="13"/>
      <c r="V2038" s="13"/>
      <c r="W2038" s="13"/>
      <c r="X2038" s="13"/>
      <c r="Y2038" s="13"/>
      <c r="Z2038" s="13"/>
      <c r="AA2038" s="13"/>
      <c r="AB2038" s="13"/>
      <c r="AC2038" s="13"/>
      <c r="AD2038" s="13"/>
      <c r="AE2038" s="13"/>
      <c r="AT2038" s="244" t="s">
        <v>167</v>
      </c>
      <c r="AU2038" s="244" t="s">
        <v>94</v>
      </c>
      <c r="AV2038" s="13" t="s">
        <v>91</v>
      </c>
      <c r="AW2038" s="13" t="s">
        <v>43</v>
      </c>
      <c r="AX2038" s="13" t="s">
        <v>83</v>
      </c>
      <c r="AY2038" s="244" t="s">
        <v>156</v>
      </c>
    </row>
    <row r="2039" s="13" customFormat="1">
      <c r="A2039" s="13"/>
      <c r="B2039" s="234"/>
      <c r="C2039" s="235"/>
      <c r="D2039" s="236" t="s">
        <v>167</v>
      </c>
      <c r="E2039" s="237" t="s">
        <v>36</v>
      </c>
      <c r="F2039" s="238" t="s">
        <v>1287</v>
      </c>
      <c r="G2039" s="235"/>
      <c r="H2039" s="237" t="s">
        <v>36</v>
      </c>
      <c r="I2039" s="239"/>
      <c r="J2039" s="235"/>
      <c r="K2039" s="235"/>
      <c r="L2039" s="240"/>
      <c r="M2039" s="241"/>
      <c r="N2039" s="242"/>
      <c r="O2039" s="242"/>
      <c r="P2039" s="242"/>
      <c r="Q2039" s="242"/>
      <c r="R2039" s="242"/>
      <c r="S2039" s="242"/>
      <c r="T2039" s="243"/>
      <c r="U2039" s="13"/>
      <c r="V2039" s="13"/>
      <c r="W2039" s="13"/>
      <c r="X2039" s="13"/>
      <c r="Y2039" s="13"/>
      <c r="Z2039" s="13"/>
      <c r="AA2039" s="13"/>
      <c r="AB2039" s="13"/>
      <c r="AC2039" s="13"/>
      <c r="AD2039" s="13"/>
      <c r="AE2039" s="13"/>
      <c r="AT2039" s="244" t="s">
        <v>167</v>
      </c>
      <c r="AU2039" s="244" t="s">
        <v>94</v>
      </c>
      <c r="AV2039" s="13" t="s">
        <v>91</v>
      </c>
      <c r="AW2039" s="13" t="s">
        <v>43</v>
      </c>
      <c r="AX2039" s="13" t="s">
        <v>83</v>
      </c>
      <c r="AY2039" s="244" t="s">
        <v>156</v>
      </c>
    </row>
    <row r="2040" s="13" customFormat="1">
      <c r="A2040" s="13"/>
      <c r="B2040" s="234"/>
      <c r="C2040" s="235"/>
      <c r="D2040" s="236" t="s">
        <v>167</v>
      </c>
      <c r="E2040" s="237" t="s">
        <v>36</v>
      </c>
      <c r="F2040" s="238" t="s">
        <v>1288</v>
      </c>
      <c r="G2040" s="235"/>
      <c r="H2040" s="237" t="s">
        <v>36</v>
      </c>
      <c r="I2040" s="239"/>
      <c r="J2040" s="235"/>
      <c r="K2040" s="235"/>
      <c r="L2040" s="240"/>
      <c r="M2040" s="241"/>
      <c r="N2040" s="242"/>
      <c r="O2040" s="242"/>
      <c r="P2040" s="242"/>
      <c r="Q2040" s="242"/>
      <c r="R2040" s="242"/>
      <c r="S2040" s="242"/>
      <c r="T2040" s="243"/>
      <c r="U2040" s="13"/>
      <c r="V2040" s="13"/>
      <c r="W2040" s="13"/>
      <c r="X2040" s="13"/>
      <c r="Y2040" s="13"/>
      <c r="Z2040" s="13"/>
      <c r="AA2040" s="13"/>
      <c r="AB2040" s="13"/>
      <c r="AC2040" s="13"/>
      <c r="AD2040" s="13"/>
      <c r="AE2040" s="13"/>
      <c r="AT2040" s="244" t="s">
        <v>167</v>
      </c>
      <c r="AU2040" s="244" t="s">
        <v>94</v>
      </c>
      <c r="AV2040" s="13" t="s">
        <v>91</v>
      </c>
      <c r="AW2040" s="13" t="s">
        <v>43</v>
      </c>
      <c r="AX2040" s="13" t="s">
        <v>83</v>
      </c>
      <c r="AY2040" s="244" t="s">
        <v>156</v>
      </c>
    </row>
    <row r="2041" s="13" customFormat="1">
      <c r="A2041" s="13"/>
      <c r="B2041" s="234"/>
      <c r="C2041" s="235"/>
      <c r="D2041" s="236" t="s">
        <v>167</v>
      </c>
      <c r="E2041" s="237" t="s">
        <v>36</v>
      </c>
      <c r="F2041" s="238" t="s">
        <v>1289</v>
      </c>
      <c r="G2041" s="235"/>
      <c r="H2041" s="237" t="s">
        <v>36</v>
      </c>
      <c r="I2041" s="239"/>
      <c r="J2041" s="235"/>
      <c r="K2041" s="235"/>
      <c r="L2041" s="240"/>
      <c r="M2041" s="241"/>
      <c r="N2041" s="242"/>
      <c r="O2041" s="242"/>
      <c r="P2041" s="242"/>
      <c r="Q2041" s="242"/>
      <c r="R2041" s="242"/>
      <c r="S2041" s="242"/>
      <c r="T2041" s="243"/>
      <c r="U2041" s="13"/>
      <c r="V2041" s="13"/>
      <c r="W2041" s="13"/>
      <c r="X2041" s="13"/>
      <c r="Y2041" s="13"/>
      <c r="Z2041" s="13"/>
      <c r="AA2041" s="13"/>
      <c r="AB2041" s="13"/>
      <c r="AC2041" s="13"/>
      <c r="AD2041" s="13"/>
      <c r="AE2041" s="13"/>
      <c r="AT2041" s="244" t="s">
        <v>167</v>
      </c>
      <c r="AU2041" s="244" t="s">
        <v>94</v>
      </c>
      <c r="AV2041" s="13" t="s">
        <v>91</v>
      </c>
      <c r="AW2041" s="13" t="s">
        <v>43</v>
      </c>
      <c r="AX2041" s="13" t="s">
        <v>83</v>
      </c>
      <c r="AY2041" s="244" t="s">
        <v>156</v>
      </c>
    </row>
    <row r="2042" s="13" customFormat="1">
      <c r="A2042" s="13"/>
      <c r="B2042" s="234"/>
      <c r="C2042" s="235"/>
      <c r="D2042" s="236" t="s">
        <v>167</v>
      </c>
      <c r="E2042" s="237" t="s">
        <v>36</v>
      </c>
      <c r="F2042" s="238" t="s">
        <v>1290</v>
      </c>
      <c r="G2042" s="235"/>
      <c r="H2042" s="237" t="s">
        <v>36</v>
      </c>
      <c r="I2042" s="239"/>
      <c r="J2042" s="235"/>
      <c r="K2042" s="235"/>
      <c r="L2042" s="240"/>
      <c r="M2042" s="241"/>
      <c r="N2042" s="242"/>
      <c r="O2042" s="242"/>
      <c r="P2042" s="242"/>
      <c r="Q2042" s="242"/>
      <c r="R2042" s="242"/>
      <c r="S2042" s="242"/>
      <c r="T2042" s="243"/>
      <c r="U2042" s="13"/>
      <c r="V2042" s="13"/>
      <c r="W2042" s="13"/>
      <c r="X2042" s="13"/>
      <c r="Y2042" s="13"/>
      <c r="Z2042" s="13"/>
      <c r="AA2042" s="13"/>
      <c r="AB2042" s="13"/>
      <c r="AC2042" s="13"/>
      <c r="AD2042" s="13"/>
      <c r="AE2042" s="13"/>
      <c r="AT2042" s="244" t="s">
        <v>167</v>
      </c>
      <c r="AU2042" s="244" t="s">
        <v>94</v>
      </c>
      <c r="AV2042" s="13" t="s">
        <v>91</v>
      </c>
      <c r="AW2042" s="13" t="s">
        <v>43</v>
      </c>
      <c r="AX2042" s="13" t="s">
        <v>83</v>
      </c>
      <c r="AY2042" s="244" t="s">
        <v>156</v>
      </c>
    </row>
    <row r="2043" s="14" customFormat="1">
      <c r="A2043" s="14"/>
      <c r="B2043" s="245"/>
      <c r="C2043" s="246"/>
      <c r="D2043" s="236" t="s">
        <v>167</v>
      </c>
      <c r="E2043" s="247" t="s">
        <v>36</v>
      </c>
      <c r="F2043" s="248" t="s">
        <v>2083</v>
      </c>
      <c r="G2043" s="246"/>
      <c r="H2043" s="249">
        <v>0.27400000000000002</v>
      </c>
      <c r="I2043" s="250"/>
      <c r="J2043" s="246"/>
      <c r="K2043" s="246"/>
      <c r="L2043" s="251"/>
      <c r="M2043" s="252"/>
      <c r="N2043" s="253"/>
      <c r="O2043" s="253"/>
      <c r="P2043" s="253"/>
      <c r="Q2043" s="253"/>
      <c r="R2043" s="253"/>
      <c r="S2043" s="253"/>
      <c r="T2043" s="254"/>
      <c r="U2043" s="14"/>
      <c r="V2043" s="14"/>
      <c r="W2043" s="14"/>
      <c r="X2043" s="14"/>
      <c r="Y2043" s="14"/>
      <c r="Z2043" s="14"/>
      <c r="AA2043" s="14"/>
      <c r="AB2043" s="14"/>
      <c r="AC2043" s="14"/>
      <c r="AD2043" s="14"/>
      <c r="AE2043" s="14"/>
      <c r="AT2043" s="255" t="s">
        <v>167</v>
      </c>
      <c r="AU2043" s="255" t="s">
        <v>94</v>
      </c>
      <c r="AV2043" s="14" t="s">
        <v>94</v>
      </c>
      <c r="AW2043" s="14" t="s">
        <v>43</v>
      </c>
      <c r="AX2043" s="14" t="s">
        <v>91</v>
      </c>
      <c r="AY2043" s="255" t="s">
        <v>156</v>
      </c>
    </row>
    <row r="2044" s="14" customFormat="1">
      <c r="A2044" s="14"/>
      <c r="B2044" s="245"/>
      <c r="C2044" s="246"/>
      <c r="D2044" s="236" t="s">
        <v>167</v>
      </c>
      <c r="E2044" s="246"/>
      <c r="F2044" s="248" t="s">
        <v>2084</v>
      </c>
      <c r="G2044" s="246"/>
      <c r="H2044" s="249">
        <v>0.28799999999999998</v>
      </c>
      <c r="I2044" s="250"/>
      <c r="J2044" s="246"/>
      <c r="K2044" s="246"/>
      <c r="L2044" s="251"/>
      <c r="M2044" s="252"/>
      <c r="N2044" s="253"/>
      <c r="O2044" s="253"/>
      <c r="P2044" s="253"/>
      <c r="Q2044" s="253"/>
      <c r="R2044" s="253"/>
      <c r="S2044" s="253"/>
      <c r="T2044" s="254"/>
      <c r="U2044" s="14"/>
      <c r="V2044" s="14"/>
      <c r="W2044" s="14"/>
      <c r="X2044" s="14"/>
      <c r="Y2044" s="14"/>
      <c r="Z2044" s="14"/>
      <c r="AA2044" s="14"/>
      <c r="AB2044" s="14"/>
      <c r="AC2044" s="14"/>
      <c r="AD2044" s="14"/>
      <c r="AE2044" s="14"/>
      <c r="AT2044" s="255" t="s">
        <v>167</v>
      </c>
      <c r="AU2044" s="255" t="s">
        <v>94</v>
      </c>
      <c r="AV2044" s="14" t="s">
        <v>94</v>
      </c>
      <c r="AW2044" s="14" t="s">
        <v>4</v>
      </c>
      <c r="AX2044" s="14" t="s">
        <v>91</v>
      </c>
      <c r="AY2044" s="255" t="s">
        <v>156</v>
      </c>
    </row>
    <row r="2045" s="2" customFormat="1" ht="24.15" customHeight="1">
      <c r="A2045" s="42"/>
      <c r="B2045" s="43"/>
      <c r="C2045" s="216" t="s">
        <v>2085</v>
      </c>
      <c r="D2045" s="216" t="s">
        <v>158</v>
      </c>
      <c r="E2045" s="217" t="s">
        <v>2086</v>
      </c>
      <c r="F2045" s="218" t="s">
        <v>2087</v>
      </c>
      <c r="G2045" s="219" t="s">
        <v>283</v>
      </c>
      <c r="H2045" s="220">
        <v>0.307</v>
      </c>
      <c r="I2045" s="221"/>
      <c r="J2045" s="222">
        <f>ROUND(I2045*H2045,2)</f>
        <v>0</v>
      </c>
      <c r="K2045" s="218" t="s">
        <v>162</v>
      </c>
      <c r="L2045" s="48"/>
      <c r="M2045" s="223" t="s">
        <v>36</v>
      </c>
      <c r="N2045" s="224" t="s">
        <v>54</v>
      </c>
      <c r="O2045" s="88"/>
      <c r="P2045" s="225">
        <f>O2045*H2045</f>
        <v>0</v>
      </c>
      <c r="Q2045" s="225">
        <v>0</v>
      </c>
      <c r="R2045" s="225">
        <f>Q2045*H2045</f>
        <v>0</v>
      </c>
      <c r="S2045" s="225">
        <v>0</v>
      </c>
      <c r="T2045" s="226">
        <f>S2045*H2045</f>
        <v>0</v>
      </c>
      <c r="U2045" s="42"/>
      <c r="V2045" s="42"/>
      <c r="W2045" s="42"/>
      <c r="X2045" s="42"/>
      <c r="Y2045" s="42"/>
      <c r="Z2045" s="42"/>
      <c r="AA2045" s="42"/>
      <c r="AB2045" s="42"/>
      <c r="AC2045" s="42"/>
      <c r="AD2045" s="42"/>
      <c r="AE2045" s="42"/>
      <c r="AR2045" s="227" t="s">
        <v>291</v>
      </c>
      <c r="AT2045" s="227" t="s">
        <v>158</v>
      </c>
      <c r="AU2045" s="227" t="s">
        <v>94</v>
      </c>
      <c r="AY2045" s="20" t="s">
        <v>156</v>
      </c>
      <c r="BE2045" s="228">
        <f>IF(N2045="základní",J2045,0)</f>
        <v>0</v>
      </c>
      <c r="BF2045" s="228">
        <f>IF(N2045="snížená",J2045,0)</f>
        <v>0</v>
      </c>
      <c r="BG2045" s="228">
        <f>IF(N2045="zákl. přenesená",J2045,0)</f>
        <v>0</v>
      </c>
      <c r="BH2045" s="228">
        <f>IF(N2045="sníž. přenesená",J2045,0)</f>
        <v>0</v>
      </c>
      <c r="BI2045" s="228">
        <f>IF(N2045="nulová",J2045,0)</f>
        <v>0</v>
      </c>
      <c r="BJ2045" s="20" t="s">
        <v>91</v>
      </c>
      <c r="BK2045" s="228">
        <f>ROUND(I2045*H2045,2)</f>
        <v>0</v>
      </c>
      <c r="BL2045" s="20" t="s">
        <v>291</v>
      </c>
      <c r="BM2045" s="227" t="s">
        <v>2088</v>
      </c>
    </row>
    <row r="2046" s="2" customFormat="1">
      <c r="A2046" s="42"/>
      <c r="B2046" s="43"/>
      <c r="C2046" s="44"/>
      <c r="D2046" s="229" t="s">
        <v>165</v>
      </c>
      <c r="E2046" s="44"/>
      <c r="F2046" s="230" t="s">
        <v>2089</v>
      </c>
      <c r="G2046" s="44"/>
      <c r="H2046" s="44"/>
      <c r="I2046" s="231"/>
      <c r="J2046" s="44"/>
      <c r="K2046" s="44"/>
      <c r="L2046" s="48"/>
      <c r="M2046" s="232"/>
      <c r="N2046" s="233"/>
      <c r="O2046" s="88"/>
      <c r="P2046" s="88"/>
      <c r="Q2046" s="88"/>
      <c r="R2046" s="88"/>
      <c r="S2046" s="88"/>
      <c r="T2046" s="89"/>
      <c r="U2046" s="42"/>
      <c r="V2046" s="42"/>
      <c r="W2046" s="42"/>
      <c r="X2046" s="42"/>
      <c r="Y2046" s="42"/>
      <c r="Z2046" s="42"/>
      <c r="AA2046" s="42"/>
      <c r="AB2046" s="42"/>
      <c r="AC2046" s="42"/>
      <c r="AD2046" s="42"/>
      <c r="AE2046" s="42"/>
      <c r="AT2046" s="20" t="s">
        <v>165</v>
      </c>
      <c r="AU2046" s="20" t="s">
        <v>94</v>
      </c>
    </row>
    <row r="2047" s="12" customFormat="1" ht="22.8" customHeight="1">
      <c r="A2047" s="12"/>
      <c r="B2047" s="200"/>
      <c r="C2047" s="201"/>
      <c r="D2047" s="202" t="s">
        <v>82</v>
      </c>
      <c r="E2047" s="214" t="s">
        <v>394</v>
      </c>
      <c r="F2047" s="214" t="s">
        <v>395</v>
      </c>
      <c r="G2047" s="201"/>
      <c r="H2047" s="201"/>
      <c r="I2047" s="204"/>
      <c r="J2047" s="215">
        <f>BK2047</f>
        <v>0</v>
      </c>
      <c r="K2047" s="201"/>
      <c r="L2047" s="206"/>
      <c r="M2047" s="207"/>
      <c r="N2047" s="208"/>
      <c r="O2047" s="208"/>
      <c r="P2047" s="209">
        <f>SUM(P2048:P2145)</f>
        <v>0</v>
      </c>
      <c r="Q2047" s="208"/>
      <c r="R2047" s="209">
        <f>SUM(R2048:R2145)</f>
        <v>2.5538161403500004</v>
      </c>
      <c r="S2047" s="208"/>
      <c r="T2047" s="210">
        <f>SUM(T2048:T2145)</f>
        <v>0</v>
      </c>
      <c r="U2047" s="12"/>
      <c r="V2047" s="12"/>
      <c r="W2047" s="12"/>
      <c r="X2047" s="12"/>
      <c r="Y2047" s="12"/>
      <c r="Z2047" s="12"/>
      <c r="AA2047" s="12"/>
      <c r="AB2047" s="12"/>
      <c r="AC2047" s="12"/>
      <c r="AD2047" s="12"/>
      <c r="AE2047" s="12"/>
      <c r="AR2047" s="211" t="s">
        <v>94</v>
      </c>
      <c r="AT2047" s="212" t="s">
        <v>82</v>
      </c>
      <c r="AU2047" s="212" t="s">
        <v>91</v>
      </c>
      <c r="AY2047" s="211" t="s">
        <v>156</v>
      </c>
      <c r="BK2047" s="213">
        <f>SUM(BK2048:BK2145)</f>
        <v>0</v>
      </c>
    </row>
    <row r="2048" s="2" customFormat="1" ht="21.75" customHeight="1">
      <c r="A2048" s="42"/>
      <c r="B2048" s="43"/>
      <c r="C2048" s="216" t="s">
        <v>2090</v>
      </c>
      <c r="D2048" s="216" t="s">
        <v>158</v>
      </c>
      <c r="E2048" s="217" t="s">
        <v>2091</v>
      </c>
      <c r="F2048" s="218" t="s">
        <v>2092</v>
      </c>
      <c r="G2048" s="219" t="s">
        <v>161</v>
      </c>
      <c r="H2048" s="220">
        <v>115.2</v>
      </c>
      <c r="I2048" s="221"/>
      <c r="J2048" s="222">
        <f>ROUND(I2048*H2048,2)</f>
        <v>0</v>
      </c>
      <c r="K2048" s="218" t="s">
        <v>162</v>
      </c>
      <c r="L2048" s="48"/>
      <c r="M2048" s="223" t="s">
        <v>36</v>
      </c>
      <c r="N2048" s="224" t="s">
        <v>54</v>
      </c>
      <c r="O2048" s="88"/>
      <c r="P2048" s="225">
        <f>O2048*H2048</f>
        <v>0</v>
      </c>
      <c r="Q2048" s="225">
        <v>0</v>
      </c>
      <c r="R2048" s="225">
        <f>Q2048*H2048</f>
        <v>0</v>
      </c>
      <c r="S2048" s="225">
        <v>0</v>
      </c>
      <c r="T2048" s="226">
        <f>S2048*H2048</f>
        <v>0</v>
      </c>
      <c r="U2048" s="42"/>
      <c r="V2048" s="42"/>
      <c r="W2048" s="42"/>
      <c r="X2048" s="42"/>
      <c r="Y2048" s="42"/>
      <c r="Z2048" s="42"/>
      <c r="AA2048" s="42"/>
      <c r="AB2048" s="42"/>
      <c r="AC2048" s="42"/>
      <c r="AD2048" s="42"/>
      <c r="AE2048" s="42"/>
      <c r="AR2048" s="227" t="s">
        <v>291</v>
      </c>
      <c r="AT2048" s="227" t="s">
        <v>158</v>
      </c>
      <c r="AU2048" s="227" t="s">
        <v>94</v>
      </c>
      <c r="AY2048" s="20" t="s">
        <v>156</v>
      </c>
      <c r="BE2048" s="228">
        <f>IF(N2048="základní",J2048,0)</f>
        <v>0</v>
      </c>
      <c r="BF2048" s="228">
        <f>IF(N2048="snížená",J2048,0)</f>
        <v>0</v>
      </c>
      <c r="BG2048" s="228">
        <f>IF(N2048="zákl. přenesená",J2048,0)</f>
        <v>0</v>
      </c>
      <c r="BH2048" s="228">
        <f>IF(N2048="sníž. přenesená",J2048,0)</f>
        <v>0</v>
      </c>
      <c r="BI2048" s="228">
        <f>IF(N2048="nulová",J2048,0)</f>
        <v>0</v>
      </c>
      <c r="BJ2048" s="20" t="s">
        <v>91</v>
      </c>
      <c r="BK2048" s="228">
        <f>ROUND(I2048*H2048,2)</f>
        <v>0</v>
      </c>
      <c r="BL2048" s="20" t="s">
        <v>291</v>
      </c>
      <c r="BM2048" s="227" t="s">
        <v>2093</v>
      </c>
    </row>
    <row r="2049" s="2" customFormat="1">
      <c r="A2049" s="42"/>
      <c r="B2049" s="43"/>
      <c r="C2049" s="44"/>
      <c r="D2049" s="229" t="s">
        <v>165</v>
      </c>
      <c r="E2049" s="44"/>
      <c r="F2049" s="230" t="s">
        <v>2094</v>
      </c>
      <c r="G2049" s="44"/>
      <c r="H2049" s="44"/>
      <c r="I2049" s="231"/>
      <c r="J2049" s="44"/>
      <c r="K2049" s="44"/>
      <c r="L2049" s="48"/>
      <c r="M2049" s="232"/>
      <c r="N2049" s="233"/>
      <c r="O2049" s="88"/>
      <c r="P2049" s="88"/>
      <c r="Q2049" s="88"/>
      <c r="R2049" s="88"/>
      <c r="S2049" s="88"/>
      <c r="T2049" s="89"/>
      <c r="U2049" s="42"/>
      <c r="V2049" s="42"/>
      <c r="W2049" s="42"/>
      <c r="X2049" s="42"/>
      <c r="Y2049" s="42"/>
      <c r="Z2049" s="42"/>
      <c r="AA2049" s="42"/>
      <c r="AB2049" s="42"/>
      <c r="AC2049" s="42"/>
      <c r="AD2049" s="42"/>
      <c r="AE2049" s="42"/>
      <c r="AT2049" s="20" t="s">
        <v>165</v>
      </c>
      <c r="AU2049" s="20" t="s">
        <v>94</v>
      </c>
    </row>
    <row r="2050" s="13" customFormat="1">
      <c r="A2050" s="13"/>
      <c r="B2050" s="234"/>
      <c r="C2050" s="235"/>
      <c r="D2050" s="236" t="s">
        <v>167</v>
      </c>
      <c r="E2050" s="237" t="s">
        <v>36</v>
      </c>
      <c r="F2050" s="238" t="s">
        <v>2095</v>
      </c>
      <c r="G2050" s="235"/>
      <c r="H2050" s="237" t="s">
        <v>36</v>
      </c>
      <c r="I2050" s="239"/>
      <c r="J2050" s="235"/>
      <c r="K2050" s="235"/>
      <c r="L2050" s="240"/>
      <c r="M2050" s="241"/>
      <c r="N2050" s="242"/>
      <c r="O2050" s="242"/>
      <c r="P2050" s="242"/>
      <c r="Q2050" s="242"/>
      <c r="R2050" s="242"/>
      <c r="S2050" s="242"/>
      <c r="T2050" s="243"/>
      <c r="U2050" s="13"/>
      <c r="V2050" s="13"/>
      <c r="W2050" s="13"/>
      <c r="X2050" s="13"/>
      <c r="Y2050" s="13"/>
      <c r="Z2050" s="13"/>
      <c r="AA2050" s="13"/>
      <c r="AB2050" s="13"/>
      <c r="AC2050" s="13"/>
      <c r="AD2050" s="13"/>
      <c r="AE2050" s="13"/>
      <c r="AT2050" s="244" t="s">
        <v>167</v>
      </c>
      <c r="AU2050" s="244" t="s">
        <v>94</v>
      </c>
      <c r="AV2050" s="13" t="s">
        <v>91</v>
      </c>
      <c r="AW2050" s="13" t="s">
        <v>43</v>
      </c>
      <c r="AX2050" s="13" t="s">
        <v>83</v>
      </c>
      <c r="AY2050" s="244" t="s">
        <v>156</v>
      </c>
    </row>
    <row r="2051" s="13" customFormat="1">
      <c r="A2051" s="13"/>
      <c r="B2051" s="234"/>
      <c r="C2051" s="235"/>
      <c r="D2051" s="236" t="s">
        <v>167</v>
      </c>
      <c r="E2051" s="237" t="s">
        <v>36</v>
      </c>
      <c r="F2051" s="238" t="s">
        <v>2096</v>
      </c>
      <c r="G2051" s="235"/>
      <c r="H2051" s="237" t="s">
        <v>36</v>
      </c>
      <c r="I2051" s="239"/>
      <c r="J2051" s="235"/>
      <c r="K2051" s="235"/>
      <c r="L2051" s="240"/>
      <c r="M2051" s="241"/>
      <c r="N2051" s="242"/>
      <c r="O2051" s="242"/>
      <c r="P2051" s="242"/>
      <c r="Q2051" s="242"/>
      <c r="R2051" s="242"/>
      <c r="S2051" s="242"/>
      <c r="T2051" s="243"/>
      <c r="U2051" s="13"/>
      <c r="V2051" s="13"/>
      <c r="W2051" s="13"/>
      <c r="X2051" s="13"/>
      <c r="Y2051" s="13"/>
      <c r="Z2051" s="13"/>
      <c r="AA2051" s="13"/>
      <c r="AB2051" s="13"/>
      <c r="AC2051" s="13"/>
      <c r="AD2051" s="13"/>
      <c r="AE2051" s="13"/>
      <c r="AT2051" s="244" t="s">
        <v>167</v>
      </c>
      <c r="AU2051" s="244" t="s">
        <v>94</v>
      </c>
      <c r="AV2051" s="13" t="s">
        <v>91</v>
      </c>
      <c r="AW2051" s="13" t="s">
        <v>43</v>
      </c>
      <c r="AX2051" s="13" t="s">
        <v>83</v>
      </c>
      <c r="AY2051" s="244" t="s">
        <v>156</v>
      </c>
    </row>
    <row r="2052" s="13" customFormat="1">
      <c r="A2052" s="13"/>
      <c r="B2052" s="234"/>
      <c r="C2052" s="235"/>
      <c r="D2052" s="236" t="s">
        <v>167</v>
      </c>
      <c r="E2052" s="237" t="s">
        <v>36</v>
      </c>
      <c r="F2052" s="238" t="s">
        <v>2097</v>
      </c>
      <c r="G2052" s="235"/>
      <c r="H2052" s="237" t="s">
        <v>36</v>
      </c>
      <c r="I2052" s="239"/>
      <c r="J2052" s="235"/>
      <c r="K2052" s="235"/>
      <c r="L2052" s="240"/>
      <c r="M2052" s="241"/>
      <c r="N2052" s="242"/>
      <c r="O2052" s="242"/>
      <c r="P2052" s="242"/>
      <c r="Q2052" s="242"/>
      <c r="R2052" s="242"/>
      <c r="S2052" s="242"/>
      <c r="T2052" s="243"/>
      <c r="U2052" s="13"/>
      <c r="V2052" s="13"/>
      <c r="W2052" s="13"/>
      <c r="X2052" s="13"/>
      <c r="Y2052" s="13"/>
      <c r="Z2052" s="13"/>
      <c r="AA2052" s="13"/>
      <c r="AB2052" s="13"/>
      <c r="AC2052" s="13"/>
      <c r="AD2052" s="13"/>
      <c r="AE2052" s="13"/>
      <c r="AT2052" s="244" t="s">
        <v>167</v>
      </c>
      <c r="AU2052" s="244" t="s">
        <v>94</v>
      </c>
      <c r="AV2052" s="13" t="s">
        <v>91</v>
      </c>
      <c r="AW2052" s="13" t="s">
        <v>43</v>
      </c>
      <c r="AX2052" s="13" t="s">
        <v>83</v>
      </c>
      <c r="AY2052" s="244" t="s">
        <v>156</v>
      </c>
    </row>
    <row r="2053" s="13" customFormat="1">
      <c r="A2053" s="13"/>
      <c r="B2053" s="234"/>
      <c r="C2053" s="235"/>
      <c r="D2053" s="236" t="s">
        <v>167</v>
      </c>
      <c r="E2053" s="237" t="s">
        <v>36</v>
      </c>
      <c r="F2053" s="238" t="s">
        <v>392</v>
      </c>
      <c r="G2053" s="235"/>
      <c r="H2053" s="237" t="s">
        <v>36</v>
      </c>
      <c r="I2053" s="239"/>
      <c r="J2053" s="235"/>
      <c r="K2053" s="235"/>
      <c r="L2053" s="240"/>
      <c r="M2053" s="241"/>
      <c r="N2053" s="242"/>
      <c r="O2053" s="242"/>
      <c r="P2053" s="242"/>
      <c r="Q2053" s="242"/>
      <c r="R2053" s="242"/>
      <c r="S2053" s="242"/>
      <c r="T2053" s="243"/>
      <c r="U2053" s="13"/>
      <c r="V2053" s="13"/>
      <c r="W2053" s="13"/>
      <c r="X2053" s="13"/>
      <c r="Y2053" s="13"/>
      <c r="Z2053" s="13"/>
      <c r="AA2053" s="13"/>
      <c r="AB2053" s="13"/>
      <c r="AC2053" s="13"/>
      <c r="AD2053" s="13"/>
      <c r="AE2053" s="13"/>
      <c r="AT2053" s="244" t="s">
        <v>167</v>
      </c>
      <c r="AU2053" s="244" t="s">
        <v>94</v>
      </c>
      <c r="AV2053" s="13" t="s">
        <v>91</v>
      </c>
      <c r="AW2053" s="13" t="s">
        <v>43</v>
      </c>
      <c r="AX2053" s="13" t="s">
        <v>83</v>
      </c>
      <c r="AY2053" s="244" t="s">
        <v>156</v>
      </c>
    </row>
    <row r="2054" s="13" customFormat="1">
      <c r="A2054" s="13"/>
      <c r="B2054" s="234"/>
      <c r="C2054" s="235"/>
      <c r="D2054" s="236" t="s">
        <v>167</v>
      </c>
      <c r="E2054" s="237" t="s">
        <v>36</v>
      </c>
      <c r="F2054" s="238" t="s">
        <v>393</v>
      </c>
      <c r="G2054" s="235"/>
      <c r="H2054" s="237" t="s">
        <v>36</v>
      </c>
      <c r="I2054" s="239"/>
      <c r="J2054" s="235"/>
      <c r="K2054" s="235"/>
      <c r="L2054" s="240"/>
      <c r="M2054" s="241"/>
      <c r="N2054" s="242"/>
      <c r="O2054" s="242"/>
      <c r="P2054" s="242"/>
      <c r="Q2054" s="242"/>
      <c r="R2054" s="242"/>
      <c r="S2054" s="242"/>
      <c r="T2054" s="243"/>
      <c r="U2054" s="13"/>
      <c r="V2054" s="13"/>
      <c r="W2054" s="13"/>
      <c r="X2054" s="13"/>
      <c r="Y2054" s="13"/>
      <c r="Z2054" s="13"/>
      <c r="AA2054" s="13"/>
      <c r="AB2054" s="13"/>
      <c r="AC2054" s="13"/>
      <c r="AD2054" s="13"/>
      <c r="AE2054" s="13"/>
      <c r="AT2054" s="244" t="s">
        <v>167</v>
      </c>
      <c r="AU2054" s="244" t="s">
        <v>94</v>
      </c>
      <c r="AV2054" s="13" t="s">
        <v>91</v>
      </c>
      <c r="AW2054" s="13" t="s">
        <v>43</v>
      </c>
      <c r="AX2054" s="13" t="s">
        <v>83</v>
      </c>
      <c r="AY2054" s="244" t="s">
        <v>156</v>
      </c>
    </row>
    <row r="2055" s="14" customFormat="1">
      <c r="A2055" s="14"/>
      <c r="B2055" s="245"/>
      <c r="C2055" s="246"/>
      <c r="D2055" s="236" t="s">
        <v>167</v>
      </c>
      <c r="E2055" s="247" t="s">
        <v>36</v>
      </c>
      <c r="F2055" s="248" t="s">
        <v>247</v>
      </c>
      <c r="G2055" s="246"/>
      <c r="H2055" s="249">
        <v>60</v>
      </c>
      <c r="I2055" s="250"/>
      <c r="J2055" s="246"/>
      <c r="K2055" s="246"/>
      <c r="L2055" s="251"/>
      <c r="M2055" s="252"/>
      <c r="N2055" s="253"/>
      <c r="O2055" s="253"/>
      <c r="P2055" s="253"/>
      <c r="Q2055" s="253"/>
      <c r="R2055" s="253"/>
      <c r="S2055" s="253"/>
      <c r="T2055" s="254"/>
      <c r="U2055" s="14"/>
      <c r="V2055" s="14"/>
      <c r="W2055" s="14"/>
      <c r="X2055" s="14"/>
      <c r="Y2055" s="14"/>
      <c r="Z2055" s="14"/>
      <c r="AA2055" s="14"/>
      <c r="AB2055" s="14"/>
      <c r="AC2055" s="14"/>
      <c r="AD2055" s="14"/>
      <c r="AE2055" s="14"/>
      <c r="AT2055" s="255" t="s">
        <v>167</v>
      </c>
      <c r="AU2055" s="255" t="s">
        <v>94</v>
      </c>
      <c r="AV2055" s="14" t="s">
        <v>94</v>
      </c>
      <c r="AW2055" s="14" t="s">
        <v>43</v>
      </c>
      <c r="AX2055" s="14" t="s">
        <v>83</v>
      </c>
      <c r="AY2055" s="255" t="s">
        <v>156</v>
      </c>
    </row>
    <row r="2056" s="14" customFormat="1">
      <c r="A2056" s="14"/>
      <c r="B2056" s="245"/>
      <c r="C2056" s="246"/>
      <c r="D2056" s="236" t="s">
        <v>167</v>
      </c>
      <c r="E2056" s="247" t="s">
        <v>36</v>
      </c>
      <c r="F2056" s="248" t="s">
        <v>248</v>
      </c>
      <c r="G2056" s="246"/>
      <c r="H2056" s="249">
        <v>28</v>
      </c>
      <c r="I2056" s="250"/>
      <c r="J2056" s="246"/>
      <c r="K2056" s="246"/>
      <c r="L2056" s="251"/>
      <c r="M2056" s="252"/>
      <c r="N2056" s="253"/>
      <c r="O2056" s="253"/>
      <c r="P2056" s="253"/>
      <c r="Q2056" s="253"/>
      <c r="R2056" s="253"/>
      <c r="S2056" s="253"/>
      <c r="T2056" s="254"/>
      <c r="U2056" s="14"/>
      <c r="V2056" s="14"/>
      <c r="W2056" s="14"/>
      <c r="X2056" s="14"/>
      <c r="Y2056" s="14"/>
      <c r="Z2056" s="14"/>
      <c r="AA2056" s="14"/>
      <c r="AB2056" s="14"/>
      <c r="AC2056" s="14"/>
      <c r="AD2056" s="14"/>
      <c r="AE2056" s="14"/>
      <c r="AT2056" s="255" t="s">
        <v>167</v>
      </c>
      <c r="AU2056" s="255" t="s">
        <v>94</v>
      </c>
      <c r="AV2056" s="14" t="s">
        <v>94</v>
      </c>
      <c r="AW2056" s="14" t="s">
        <v>43</v>
      </c>
      <c r="AX2056" s="14" t="s">
        <v>83</v>
      </c>
      <c r="AY2056" s="255" t="s">
        <v>156</v>
      </c>
    </row>
    <row r="2057" s="14" customFormat="1">
      <c r="A2057" s="14"/>
      <c r="B2057" s="245"/>
      <c r="C2057" s="246"/>
      <c r="D2057" s="236" t="s">
        <v>167</v>
      </c>
      <c r="E2057" s="247" t="s">
        <v>36</v>
      </c>
      <c r="F2057" s="248" t="s">
        <v>249</v>
      </c>
      <c r="G2057" s="246"/>
      <c r="H2057" s="249">
        <v>27.199999999999999</v>
      </c>
      <c r="I2057" s="250"/>
      <c r="J2057" s="246"/>
      <c r="K2057" s="246"/>
      <c r="L2057" s="251"/>
      <c r="M2057" s="252"/>
      <c r="N2057" s="253"/>
      <c r="O2057" s="253"/>
      <c r="P2057" s="253"/>
      <c r="Q2057" s="253"/>
      <c r="R2057" s="253"/>
      <c r="S2057" s="253"/>
      <c r="T2057" s="254"/>
      <c r="U2057" s="14"/>
      <c r="V2057" s="14"/>
      <c r="W2057" s="14"/>
      <c r="X2057" s="14"/>
      <c r="Y2057" s="14"/>
      <c r="Z2057" s="14"/>
      <c r="AA2057" s="14"/>
      <c r="AB2057" s="14"/>
      <c r="AC2057" s="14"/>
      <c r="AD2057" s="14"/>
      <c r="AE2057" s="14"/>
      <c r="AT2057" s="255" t="s">
        <v>167</v>
      </c>
      <c r="AU2057" s="255" t="s">
        <v>94</v>
      </c>
      <c r="AV2057" s="14" t="s">
        <v>94</v>
      </c>
      <c r="AW2057" s="14" t="s">
        <v>43</v>
      </c>
      <c r="AX2057" s="14" t="s">
        <v>83</v>
      </c>
      <c r="AY2057" s="255" t="s">
        <v>156</v>
      </c>
    </row>
    <row r="2058" s="15" customFormat="1">
      <c r="A2058" s="15"/>
      <c r="B2058" s="256"/>
      <c r="C2058" s="257"/>
      <c r="D2058" s="236" t="s">
        <v>167</v>
      </c>
      <c r="E2058" s="258" t="s">
        <v>36</v>
      </c>
      <c r="F2058" s="259" t="s">
        <v>250</v>
      </c>
      <c r="G2058" s="257"/>
      <c r="H2058" s="260">
        <v>115.2</v>
      </c>
      <c r="I2058" s="261"/>
      <c r="J2058" s="257"/>
      <c r="K2058" s="257"/>
      <c r="L2058" s="262"/>
      <c r="M2058" s="263"/>
      <c r="N2058" s="264"/>
      <c r="O2058" s="264"/>
      <c r="P2058" s="264"/>
      <c r="Q2058" s="264"/>
      <c r="R2058" s="264"/>
      <c r="S2058" s="264"/>
      <c r="T2058" s="265"/>
      <c r="U2058" s="15"/>
      <c r="V2058" s="15"/>
      <c r="W2058" s="15"/>
      <c r="X2058" s="15"/>
      <c r="Y2058" s="15"/>
      <c r="Z2058" s="15"/>
      <c r="AA2058" s="15"/>
      <c r="AB2058" s="15"/>
      <c r="AC2058" s="15"/>
      <c r="AD2058" s="15"/>
      <c r="AE2058" s="15"/>
      <c r="AT2058" s="266" t="s">
        <v>167</v>
      </c>
      <c r="AU2058" s="266" t="s">
        <v>94</v>
      </c>
      <c r="AV2058" s="15" t="s">
        <v>163</v>
      </c>
      <c r="AW2058" s="15" t="s">
        <v>43</v>
      </c>
      <c r="AX2058" s="15" t="s">
        <v>91</v>
      </c>
      <c r="AY2058" s="266" t="s">
        <v>156</v>
      </c>
    </row>
    <row r="2059" s="2" customFormat="1" ht="16.5" customHeight="1">
      <c r="A2059" s="42"/>
      <c r="B2059" s="43"/>
      <c r="C2059" s="216" t="s">
        <v>2098</v>
      </c>
      <c r="D2059" s="216" t="s">
        <v>158</v>
      </c>
      <c r="E2059" s="217" t="s">
        <v>2099</v>
      </c>
      <c r="F2059" s="218" t="s">
        <v>2100</v>
      </c>
      <c r="G2059" s="219" t="s">
        <v>161</v>
      </c>
      <c r="H2059" s="220">
        <v>299</v>
      </c>
      <c r="I2059" s="221"/>
      <c r="J2059" s="222">
        <f>ROUND(I2059*H2059,2)</f>
        <v>0</v>
      </c>
      <c r="K2059" s="218" t="s">
        <v>162</v>
      </c>
      <c r="L2059" s="48"/>
      <c r="M2059" s="223" t="s">
        <v>36</v>
      </c>
      <c r="N2059" s="224" t="s">
        <v>54</v>
      </c>
      <c r="O2059" s="88"/>
      <c r="P2059" s="225">
        <f>O2059*H2059</f>
        <v>0</v>
      </c>
      <c r="Q2059" s="225">
        <v>0</v>
      </c>
      <c r="R2059" s="225">
        <f>Q2059*H2059</f>
        <v>0</v>
      </c>
      <c r="S2059" s="225">
        <v>0</v>
      </c>
      <c r="T2059" s="226">
        <f>S2059*H2059</f>
        <v>0</v>
      </c>
      <c r="U2059" s="42"/>
      <c r="V2059" s="42"/>
      <c r="W2059" s="42"/>
      <c r="X2059" s="42"/>
      <c r="Y2059" s="42"/>
      <c r="Z2059" s="42"/>
      <c r="AA2059" s="42"/>
      <c r="AB2059" s="42"/>
      <c r="AC2059" s="42"/>
      <c r="AD2059" s="42"/>
      <c r="AE2059" s="42"/>
      <c r="AR2059" s="227" t="s">
        <v>291</v>
      </c>
      <c r="AT2059" s="227" t="s">
        <v>158</v>
      </c>
      <c r="AU2059" s="227" t="s">
        <v>94</v>
      </c>
      <c r="AY2059" s="20" t="s">
        <v>156</v>
      </c>
      <c r="BE2059" s="228">
        <f>IF(N2059="základní",J2059,0)</f>
        <v>0</v>
      </c>
      <c r="BF2059" s="228">
        <f>IF(N2059="snížená",J2059,0)</f>
        <v>0</v>
      </c>
      <c r="BG2059" s="228">
        <f>IF(N2059="zákl. přenesená",J2059,0)</f>
        <v>0</v>
      </c>
      <c r="BH2059" s="228">
        <f>IF(N2059="sníž. přenesená",J2059,0)</f>
        <v>0</v>
      </c>
      <c r="BI2059" s="228">
        <f>IF(N2059="nulová",J2059,0)</f>
        <v>0</v>
      </c>
      <c r="BJ2059" s="20" t="s">
        <v>91</v>
      </c>
      <c r="BK2059" s="228">
        <f>ROUND(I2059*H2059,2)</f>
        <v>0</v>
      </c>
      <c r="BL2059" s="20" t="s">
        <v>291</v>
      </c>
      <c r="BM2059" s="227" t="s">
        <v>2101</v>
      </c>
    </row>
    <row r="2060" s="2" customFormat="1">
      <c r="A2060" s="42"/>
      <c r="B2060" s="43"/>
      <c r="C2060" s="44"/>
      <c r="D2060" s="229" t="s">
        <v>165</v>
      </c>
      <c r="E2060" s="44"/>
      <c r="F2060" s="230" t="s">
        <v>2102</v>
      </c>
      <c r="G2060" s="44"/>
      <c r="H2060" s="44"/>
      <c r="I2060" s="231"/>
      <c r="J2060" s="44"/>
      <c r="K2060" s="44"/>
      <c r="L2060" s="48"/>
      <c r="M2060" s="232"/>
      <c r="N2060" s="233"/>
      <c r="O2060" s="88"/>
      <c r="P2060" s="88"/>
      <c r="Q2060" s="88"/>
      <c r="R2060" s="88"/>
      <c r="S2060" s="88"/>
      <c r="T2060" s="89"/>
      <c r="U2060" s="42"/>
      <c r="V2060" s="42"/>
      <c r="W2060" s="42"/>
      <c r="X2060" s="42"/>
      <c r="Y2060" s="42"/>
      <c r="Z2060" s="42"/>
      <c r="AA2060" s="42"/>
      <c r="AB2060" s="42"/>
      <c r="AC2060" s="42"/>
      <c r="AD2060" s="42"/>
      <c r="AE2060" s="42"/>
      <c r="AT2060" s="20" t="s">
        <v>165</v>
      </c>
      <c r="AU2060" s="20" t="s">
        <v>94</v>
      </c>
    </row>
    <row r="2061" s="2" customFormat="1" ht="16.5" customHeight="1">
      <c r="A2061" s="42"/>
      <c r="B2061" s="43"/>
      <c r="C2061" s="216" t="s">
        <v>2103</v>
      </c>
      <c r="D2061" s="216" t="s">
        <v>158</v>
      </c>
      <c r="E2061" s="217" t="s">
        <v>2104</v>
      </c>
      <c r="F2061" s="218" t="s">
        <v>2105</v>
      </c>
      <c r="G2061" s="219" t="s">
        <v>161</v>
      </c>
      <c r="H2061" s="220">
        <v>299</v>
      </c>
      <c r="I2061" s="221"/>
      <c r="J2061" s="222">
        <f>ROUND(I2061*H2061,2)</f>
        <v>0</v>
      </c>
      <c r="K2061" s="218" t="s">
        <v>162</v>
      </c>
      <c r="L2061" s="48"/>
      <c r="M2061" s="223" t="s">
        <v>36</v>
      </c>
      <c r="N2061" s="224" t="s">
        <v>54</v>
      </c>
      <c r="O2061" s="88"/>
      <c r="P2061" s="225">
        <f>O2061*H2061</f>
        <v>0</v>
      </c>
      <c r="Q2061" s="225">
        <v>3.0000000000000001E-05</v>
      </c>
      <c r="R2061" s="225">
        <f>Q2061*H2061</f>
        <v>0.0089700000000000005</v>
      </c>
      <c r="S2061" s="225">
        <v>0</v>
      </c>
      <c r="T2061" s="226">
        <f>S2061*H2061</f>
        <v>0</v>
      </c>
      <c r="U2061" s="42"/>
      <c r="V2061" s="42"/>
      <c r="W2061" s="42"/>
      <c r="X2061" s="42"/>
      <c r="Y2061" s="42"/>
      <c r="Z2061" s="42"/>
      <c r="AA2061" s="42"/>
      <c r="AB2061" s="42"/>
      <c r="AC2061" s="42"/>
      <c r="AD2061" s="42"/>
      <c r="AE2061" s="42"/>
      <c r="AR2061" s="227" t="s">
        <v>291</v>
      </c>
      <c r="AT2061" s="227" t="s">
        <v>158</v>
      </c>
      <c r="AU2061" s="227" t="s">
        <v>94</v>
      </c>
      <c r="AY2061" s="20" t="s">
        <v>156</v>
      </c>
      <c r="BE2061" s="228">
        <f>IF(N2061="základní",J2061,0)</f>
        <v>0</v>
      </c>
      <c r="BF2061" s="228">
        <f>IF(N2061="snížená",J2061,0)</f>
        <v>0</v>
      </c>
      <c r="BG2061" s="228">
        <f>IF(N2061="zákl. přenesená",J2061,0)</f>
        <v>0</v>
      </c>
      <c r="BH2061" s="228">
        <f>IF(N2061="sníž. přenesená",J2061,0)</f>
        <v>0</v>
      </c>
      <c r="BI2061" s="228">
        <f>IF(N2061="nulová",J2061,0)</f>
        <v>0</v>
      </c>
      <c r="BJ2061" s="20" t="s">
        <v>91</v>
      </c>
      <c r="BK2061" s="228">
        <f>ROUND(I2061*H2061,2)</f>
        <v>0</v>
      </c>
      <c r="BL2061" s="20" t="s">
        <v>291</v>
      </c>
      <c r="BM2061" s="227" t="s">
        <v>2106</v>
      </c>
    </row>
    <row r="2062" s="2" customFormat="1">
      <c r="A2062" s="42"/>
      <c r="B2062" s="43"/>
      <c r="C2062" s="44"/>
      <c r="D2062" s="229" t="s">
        <v>165</v>
      </c>
      <c r="E2062" s="44"/>
      <c r="F2062" s="230" t="s">
        <v>2107</v>
      </c>
      <c r="G2062" s="44"/>
      <c r="H2062" s="44"/>
      <c r="I2062" s="231"/>
      <c r="J2062" s="44"/>
      <c r="K2062" s="44"/>
      <c r="L2062" s="48"/>
      <c r="M2062" s="232"/>
      <c r="N2062" s="233"/>
      <c r="O2062" s="88"/>
      <c r="P2062" s="88"/>
      <c r="Q2062" s="88"/>
      <c r="R2062" s="88"/>
      <c r="S2062" s="88"/>
      <c r="T2062" s="89"/>
      <c r="U2062" s="42"/>
      <c r="V2062" s="42"/>
      <c r="W2062" s="42"/>
      <c r="X2062" s="42"/>
      <c r="Y2062" s="42"/>
      <c r="Z2062" s="42"/>
      <c r="AA2062" s="42"/>
      <c r="AB2062" s="42"/>
      <c r="AC2062" s="42"/>
      <c r="AD2062" s="42"/>
      <c r="AE2062" s="42"/>
      <c r="AT2062" s="20" t="s">
        <v>165</v>
      </c>
      <c r="AU2062" s="20" t="s">
        <v>94</v>
      </c>
    </row>
    <row r="2063" s="2" customFormat="1" ht="24.15" customHeight="1">
      <c r="A2063" s="42"/>
      <c r="B2063" s="43"/>
      <c r="C2063" s="216" t="s">
        <v>2108</v>
      </c>
      <c r="D2063" s="216" t="s">
        <v>158</v>
      </c>
      <c r="E2063" s="217" t="s">
        <v>2109</v>
      </c>
      <c r="F2063" s="218" t="s">
        <v>2110</v>
      </c>
      <c r="G2063" s="219" t="s">
        <v>161</v>
      </c>
      <c r="H2063" s="220">
        <v>299</v>
      </c>
      <c r="I2063" s="221"/>
      <c r="J2063" s="222">
        <f>ROUND(I2063*H2063,2)</f>
        <v>0</v>
      </c>
      <c r="K2063" s="218" t="s">
        <v>162</v>
      </c>
      <c r="L2063" s="48"/>
      <c r="M2063" s="223" t="s">
        <v>36</v>
      </c>
      <c r="N2063" s="224" t="s">
        <v>54</v>
      </c>
      <c r="O2063" s="88"/>
      <c r="P2063" s="225">
        <f>O2063*H2063</f>
        <v>0</v>
      </c>
      <c r="Q2063" s="225">
        <v>0.0045500000000000002</v>
      </c>
      <c r="R2063" s="225">
        <f>Q2063*H2063</f>
        <v>1.3604500000000002</v>
      </c>
      <c r="S2063" s="225">
        <v>0</v>
      </c>
      <c r="T2063" s="226">
        <f>S2063*H2063</f>
        <v>0</v>
      </c>
      <c r="U2063" s="42"/>
      <c r="V2063" s="42"/>
      <c r="W2063" s="42"/>
      <c r="X2063" s="42"/>
      <c r="Y2063" s="42"/>
      <c r="Z2063" s="42"/>
      <c r="AA2063" s="42"/>
      <c r="AB2063" s="42"/>
      <c r="AC2063" s="42"/>
      <c r="AD2063" s="42"/>
      <c r="AE2063" s="42"/>
      <c r="AR2063" s="227" t="s">
        <v>291</v>
      </c>
      <c r="AT2063" s="227" t="s">
        <v>158</v>
      </c>
      <c r="AU2063" s="227" t="s">
        <v>94</v>
      </c>
      <c r="AY2063" s="20" t="s">
        <v>156</v>
      </c>
      <c r="BE2063" s="228">
        <f>IF(N2063="základní",J2063,0)</f>
        <v>0</v>
      </c>
      <c r="BF2063" s="228">
        <f>IF(N2063="snížená",J2063,0)</f>
        <v>0</v>
      </c>
      <c r="BG2063" s="228">
        <f>IF(N2063="zákl. přenesená",J2063,0)</f>
        <v>0</v>
      </c>
      <c r="BH2063" s="228">
        <f>IF(N2063="sníž. přenesená",J2063,0)</f>
        <v>0</v>
      </c>
      <c r="BI2063" s="228">
        <f>IF(N2063="nulová",J2063,0)</f>
        <v>0</v>
      </c>
      <c r="BJ2063" s="20" t="s">
        <v>91</v>
      </c>
      <c r="BK2063" s="228">
        <f>ROUND(I2063*H2063,2)</f>
        <v>0</v>
      </c>
      <c r="BL2063" s="20" t="s">
        <v>291</v>
      </c>
      <c r="BM2063" s="227" t="s">
        <v>2111</v>
      </c>
    </row>
    <row r="2064" s="2" customFormat="1">
      <c r="A2064" s="42"/>
      <c r="B2064" s="43"/>
      <c r="C2064" s="44"/>
      <c r="D2064" s="229" t="s">
        <v>165</v>
      </c>
      <c r="E2064" s="44"/>
      <c r="F2064" s="230" t="s">
        <v>2112</v>
      </c>
      <c r="G2064" s="44"/>
      <c r="H2064" s="44"/>
      <c r="I2064" s="231"/>
      <c r="J2064" s="44"/>
      <c r="K2064" s="44"/>
      <c r="L2064" s="48"/>
      <c r="M2064" s="232"/>
      <c r="N2064" s="233"/>
      <c r="O2064" s="88"/>
      <c r="P2064" s="88"/>
      <c r="Q2064" s="88"/>
      <c r="R2064" s="88"/>
      <c r="S2064" s="88"/>
      <c r="T2064" s="89"/>
      <c r="U2064" s="42"/>
      <c r="V2064" s="42"/>
      <c r="W2064" s="42"/>
      <c r="X2064" s="42"/>
      <c r="Y2064" s="42"/>
      <c r="Z2064" s="42"/>
      <c r="AA2064" s="42"/>
      <c r="AB2064" s="42"/>
      <c r="AC2064" s="42"/>
      <c r="AD2064" s="42"/>
      <c r="AE2064" s="42"/>
      <c r="AT2064" s="20" t="s">
        <v>165</v>
      </c>
      <c r="AU2064" s="20" t="s">
        <v>94</v>
      </c>
    </row>
    <row r="2065" s="2" customFormat="1" ht="16.5" customHeight="1">
      <c r="A2065" s="42"/>
      <c r="B2065" s="43"/>
      <c r="C2065" s="216" t="s">
        <v>2113</v>
      </c>
      <c r="D2065" s="216" t="s">
        <v>158</v>
      </c>
      <c r="E2065" s="217" t="s">
        <v>2114</v>
      </c>
      <c r="F2065" s="218" t="s">
        <v>2115</v>
      </c>
      <c r="G2065" s="219" t="s">
        <v>161</v>
      </c>
      <c r="H2065" s="220">
        <v>299</v>
      </c>
      <c r="I2065" s="221"/>
      <c r="J2065" s="222">
        <f>ROUND(I2065*H2065,2)</f>
        <v>0</v>
      </c>
      <c r="K2065" s="218" t="s">
        <v>162</v>
      </c>
      <c r="L2065" s="48"/>
      <c r="M2065" s="223" t="s">
        <v>36</v>
      </c>
      <c r="N2065" s="224" t="s">
        <v>54</v>
      </c>
      <c r="O2065" s="88"/>
      <c r="P2065" s="225">
        <f>O2065*H2065</f>
        <v>0</v>
      </c>
      <c r="Q2065" s="225">
        <v>0.00029999999999999997</v>
      </c>
      <c r="R2065" s="225">
        <f>Q2065*H2065</f>
        <v>0.089699999999999988</v>
      </c>
      <c r="S2065" s="225">
        <v>0</v>
      </c>
      <c r="T2065" s="226">
        <f>S2065*H2065</f>
        <v>0</v>
      </c>
      <c r="U2065" s="42"/>
      <c r="V2065" s="42"/>
      <c r="W2065" s="42"/>
      <c r="X2065" s="42"/>
      <c r="Y2065" s="42"/>
      <c r="Z2065" s="42"/>
      <c r="AA2065" s="42"/>
      <c r="AB2065" s="42"/>
      <c r="AC2065" s="42"/>
      <c r="AD2065" s="42"/>
      <c r="AE2065" s="42"/>
      <c r="AR2065" s="227" t="s">
        <v>291</v>
      </c>
      <c r="AT2065" s="227" t="s">
        <v>158</v>
      </c>
      <c r="AU2065" s="227" t="s">
        <v>94</v>
      </c>
      <c r="AY2065" s="20" t="s">
        <v>156</v>
      </c>
      <c r="BE2065" s="228">
        <f>IF(N2065="základní",J2065,0)</f>
        <v>0</v>
      </c>
      <c r="BF2065" s="228">
        <f>IF(N2065="snížená",J2065,0)</f>
        <v>0</v>
      </c>
      <c r="BG2065" s="228">
        <f>IF(N2065="zákl. přenesená",J2065,0)</f>
        <v>0</v>
      </c>
      <c r="BH2065" s="228">
        <f>IF(N2065="sníž. přenesená",J2065,0)</f>
        <v>0</v>
      </c>
      <c r="BI2065" s="228">
        <f>IF(N2065="nulová",J2065,0)</f>
        <v>0</v>
      </c>
      <c r="BJ2065" s="20" t="s">
        <v>91</v>
      </c>
      <c r="BK2065" s="228">
        <f>ROUND(I2065*H2065,2)</f>
        <v>0</v>
      </c>
      <c r="BL2065" s="20" t="s">
        <v>291</v>
      </c>
      <c r="BM2065" s="227" t="s">
        <v>2116</v>
      </c>
    </row>
    <row r="2066" s="2" customFormat="1">
      <c r="A2066" s="42"/>
      <c r="B2066" s="43"/>
      <c r="C2066" s="44"/>
      <c r="D2066" s="229" t="s">
        <v>165</v>
      </c>
      <c r="E2066" s="44"/>
      <c r="F2066" s="230" t="s">
        <v>2117</v>
      </c>
      <c r="G2066" s="44"/>
      <c r="H2066" s="44"/>
      <c r="I2066" s="231"/>
      <c r="J2066" s="44"/>
      <c r="K2066" s="44"/>
      <c r="L2066" s="48"/>
      <c r="M2066" s="232"/>
      <c r="N2066" s="233"/>
      <c r="O2066" s="88"/>
      <c r="P2066" s="88"/>
      <c r="Q2066" s="88"/>
      <c r="R2066" s="88"/>
      <c r="S2066" s="88"/>
      <c r="T2066" s="89"/>
      <c r="U2066" s="42"/>
      <c r="V2066" s="42"/>
      <c r="W2066" s="42"/>
      <c r="X2066" s="42"/>
      <c r="Y2066" s="42"/>
      <c r="Z2066" s="42"/>
      <c r="AA2066" s="42"/>
      <c r="AB2066" s="42"/>
      <c r="AC2066" s="42"/>
      <c r="AD2066" s="42"/>
      <c r="AE2066" s="42"/>
      <c r="AT2066" s="20" t="s">
        <v>165</v>
      </c>
      <c r="AU2066" s="20" t="s">
        <v>94</v>
      </c>
    </row>
    <row r="2067" s="13" customFormat="1">
      <c r="A2067" s="13"/>
      <c r="B2067" s="234"/>
      <c r="C2067" s="235"/>
      <c r="D2067" s="236" t="s">
        <v>167</v>
      </c>
      <c r="E2067" s="237" t="s">
        <v>36</v>
      </c>
      <c r="F2067" s="238" t="s">
        <v>1169</v>
      </c>
      <c r="G2067" s="235"/>
      <c r="H2067" s="237" t="s">
        <v>36</v>
      </c>
      <c r="I2067" s="239"/>
      <c r="J2067" s="235"/>
      <c r="K2067" s="235"/>
      <c r="L2067" s="240"/>
      <c r="M2067" s="241"/>
      <c r="N2067" s="242"/>
      <c r="O2067" s="242"/>
      <c r="P2067" s="242"/>
      <c r="Q2067" s="242"/>
      <c r="R2067" s="242"/>
      <c r="S2067" s="242"/>
      <c r="T2067" s="243"/>
      <c r="U2067" s="13"/>
      <c r="V2067" s="13"/>
      <c r="W2067" s="13"/>
      <c r="X2067" s="13"/>
      <c r="Y2067" s="13"/>
      <c r="Z2067" s="13"/>
      <c r="AA2067" s="13"/>
      <c r="AB2067" s="13"/>
      <c r="AC2067" s="13"/>
      <c r="AD2067" s="13"/>
      <c r="AE2067" s="13"/>
      <c r="AT2067" s="244" t="s">
        <v>167</v>
      </c>
      <c r="AU2067" s="244" t="s">
        <v>94</v>
      </c>
      <c r="AV2067" s="13" t="s">
        <v>91</v>
      </c>
      <c r="AW2067" s="13" t="s">
        <v>43</v>
      </c>
      <c r="AX2067" s="13" t="s">
        <v>83</v>
      </c>
      <c r="AY2067" s="244" t="s">
        <v>156</v>
      </c>
    </row>
    <row r="2068" s="13" customFormat="1">
      <c r="A2068" s="13"/>
      <c r="B2068" s="234"/>
      <c r="C2068" s="235"/>
      <c r="D2068" s="236" t="s">
        <v>167</v>
      </c>
      <c r="E2068" s="237" t="s">
        <v>36</v>
      </c>
      <c r="F2068" s="238" t="s">
        <v>1170</v>
      </c>
      <c r="G2068" s="235"/>
      <c r="H2068" s="237" t="s">
        <v>36</v>
      </c>
      <c r="I2068" s="239"/>
      <c r="J2068" s="235"/>
      <c r="K2068" s="235"/>
      <c r="L2068" s="240"/>
      <c r="M2068" s="241"/>
      <c r="N2068" s="242"/>
      <c r="O2068" s="242"/>
      <c r="P2068" s="242"/>
      <c r="Q2068" s="242"/>
      <c r="R2068" s="242"/>
      <c r="S2068" s="242"/>
      <c r="T2068" s="243"/>
      <c r="U2068" s="13"/>
      <c r="V2068" s="13"/>
      <c r="W2068" s="13"/>
      <c r="X2068" s="13"/>
      <c r="Y2068" s="13"/>
      <c r="Z2068" s="13"/>
      <c r="AA2068" s="13"/>
      <c r="AB2068" s="13"/>
      <c r="AC2068" s="13"/>
      <c r="AD2068" s="13"/>
      <c r="AE2068" s="13"/>
      <c r="AT2068" s="244" t="s">
        <v>167</v>
      </c>
      <c r="AU2068" s="244" t="s">
        <v>94</v>
      </c>
      <c r="AV2068" s="13" t="s">
        <v>91</v>
      </c>
      <c r="AW2068" s="13" t="s">
        <v>43</v>
      </c>
      <c r="AX2068" s="13" t="s">
        <v>83</v>
      </c>
      <c r="AY2068" s="244" t="s">
        <v>156</v>
      </c>
    </row>
    <row r="2069" s="13" customFormat="1">
      <c r="A2069" s="13"/>
      <c r="B2069" s="234"/>
      <c r="C2069" s="235"/>
      <c r="D2069" s="236" t="s">
        <v>167</v>
      </c>
      <c r="E2069" s="237" t="s">
        <v>36</v>
      </c>
      <c r="F2069" s="238" t="s">
        <v>1171</v>
      </c>
      <c r="G2069" s="235"/>
      <c r="H2069" s="237" t="s">
        <v>36</v>
      </c>
      <c r="I2069" s="239"/>
      <c r="J2069" s="235"/>
      <c r="K2069" s="235"/>
      <c r="L2069" s="240"/>
      <c r="M2069" s="241"/>
      <c r="N2069" s="242"/>
      <c r="O2069" s="242"/>
      <c r="P2069" s="242"/>
      <c r="Q2069" s="242"/>
      <c r="R2069" s="242"/>
      <c r="S2069" s="242"/>
      <c r="T2069" s="243"/>
      <c r="U2069" s="13"/>
      <c r="V2069" s="13"/>
      <c r="W2069" s="13"/>
      <c r="X2069" s="13"/>
      <c r="Y2069" s="13"/>
      <c r="Z2069" s="13"/>
      <c r="AA2069" s="13"/>
      <c r="AB2069" s="13"/>
      <c r="AC2069" s="13"/>
      <c r="AD2069" s="13"/>
      <c r="AE2069" s="13"/>
      <c r="AT2069" s="244" t="s">
        <v>167</v>
      </c>
      <c r="AU2069" s="244" t="s">
        <v>94</v>
      </c>
      <c r="AV2069" s="13" t="s">
        <v>91</v>
      </c>
      <c r="AW2069" s="13" t="s">
        <v>43</v>
      </c>
      <c r="AX2069" s="13" t="s">
        <v>83</v>
      </c>
      <c r="AY2069" s="244" t="s">
        <v>156</v>
      </c>
    </row>
    <row r="2070" s="13" customFormat="1">
      <c r="A2070" s="13"/>
      <c r="B2070" s="234"/>
      <c r="C2070" s="235"/>
      <c r="D2070" s="236" t="s">
        <v>167</v>
      </c>
      <c r="E2070" s="237" t="s">
        <v>36</v>
      </c>
      <c r="F2070" s="238" t="s">
        <v>1172</v>
      </c>
      <c r="G2070" s="235"/>
      <c r="H2070" s="237" t="s">
        <v>36</v>
      </c>
      <c r="I2070" s="239"/>
      <c r="J2070" s="235"/>
      <c r="K2070" s="235"/>
      <c r="L2070" s="240"/>
      <c r="M2070" s="241"/>
      <c r="N2070" s="242"/>
      <c r="O2070" s="242"/>
      <c r="P2070" s="242"/>
      <c r="Q2070" s="242"/>
      <c r="R2070" s="242"/>
      <c r="S2070" s="242"/>
      <c r="T2070" s="243"/>
      <c r="U2070" s="13"/>
      <c r="V2070" s="13"/>
      <c r="W2070" s="13"/>
      <c r="X2070" s="13"/>
      <c r="Y2070" s="13"/>
      <c r="Z2070" s="13"/>
      <c r="AA2070" s="13"/>
      <c r="AB2070" s="13"/>
      <c r="AC2070" s="13"/>
      <c r="AD2070" s="13"/>
      <c r="AE2070" s="13"/>
      <c r="AT2070" s="244" t="s">
        <v>167</v>
      </c>
      <c r="AU2070" s="244" t="s">
        <v>94</v>
      </c>
      <c r="AV2070" s="13" t="s">
        <v>91</v>
      </c>
      <c r="AW2070" s="13" t="s">
        <v>43</v>
      </c>
      <c r="AX2070" s="13" t="s">
        <v>83</v>
      </c>
      <c r="AY2070" s="244" t="s">
        <v>156</v>
      </c>
    </row>
    <row r="2071" s="13" customFormat="1">
      <c r="A2071" s="13"/>
      <c r="B2071" s="234"/>
      <c r="C2071" s="235"/>
      <c r="D2071" s="236" t="s">
        <v>167</v>
      </c>
      <c r="E2071" s="237" t="s">
        <v>36</v>
      </c>
      <c r="F2071" s="238" t="s">
        <v>1173</v>
      </c>
      <c r="G2071" s="235"/>
      <c r="H2071" s="237" t="s">
        <v>36</v>
      </c>
      <c r="I2071" s="239"/>
      <c r="J2071" s="235"/>
      <c r="K2071" s="235"/>
      <c r="L2071" s="240"/>
      <c r="M2071" s="241"/>
      <c r="N2071" s="242"/>
      <c r="O2071" s="242"/>
      <c r="P2071" s="242"/>
      <c r="Q2071" s="242"/>
      <c r="R2071" s="242"/>
      <c r="S2071" s="242"/>
      <c r="T2071" s="243"/>
      <c r="U2071" s="13"/>
      <c r="V2071" s="13"/>
      <c r="W2071" s="13"/>
      <c r="X2071" s="13"/>
      <c r="Y2071" s="13"/>
      <c r="Z2071" s="13"/>
      <c r="AA2071" s="13"/>
      <c r="AB2071" s="13"/>
      <c r="AC2071" s="13"/>
      <c r="AD2071" s="13"/>
      <c r="AE2071" s="13"/>
      <c r="AT2071" s="244" t="s">
        <v>167</v>
      </c>
      <c r="AU2071" s="244" t="s">
        <v>94</v>
      </c>
      <c r="AV2071" s="13" t="s">
        <v>91</v>
      </c>
      <c r="AW2071" s="13" t="s">
        <v>43</v>
      </c>
      <c r="AX2071" s="13" t="s">
        <v>83</v>
      </c>
      <c r="AY2071" s="244" t="s">
        <v>156</v>
      </c>
    </row>
    <row r="2072" s="13" customFormat="1">
      <c r="A2072" s="13"/>
      <c r="B2072" s="234"/>
      <c r="C2072" s="235"/>
      <c r="D2072" s="236" t="s">
        <v>167</v>
      </c>
      <c r="E2072" s="237" t="s">
        <v>36</v>
      </c>
      <c r="F2072" s="238" t="s">
        <v>1174</v>
      </c>
      <c r="G2072" s="235"/>
      <c r="H2072" s="237" t="s">
        <v>36</v>
      </c>
      <c r="I2072" s="239"/>
      <c r="J2072" s="235"/>
      <c r="K2072" s="235"/>
      <c r="L2072" s="240"/>
      <c r="M2072" s="241"/>
      <c r="N2072" s="242"/>
      <c r="O2072" s="242"/>
      <c r="P2072" s="242"/>
      <c r="Q2072" s="242"/>
      <c r="R2072" s="242"/>
      <c r="S2072" s="242"/>
      <c r="T2072" s="243"/>
      <c r="U2072" s="13"/>
      <c r="V2072" s="13"/>
      <c r="W2072" s="13"/>
      <c r="X2072" s="13"/>
      <c r="Y2072" s="13"/>
      <c r="Z2072" s="13"/>
      <c r="AA2072" s="13"/>
      <c r="AB2072" s="13"/>
      <c r="AC2072" s="13"/>
      <c r="AD2072" s="13"/>
      <c r="AE2072" s="13"/>
      <c r="AT2072" s="244" t="s">
        <v>167</v>
      </c>
      <c r="AU2072" s="244" t="s">
        <v>94</v>
      </c>
      <c r="AV2072" s="13" t="s">
        <v>91</v>
      </c>
      <c r="AW2072" s="13" t="s">
        <v>43</v>
      </c>
      <c r="AX2072" s="13" t="s">
        <v>83</v>
      </c>
      <c r="AY2072" s="244" t="s">
        <v>156</v>
      </c>
    </row>
    <row r="2073" s="13" customFormat="1">
      <c r="A2073" s="13"/>
      <c r="B2073" s="234"/>
      <c r="C2073" s="235"/>
      <c r="D2073" s="236" t="s">
        <v>167</v>
      </c>
      <c r="E2073" s="237" t="s">
        <v>36</v>
      </c>
      <c r="F2073" s="238" t="s">
        <v>1175</v>
      </c>
      <c r="G2073" s="235"/>
      <c r="H2073" s="237" t="s">
        <v>36</v>
      </c>
      <c r="I2073" s="239"/>
      <c r="J2073" s="235"/>
      <c r="K2073" s="235"/>
      <c r="L2073" s="240"/>
      <c r="M2073" s="241"/>
      <c r="N2073" s="242"/>
      <c r="O2073" s="242"/>
      <c r="P2073" s="242"/>
      <c r="Q2073" s="242"/>
      <c r="R2073" s="242"/>
      <c r="S2073" s="242"/>
      <c r="T2073" s="243"/>
      <c r="U2073" s="13"/>
      <c r="V2073" s="13"/>
      <c r="W2073" s="13"/>
      <c r="X2073" s="13"/>
      <c r="Y2073" s="13"/>
      <c r="Z2073" s="13"/>
      <c r="AA2073" s="13"/>
      <c r="AB2073" s="13"/>
      <c r="AC2073" s="13"/>
      <c r="AD2073" s="13"/>
      <c r="AE2073" s="13"/>
      <c r="AT2073" s="244" t="s">
        <v>167</v>
      </c>
      <c r="AU2073" s="244" t="s">
        <v>94</v>
      </c>
      <c r="AV2073" s="13" t="s">
        <v>91</v>
      </c>
      <c r="AW2073" s="13" t="s">
        <v>43</v>
      </c>
      <c r="AX2073" s="13" t="s">
        <v>83</v>
      </c>
      <c r="AY2073" s="244" t="s">
        <v>156</v>
      </c>
    </row>
    <row r="2074" s="13" customFormat="1">
      <c r="A2074" s="13"/>
      <c r="B2074" s="234"/>
      <c r="C2074" s="235"/>
      <c r="D2074" s="236" t="s">
        <v>167</v>
      </c>
      <c r="E2074" s="237" t="s">
        <v>36</v>
      </c>
      <c r="F2074" s="238" t="s">
        <v>1176</v>
      </c>
      <c r="G2074" s="235"/>
      <c r="H2074" s="237" t="s">
        <v>36</v>
      </c>
      <c r="I2074" s="239"/>
      <c r="J2074" s="235"/>
      <c r="K2074" s="235"/>
      <c r="L2074" s="240"/>
      <c r="M2074" s="241"/>
      <c r="N2074" s="242"/>
      <c r="O2074" s="242"/>
      <c r="P2074" s="242"/>
      <c r="Q2074" s="242"/>
      <c r="R2074" s="242"/>
      <c r="S2074" s="242"/>
      <c r="T2074" s="243"/>
      <c r="U2074" s="13"/>
      <c r="V2074" s="13"/>
      <c r="W2074" s="13"/>
      <c r="X2074" s="13"/>
      <c r="Y2074" s="13"/>
      <c r="Z2074" s="13"/>
      <c r="AA2074" s="13"/>
      <c r="AB2074" s="13"/>
      <c r="AC2074" s="13"/>
      <c r="AD2074" s="13"/>
      <c r="AE2074" s="13"/>
      <c r="AT2074" s="244" t="s">
        <v>167</v>
      </c>
      <c r="AU2074" s="244" t="s">
        <v>94</v>
      </c>
      <c r="AV2074" s="13" t="s">
        <v>91</v>
      </c>
      <c r="AW2074" s="13" t="s">
        <v>43</v>
      </c>
      <c r="AX2074" s="13" t="s">
        <v>83</v>
      </c>
      <c r="AY2074" s="244" t="s">
        <v>156</v>
      </c>
    </row>
    <row r="2075" s="13" customFormat="1">
      <c r="A2075" s="13"/>
      <c r="B2075" s="234"/>
      <c r="C2075" s="235"/>
      <c r="D2075" s="236" t="s">
        <v>167</v>
      </c>
      <c r="E2075" s="237" t="s">
        <v>36</v>
      </c>
      <c r="F2075" s="238" t="s">
        <v>1177</v>
      </c>
      <c r="G2075" s="235"/>
      <c r="H2075" s="237" t="s">
        <v>36</v>
      </c>
      <c r="I2075" s="239"/>
      <c r="J2075" s="235"/>
      <c r="K2075" s="235"/>
      <c r="L2075" s="240"/>
      <c r="M2075" s="241"/>
      <c r="N2075" s="242"/>
      <c r="O2075" s="242"/>
      <c r="P2075" s="242"/>
      <c r="Q2075" s="242"/>
      <c r="R2075" s="242"/>
      <c r="S2075" s="242"/>
      <c r="T2075" s="243"/>
      <c r="U2075" s="13"/>
      <c r="V2075" s="13"/>
      <c r="W2075" s="13"/>
      <c r="X2075" s="13"/>
      <c r="Y2075" s="13"/>
      <c r="Z2075" s="13"/>
      <c r="AA2075" s="13"/>
      <c r="AB2075" s="13"/>
      <c r="AC2075" s="13"/>
      <c r="AD2075" s="13"/>
      <c r="AE2075" s="13"/>
      <c r="AT2075" s="244" t="s">
        <v>167</v>
      </c>
      <c r="AU2075" s="244" t="s">
        <v>94</v>
      </c>
      <c r="AV2075" s="13" t="s">
        <v>91</v>
      </c>
      <c r="AW2075" s="13" t="s">
        <v>43</v>
      </c>
      <c r="AX2075" s="13" t="s">
        <v>83</v>
      </c>
      <c r="AY2075" s="244" t="s">
        <v>156</v>
      </c>
    </row>
    <row r="2076" s="13" customFormat="1">
      <c r="A2076" s="13"/>
      <c r="B2076" s="234"/>
      <c r="C2076" s="235"/>
      <c r="D2076" s="236" t="s">
        <v>167</v>
      </c>
      <c r="E2076" s="237" t="s">
        <v>36</v>
      </c>
      <c r="F2076" s="238" t="s">
        <v>555</v>
      </c>
      <c r="G2076" s="235"/>
      <c r="H2076" s="237" t="s">
        <v>36</v>
      </c>
      <c r="I2076" s="239"/>
      <c r="J2076" s="235"/>
      <c r="K2076" s="235"/>
      <c r="L2076" s="240"/>
      <c r="M2076" s="241"/>
      <c r="N2076" s="242"/>
      <c r="O2076" s="242"/>
      <c r="P2076" s="242"/>
      <c r="Q2076" s="242"/>
      <c r="R2076" s="242"/>
      <c r="S2076" s="242"/>
      <c r="T2076" s="243"/>
      <c r="U2076" s="13"/>
      <c r="V2076" s="13"/>
      <c r="W2076" s="13"/>
      <c r="X2076" s="13"/>
      <c r="Y2076" s="13"/>
      <c r="Z2076" s="13"/>
      <c r="AA2076" s="13"/>
      <c r="AB2076" s="13"/>
      <c r="AC2076" s="13"/>
      <c r="AD2076" s="13"/>
      <c r="AE2076" s="13"/>
      <c r="AT2076" s="244" t="s">
        <v>167</v>
      </c>
      <c r="AU2076" s="244" t="s">
        <v>94</v>
      </c>
      <c r="AV2076" s="13" t="s">
        <v>91</v>
      </c>
      <c r="AW2076" s="13" t="s">
        <v>43</v>
      </c>
      <c r="AX2076" s="13" t="s">
        <v>83</v>
      </c>
      <c r="AY2076" s="244" t="s">
        <v>156</v>
      </c>
    </row>
    <row r="2077" s="13" customFormat="1">
      <c r="A2077" s="13"/>
      <c r="B2077" s="234"/>
      <c r="C2077" s="235"/>
      <c r="D2077" s="236" t="s">
        <v>167</v>
      </c>
      <c r="E2077" s="237" t="s">
        <v>36</v>
      </c>
      <c r="F2077" s="238" t="s">
        <v>1178</v>
      </c>
      <c r="G2077" s="235"/>
      <c r="H2077" s="237" t="s">
        <v>36</v>
      </c>
      <c r="I2077" s="239"/>
      <c r="J2077" s="235"/>
      <c r="K2077" s="235"/>
      <c r="L2077" s="240"/>
      <c r="M2077" s="241"/>
      <c r="N2077" s="242"/>
      <c r="O2077" s="242"/>
      <c r="P2077" s="242"/>
      <c r="Q2077" s="242"/>
      <c r="R2077" s="242"/>
      <c r="S2077" s="242"/>
      <c r="T2077" s="243"/>
      <c r="U2077" s="13"/>
      <c r="V2077" s="13"/>
      <c r="W2077" s="13"/>
      <c r="X2077" s="13"/>
      <c r="Y2077" s="13"/>
      <c r="Z2077" s="13"/>
      <c r="AA2077" s="13"/>
      <c r="AB2077" s="13"/>
      <c r="AC2077" s="13"/>
      <c r="AD2077" s="13"/>
      <c r="AE2077" s="13"/>
      <c r="AT2077" s="244" t="s">
        <v>167</v>
      </c>
      <c r="AU2077" s="244" t="s">
        <v>94</v>
      </c>
      <c r="AV2077" s="13" t="s">
        <v>91</v>
      </c>
      <c r="AW2077" s="13" t="s">
        <v>43</v>
      </c>
      <c r="AX2077" s="13" t="s">
        <v>83</v>
      </c>
      <c r="AY2077" s="244" t="s">
        <v>156</v>
      </c>
    </row>
    <row r="2078" s="13" customFormat="1">
      <c r="A2078" s="13"/>
      <c r="B2078" s="234"/>
      <c r="C2078" s="235"/>
      <c r="D2078" s="236" t="s">
        <v>167</v>
      </c>
      <c r="E2078" s="237" t="s">
        <v>36</v>
      </c>
      <c r="F2078" s="238" t="s">
        <v>1179</v>
      </c>
      <c r="G2078" s="235"/>
      <c r="H2078" s="237" t="s">
        <v>36</v>
      </c>
      <c r="I2078" s="239"/>
      <c r="J2078" s="235"/>
      <c r="K2078" s="235"/>
      <c r="L2078" s="240"/>
      <c r="M2078" s="241"/>
      <c r="N2078" s="242"/>
      <c r="O2078" s="242"/>
      <c r="P2078" s="242"/>
      <c r="Q2078" s="242"/>
      <c r="R2078" s="242"/>
      <c r="S2078" s="242"/>
      <c r="T2078" s="243"/>
      <c r="U2078" s="13"/>
      <c r="V2078" s="13"/>
      <c r="W2078" s="13"/>
      <c r="X2078" s="13"/>
      <c r="Y2078" s="13"/>
      <c r="Z2078" s="13"/>
      <c r="AA2078" s="13"/>
      <c r="AB2078" s="13"/>
      <c r="AC2078" s="13"/>
      <c r="AD2078" s="13"/>
      <c r="AE2078" s="13"/>
      <c r="AT2078" s="244" t="s">
        <v>167</v>
      </c>
      <c r="AU2078" s="244" t="s">
        <v>94</v>
      </c>
      <c r="AV2078" s="13" t="s">
        <v>91</v>
      </c>
      <c r="AW2078" s="13" t="s">
        <v>43</v>
      </c>
      <c r="AX2078" s="13" t="s">
        <v>83</v>
      </c>
      <c r="AY2078" s="244" t="s">
        <v>156</v>
      </c>
    </row>
    <row r="2079" s="13" customFormat="1">
      <c r="A2079" s="13"/>
      <c r="B2079" s="234"/>
      <c r="C2079" s="235"/>
      <c r="D2079" s="236" t="s">
        <v>167</v>
      </c>
      <c r="E2079" s="237" t="s">
        <v>36</v>
      </c>
      <c r="F2079" s="238" t="s">
        <v>392</v>
      </c>
      <c r="G2079" s="235"/>
      <c r="H2079" s="237" t="s">
        <v>36</v>
      </c>
      <c r="I2079" s="239"/>
      <c r="J2079" s="235"/>
      <c r="K2079" s="235"/>
      <c r="L2079" s="240"/>
      <c r="M2079" s="241"/>
      <c r="N2079" s="242"/>
      <c r="O2079" s="242"/>
      <c r="P2079" s="242"/>
      <c r="Q2079" s="242"/>
      <c r="R2079" s="242"/>
      <c r="S2079" s="242"/>
      <c r="T2079" s="243"/>
      <c r="U2079" s="13"/>
      <c r="V2079" s="13"/>
      <c r="W2079" s="13"/>
      <c r="X2079" s="13"/>
      <c r="Y2079" s="13"/>
      <c r="Z2079" s="13"/>
      <c r="AA2079" s="13"/>
      <c r="AB2079" s="13"/>
      <c r="AC2079" s="13"/>
      <c r="AD2079" s="13"/>
      <c r="AE2079" s="13"/>
      <c r="AT2079" s="244" t="s">
        <v>167</v>
      </c>
      <c r="AU2079" s="244" t="s">
        <v>94</v>
      </c>
      <c r="AV2079" s="13" t="s">
        <v>91</v>
      </c>
      <c r="AW2079" s="13" t="s">
        <v>43</v>
      </c>
      <c r="AX2079" s="13" t="s">
        <v>83</v>
      </c>
      <c r="AY2079" s="244" t="s">
        <v>156</v>
      </c>
    </row>
    <row r="2080" s="13" customFormat="1">
      <c r="A2080" s="13"/>
      <c r="B2080" s="234"/>
      <c r="C2080" s="235"/>
      <c r="D2080" s="236" t="s">
        <v>167</v>
      </c>
      <c r="E2080" s="237" t="s">
        <v>36</v>
      </c>
      <c r="F2080" s="238" t="s">
        <v>907</v>
      </c>
      <c r="G2080" s="235"/>
      <c r="H2080" s="237" t="s">
        <v>36</v>
      </c>
      <c r="I2080" s="239"/>
      <c r="J2080" s="235"/>
      <c r="K2080" s="235"/>
      <c r="L2080" s="240"/>
      <c r="M2080" s="241"/>
      <c r="N2080" s="242"/>
      <c r="O2080" s="242"/>
      <c r="P2080" s="242"/>
      <c r="Q2080" s="242"/>
      <c r="R2080" s="242"/>
      <c r="S2080" s="242"/>
      <c r="T2080" s="243"/>
      <c r="U2080" s="13"/>
      <c r="V2080" s="13"/>
      <c r="W2080" s="13"/>
      <c r="X2080" s="13"/>
      <c r="Y2080" s="13"/>
      <c r="Z2080" s="13"/>
      <c r="AA2080" s="13"/>
      <c r="AB2080" s="13"/>
      <c r="AC2080" s="13"/>
      <c r="AD2080" s="13"/>
      <c r="AE2080" s="13"/>
      <c r="AT2080" s="244" t="s">
        <v>167</v>
      </c>
      <c r="AU2080" s="244" t="s">
        <v>94</v>
      </c>
      <c r="AV2080" s="13" t="s">
        <v>91</v>
      </c>
      <c r="AW2080" s="13" t="s">
        <v>43</v>
      </c>
      <c r="AX2080" s="13" t="s">
        <v>83</v>
      </c>
      <c r="AY2080" s="244" t="s">
        <v>156</v>
      </c>
    </row>
    <row r="2081" s="13" customFormat="1">
      <c r="A2081" s="13"/>
      <c r="B2081" s="234"/>
      <c r="C2081" s="235"/>
      <c r="D2081" s="236" t="s">
        <v>167</v>
      </c>
      <c r="E2081" s="237" t="s">
        <v>36</v>
      </c>
      <c r="F2081" s="238" t="s">
        <v>908</v>
      </c>
      <c r="G2081" s="235"/>
      <c r="H2081" s="237" t="s">
        <v>36</v>
      </c>
      <c r="I2081" s="239"/>
      <c r="J2081" s="235"/>
      <c r="K2081" s="235"/>
      <c r="L2081" s="240"/>
      <c r="M2081" s="241"/>
      <c r="N2081" s="242"/>
      <c r="O2081" s="242"/>
      <c r="P2081" s="242"/>
      <c r="Q2081" s="242"/>
      <c r="R2081" s="242"/>
      <c r="S2081" s="242"/>
      <c r="T2081" s="243"/>
      <c r="U2081" s="13"/>
      <c r="V2081" s="13"/>
      <c r="W2081" s="13"/>
      <c r="X2081" s="13"/>
      <c r="Y2081" s="13"/>
      <c r="Z2081" s="13"/>
      <c r="AA2081" s="13"/>
      <c r="AB2081" s="13"/>
      <c r="AC2081" s="13"/>
      <c r="AD2081" s="13"/>
      <c r="AE2081" s="13"/>
      <c r="AT2081" s="244" t="s">
        <v>167</v>
      </c>
      <c r="AU2081" s="244" t="s">
        <v>94</v>
      </c>
      <c r="AV2081" s="13" t="s">
        <v>91</v>
      </c>
      <c r="AW2081" s="13" t="s">
        <v>43</v>
      </c>
      <c r="AX2081" s="13" t="s">
        <v>83</v>
      </c>
      <c r="AY2081" s="244" t="s">
        <v>156</v>
      </c>
    </row>
    <row r="2082" s="14" customFormat="1">
      <c r="A2082" s="14"/>
      <c r="B2082" s="245"/>
      <c r="C2082" s="246"/>
      <c r="D2082" s="236" t="s">
        <v>167</v>
      </c>
      <c r="E2082" s="247" t="s">
        <v>36</v>
      </c>
      <c r="F2082" s="248" t="s">
        <v>909</v>
      </c>
      <c r="G2082" s="246"/>
      <c r="H2082" s="249">
        <v>38.799999999999997</v>
      </c>
      <c r="I2082" s="250"/>
      <c r="J2082" s="246"/>
      <c r="K2082" s="246"/>
      <c r="L2082" s="251"/>
      <c r="M2082" s="252"/>
      <c r="N2082" s="253"/>
      <c r="O2082" s="253"/>
      <c r="P2082" s="253"/>
      <c r="Q2082" s="253"/>
      <c r="R2082" s="253"/>
      <c r="S2082" s="253"/>
      <c r="T2082" s="254"/>
      <c r="U2082" s="14"/>
      <c r="V2082" s="14"/>
      <c r="W2082" s="14"/>
      <c r="X2082" s="14"/>
      <c r="Y2082" s="14"/>
      <c r="Z2082" s="14"/>
      <c r="AA2082" s="14"/>
      <c r="AB2082" s="14"/>
      <c r="AC2082" s="14"/>
      <c r="AD2082" s="14"/>
      <c r="AE2082" s="14"/>
      <c r="AT2082" s="255" t="s">
        <v>167</v>
      </c>
      <c r="AU2082" s="255" t="s">
        <v>94</v>
      </c>
      <c r="AV2082" s="14" t="s">
        <v>94</v>
      </c>
      <c r="AW2082" s="14" t="s">
        <v>43</v>
      </c>
      <c r="AX2082" s="14" t="s">
        <v>83</v>
      </c>
      <c r="AY2082" s="255" t="s">
        <v>156</v>
      </c>
    </row>
    <row r="2083" s="13" customFormat="1">
      <c r="A2083" s="13"/>
      <c r="B2083" s="234"/>
      <c r="C2083" s="235"/>
      <c r="D2083" s="236" t="s">
        <v>167</v>
      </c>
      <c r="E2083" s="237" t="s">
        <v>36</v>
      </c>
      <c r="F2083" s="238" t="s">
        <v>910</v>
      </c>
      <c r="G2083" s="235"/>
      <c r="H2083" s="237" t="s">
        <v>36</v>
      </c>
      <c r="I2083" s="239"/>
      <c r="J2083" s="235"/>
      <c r="K2083" s="235"/>
      <c r="L2083" s="240"/>
      <c r="M2083" s="241"/>
      <c r="N2083" s="242"/>
      <c r="O2083" s="242"/>
      <c r="P2083" s="242"/>
      <c r="Q2083" s="242"/>
      <c r="R2083" s="242"/>
      <c r="S2083" s="242"/>
      <c r="T2083" s="243"/>
      <c r="U2083" s="13"/>
      <c r="V2083" s="13"/>
      <c r="W2083" s="13"/>
      <c r="X2083" s="13"/>
      <c r="Y2083" s="13"/>
      <c r="Z2083" s="13"/>
      <c r="AA2083" s="13"/>
      <c r="AB2083" s="13"/>
      <c r="AC2083" s="13"/>
      <c r="AD2083" s="13"/>
      <c r="AE2083" s="13"/>
      <c r="AT2083" s="244" t="s">
        <v>167</v>
      </c>
      <c r="AU2083" s="244" t="s">
        <v>94</v>
      </c>
      <c r="AV2083" s="13" t="s">
        <v>91</v>
      </c>
      <c r="AW2083" s="13" t="s">
        <v>43</v>
      </c>
      <c r="AX2083" s="13" t="s">
        <v>83</v>
      </c>
      <c r="AY2083" s="244" t="s">
        <v>156</v>
      </c>
    </row>
    <row r="2084" s="14" customFormat="1">
      <c r="A2084" s="14"/>
      <c r="B2084" s="245"/>
      <c r="C2084" s="246"/>
      <c r="D2084" s="236" t="s">
        <v>167</v>
      </c>
      <c r="E2084" s="247" t="s">
        <v>36</v>
      </c>
      <c r="F2084" s="248" t="s">
        <v>911</v>
      </c>
      <c r="G2084" s="246"/>
      <c r="H2084" s="249">
        <v>39.200000000000003</v>
      </c>
      <c r="I2084" s="250"/>
      <c r="J2084" s="246"/>
      <c r="K2084" s="246"/>
      <c r="L2084" s="251"/>
      <c r="M2084" s="252"/>
      <c r="N2084" s="253"/>
      <c r="O2084" s="253"/>
      <c r="P2084" s="253"/>
      <c r="Q2084" s="253"/>
      <c r="R2084" s="253"/>
      <c r="S2084" s="253"/>
      <c r="T2084" s="254"/>
      <c r="U2084" s="14"/>
      <c r="V2084" s="14"/>
      <c r="W2084" s="14"/>
      <c r="X2084" s="14"/>
      <c r="Y2084" s="14"/>
      <c r="Z2084" s="14"/>
      <c r="AA2084" s="14"/>
      <c r="AB2084" s="14"/>
      <c r="AC2084" s="14"/>
      <c r="AD2084" s="14"/>
      <c r="AE2084" s="14"/>
      <c r="AT2084" s="255" t="s">
        <v>167</v>
      </c>
      <c r="AU2084" s="255" t="s">
        <v>94</v>
      </c>
      <c r="AV2084" s="14" t="s">
        <v>94</v>
      </c>
      <c r="AW2084" s="14" t="s">
        <v>43</v>
      </c>
      <c r="AX2084" s="14" t="s">
        <v>83</v>
      </c>
      <c r="AY2084" s="255" t="s">
        <v>156</v>
      </c>
    </row>
    <row r="2085" s="13" customFormat="1">
      <c r="A2085" s="13"/>
      <c r="B2085" s="234"/>
      <c r="C2085" s="235"/>
      <c r="D2085" s="236" t="s">
        <v>167</v>
      </c>
      <c r="E2085" s="237" t="s">
        <v>36</v>
      </c>
      <c r="F2085" s="238" t="s">
        <v>912</v>
      </c>
      <c r="G2085" s="235"/>
      <c r="H2085" s="237" t="s">
        <v>36</v>
      </c>
      <c r="I2085" s="239"/>
      <c r="J2085" s="235"/>
      <c r="K2085" s="235"/>
      <c r="L2085" s="240"/>
      <c r="M2085" s="241"/>
      <c r="N2085" s="242"/>
      <c r="O2085" s="242"/>
      <c r="P2085" s="242"/>
      <c r="Q2085" s="242"/>
      <c r="R2085" s="242"/>
      <c r="S2085" s="242"/>
      <c r="T2085" s="243"/>
      <c r="U2085" s="13"/>
      <c r="V2085" s="13"/>
      <c r="W2085" s="13"/>
      <c r="X2085" s="13"/>
      <c r="Y2085" s="13"/>
      <c r="Z2085" s="13"/>
      <c r="AA2085" s="13"/>
      <c r="AB2085" s="13"/>
      <c r="AC2085" s="13"/>
      <c r="AD2085" s="13"/>
      <c r="AE2085" s="13"/>
      <c r="AT2085" s="244" t="s">
        <v>167</v>
      </c>
      <c r="AU2085" s="244" t="s">
        <v>94</v>
      </c>
      <c r="AV2085" s="13" t="s">
        <v>91</v>
      </c>
      <c r="AW2085" s="13" t="s">
        <v>43</v>
      </c>
      <c r="AX2085" s="13" t="s">
        <v>83</v>
      </c>
      <c r="AY2085" s="244" t="s">
        <v>156</v>
      </c>
    </row>
    <row r="2086" s="14" customFormat="1">
      <c r="A2086" s="14"/>
      <c r="B2086" s="245"/>
      <c r="C2086" s="246"/>
      <c r="D2086" s="236" t="s">
        <v>167</v>
      </c>
      <c r="E2086" s="247" t="s">
        <v>36</v>
      </c>
      <c r="F2086" s="248" t="s">
        <v>913</v>
      </c>
      <c r="G2086" s="246"/>
      <c r="H2086" s="249">
        <v>105.8</v>
      </c>
      <c r="I2086" s="250"/>
      <c r="J2086" s="246"/>
      <c r="K2086" s="246"/>
      <c r="L2086" s="251"/>
      <c r="M2086" s="252"/>
      <c r="N2086" s="253"/>
      <c r="O2086" s="253"/>
      <c r="P2086" s="253"/>
      <c r="Q2086" s="253"/>
      <c r="R2086" s="253"/>
      <c r="S2086" s="253"/>
      <c r="T2086" s="254"/>
      <c r="U2086" s="14"/>
      <c r="V2086" s="14"/>
      <c r="W2086" s="14"/>
      <c r="X2086" s="14"/>
      <c r="Y2086" s="14"/>
      <c r="Z2086" s="14"/>
      <c r="AA2086" s="14"/>
      <c r="AB2086" s="14"/>
      <c r="AC2086" s="14"/>
      <c r="AD2086" s="14"/>
      <c r="AE2086" s="14"/>
      <c r="AT2086" s="255" t="s">
        <v>167</v>
      </c>
      <c r="AU2086" s="255" t="s">
        <v>94</v>
      </c>
      <c r="AV2086" s="14" t="s">
        <v>94</v>
      </c>
      <c r="AW2086" s="14" t="s">
        <v>43</v>
      </c>
      <c r="AX2086" s="14" t="s">
        <v>83</v>
      </c>
      <c r="AY2086" s="255" t="s">
        <v>156</v>
      </c>
    </row>
    <row r="2087" s="16" customFormat="1">
      <c r="A2087" s="16"/>
      <c r="B2087" s="267"/>
      <c r="C2087" s="268"/>
      <c r="D2087" s="236" t="s">
        <v>167</v>
      </c>
      <c r="E2087" s="269" t="s">
        <v>36</v>
      </c>
      <c r="F2087" s="270" t="s">
        <v>263</v>
      </c>
      <c r="G2087" s="268"/>
      <c r="H2087" s="271">
        <v>183.80000000000001</v>
      </c>
      <c r="I2087" s="272"/>
      <c r="J2087" s="268"/>
      <c r="K2087" s="268"/>
      <c r="L2087" s="273"/>
      <c r="M2087" s="274"/>
      <c r="N2087" s="275"/>
      <c r="O2087" s="275"/>
      <c r="P2087" s="275"/>
      <c r="Q2087" s="275"/>
      <c r="R2087" s="275"/>
      <c r="S2087" s="275"/>
      <c r="T2087" s="276"/>
      <c r="U2087" s="16"/>
      <c r="V2087" s="16"/>
      <c r="W2087" s="16"/>
      <c r="X2087" s="16"/>
      <c r="Y2087" s="16"/>
      <c r="Z2087" s="16"/>
      <c r="AA2087" s="16"/>
      <c r="AB2087" s="16"/>
      <c r="AC2087" s="16"/>
      <c r="AD2087" s="16"/>
      <c r="AE2087" s="16"/>
      <c r="AT2087" s="277" t="s">
        <v>167</v>
      </c>
      <c r="AU2087" s="277" t="s">
        <v>94</v>
      </c>
      <c r="AV2087" s="16" t="s">
        <v>181</v>
      </c>
      <c r="AW2087" s="16" t="s">
        <v>43</v>
      </c>
      <c r="AX2087" s="16" t="s">
        <v>83</v>
      </c>
      <c r="AY2087" s="277" t="s">
        <v>156</v>
      </c>
    </row>
    <row r="2088" s="13" customFormat="1">
      <c r="A2088" s="13"/>
      <c r="B2088" s="234"/>
      <c r="C2088" s="235"/>
      <c r="D2088" s="236" t="s">
        <v>167</v>
      </c>
      <c r="E2088" s="237" t="s">
        <v>36</v>
      </c>
      <c r="F2088" s="238" t="s">
        <v>2095</v>
      </c>
      <c r="G2088" s="235"/>
      <c r="H2088" s="237" t="s">
        <v>36</v>
      </c>
      <c r="I2088" s="239"/>
      <c r="J2088" s="235"/>
      <c r="K2088" s="235"/>
      <c r="L2088" s="240"/>
      <c r="M2088" s="241"/>
      <c r="N2088" s="242"/>
      <c r="O2088" s="242"/>
      <c r="P2088" s="242"/>
      <c r="Q2088" s="242"/>
      <c r="R2088" s="242"/>
      <c r="S2088" s="242"/>
      <c r="T2088" s="243"/>
      <c r="U2088" s="13"/>
      <c r="V2088" s="13"/>
      <c r="W2088" s="13"/>
      <c r="X2088" s="13"/>
      <c r="Y2088" s="13"/>
      <c r="Z2088" s="13"/>
      <c r="AA2088" s="13"/>
      <c r="AB2088" s="13"/>
      <c r="AC2088" s="13"/>
      <c r="AD2088" s="13"/>
      <c r="AE2088" s="13"/>
      <c r="AT2088" s="244" t="s">
        <v>167</v>
      </c>
      <c r="AU2088" s="244" t="s">
        <v>94</v>
      </c>
      <c r="AV2088" s="13" t="s">
        <v>91</v>
      </c>
      <c r="AW2088" s="13" t="s">
        <v>43</v>
      </c>
      <c r="AX2088" s="13" t="s">
        <v>83</v>
      </c>
      <c r="AY2088" s="244" t="s">
        <v>156</v>
      </c>
    </row>
    <row r="2089" s="13" customFormat="1">
      <c r="A2089" s="13"/>
      <c r="B2089" s="234"/>
      <c r="C2089" s="235"/>
      <c r="D2089" s="236" t="s">
        <v>167</v>
      </c>
      <c r="E2089" s="237" t="s">
        <v>36</v>
      </c>
      <c r="F2089" s="238" t="s">
        <v>2096</v>
      </c>
      <c r="G2089" s="235"/>
      <c r="H2089" s="237" t="s">
        <v>36</v>
      </c>
      <c r="I2089" s="239"/>
      <c r="J2089" s="235"/>
      <c r="K2089" s="235"/>
      <c r="L2089" s="240"/>
      <c r="M2089" s="241"/>
      <c r="N2089" s="242"/>
      <c r="O2089" s="242"/>
      <c r="P2089" s="242"/>
      <c r="Q2089" s="242"/>
      <c r="R2089" s="242"/>
      <c r="S2089" s="242"/>
      <c r="T2089" s="243"/>
      <c r="U2089" s="13"/>
      <c r="V2089" s="13"/>
      <c r="W2089" s="13"/>
      <c r="X2089" s="13"/>
      <c r="Y2089" s="13"/>
      <c r="Z2089" s="13"/>
      <c r="AA2089" s="13"/>
      <c r="AB2089" s="13"/>
      <c r="AC2089" s="13"/>
      <c r="AD2089" s="13"/>
      <c r="AE2089" s="13"/>
      <c r="AT2089" s="244" t="s">
        <v>167</v>
      </c>
      <c r="AU2089" s="244" t="s">
        <v>94</v>
      </c>
      <c r="AV2089" s="13" t="s">
        <v>91</v>
      </c>
      <c r="AW2089" s="13" t="s">
        <v>43</v>
      </c>
      <c r="AX2089" s="13" t="s">
        <v>83</v>
      </c>
      <c r="AY2089" s="244" t="s">
        <v>156</v>
      </c>
    </row>
    <row r="2090" s="13" customFormat="1">
      <c r="A2090" s="13"/>
      <c r="B2090" s="234"/>
      <c r="C2090" s="235"/>
      <c r="D2090" s="236" t="s">
        <v>167</v>
      </c>
      <c r="E2090" s="237" t="s">
        <v>36</v>
      </c>
      <c r="F2090" s="238" t="s">
        <v>2097</v>
      </c>
      <c r="G2090" s="235"/>
      <c r="H2090" s="237" t="s">
        <v>36</v>
      </c>
      <c r="I2090" s="239"/>
      <c r="J2090" s="235"/>
      <c r="K2090" s="235"/>
      <c r="L2090" s="240"/>
      <c r="M2090" s="241"/>
      <c r="N2090" s="242"/>
      <c r="O2090" s="242"/>
      <c r="P2090" s="242"/>
      <c r="Q2090" s="242"/>
      <c r="R2090" s="242"/>
      <c r="S2090" s="242"/>
      <c r="T2090" s="243"/>
      <c r="U2090" s="13"/>
      <c r="V2090" s="13"/>
      <c r="W2090" s="13"/>
      <c r="X2090" s="13"/>
      <c r="Y2090" s="13"/>
      <c r="Z2090" s="13"/>
      <c r="AA2090" s="13"/>
      <c r="AB2090" s="13"/>
      <c r="AC2090" s="13"/>
      <c r="AD2090" s="13"/>
      <c r="AE2090" s="13"/>
      <c r="AT2090" s="244" t="s">
        <v>167</v>
      </c>
      <c r="AU2090" s="244" t="s">
        <v>94</v>
      </c>
      <c r="AV2090" s="13" t="s">
        <v>91</v>
      </c>
      <c r="AW2090" s="13" t="s">
        <v>43</v>
      </c>
      <c r="AX2090" s="13" t="s">
        <v>83</v>
      </c>
      <c r="AY2090" s="244" t="s">
        <v>156</v>
      </c>
    </row>
    <row r="2091" s="13" customFormat="1">
      <c r="A2091" s="13"/>
      <c r="B2091" s="234"/>
      <c r="C2091" s="235"/>
      <c r="D2091" s="236" t="s">
        <v>167</v>
      </c>
      <c r="E2091" s="237" t="s">
        <v>36</v>
      </c>
      <c r="F2091" s="238" t="s">
        <v>392</v>
      </c>
      <c r="G2091" s="235"/>
      <c r="H2091" s="237" t="s">
        <v>36</v>
      </c>
      <c r="I2091" s="239"/>
      <c r="J2091" s="235"/>
      <c r="K2091" s="235"/>
      <c r="L2091" s="240"/>
      <c r="M2091" s="241"/>
      <c r="N2091" s="242"/>
      <c r="O2091" s="242"/>
      <c r="P2091" s="242"/>
      <c r="Q2091" s="242"/>
      <c r="R2091" s="242"/>
      <c r="S2091" s="242"/>
      <c r="T2091" s="243"/>
      <c r="U2091" s="13"/>
      <c r="V2091" s="13"/>
      <c r="W2091" s="13"/>
      <c r="X2091" s="13"/>
      <c r="Y2091" s="13"/>
      <c r="Z2091" s="13"/>
      <c r="AA2091" s="13"/>
      <c r="AB2091" s="13"/>
      <c r="AC2091" s="13"/>
      <c r="AD2091" s="13"/>
      <c r="AE2091" s="13"/>
      <c r="AT2091" s="244" t="s">
        <v>167</v>
      </c>
      <c r="AU2091" s="244" t="s">
        <v>94</v>
      </c>
      <c r="AV2091" s="13" t="s">
        <v>91</v>
      </c>
      <c r="AW2091" s="13" t="s">
        <v>43</v>
      </c>
      <c r="AX2091" s="13" t="s">
        <v>83</v>
      </c>
      <c r="AY2091" s="244" t="s">
        <v>156</v>
      </c>
    </row>
    <row r="2092" s="13" customFormat="1">
      <c r="A2092" s="13"/>
      <c r="B2092" s="234"/>
      <c r="C2092" s="235"/>
      <c r="D2092" s="236" t="s">
        <v>167</v>
      </c>
      <c r="E2092" s="237" t="s">
        <v>36</v>
      </c>
      <c r="F2092" s="238" t="s">
        <v>393</v>
      </c>
      <c r="G2092" s="235"/>
      <c r="H2092" s="237" t="s">
        <v>36</v>
      </c>
      <c r="I2092" s="239"/>
      <c r="J2092" s="235"/>
      <c r="K2092" s="235"/>
      <c r="L2092" s="240"/>
      <c r="M2092" s="241"/>
      <c r="N2092" s="242"/>
      <c r="O2092" s="242"/>
      <c r="P2092" s="242"/>
      <c r="Q2092" s="242"/>
      <c r="R2092" s="242"/>
      <c r="S2092" s="242"/>
      <c r="T2092" s="243"/>
      <c r="U2092" s="13"/>
      <c r="V2092" s="13"/>
      <c r="W2092" s="13"/>
      <c r="X2092" s="13"/>
      <c r="Y2092" s="13"/>
      <c r="Z2092" s="13"/>
      <c r="AA2092" s="13"/>
      <c r="AB2092" s="13"/>
      <c r="AC2092" s="13"/>
      <c r="AD2092" s="13"/>
      <c r="AE2092" s="13"/>
      <c r="AT2092" s="244" t="s">
        <v>167</v>
      </c>
      <c r="AU2092" s="244" t="s">
        <v>94</v>
      </c>
      <c r="AV2092" s="13" t="s">
        <v>91</v>
      </c>
      <c r="AW2092" s="13" t="s">
        <v>43</v>
      </c>
      <c r="AX2092" s="13" t="s">
        <v>83</v>
      </c>
      <c r="AY2092" s="244" t="s">
        <v>156</v>
      </c>
    </row>
    <row r="2093" s="14" customFormat="1">
      <c r="A2093" s="14"/>
      <c r="B2093" s="245"/>
      <c r="C2093" s="246"/>
      <c r="D2093" s="236" t="s">
        <v>167</v>
      </c>
      <c r="E2093" s="247" t="s">
        <v>36</v>
      </c>
      <c r="F2093" s="248" t="s">
        <v>247</v>
      </c>
      <c r="G2093" s="246"/>
      <c r="H2093" s="249">
        <v>60</v>
      </c>
      <c r="I2093" s="250"/>
      <c r="J2093" s="246"/>
      <c r="K2093" s="246"/>
      <c r="L2093" s="251"/>
      <c r="M2093" s="252"/>
      <c r="N2093" s="253"/>
      <c r="O2093" s="253"/>
      <c r="P2093" s="253"/>
      <c r="Q2093" s="253"/>
      <c r="R2093" s="253"/>
      <c r="S2093" s="253"/>
      <c r="T2093" s="254"/>
      <c r="U2093" s="14"/>
      <c r="V2093" s="14"/>
      <c r="W2093" s="14"/>
      <c r="X2093" s="14"/>
      <c r="Y2093" s="14"/>
      <c r="Z2093" s="14"/>
      <c r="AA2093" s="14"/>
      <c r="AB2093" s="14"/>
      <c r="AC2093" s="14"/>
      <c r="AD2093" s="14"/>
      <c r="AE2093" s="14"/>
      <c r="AT2093" s="255" t="s">
        <v>167</v>
      </c>
      <c r="AU2093" s="255" t="s">
        <v>94</v>
      </c>
      <c r="AV2093" s="14" t="s">
        <v>94</v>
      </c>
      <c r="AW2093" s="14" t="s">
        <v>43</v>
      </c>
      <c r="AX2093" s="14" t="s">
        <v>83</v>
      </c>
      <c r="AY2093" s="255" t="s">
        <v>156</v>
      </c>
    </row>
    <row r="2094" s="14" customFormat="1">
      <c r="A2094" s="14"/>
      <c r="B2094" s="245"/>
      <c r="C2094" s="246"/>
      <c r="D2094" s="236" t="s">
        <v>167</v>
      </c>
      <c r="E2094" s="247" t="s">
        <v>36</v>
      </c>
      <c r="F2094" s="248" t="s">
        <v>248</v>
      </c>
      <c r="G2094" s="246"/>
      <c r="H2094" s="249">
        <v>28</v>
      </c>
      <c r="I2094" s="250"/>
      <c r="J2094" s="246"/>
      <c r="K2094" s="246"/>
      <c r="L2094" s="251"/>
      <c r="M2094" s="252"/>
      <c r="N2094" s="253"/>
      <c r="O2094" s="253"/>
      <c r="P2094" s="253"/>
      <c r="Q2094" s="253"/>
      <c r="R2094" s="253"/>
      <c r="S2094" s="253"/>
      <c r="T2094" s="254"/>
      <c r="U2094" s="14"/>
      <c r="V2094" s="14"/>
      <c r="W2094" s="14"/>
      <c r="X2094" s="14"/>
      <c r="Y2094" s="14"/>
      <c r="Z2094" s="14"/>
      <c r="AA2094" s="14"/>
      <c r="AB2094" s="14"/>
      <c r="AC2094" s="14"/>
      <c r="AD2094" s="14"/>
      <c r="AE2094" s="14"/>
      <c r="AT2094" s="255" t="s">
        <v>167</v>
      </c>
      <c r="AU2094" s="255" t="s">
        <v>94</v>
      </c>
      <c r="AV2094" s="14" t="s">
        <v>94</v>
      </c>
      <c r="AW2094" s="14" t="s">
        <v>43</v>
      </c>
      <c r="AX2094" s="14" t="s">
        <v>83</v>
      </c>
      <c r="AY2094" s="255" t="s">
        <v>156</v>
      </c>
    </row>
    <row r="2095" s="14" customFormat="1">
      <c r="A2095" s="14"/>
      <c r="B2095" s="245"/>
      <c r="C2095" s="246"/>
      <c r="D2095" s="236" t="s">
        <v>167</v>
      </c>
      <c r="E2095" s="247" t="s">
        <v>36</v>
      </c>
      <c r="F2095" s="248" t="s">
        <v>249</v>
      </c>
      <c r="G2095" s="246"/>
      <c r="H2095" s="249">
        <v>27.199999999999999</v>
      </c>
      <c r="I2095" s="250"/>
      <c r="J2095" s="246"/>
      <c r="K2095" s="246"/>
      <c r="L2095" s="251"/>
      <c r="M2095" s="252"/>
      <c r="N2095" s="253"/>
      <c r="O2095" s="253"/>
      <c r="P2095" s="253"/>
      <c r="Q2095" s="253"/>
      <c r="R2095" s="253"/>
      <c r="S2095" s="253"/>
      <c r="T2095" s="254"/>
      <c r="U2095" s="14"/>
      <c r="V2095" s="14"/>
      <c r="W2095" s="14"/>
      <c r="X2095" s="14"/>
      <c r="Y2095" s="14"/>
      <c r="Z2095" s="14"/>
      <c r="AA2095" s="14"/>
      <c r="AB2095" s="14"/>
      <c r="AC2095" s="14"/>
      <c r="AD2095" s="14"/>
      <c r="AE2095" s="14"/>
      <c r="AT2095" s="255" t="s">
        <v>167</v>
      </c>
      <c r="AU2095" s="255" t="s">
        <v>94</v>
      </c>
      <c r="AV2095" s="14" t="s">
        <v>94</v>
      </c>
      <c r="AW2095" s="14" t="s">
        <v>43</v>
      </c>
      <c r="AX2095" s="14" t="s">
        <v>83</v>
      </c>
      <c r="AY2095" s="255" t="s">
        <v>156</v>
      </c>
    </row>
    <row r="2096" s="16" customFormat="1">
      <c r="A2096" s="16"/>
      <c r="B2096" s="267"/>
      <c r="C2096" s="268"/>
      <c r="D2096" s="236" t="s">
        <v>167</v>
      </c>
      <c r="E2096" s="269" t="s">
        <v>36</v>
      </c>
      <c r="F2096" s="270" t="s">
        <v>263</v>
      </c>
      <c r="G2096" s="268"/>
      <c r="H2096" s="271">
        <v>115.2</v>
      </c>
      <c r="I2096" s="272"/>
      <c r="J2096" s="268"/>
      <c r="K2096" s="268"/>
      <c r="L2096" s="273"/>
      <c r="M2096" s="274"/>
      <c r="N2096" s="275"/>
      <c r="O2096" s="275"/>
      <c r="P2096" s="275"/>
      <c r="Q2096" s="275"/>
      <c r="R2096" s="275"/>
      <c r="S2096" s="275"/>
      <c r="T2096" s="276"/>
      <c r="U2096" s="16"/>
      <c r="V2096" s="16"/>
      <c r="W2096" s="16"/>
      <c r="X2096" s="16"/>
      <c r="Y2096" s="16"/>
      <c r="Z2096" s="16"/>
      <c r="AA2096" s="16"/>
      <c r="AB2096" s="16"/>
      <c r="AC2096" s="16"/>
      <c r="AD2096" s="16"/>
      <c r="AE2096" s="16"/>
      <c r="AT2096" s="277" t="s">
        <v>167</v>
      </c>
      <c r="AU2096" s="277" t="s">
        <v>94</v>
      </c>
      <c r="AV2096" s="16" t="s">
        <v>181</v>
      </c>
      <c r="AW2096" s="16" t="s">
        <v>43</v>
      </c>
      <c r="AX2096" s="16" t="s">
        <v>83</v>
      </c>
      <c r="AY2096" s="277" t="s">
        <v>156</v>
      </c>
    </row>
    <row r="2097" s="15" customFormat="1">
      <c r="A2097" s="15"/>
      <c r="B2097" s="256"/>
      <c r="C2097" s="257"/>
      <c r="D2097" s="236" t="s">
        <v>167</v>
      </c>
      <c r="E2097" s="258" t="s">
        <v>36</v>
      </c>
      <c r="F2097" s="259" t="s">
        <v>250</v>
      </c>
      <c r="G2097" s="257"/>
      <c r="H2097" s="260">
        <v>299</v>
      </c>
      <c r="I2097" s="261"/>
      <c r="J2097" s="257"/>
      <c r="K2097" s="257"/>
      <c r="L2097" s="262"/>
      <c r="M2097" s="263"/>
      <c r="N2097" s="264"/>
      <c r="O2097" s="264"/>
      <c r="P2097" s="264"/>
      <c r="Q2097" s="264"/>
      <c r="R2097" s="264"/>
      <c r="S2097" s="264"/>
      <c r="T2097" s="265"/>
      <c r="U2097" s="15"/>
      <c r="V2097" s="15"/>
      <c r="W2097" s="15"/>
      <c r="X2097" s="15"/>
      <c r="Y2097" s="15"/>
      <c r="Z2097" s="15"/>
      <c r="AA2097" s="15"/>
      <c r="AB2097" s="15"/>
      <c r="AC2097" s="15"/>
      <c r="AD2097" s="15"/>
      <c r="AE2097" s="15"/>
      <c r="AT2097" s="266" t="s">
        <v>167</v>
      </c>
      <c r="AU2097" s="266" t="s">
        <v>94</v>
      </c>
      <c r="AV2097" s="15" t="s">
        <v>163</v>
      </c>
      <c r="AW2097" s="15" t="s">
        <v>43</v>
      </c>
      <c r="AX2097" s="15" t="s">
        <v>91</v>
      </c>
      <c r="AY2097" s="266" t="s">
        <v>156</v>
      </c>
    </row>
    <row r="2098" s="2" customFormat="1" ht="33" customHeight="1">
      <c r="A2098" s="42"/>
      <c r="B2098" s="43"/>
      <c r="C2098" s="282" t="s">
        <v>2118</v>
      </c>
      <c r="D2098" s="282" t="s">
        <v>849</v>
      </c>
      <c r="E2098" s="283" t="s">
        <v>2119</v>
      </c>
      <c r="F2098" s="284" t="s">
        <v>2120</v>
      </c>
      <c r="G2098" s="285" t="s">
        <v>161</v>
      </c>
      <c r="H2098" s="286">
        <v>328.89999999999998</v>
      </c>
      <c r="I2098" s="287"/>
      <c r="J2098" s="288">
        <f>ROUND(I2098*H2098,2)</f>
        <v>0</v>
      </c>
      <c r="K2098" s="284" t="s">
        <v>162</v>
      </c>
      <c r="L2098" s="289"/>
      <c r="M2098" s="290" t="s">
        <v>36</v>
      </c>
      <c r="N2098" s="291" t="s">
        <v>54</v>
      </c>
      <c r="O2098" s="88"/>
      <c r="P2098" s="225">
        <f>O2098*H2098</f>
        <v>0</v>
      </c>
      <c r="Q2098" s="225">
        <v>0.0032000000000000002</v>
      </c>
      <c r="R2098" s="225">
        <f>Q2098*H2098</f>
        <v>1.0524800000000001</v>
      </c>
      <c r="S2098" s="225">
        <v>0</v>
      </c>
      <c r="T2098" s="226">
        <f>S2098*H2098</f>
        <v>0</v>
      </c>
      <c r="U2098" s="42"/>
      <c r="V2098" s="42"/>
      <c r="W2098" s="42"/>
      <c r="X2098" s="42"/>
      <c r="Y2098" s="42"/>
      <c r="Z2098" s="42"/>
      <c r="AA2098" s="42"/>
      <c r="AB2098" s="42"/>
      <c r="AC2098" s="42"/>
      <c r="AD2098" s="42"/>
      <c r="AE2098" s="42"/>
      <c r="AR2098" s="227" t="s">
        <v>401</v>
      </c>
      <c r="AT2098" s="227" t="s">
        <v>849</v>
      </c>
      <c r="AU2098" s="227" t="s">
        <v>94</v>
      </c>
      <c r="AY2098" s="20" t="s">
        <v>156</v>
      </c>
      <c r="BE2098" s="228">
        <f>IF(N2098="základní",J2098,0)</f>
        <v>0</v>
      </c>
      <c r="BF2098" s="228">
        <f>IF(N2098="snížená",J2098,0)</f>
        <v>0</v>
      </c>
      <c r="BG2098" s="228">
        <f>IF(N2098="zákl. přenesená",J2098,0)</f>
        <v>0</v>
      </c>
      <c r="BH2098" s="228">
        <f>IF(N2098="sníž. přenesená",J2098,0)</f>
        <v>0</v>
      </c>
      <c r="BI2098" s="228">
        <f>IF(N2098="nulová",J2098,0)</f>
        <v>0</v>
      </c>
      <c r="BJ2098" s="20" t="s">
        <v>91</v>
      </c>
      <c r="BK2098" s="228">
        <f>ROUND(I2098*H2098,2)</f>
        <v>0</v>
      </c>
      <c r="BL2098" s="20" t="s">
        <v>291</v>
      </c>
      <c r="BM2098" s="227" t="s">
        <v>2121</v>
      </c>
    </row>
    <row r="2099" s="14" customFormat="1">
      <c r="A2099" s="14"/>
      <c r="B2099" s="245"/>
      <c r="C2099" s="246"/>
      <c r="D2099" s="236" t="s">
        <v>167</v>
      </c>
      <c r="E2099" s="246"/>
      <c r="F2099" s="248" t="s">
        <v>2122</v>
      </c>
      <c r="G2099" s="246"/>
      <c r="H2099" s="249">
        <v>328.89999999999998</v>
      </c>
      <c r="I2099" s="250"/>
      <c r="J2099" s="246"/>
      <c r="K2099" s="246"/>
      <c r="L2099" s="251"/>
      <c r="M2099" s="252"/>
      <c r="N2099" s="253"/>
      <c r="O2099" s="253"/>
      <c r="P2099" s="253"/>
      <c r="Q2099" s="253"/>
      <c r="R2099" s="253"/>
      <c r="S2099" s="253"/>
      <c r="T2099" s="254"/>
      <c r="U2099" s="14"/>
      <c r="V2099" s="14"/>
      <c r="W2099" s="14"/>
      <c r="X2099" s="14"/>
      <c r="Y2099" s="14"/>
      <c r="Z2099" s="14"/>
      <c r="AA2099" s="14"/>
      <c r="AB2099" s="14"/>
      <c r="AC2099" s="14"/>
      <c r="AD2099" s="14"/>
      <c r="AE2099" s="14"/>
      <c r="AT2099" s="255" t="s">
        <v>167</v>
      </c>
      <c r="AU2099" s="255" t="s">
        <v>94</v>
      </c>
      <c r="AV2099" s="14" t="s">
        <v>94</v>
      </c>
      <c r="AW2099" s="14" t="s">
        <v>4</v>
      </c>
      <c r="AX2099" s="14" t="s">
        <v>91</v>
      </c>
      <c r="AY2099" s="255" t="s">
        <v>156</v>
      </c>
    </row>
    <row r="2100" s="2" customFormat="1" ht="16.5" customHeight="1">
      <c r="A2100" s="42"/>
      <c r="B2100" s="43"/>
      <c r="C2100" s="216" t="s">
        <v>2123</v>
      </c>
      <c r="D2100" s="216" t="s">
        <v>158</v>
      </c>
      <c r="E2100" s="217" t="s">
        <v>2124</v>
      </c>
      <c r="F2100" s="218" t="s">
        <v>2125</v>
      </c>
      <c r="G2100" s="219" t="s">
        <v>212</v>
      </c>
      <c r="H2100" s="220">
        <v>84.305000000000007</v>
      </c>
      <c r="I2100" s="221"/>
      <c r="J2100" s="222">
        <f>ROUND(I2100*H2100,2)</f>
        <v>0</v>
      </c>
      <c r="K2100" s="218" t="s">
        <v>162</v>
      </c>
      <c r="L2100" s="48"/>
      <c r="M2100" s="223" t="s">
        <v>36</v>
      </c>
      <c r="N2100" s="224" t="s">
        <v>54</v>
      </c>
      <c r="O2100" s="88"/>
      <c r="P2100" s="225">
        <f>O2100*H2100</f>
        <v>0</v>
      </c>
      <c r="Q2100" s="225">
        <v>2.987E-05</v>
      </c>
      <c r="R2100" s="225">
        <f>Q2100*H2100</f>
        <v>0.0025181903500000003</v>
      </c>
      <c r="S2100" s="225">
        <v>0</v>
      </c>
      <c r="T2100" s="226">
        <f>S2100*H2100</f>
        <v>0</v>
      </c>
      <c r="U2100" s="42"/>
      <c r="V2100" s="42"/>
      <c r="W2100" s="42"/>
      <c r="X2100" s="42"/>
      <c r="Y2100" s="42"/>
      <c r="Z2100" s="42"/>
      <c r="AA2100" s="42"/>
      <c r="AB2100" s="42"/>
      <c r="AC2100" s="42"/>
      <c r="AD2100" s="42"/>
      <c r="AE2100" s="42"/>
      <c r="AR2100" s="227" t="s">
        <v>291</v>
      </c>
      <c r="AT2100" s="227" t="s">
        <v>158</v>
      </c>
      <c r="AU2100" s="227" t="s">
        <v>94</v>
      </c>
      <c r="AY2100" s="20" t="s">
        <v>156</v>
      </c>
      <c r="BE2100" s="228">
        <f>IF(N2100="základní",J2100,0)</f>
        <v>0</v>
      </c>
      <c r="BF2100" s="228">
        <f>IF(N2100="snížená",J2100,0)</f>
        <v>0</v>
      </c>
      <c r="BG2100" s="228">
        <f>IF(N2100="zákl. přenesená",J2100,0)</f>
        <v>0</v>
      </c>
      <c r="BH2100" s="228">
        <f>IF(N2100="sníž. přenesená",J2100,0)</f>
        <v>0</v>
      </c>
      <c r="BI2100" s="228">
        <f>IF(N2100="nulová",J2100,0)</f>
        <v>0</v>
      </c>
      <c r="BJ2100" s="20" t="s">
        <v>91</v>
      </c>
      <c r="BK2100" s="228">
        <f>ROUND(I2100*H2100,2)</f>
        <v>0</v>
      </c>
      <c r="BL2100" s="20" t="s">
        <v>291</v>
      </c>
      <c r="BM2100" s="227" t="s">
        <v>2126</v>
      </c>
    </row>
    <row r="2101" s="2" customFormat="1">
      <c r="A2101" s="42"/>
      <c r="B2101" s="43"/>
      <c r="C2101" s="44"/>
      <c r="D2101" s="229" t="s">
        <v>165</v>
      </c>
      <c r="E2101" s="44"/>
      <c r="F2101" s="230" t="s">
        <v>2127</v>
      </c>
      <c r="G2101" s="44"/>
      <c r="H2101" s="44"/>
      <c r="I2101" s="231"/>
      <c r="J2101" s="44"/>
      <c r="K2101" s="44"/>
      <c r="L2101" s="48"/>
      <c r="M2101" s="232"/>
      <c r="N2101" s="233"/>
      <c r="O2101" s="88"/>
      <c r="P2101" s="88"/>
      <c r="Q2101" s="88"/>
      <c r="R2101" s="88"/>
      <c r="S2101" s="88"/>
      <c r="T2101" s="89"/>
      <c r="U2101" s="42"/>
      <c r="V2101" s="42"/>
      <c r="W2101" s="42"/>
      <c r="X2101" s="42"/>
      <c r="Y2101" s="42"/>
      <c r="Z2101" s="42"/>
      <c r="AA2101" s="42"/>
      <c r="AB2101" s="42"/>
      <c r="AC2101" s="42"/>
      <c r="AD2101" s="42"/>
      <c r="AE2101" s="42"/>
      <c r="AT2101" s="20" t="s">
        <v>165</v>
      </c>
      <c r="AU2101" s="20" t="s">
        <v>94</v>
      </c>
    </row>
    <row r="2102" s="13" customFormat="1">
      <c r="A2102" s="13"/>
      <c r="B2102" s="234"/>
      <c r="C2102" s="235"/>
      <c r="D2102" s="236" t="s">
        <v>167</v>
      </c>
      <c r="E2102" s="237" t="s">
        <v>36</v>
      </c>
      <c r="F2102" s="238" t="s">
        <v>376</v>
      </c>
      <c r="G2102" s="235"/>
      <c r="H2102" s="237" t="s">
        <v>36</v>
      </c>
      <c r="I2102" s="239"/>
      <c r="J2102" s="235"/>
      <c r="K2102" s="235"/>
      <c r="L2102" s="240"/>
      <c r="M2102" s="241"/>
      <c r="N2102" s="242"/>
      <c r="O2102" s="242"/>
      <c r="P2102" s="242"/>
      <c r="Q2102" s="242"/>
      <c r="R2102" s="242"/>
      <c r="S2102" s="242"/>
      <c r="T2102" s="243"/>
      <c r="U2102" s="13"/>
      <c r="V2102" s="13"/>
      <c r="W2102" s="13"/>
      <c r="X2102" s="13"/>
      <c r="Y2102" s="13"/>
      <c r="Z2102" s="13"/>
      <c r="AA2102" s="13"/>
      <c r="AB2102" s="13"/>
      <c r="AC2102" s="13"/>
      <c r="AD2102" s="13"/>
      <c r="AE2102" s="13"/>
      <c r="AT2102" s="244" t="s">
        <v>167</v>
      </c>
      <c r="AU2102" s="244" t="s">
        <v>94</v>
      </c>
      <c r="AV2102" s="13" t="s">
        <v>91</v>
      </c>
      <c r="AW2102" s="13" t="s">
        <v>43</v>
      </c>
      <c r="AX2102" s="13" t="s">
        <v>83</v>
      </c>
      <c r="AY2102" s="244" t="s">
        <v>156</v>
      </c>
    </row>
    <row r="2103" s="13" customFormat="1">
      <c r="A2103" s="13"/>
      <c r="B2103" s="234"/>
      <c r="C2103" s="235"/>
      <c r="D2103" s="236" t="s">
        <v>167</v>
      </c>
      <c r="E2103" s="237" t="s">
        <v>36</v>
      </c>
      <c r="F2103" s="238" t="s">
        <v>377</v>
      </c>
      <c r="G2103" s="235"/>
      <c r="H2103" s="237" t="s">
        <v>36</v>
      </c>
      <c r="I2103" s="239"/>
      <c r="J2103" s="235"/>
      <c r="K2103" s="235"/>
      <c r="L2103" s="240"/>
      <c r="M2103" s="241"/>
      <c r="N2103" s="242"/>
      <c r="O2103" s="242"/>
      <c r="P2103" s="242"/>
      <c r="Q2103" s="242"/>
      <c r="R2103" s="242"/>
      <c r="S2103" s="242"/>
      <c r="T2103" s="243"/>
      <c r="U2103" s="13"/>
      <c r="V2103" s="13"/>
      <c r="W2103" s="13"/>
      <c r="X2103" s="13"/>
      <c r="Y2103" s="13"/>
      <c r="Z2103" s="13"/>
      <c r="AA2103" s="13"/>
      <c r="AB2103" s="13"/>
      <c r="AC2103" s="13"/>
      <c r="AD2103" s="13"/>
      <c r="AE2103" s="13"/>
      <c r="AT2103" s="244" t="s">
        <v>167</v>
      </c>
      <c r="AU2103" s="244" t="s">
        <v>94</v>
      </c>
      <c r="AV2103" s="13" t="s">
        <v>91</v>
      </c>
      <c r="AW2103" s="13" t="s">
        <v>43</v>
      </c>
      <c r="AX2103" s="13" t="s">
        <v>83</v>
      </c>
      <c r="AY2103" s="244" t="s">
        <v>156</v>
      </c>
    </row>
    <row r="2104" s="13" customFormat="1">
      <c r="A2104" s="13"/>
      <c r="B2104" s="234"/>
      <c r="C2104" s="235"/>
      <c r="D2104" s="236" t="s">
        <v>167</v>
      </c>
      <c r="E2104" s="237" t="s">
        <v>36</v>
      </c>
      <c r="F2104" s="238" t="s">
        <v>378</v>
      </c>
      <c r="G2104" s="235"/>
      <c r="H2104" s="237" t="s">
        <v>36</v>
      </c>
      <c r="I2104" s="239"/>
      <c r="J2104" s="235"/>
      <c r="K2104" s="235"/>
      <c r="L2104" s="240"/>
      <c r="M2104" s="241"/>
      <c r="N2104" s="242"/>
      <c r="O2104" s="242"/>
      <c r="P2104" s="242"/>
      <c r="Q2104" s="242"/>
      <c r="R2104" s="242"/>
      <c r="S2104" s="242"/>
      <c r="T2104" s="243"/>
      <c r="U2104" s="13"/>
      <c r="V2104" s="13"/>
      <c r="W2104" s="13"/>
      <c r="X2104" s="13"/>
      <c r="Y2104" s="13"/>
      <c r="Z2104" s="13"/>
      <c r="AA2104" s="13"/>
      <c r="AB2104" s="13"/>
      <c r="AC2104" s="13"/>
      <c r="AD2104" s="13"/>
      <c r="AE2104" s="13"/>
      <c r="AT2104" s="244" t="s">
        <v>167</v>
      </c>
      <c r="AU2104" s="244" t="s">
        <v>94</v>
      </c>
      <c r="AV2104" s="13" t="s">
        <v>91</v>
      </c>
      <c r="AW2104" s="13" t="s">
        <v>43</v>
      </c>
      <c r="AX2104" s="13" t="s">
        <v>83</v>
      </c>
      <c r="AY2104" s="244" t="s">
        <v>156</v>
      </c>
    </row>
    <row r="2105" s="14" customFormat="1">
      <c r="A2105" s="14"/>
      <c r="B2105" s="245"/>
      <c r="C2105" s="246"/>
      <c r="D2105" s="236" t="s">
        <v>167</v>
      </c>
      <c r="E2105" s="247" t="s">
        <v>36</v>
      </c>
      <c r="F2105" s="248" t="s">
        <v>379</v>
      </c>
      <c r="G2105" s="246"/>
      <c r="H2105" s="249">
        <v>31.84</v>
      </c>
      <c r="I2105" s="250"/>
      <c r="J2105" s="246"/>
      <c r="K2105" s="246"/>
      <c r="L2105" s="251"/>
      <c r="M2105" s="252"/>
      <c r="N2105" s="253"/>
      <c r="O2105" s="253"/>
      <c r="P2105" s="253"/>
      <c r="Q2105" s="253"/>
      <c r="R2105" s="253"/>
      <c r="S2105" s="253"/>
      <c r="T2105" s="254"/>
      <c r="U2105" s="14"/>
      <c r="V2105" s="14"/>
      <c r="W2105" s="14"/>
      <c r="X2105" s="14"/>
      <c r="Y2105" s="14"/>
      <c r="Z2105" s="14"/>
      <c r="AA2105" s="14"/>
      <c r="AB2105" s="14"/>
      <c r="AC2105" s="14"/>
      <c r="AD2105" s="14"/>
      <c r="AE2105" s="14"/>
      <c r="AT2105" s="255" t="s">
        <v>167</v>
      </c>
      <c r="AU2105" s="255" t="s">
        <v>94</v>
      </c>
      <c r="AV2105" s="14" t="s">
        <v>94</v>
      </c>
      <c r="AW2105" s="14" t="s">
        <v>43</v>
      </c>
      <c r="AX2105" s="14" t="s">
        <v>83</v>
      </c>
      <c r="AY2105" s="255" t="s">
        <v>156</v>
      </c>
    </row>
    <row r="2106" s="14" customFormat="1">
      <c r="A2106" s="14"/>
      <c r="B2106" s="245"/>
      <c r="C2106" s="246"/>
      <c r="D2106" s="236" t="s">
        <v>167</v>
      </c>
      <c r="E2106" s="247" t="s">
        <v>36</v>
      </c>
      <c r="F2106" s="248" t="s">
        <v>380</v>
      </c>
      <c r="G2106" s="246"/>
      <c r="H2106" s="249">
        <v>22.440000000000001</v>
      </c>
      <c r="I2106" s="250"/>
      <c r="J2106" s="246"/>
      <c r="K2106" s="246"/>
      <c r="L2106" s="251"/>
      <c r="M2106" s="252"/>
      <c r="N2106" s="253"/>
      <c r="O2106" s="253"/>
      <c r="P2106" s="253"/>
      <c r="Q2106" s="253"/>
      <c r="R2106" s="253"/>
      <c r="S2106" s="253"/>
      <c r="T2106" s="254"/>
      <c r="U2106" s="14"/>
      <c r="V2106" s="14"/>
      <c r="W2106" s="14"/>
      <c r="X2106" s="14"/>
      <c r="Y2106" s="14"/>
      <c r="Z2106" s="14"/>
      <c r="AA2106" s="14"/>
      <c r="AB2106" s="14"/>
      <c r="AC2106" s="14"/>
      <c r="AD2106" s="14"/>
      <c r="AE2106" s="14"/>
      <c r="AT2106" s="255" t="s">
        <v>167</v>
      </c>
      <c r="AU2106" s="255" t="s">
        <v>94</v>
      </c>
      <c r="AV2106" s="14" t="s">
        <v>94</v>
      </c>
      <c r="AW2106" s="14" t="s">
        <v>43</v>
      </c>
      <c r="AX2106" s="14" t="s">
        <v>83</v>
      </c>
      <c r="AY2106" s="255" t="s">
        <v>156</v>
      </c>
    </row>
    <row r="2107" s="14" customFormat="1">
      <c r="A2107" s="14"/>
      <c r="B2107" s="245"/>
      <c r="C2107" s="246"/>
      <c r="D2107" s="236" t="s">
        <v>167</v>
      </c>
      <c r="E2107" s="247" t="s">
        <v>36</v>
      </c>
      <c r="F2107" s="248" t="s">
        <v>381</v>
      </c>
      <c r="G2107" s="246"/>
      <c r="H2107" s="249">
        <v>21.239999999999998</v>
      </c>
      <c r="I2107" s="250"/>
      <c r="J2107" s="246"/>
      <c r="K2107" s="246"/>
      <c r="L2107" s="251"/>
      <c r="M2107" s="252"/>
      <c r="N2107" s="253"/>
      <c r="O2107" s="253"/>
      <c r="P2107" s="253"/>
      <c r="Q2107" s="253"/>
      <c r="R2107" s="253"/>
      <c r="S2107" s="253"/>
      <c r="T2107" s="254"/>
      <c r="U2107" s="14"/>
      <c r="V2107" s="14"/>
      <c r="W2107" s="14"/>
      <c r="X2107" s="14"/>
      <c r="Y2107" s="14"/>
      <c r="Z2107" s="14"/>
      <c r="AA2107" s="14"/>
      <c r="AB2107" s="14"/>
      <c r="AC2107" s="14"/>
      <c r="AD2107" s="14"/>
      <c r="AE2107" s="14"/>
      <c r="AT2107" s="255" t="s">
        <v>167</v>
      </c>
      <c r="AU2107" s="255" t="s">
        <v>94</v>
      </c>
      <c r="AV2107" s="14" t="s">
        <v>94</v>
      </c>
      <c r="AW2107" s="14" t="s">
        <v>43</v>
      </c>
      <c r="AX2107" s="14" t="s">
        <v>83</v>
      </c>
      <c r="AY2107" s="255" t="s">
        <v>156</v>
      </c>
    </row>
    <row r="2108" s="14" customFormat="1">
      <c r="A2108" s="14"/>
      <c r="B2108" s="245"/>
      <c r="C2108" s="246"/>
      <c r="D2108" s="236" t="s">
        <v>167</v>
      </c>
      <c r="E2108" s="247" t="s">
        <v>36</v>
      </c>
      <c r="F2108" s="248" t="s">
        <v>382</v>
      </c>
      <c r="G2108" s="246"/>
      <c r="H2108" s="249">
        <v>-3.2000000000000002</v>
      </c>
      <c r="I2108" s="250"/>
      <c r="J2108" s="246"/>
      <c r="K2108" s="246"/>
      <c r="L2108" s="251"/>
      <c r="M2108" s="252"/>
      <c r="N2108" s="253"/>
      <c r="O2108" s="253"/>
      <c r="P2108" s="253"/>
      <c r="Q2108" s="253"/>
      <c r="R2108" s="253"/>
      <c r="S2108" s="253"/>
      <c r="T2108" s="254"/>
      <c r="U2108" s="14"/>
      <c r="V2108" s="14"/>
      <c r="W2108" s="14"/>
      <c r="X2108" s="14"/>
      <c r="Y2108" s="14"/>
      <c r="Z2108" s="14"/>
      <c r="AA2108" s="14"/>
      <c r="AB2108" s="14"/>
      <c r="AC2108" s="14"/>
      <c r="AD2108" s="14"/>
      <c r="AE2108" s="14"/>
      <c r="AT2108" s="255" t="s">
        <v>167</v>
      </c>
      <c r="AU2108" s="255" t="s">
        <v>94</v>
      </c>
      <c r="AV2108" s="14" t="s">
        <v>94</v>
      </c>
      <c r="AW2108" s="14" t="s">
        <v>43</v>
      </c>
      <c r="AX2108" s="14" t="s">
        <v>83</v>
      </c>
      <c r="AY2108" s="255" t="s">
        <v>156</v>
      </c>
    </row>
    <row r="2109" s="14" customFormat="1">
      <c r="A2109" s="14"/>
      <c r="B2109" s="245"/>
      <c r="C2109" s="246"/>
      <c r="D2109" s="236" t="s">
        <v>167</v>
      </c>
      <c r="E2109" s="247" t="s">
        <v>36</v>
      </c>
      <c r="F2109" s="248" t="s">
        <v>2128</v>
      </c>
      <c r="G2109" s="246"/>
      <c r="H2109" s="249">
        <v>-16.68</v>
      </c>
      <c r="I2109" s="250"/>
      <c r="J2109" s="246"/>
      <c r="K2109" s="246"/>
      <c r="L2109" s="251"/>
      <c r="M2109" s="252"/>
      <c r="N2109" s="253"/>
      <c r="O2109" s="253"/>
      <c r="P2109" s="253"/>
      <c r="Q2109" s="253"/>
      <c r="R2109" s="253"/>
      <c r="S2109" s="253"/>
      <c r="T2109" s="254"/>
      <c r="U2109" s="14"/>
      <c r="V2109" s="14"/>
      <c r="W2109" s="14"/>
      <c r="X2109" s="14"/>
      <c r="Y2109" s="14"/>
      <c r="Z2109" s="14"/>
      <c r="AA2109" s="14"/>
      <c r="AB2109" s="14"/>
      <c r="AC2109" s="14"/>
      <c r="AD2109" s="14"/>
      <c r="AE2109" s="14"/>
      <c r="AT2109" s="255" t="s">
        <v>167</v>
      </c>
      <c r="AU2109" s="255" t="s">
        <v>94</v>
      </c>
      <c r="AV2109" s="14" t="s">
        <v>94</v>
      </c>
      <c r="AW2109" s="14" t="s">
        <v>43</v>
      </c>
      <c r="AX2109" s="14" t="s">
        <v>83</v>
      </c>
      <c r="AY2109" s="255" t="s">
        <v>156</v>
      </c>
    </row>
    <row r="2110" s="13" customFormat="1">
      <c r="A2110" s="13"/>
      <c r="B2110" s="234"/>
      <c r="C2110" s="235"/>
      <c r="D2110" s="236" t="s">
        <v>167</v>
      </c>
      <c r="E2110" s="237" t="s">
        <v>36</v>
      </c>
      <c r="F2110" s="238" t="s">
        <v>943</v>
      </c>
      <c r="G2110" s="235"/>
      <c r="H2110" s="237" t="s">
        <v>36</v>
      </c>
      <c r="I2110" s="239"/>
      <c r="J2110" s="235"/>
      <c r="K2110" s="235"/>
      <c r="L2110" s="240"/>
      <c r="M2110" s="241"/>
      <c r="N2110" s="242"/>
      <c r="O2110" s="242"/>
      <c r="P2110" s="242"/>
      <c r="Q2110" s="242"/>
      <c r="R2110" s="242"/>
      <c r="S2110" s="242"/>
      <c r="T2110" s="243"/>
      <c r="U2110" s="13"/>
      <c r="V2110" s="13"/>
      <c r="W2110" s="13"/>
      <c r="X2110" s="13"/>
      <c r="Y2110" s="13"/>
      <c r="Z2110" s="13"/>
      <c r="AA2110" s="13"/>
      <c r="AB2110" s="13"/>
      <c r="AC2110" s="13"/>
      <c r="AD2110" s="13"/>
      <c r="AE2110" s="13"/>
      <c r="AT2110" s="244" t="s">
        <v>167</v>
      </c>
      <c r="AU2110" s="244" t="s">
        <v>94</v>
      </c>
      <c r="AV2110" s="13" t="s">
        <v>91</v>
      </c>
      <c r="AW2110" s="13" t="s">
        <v>43</v>
      </c>
      <c r="AX2110" s="13" t="s">
        <v>83</v>
      </c>
      <c r="AY2110" s="244" t="s">
        <v>156</v>
      </c>
    </row>
    <row r="2111" s="13" customFormat="1">
      <c r="A2111" s="13"/>
      <c r="B2111" s="234"/>
      <c r="C2111" s="235"/>
      <c r="D2111" s="236" t="s">
        <v>167</v>
      </c>
      <c r="E2111" s="237" t="s">
        <v>36</v>
      </c>
      <c r="F2111" s="238" t="s">
        <v>908</v>
      </c>
      <c r="G2111" s="235"/>
      <c r="H2111" s="237" t="s">
        <v>36</v>
      </c>
      <c r="I2111" s="239"/>
      <c r="J2111" s="235"/>
      <c r="K2111" s="235"/>
      <c r="L2111" s="240"/>
      <c r="M2111" s="241"/>
      <c r="N2111" s="242"/>
      <c r="O2111" s="242"/>
      <c r="P2111" s="242"/>
      <c r="Q2111" s="242"/>
      <c r="R2111" s="242"/>
      <c r="S2111" s="242"/>
      <c r="T2111" s="243"/>
      <c r="U2111" s="13"/>
      <c r="V2111" s="13"/>
      <c r="W2111" s="13"/>
      <c r="X2111" s="13"/>
      <c r="Y2111" s="13"/>
      <c r="Z2111" s="13"/>
      <c r="AA2111" s="13"/>
      <c r="AB2111" s="13"/>
      <c r="AC2111" s="13"/>
      <c r="AD2111" s="13"/>
      <c r="AE2111" s="13"/>
      <c r="AT2111" s="244" t="s">
        <v>167</v>
      </c>
      <c r="AU2111" s="244" t="s">
        <v>94</v>
      </c>
      <c r="AV2111" s="13" t="s">
        <v>91</v>
      </c>
      <c r="AW2111" s="13" t="s">
        <v>43</v>
      </c>
      <c r="AX2111" s="13" t="s">
        <v>83</v>
      </c>
      <c r="AY2111" s="244" t="s">
        <v>156</v>
      </c>
    </row>
    <row r="2112" s="14" customFormat="1">
      <c r="A2112" s="14"/>
      <c r="B2112" s="245"/>
      <c r="C2112" s="246"/>
      <c r="D2112" s="236" t="s">
        <v>167</v>
      </c>
      <c r="E2112" s="247" t="s">
        <v>36</v>
      </c>
      <c r="F2112" s="248" t="s">
        <v>1196</v>
      </c>
      <c r="G2112" s="246"/>
      <c r="H2112" s="249">
        <v>13.710000000000001</v>
      </c>
      <c r="I2112" s="250"/>
      <c r="J2112" s="246"/>
      <c r="K2112" s="246"/>
      <c r="L2112" s="251"/>
      <c r="M2112" s="252"/>
      <c r="N2112" s="253"/>
      <c r="O2112" s="253"/>
      <c r="P2112" s="253"/>
      <c r="Q2112" s="253"/>
      <c r="R2112" s="253"/>
      <c r="S2112" s="253"/>
      <c r="T2112" s="254"/>
      <c r="U2112" s="14"/>
      <c r="V2112" s="14"/>
      <c r="W2112" s="14"/>
      <c r="X2112" s="14"/>
      <c r="Y2112" s="14"/>
      <c r="Z2112" s="14"/>
      <c r="AA2112" s="14"/>
      <c r="AB2112" s="14"/>
      <c r="AC2112" s="14"/>
      <c r="AD2112" s="14"/>
      <c r="AE2112" s="14"/>
      <c r="AT2112" s="255" t="s">
        <v>167</v>
      </c>
      <c r="AU2112" s="255" t="s">
        <v>94</v>
      </c>
      <c r="AV2112" s="14" t="s">
        <v>94</v>
      </c>
      <c r="AW2112" s="14" t="s">
        <v>43</v>
      </c>
      <c r="AX2112" s="14" t="s">
        <v>83</v>
      </c>
      <c r="AY2112" s="255" t="s">
        <v>156</v>
      </c>
    </row>
    <row r="2113" s="13" customFormat="1">
      <c r="A2113" s="13"/>
      <c r="B2113" s="234"/>
      <c r="C2113" s="235"/>
      <c r="D2113" s="236" t="s">
        <v>167</v>
      </c>
      <c r="E2113" s="237" t="s">
        <v>36</v>
      </c>
      <c r="F2113" s="238" t="s">
        <v>910</v>
      </c>
      <c r="G2113" s="235"/>
      <c r="H2113" s="237" t="s">
        <v>36</v>
      </c>
      <c r="I2113" s="239"/>
      <c r="J2113" s="235"/>
      <c r="K2113" s="235"/>
      <c r="L2113" s="240"/>
      <c r="M2113" s="241"/>
      <c r="N2113" s="242"/>
      <c r="O2113" s="242"/>
      <c r="P2113" s="242"/>
      <c r="Q2113" s="242"/>
      <c r="R2113" s="242"/>
      <c r="S2113" s="242"/>
      <c r="T2113" s="243"/>
      <c r="U2113" s="13"/>
      <c r="V2113" s="13"/>
      <c r="W2113" s="13"/>
      <c r="X2113" s="13"/>
      <c r="Y2113" s="13"/>
      <c r="Z2113" s="13"/>
      <c r="AA2113" s="13"/>
      <c r="AB2113" s="13"/>
      <c r="AC2113" s="13"/>
      <c r="AD2113" s="13"/>
      <c r="AE2113" s="13"/>
      <c r="AT2113" s="244" t="s">
        <v>167</v>
      </c>
      <c r="AU2113" s="244" t="s">
        <v>94</v>
      </c>
      <c r="AV2113" s="13" t="s">
        <v>91</v>
      </c>
      <c r="AW2113" s="13" t="s">
        <v>43</v>
      </c>
      <c r="AX2113" s="13" t="s">
        <v>83</v>
      </c>
      <c r="AY2113" s="244" t="s">
        <v>156</v>
      </c>
    </row>
    <row r="2114" s="14" customFormat="1">
      <c r="A2114" s="14"/>
      <c r="B2114" s="245"/>
      <c r="C2114" s="246"/>
      <c r="D2114" s="236" t="s">
        <v>167</v>
      </c>
      <c r="E2114" s="247" t="s">
        <v>36</v>
      </c>
      <c r="F2114" s="248" t="s">
        <v>1197</v>
      </c>
      <c r="G2114" s="246"/>
      <c r="H2114" s="249">
        <v>13.310000000000001</v>
      </c>
      <c r="I2114" s="250"/>
      <c r="J2114" s="246"/>
      <c r="K2114" s="246"/>
      <c r="L2114" s="251"/>
      <c r="M2114" s="252"/>
      <c r="N2114" s="253"/>
      <c r="O2114" s="253"/>
      <c r="P2114" s="253"/>
      <c r="Q2114" s="253"/>
      <c r="R2114" s="253"/>
      <c r="S2114" s="253"/>
      <c r="T2114" s="254"/>
      <c r="U2114" s="14"/>
      <c r="V2114" s="14"/>
      <c r="W2114" s="14"/>
      <c r="X2114" s="14"/>
      <c r="Y2114" s="14"/>
      <c r="Z2114" s="14"/>
      <c r="AA2114" s="14"/>
      <c r="AB2114" s="14"/>
      <c r="AC2114" s="14"/>
      <c r="AD2114" s="14"/>
      <c r="AE2114" s="14"/>
      <c r="AT2114" s="255" t="s">
        <v>167</v>
      </c>
      <c r="AU2114" s="255" t="s">
        <v>94</v>
      </c>
      <c r="AV2114" s="14" t="s">
        <v>94</v>
      </c>
      <c r="AW2114" s="14" t="s">
        <v>43</v>
      </c>
      <c r="AX2114" s="14" t="s">
        <v>83</v>
      </c>
      <c r="AY2114" s="255" t="s">
        <v>156</v>
      </c>
    </row>
    <row r="2115" s="13" customFormat="1">
      <c r="A2115" s="13"/>
      <c r="B2115" s="234"/>
      <c r="C2115" s="235"/>
      <c r="D2115" s="236" t="s">
        <v>167</v>
      </c>
      <c r="E2115" s="237" t="s">
        <v>36</v>
      </c>
      <c r="F2115" s="238" t="s">
        <v>912</v>
      </c>
      <c r="G2115" s="235"/>
      <c r="H2115" s="237" t="s">
        <v>36</v>
      </c>
      <c r="I2115" s="239"/>
      <c r="J2115" s="235"/>
      <c r="K2115" s="235"/>
      <c r="L2115" s="240"/>
      <c r="M2115" s="241"/>
      <c r="N2115" s="242"/>
      <c r="O2115" s="242"/>
      <c r="P2115" s="242"/>
      <c r="Q2115" s="242"/>
      <c r="R2115" s="242"/>
      <c r="S2115" s="242"/>
      <c r="T2115" s="243"/>
      <c r="U2115" s="13"/>
      <c r="V2115" s="13"/>
      <c r="W2115" s="13"/>
      <c r="X2115" s="13"/>
      <c r="Y2115" s="13"/>
      <c r="Z2115" s="13"/>
      <c r="AA2115" s="13"/>
      <c r="AB2115" s="13"/>
      <c r="AC2115" s="13"/>
      <c r="AD2115" s="13"/>
      <c r="AE2115" s="13"/>
      <c r="AT2115" s="244" t="s">
        <v>167</v>
      </c>
      <c r="AU2115" s="244" t="s">
        <v>94</v>
      </c>
      <c r="AV2115" s="13" t="s">
        <v>91</v>
      </c>
      <c r="AW2115" s="13" t="s">
        <v>43</v>
      </c>
      <c r="AX2115" s="13" t="s">
        <v>83</v>
      </c>
      <c r="AY2115" s="244" t="s">
        <v>156</v>
      </c>
    </row>
    <row r="2116" s="14" customFormat="1">
      <c r="A2116" s="14"/>
      <c r="B2116" s="245"/>
      <c r="C2116" s="246"/>
      <c r="D2116" s="236" t="s">
        <v>167</v>
      </c>
      <c r="E2116" s="247" t="s">
        <v>36</v>
      </c>
      <c r="F2116" s="248" t="s">
        <v>1198</v>
      </c>
      <c r="G2116" s="246"/>
      <c r="H2116" s="249">
        <v>28.149999999999999</v>
      </c>
      <c r="I2116" s="250"/>
      <c r="J2116" s="246"/>
      <c r="K2116" s="246"/>
      <c r="L2116" s="251"/>
      <c r="M2116" s="252"/>
      <c r="N2116" s="253"/>
      <c r="O2116" s="253"/>
      <c r="P2116" s="253"/>
      <c r="Q2116" s="253"/>
      <c r="R2116" s="253"/>
      <c r="S2116" s="253"/>
      <c r="T2116" s="254"/>
      <c r="U2116" s="14"/>
      <c r="V2116" s="14"/>
      <c r="W2116" s="14"/>
      <c r="X2116" s="14"/>
      <c r="Y2116" s="14"/>
      <c r="Z2116" s="14"/>
      <c r="AA2116" s="14"/>
      <c r="AB2116" s="14"/>
      <c r="AC2116" s="14"/>
      <c r="AD2116" s="14"/>
      <c r="AE2116" s="14"/>
      <c r="AT2116" s="255" t="s">
        <v>167</v>
      </c>
      <c r="AU2116" s="255" t="s">
        <v>94</v>
      </c>
      <c r="AV2116" s="14" t="s">
        <v>94</v>
      </c>
      <c r="AW2116" s="14" t="s">
        <v>43</v>
      </c>
      <c r="AX2116" s="14" t="s">
        <v>83</v>
      </c>
      <c r="AY2116" s="255" t="s">
        <v>156</v>
      </c>
    </row>
    <row r="2117" s="14" customFormat="1">
      <c r="A2117" s="14"/>
      <c r="B2117" s="245"/>
      <c r="C2117" s="246"/>
      <c r="D2117" s="236" t="s">
        <v>167</v>
      </c>
      <c r="E2117" s="247" t="s">
        <v>36</v>
      </c>
      <c r="F2117" s="248" t="s">
        <v>2129</v>
      </c>
      <c r="G2117" s="246"/>
      <c r="H2117" s="249">
        <v>-16.68</v>
      </c>
      <c r="I2117" s="250"/>
      <c r="J2117" s="246"/>
      <c r="K2117" s="246"/>
      <c r="L2117" s="251"/>
      <c r="M2117" s="252"/>
      <c r="N2117" s="253"/>
      <c r="O2117" s="253"/>
      <c r="P2117" s="253"/>
      <c r="Q2117" s="253"/>
      <c r="R2117" s="253"/>
      <c r="S2117" s="253"/>
      <c r="T2117" s="254"/>
      <c r="U2117" s="14"/>
      <c r="V2117" s="14"/>
      <c r="W2117" s="14"/>
      <c r="X2117" s="14"/>
      <c r="Y2117" s="14"/>
      <c r="Z2117" s="14"/>
      <c r="AA2117" s="14"/>
      <c r="AB2117" s="14"/>
      <c r="AC2117" s="14"/>
      <c r="AD2117" s="14"/>
      <c r="AE2117" s="14"/>
      <c r="AT2117" s="255" t="s">
        <v>167</v>
      </c>
      <c r="AU2117" s="255" t="s">
        <v>94</v>
      </c>
      <c r="AV2117" s="14" t="s">
        <v>94</v>
      </c>
      <c r="AW2117" s="14" t="s">
        <v>43</v>
      </c>
      <c r="AX2117" s="14" t="s">
        <v>83</v>
      </c>
      <c r="AY2117" s="255" t="s">
        <v>156</v>
      </c>
    </row>
    <row r="2118" s="14" customFormat="1">
      <c r="A2118" s="14"/>
      <c r="B2118" s="245"/>
      <c r="C2118" s="246"/>
      <c r="D2118" s="236" t="s">
        <v>167</v>
      </c>
      <c r="E2118" s="247" t="s">
        <v>36</v>
      </c>
      <c r="F2118" s="248" t="s">
        <v>2130</v>
      </c>
      <c r="G2118" s="246"/>
      <c r="H2118" s="249">
        <v>-9.8249999999999993</v>
      </c>
      <c r="I2118" s="250"/>
      <c r="J2118" s="246"/>
      <c r="K2118" s="246"/>
      <c r="L2118" s="251"/>
      <c r="M2118" s="252"/>
      <c r="N2118" s="253"/>
      <c r="O2118" s="253"/>
      <c r="P2118" s="253"/>
      <c r="Q2118" s="253"/>
      <c r="R2118" s="253"/>
      <c r="S2118" s="253"/>
      <c r="T2118" s="254"/>
      <c r="U2118" s="14"/>
      <c r="V2118" s="14"/>
      <c r="W2118" s="14"/>
      <c r="X2118" s="14"/>
      <c r="Y2118" s="14"/>
      <c r="Z2118" s="14"/>
      <c r="AA2118" s="14"/>
      <c r="AB2118" s="14"/>
      <c r="AC2118" s="14"/>
      <c r="AD2118" s="14"/>
      <c r="AE2118" s="14"/>
      <c r="AT2118" s="255" t="s">
        <v>167</v>
      </c>
      <c r="AU2118" s="255" t="s">
        <v>94</v>
      </c>
      <c r="AV2118" s="14" t="s">
        <v>94</v>
      </c>
      <c r="AW2118" s="14" t="s">
        <v>43</v>
      </c>
      <c r="AX2118" s="14" t="s">
        <v>83</v>
      </c>
      <c r="AY2118" s="255" t="s">
        <v>156</v>
      </c>
    </row>
    <row r="2119" s="15" customFormat="1">
      <c r="A2119" s="15"/>
      <c r="B2119" s="256"/>
      <c r="C2119" s="257"/>
      <c r="D2119" s="236" t="s">
        <v>167</v>
      </c>
      <c r="E2119" s="258" t="s">
        <v>36</v>
      </c>
      <c r="F2119" s="259" t="s">
        <v>250</v>
      </c>
      <c r="G2119" s="257"/>
      <c r="H2119" s="260">
        <v>84.304999999999993</v>
      </c>
      <c r="I2119" s="261"/>
      <c r="J2119" s="257"/>
      <c r="K2119" s="257"/>
      <c r="L2119" s="262"/>
      <c r="M2119" s="263"/>
      <c r="N2119" s="264"/>
      <c r="O2119" s="264"/>
      <c r="P2119" s="264"/>
      <c r="Q2119" s="264"/>
      <c r="R2119" s="264"/>
      <c r="S2119" s="264"/>
      <c r="T2119" s="265"/>
      <c r="U2119" s="15"/>
      <c r="V2119" s="15"/>
      <c r="W2119" s="15"/>
      <c r="X2119" s="15"/>
      <c r="Y2119" s="15"/>
      <c r="Z2119" s="15"/>
      <c r="AA2119" s="15"/>
      <c r="AB2119" s="15"/>
      <c r="AC2119" s="15"/>
      <c r="AD2119" s="15"/>
      <c r="AE2119" s="15"/>
      <c r="AT2119" s="266" t="s">
        <v>167</v>
      </c>
      <c r="AU2119" s="266" t="s">
        <v>94</v>
      </c>
      <c r="AV2119" s="15" t="s">
        <v>163</v>
      </c>
      <c r="AW2119" s="15" t="s">
        <v>43</v>
      </c>
      <c r="AX2119" s="15" t="s">
        <v>91</v>
      </c>
      <c r="AY2119" s="266" t="s">
        <v>156</v>
      </c>
    </row>
    <row r="2120" s="2" customFormat="1" ht="16.5" customHeight="1">
      <c r="A2120" s="42"/>
      <c r="B2120" s="43"/>
      <c r="C2120" s="282" t="s">
        <v>2131</v>
      </c>
      <c r="D2120" s="282" t="s">
        <v>849</v>
      </c>
      <c r="E2120" s="283" t="s">
        <v>2132</v>
      </c>
      <c r="F2120" s="284" t="s">
        <v>2133</v>
      </c>
      <c r="G2120" s="285" t="s">
        <v>212</v>
      </c>
      <c r="H2120" s="286">
        <v>86.087999999999994</v>
      </c>
      <c r="I2120" s="287"/>
      <c r="J2120" s="288">
        <f>ROUND(I2120*H2120,2)</f>
        <v>0</v>
      </c>
      <c r="K2120" s="284" t="s">
        <v>162</v>
      </c>
      <c r="L2120" s="289"/>
      <c r="M2120" s="290" t="s">
        <v>36</v>
      </c>
      <c r="N2120" s="291" t="s">
        <v>54</v>
      </c>
      <c r="O2120" s="88"/>
      <c r="P2120" s="225">
        <f>O2120*H2120</f>
        <v>0</v>
      </c>
      <c r="Q2120" s="225">
        <v>0.00038000000000000002</v>
      </c>
      <c r="R2120" s="225">
        <f>Q2120*H2120</f>
        <v>0.032713439999999996</v>
      </c>
      <c r="S2120" s="225">
        <v>0</v>
      </c>
      <c r="T2120" s="226">
        <f>S2120*H2120</f>
        <v>0</v>
      </c>
      <c r="U2120" s="42"/>
      <c r="V2120" s="42"/>
      <c r="W2120" s="42"/>
      <c r="X2120" s="42"/>
      <c r="Y2120" s="42"/>
      <c r="Z2120" s="42"/>
      <c r="AA2120" s="42"/>
      <c r="AB2120" s="42"/>
      <c r="AC2120" s="42"/>
      <c r="AD2120" s="42"/>
      <c r="AE2120" s="42"/>
      <c r="AR2120" s="227" t="s">
        <v>401</v>
      </c>
      <c r="AT2120" s="227" t="s">
        <v>849</v>
      </c>
      <c r="AU2120" s="227" t="s">
        <v>94</v>
      </c>
      <c r="AY2120" s="20" t="s">
        <v>156</v>
      </c>
      <c r="BE2120" s="228">
        <f>IF(N2120="základní",J2120,0)</f>
        <v>0</v>
      </c>
      <c r="BF2120" s="228">
        <f>IF(N2120="snížená",J2120,0)</f>
        <v>0</v>
      </c>
      <c r="BG2120" s="228">
        <f>IF(N2120="zákl. přenesená",J2120,0)</f>
        <v>0</v>
      </c>
      <c r="BH2120" s="228">
        <f>IF(N2120="sníž. přenesená",J2120,0)</f>
        <v>0</v>
      </c>
      <c r="BI2120" s="228">
        <f>IF(N2120="nulová",J2120,0)</f>
        <v>0</v>
      </c>
      <c r="BJ2120" s="20" t="s">
        <v>91</v>
      </c>
      <c r="BK2120" s="228">
        <f>ROUND(I2120*H2120,2)</f>
        <v>0</v>
      </c>
      <c r="BL2120" s="20" t="s">
        <v>291</v>
      </c>
      <c r="BM2120" s="227" t="s">
        <v>2134</v>
      </c>
    </row>
    <row r="2121" s="14" customFormat="1">
      <c r="A2121" s="14"/>
      <c r="B2121" s="245"/>
      <c r="C2121" s="246"/>
      <c r="D2121" s="236" t="s">
        <v>167</v>
      </c>
      <c r="E2121" s="246"/>
      <c r="F2121" s="248" t="s">
        <v>2135</v>
      </c>
      <c r="G2121" s="246"/>
      <c r="H2121" s="249">
        <v>86.087999999999994</v>
      </c>
      <c r="I2121" s="250"/>
      <c r="J2121" s="246"/>
      <c r="K2121" s="246"/>
      <c r="L2121" s="251"/>
      <c r="M2121" s="252"/>
      <c r="N2121" s="253"/>
      <c r="O2121" s="253"/>
      <c r="P2121" s="253"/>
      <c r="Q2121" s="253"/>
      <c r="R2121" s="253"/>
      <c r="S2121" s="253"/>
      <c r="T2121" s="254"/>
      <c r="U2121" s="14"/>
      <c r="V2121" s="14"/>
      <c r="W2121" s="14"/>
      <c r="X2121" s="14"/>
      <c r="Y2121" s="14"/>
      <c r="Z2121" s="14"/>
      <c r="AA2121" s="14"/>
      <c r="AB2121" s="14"/>
      <c r="AC2121" s="14"/>
      <c r="AD2121" s="14"/>
      <c r="AE2121" s="14"/>
      <c r="AT2121" s="255" t="s">
        <v>167</v>
      </c>
      <c r="AU2121" s="255" t="s">
        <v>94</v>
      </c>
      <c r="AV2121" s="14" t="s">
        <v>94</v>
      </c>
      <c r="AW2121" s="14" t="s">
        <v>4</v>
      </c>
      <c r="AX2121" s="14" t="s">
        <v>91</v>
      </c>
      <c r="AY2121" s="255" t="s">
        <v>156</v>
      </c>
    </row>
    <row r="2122" s="2" customFormat="1" ht="16.5" customHeight="1">
      <c r="A2122" s="42"/>
      <c r="B2122" s="43"/>
      <c r="C2122" s="216" t="s">
        <v>2136</v>
      </c>
      <c r="D2122" s="216" t="s">
        <v>158</v>
      </c>
      <c r="E2122" s="217" t="s">
        <v>2137</v>
      </c>
      <c r="F2122" s="218" t="s">
        <v>2138</v>
      </c>
      <c r="G2122" s="219" t="s">
        <v>212</v>
      </c>
      <c r="H2122" s="220">
        <v>16.800000000000001</v>
      </c>
      <c r="I2122" s="221"/>
      <c r="J2122" s="222">
        <f>ROUND(I2122*H2122,2)</f>
        <v>0</v>
      </c>
      <c r="K2122" s="218" t="s">
        <v>162</v>
      </c>
      <c r="L2122" s="48"/>
      <c r="M2122" s="223" t="s">
        <v>36</v>
      </c>
      <c r="N2122" s="224" t="s">
        <v>54</v>
      </c>
      <c r="O2122" s="88"/>
      <c r="P2122" s="225">
        <f>O2122*H2122</f>
        <v>0</v>
      </c>
      <c r="Q2122" s="225">
        <v>0</v>
      </c>
      <c r="R2122" s="225">
        <f>Q2122*H2122</f>
        <v>0</v>
      </c>
      <c r="S2122" s="225">
        <v>0</v>
      </c>
      <c r="T2122" s="226">
        <f>S2122*H2122</f>
        <v>0</v>
      </c>
      <c r="U2122" s="42"/>
      <c r="V2122" s="42"/>
      <c r="W2122" s="42"/>
      <c r="X2122" s="42"/>
      <c r="Y2122" s="42"/>
      <c r="Z2122" s="42"/>
      <c r="AA2122" s="42"/>
      <c r="AB2122" s="42"/>
      <c r="AC2122" s="42"/>
      <c r="AD2122" s="42"/>
      <c r="AE2122" s="42"/>
      <c r="AR2122" s="227" t="s">
        <v>291</v>
      </c>
      <c r="AT2122" s="227" t="s">
        <v>158</v>
      </c>
      <c r="AU2122" s="227" t="s">
        <v>94</v>
      </c>
      <c r="AY2122" s="20" t="s">
        <v>156</v>
      </c>
      <c r="BE2122" s="228">
        <f>IF(N2122="základní",J2122,0)</f>
        <v>0</v>
      </c>
      <c r="BF2122" s="228">
        <f>IF(N2122="snížená",J2122,0)</f>
        <v>0</v>
      </c>
      <c r="BG2122" s="228">
        <f>IF(N2122="zákl. přenesená",J2122,0)</f>
        <v>0</v>
      </c>
      <c r="BH2122" s="228">
        <f>IF(N2122="sníž. přenesená",J2122,0)</f>
        <v>0</v>
      </c>
      <c r="BI2122" s="228">
        <f>IF(N2122="nulová",J2122,0)</f>
        <v>0</v>
      </c>
      <c r="BJ2122" s="20" t="s">
        <v>91</v>
      </c>
      <c r="BK2122" s="228">
        <f>ROUND(I2122*H2122,2)</f>
        <v>0</v>
      </c>
      <c r="BL2122" s="20" t="s">
        <v>291</v>
      </c>
      <c r="BM2122" s="227" t="s">
        <v>2139</v>
      </c>
    </row>
    <row r="2123" s="2" customFormat="1">
      <c r="A2123" s="42"/>
      <c r="B2123" s="43"/>
      <c r="C2123" s="44"/>
      <c r="D2123" s="229" t="s">
        <v>165</v>
      </c>
      <c r="E2123" s="44"/>
      <c r="F2123" s="230" t="s">
        <v>2140</v>
      </c>
      <c r="G2123" s="44"/>
      <c r="H2123" s="44"/>
      <c r="I2123" s="231"/>
      <c r="J2123" s="44"/>
      <c r="K2123" s="44"/>
      <c r="L2123" s="48"/>
      <c r="M2123" s="232"/>
      <c r="N2123" s="233"/>
      <c r="O2123" s="88"/>
      <c r="P2123" s="88"/>
      <c r="Q2123" s="88"/>
      <c r="R2123" s="88"/>
      <c r="S2123" s="88"/>
      <c r="T2123" s="89"/>
      <c r="U2123" s="42"/>
      <c r="V2123" s="42"/>
      <c r="W2123" s="42"/>
      <c r="X2123" s="42"/>
      <c r="Y2123" s="42"/>
      <c r="Z2123" s="42"/>
      <c r="AA2123" s="42"/>
      <c r="AB2123" s="42"/>
      <c r="AC2123" s="42"/>
      <c r="AD2123" s="42"/>
      <c r="AE2123" s="42"/>
      <c r="AT2123" s="20" t="s">
        <v>165</v>
      </c>
      <c r="AU2123" s="20" t="s">
        <v>94</v>
      </c>
    </row>
    <row r="2124" s="2" customFormat="1">
      <c r="A2124" s="42"/>
      <c r="B2124" s="43"/>
      <c r="C2124" s="44"/>
      <c r="D2124" s="236" t="s">
        <v>413</v>
      </c>
      <c r="E2124" s="44"/>
      <c r="F2124" s="278" t="s">
        <v>2141</v>
      </c>
      <c r="G2124" s="44"/>
      <c r="H2124" s="44"/>
      <c r="I2124" s="231"/>
      <c r="J2124" s="44"/>
      <c r="K2124" s="44"/>
      <c r="L2124" s="48"/>
      <c r="M2124" s="232"/>
      <c r="N2124" s="233"/>
      <c r="O2124" s="88"/>
      <c r="P2124" s="88"/>
      <c r="Q2124" s="88"/>
      <c r="R2124" s="88"/>
      <c r="S2124" s="88"/>
      <c r="T2124" s="89"/>
      <c r="U2124" s="42"/>
      <c r="V2124" s="42"/>
      <c r="W2124" s="42"/>
      <c r="X2124" s="42"/>
      <c r="Y2124" s="42"/>
      <c r="Z2124" s="42"/>
      <c r="AA2124" s="42"/>
      <c r="AB2124" s="42"/>
      <c r="AC2124" s="42"/>
      <c r="AD2124" s="42"/>
      <c r="AE2124" s="42"/>
      <c r="AT2124" s="20" t="s">
        <v>413</v>
      </c>
      <c r="AU2124" s="20" t="s">
        <v>94</v>
      </c>
    </row>
    <row r="2125" s="13" customFormat="1">
      <c r="A2125" s="13"/>
      <c r="B2125" s="234"/>
      <c r="C2125" s="235"/>
      <c r="D2125" s="236" t="s">
        <v>167</v>
      </c>
      <c r="E2125" s="237" t="s">
        <v>36</v>
      </c>
      <c r="F2125" s="238" t="s">
        <v>2142</v>
      </c>
      <c r="G2125" s="235"/>
      <c r="H2125" s="237" t="s">
        <v>36</v>
      </c>
      <c r="I2125" s="239"/>
      <c r="J2125" s="235"/>
      <c r="K2125" s="235"/>
      <c r="L2125" s="240"/>
      <c r="M2125" s="241"/>
      <c r="N2125" s="242"/>
      <c r="O2125" s="242"/>
      <c r="P2125" s="242"/>
      <c r="Q2125" s="242"/>
      <c r="R2125" s="242"/>
      <c r="S2125" s="242"/>
      <c r="T2125" s="243"/>
      <c r="U2125" s="13"/>
      <c r="V2125" s="13"/>
      <c r="W2125" s="13"/>
      <c r="X2125" s="13"/>
      <c r="Y2125" s="13"/>
      <c r="Z2125" s="13"/>
      <c r="AA2125" s="13"/>
      <c r="AB2125" s="13"/>
      <c r="AC2125" s="13"/>
      <c r="AD2125" s="13"/>
      <c r="AE2125" s="13"/>
      <c r="AT2125" s="244" t="s">
        <v>167</v>
      </c>
      <c r="AU2125" s="244" t="s">
        <v>94</v>
      </c>
      <c r="AV2125" s="13" t="s">
        <v>91</v>
      </c>
      <c r="AW2125" s="13" t="s">
        <v>43</v>
      </c>
      <c r="AX2125" s="13" t="s">
        <v>83</v>
      </c>
      <c r="AY2125" s="244" t="s">
        <v>156</v>
      </c>
    </row>
    <row r="2126" s="13" customFormat="1">
      <c r="A2126" s="13"/>
      <c r="B2126" s="234"/>
      <c r="C2126" s="235"/>
      <c r="D2126" s="236" t="s">
        <v>167</v>
      </c>
      <c r="E2126" s="237" t="s">
        <v>36</v>
      </c>
      <c r="F2126" s="238" t="s">
        <v>2143</v>
      </c>
      <c r="G2126" s="235"/>
      <c r="H2126" s="237" t="s">
        <v>36</v>
      </c>
      <c r="I2126" s="239"/>
      <c r="J2126" s="235"/>
      <c r="K2126" s="235"/>
      <c r="L2126" s="240"/>
      <c r="M2126" s="241"/>
      <c r="N2126" s="242"/>
      <c r="O2126" s="242"/>
      <c r="P2126" s="242"/>
      <c r="Q2126" s="242"/>
      <c r="R2126" s="242"/>
      <c r="S2126" s="242"/>
      <c r="T2126" s="243"/>
      <c r="U2126" s="13"/>
      <c r="V2126" s="13"/>
      <c r="W2126" s="13"/>
      <c r="X2126" s="13"/>
      <c r="Y2126" s="13"/>
      <c r="Z2126" s="13"/>
      <c r="AA2126" s="13"/>
      <c r="AB2126" s="13"/>
      <c r="AC2126" s="13"/>
      <c r="AD2126" s="13"/>
      <c r="AE2126" s="13"/>
      <c r="AT2126" s="244" t="s">
        <v>167</v>
      </c>
      <c r="AU2126" s="244" t="s">
        <v>94</v>
      </c>
      <c r="AV2126" s="13" t="s">
        <v>91</v>
      </c>
      <c r="AW2126" s="13" t="s">
        <v>43</v>
      </c>
      <c r="AX2126" s="13" t="s">
        <v>83</v>
      </c>
      <c r="AY2126" s="244" t="s">
        <v>156</v>
      </c>
    </row>
    <row r="2127" s="13" customFormat="1">
      <c r="A2127" s="13"/>
      <c r="B2127" s="234"/>
      <c r="C2127" s="235"/>
      <c r="D2127" s="236" t="s">
        <v>167</v>
      </c>
      <c r="E2127" s="237" t="s">
        <v>36</v>
      </c>
      <c r="F2127" s="238" t="s">
        <v>2144</v>
      </c>
      <c r="G2127" s="235"/>
      <c r="H2127" s="237" t="s">
        <v>36</v>
      </c>
      <c r="I2127" s="239"/>
      <c r="J2127" s="235"/>
      <c r="K2127" s="235"/>
      <c r="L2127" s="240"/>
      <c r="M2127" s="241"/>
      <c r="N2127" s="242"/>
      <c r="O2127" s="242"/>
      <c r="P2127" s="242"/>
      <c r="Q2127" s="242"/>
      <c r="R2127" s="242"/>
      <c r="S2127" s="242"/>
      <c r="T2127" s="243"/>
      <c r="U2127" s="13"/>
      <c r="V2127" s="13"/>
      <c r="W2127" s="13"/>
      <c r="X2127" s="13"/>
      <c r="Y2127" s="13"/>
      <c r="Z2127" s="13"/>
      <c r="AA2127" s="13"/>
      <c r="AB2127" s="13"/>
      <c r="AC2127" s="13"/>
      <c r="AD2127" s="13"/>
      <c r="AE2127" s="13"/>
      <c r="AT2127" s="244" t="s">
        <v>167</v>
      </c>
      <c r="AU2127" s="244" t="s">
        <v>94</v>
      </c>
      <c r="AV2127" s="13" t="s">
        <v>91</v>
      </c>
      <c r="AW2127" s="13" t="s">
        <v>43</v>
      </c>
      <c r="AX2127" s="13" t="s">
        <v>83</v>
      </c>
      <c r="AY2127" s="244" t="s">
        <v>156</v>
      </c>
    </row>
    <row r="2128" s="13" customFormat="1">
      <c r="A2128" s="13"/>
      <c r="B2128" s="234"/>
      <c r="C2128" s="235"/>
      <c r="D2128" s="236" t="s">
        <v>167</v>
      </c>
      <c r="E2128" s="237" t="s">
        <v>36</v>
      </c>
      <c r="F2128" s="238" t="s">
        <v>2145</v>
      </c>
      <c r="G2128" s="235"/>
      <c r="H2128" s="237" t="s">
        <v>36</v>
      </c>
      <c r="I2128" s="239"/>
      <c r="J2128" s="235"/>
      <c r="K2128" s="235"/>
      <c r="L2128" s="240"/>
      <c r="M2128" s="241"/>
      <c r="N2128" s="242"/>
      <c r="O2128" s="242"/>
      <c r="P2128" s="242"/>
      <c r="Q2128" s="242"/>
      <c r="R2128" s="242"/>
      <c r="S2128" s="242"/>
      <c r="T2128" s="243"/>
      <c r="U2128" s="13"/>
      <c r="V2128" s="13"/>
      <c r="W2128" s="13"/>
      <c r="X2128" s="13"/>
      <c r="Y2128" s="13"/>
      <c r="Z2128" s="13"/>
      <c r="AA2128" s="13"/>
      <c r="AB2128" s="13"/>
      <c r="AC2128" s="13"/>
      <c r="AD2128" s="13"/>
      <c r="AE2128" s="13"/>
      <c r="AT2128" s="244" t="s">
        <v>167</v>
      </c>
      <c r="AU2128" s="244" t="s">
        <v>94</v>
      </c>
      <c r="AV2128" s="13" t="s">
        <v>91</v>
      </c>
      <c r="AW2128" s="13" t="s">
        <v>43</v>
      </c>
      <c r="AX2128" s="13" t="s">
        <v>83</v>
      </c>
      <c r="AY2128" s="244" t="s">
        <v>156</v>
      </c>
    </row>
    <row r="2129" s="13" customFormat="1">
      <c r="A2129" s="13"/>
      <c r="B2129" s="234"/>
      <c r="C2129" s="235"/>
      <c r="D2129" s="236" t="s">
        <v>167</v>
      </c>
      <c r="E2129" s="237" t="s">
        <v>36</v>
      </c>
      <c r="F2129" s="238" t="s">
        <v>2146</v>
      </c>
      <c r="G2129" s="235"/>
      <c r="H2129" s="237" t="s">
        <v>36</v>
      </c>
      <c r="I2129" s="239"/>
      <c r="J2129" s="235"/>
      <c r="K2129" s="235"/>
      <c r="L2129" s="240"/>
      <c r="M2129" s="241"/>
      <c r="N2129" s="242"/>
      <c r="O2129" s="242"/>
      <c r="P2129" s="242"/>
      <c r="Q2129" s="242"/>
      <c r="R2129" s="242"/>
      <c r="S2129" s="242"/>
      <c r="T2129" s="243"/>
      <c r="U2129" s="13"/>
      <c r="V2129" s="13"/>
      <c r="W2129" s="13"/>
      <c r="X2129" s="13"/>
      <c r="Y2129" s="13"/>
      <c r="Z2129" s="13"/>
      <c r="AA2129" s="13"/>
      <c r="AB2129" s="13"/>
      <c r="AC2129" s="13"/>
      <c r="AD2129" s="13"/>
      <c r="AE2129" s="13"/>
      <c r="AT2129" s="244" t="s">
        <v>167</v>
      </c>
      <c r="AU2129" s="244" t="s">
        <v>94</v>
      </c>
      <c r="AV2129" s="13" t="s">
        <v>91</v>
      </c>
      <c r="AW2129" s="13" t="s">
        <v>43</v>
      </c>
      <c r="AX2129" s="13" t="s">
        <v>83</v>
      </c>
      <c r="AY2129" s="244" t="s">
        <v>156</v>
      </c>
    </row>
    <row r="2130" s="14" customFormat="1">
      <c r="A2130" s="14"/>
      <c r="B2130" s="245"/>
      <c r="C2130" s="246"/>
      <c r="D2130" s="236" t="s">
        <v>167</v>
      </c>
      <c r="E2130" s="247" t="s">
        <v>36</v>
      </c>
      <c r="F2130" s="248" t="s">
        <v>355</v>
      </c>
      <c r="G2130" s="246"/>
      <c r="H2130" s="249">
        <v>16.800000000000001</v>
      </c>
      <c r="I2130" s="250"/>
      <c r="J2130" s="246"/>
      <c r="K2130" s="246"/>
      <c r="L2130" s="251"/>
      <c r="M2130" s="252"/>
      <c r="N2130" s="253"/>
      <c r="O2130" s="253"/>
      <c r="P2130" s="253"/>
      <c r="Q2130" s="253"/>
      <c r="R2130" s="253"/>
      <c r="S2130" s="253"/>
      <c r="T2130" s="254"/>
      <c r="U2130" s="14"/>
      <c r="V2130" s="14"/>
      <c r="W2130" s="14"/>
      <c r="X2130" s="14"/>
      <c r="Y2130" s="14"/>
      <c r="Z2130" s="14"/>
      <c r="AA2130" s="14"/>
      <c r="AB2130" s="14"/>
      <c r="AC2130" s="14"/>
      <c r="AD2130" s="14"/>
      <c r="AE2130" s="14"/>
      <c r="AT2130" s="255" t="s">
        <v>167</v>
      </c>
      <c r="AU2130" s="255" t="s">
        <v>94</v>
      </c>
      <c r="AV2130" s="14" t="s">
        <v>94</v>
      </c>
      <c r="AW2130" s="14" t="s">
        <v>43</v>
      </c>
      <c r="AX2130" s="14" t="s">
        <v>91</v>
      </c>
      <c r="AY2130" s="255" t="s">
        <v>156</v>
      </c>
    </row>
    <row r="2131" s="2" customFormat="1" ht="16.5" customHeight="1">
      <c r="A2131" s="42"/>
      <c r="B2131" s="43"/>
      <c r="C2131" s="282" t="s">
        <v>2147</v>
      </c>
      <c r="D2131" s="282" t="s">
        <v>849</v>
      </c>
      <c r="E2131" s="283" t="s">
        <v>2148</v>
      </c>
      <c r="F2131" s="284" t="s">
        <v>2149</v>
      </c>
      <c r="G2131" s="285" t="s">
        <v>212</v>
      </c>
      <c r="H2131" s="286">
        <v>17.135999999999999</v>
      </c>
      <c r="I2131" s="287"/>
      <c r="J2131" s="288">
        <f>ROUND(I2131*H2131,2)</f>
        <v>0</v>
      </c>
      <c r="K2131" s="284" t="s">
        <v>36</v>
      </c>
      <c r="L2131" s="289"/>
      <c r="M2131" s="290" t="s">
        <v>36</v>
      </c>
      <c r="N2131" s="291" t="s">
        <v>54</v>
      </c>
      <c r="O2131" s="88"/>
      <c r="P2131" s="225">
        <f>O2131*H2131</f>
        <v>0</v>
      </c>
      <c r="Q2131" s="225">
        <v>0.00025999999999999998</v>
      </c>
      <c r="R2131" s="225">
        <f>Q2131*H2131</f>
        <v>0.0044553599999999994</v>
      </c>
      <c r="S2131" s="225">
        <v>0</v>
      </c>
      <c r="T2131" s="226">
        <f>S2131*H2131</f>
        <v>0</v>
      </c>
      <c r="U2131" s="42"/>
      <c r="V2131" s="42"/>
      <c r="W2131" s="42"/>
      <c r="X2131" s="42"/>
      <c r="Y2131" s="42"/>
      <c r="Z2131" s="42"/>
      <c r="AA2131" s="42"/>
      <c r="AB2131" s="42"/>
      <c r="AC2131" s="42"/>
      <c r="AD2131" s="42"/>
      <c r="AE2131" s="42"/>
      <c r="AR2131" s="227" t="s">
        <v>401</v>
      </c>
      <c r="AT2131" s="227" t="s">
        <v>849</v>
      </c>
      <c r="AU2131" s="227" t="s">
        <v>94</v>
      </c>
      <c r="AY2131" s="20" t="s">
        <v>156</v>
      </c>
      <c r="BE2131" s="228">
        <f>IF(N2131="základní",J2131,0)</f>
        <v>0</v>
      </c>
      <c r="BF2131" s="228">
        <f>IF(N2131="snížená",J2131,0)</f>
        <v>0</v>
      </c>
      <c r="BG2131" s="228">
        <f>IF(N2131="zákl. přenesená",J2131,0)</f>
        <v>0</v>
      </c>
      <c r="BH2131" s="228">
        <f>IF(N2131="sníž. přenesená",J2131,0)</f>
        <v>0</v>
      </c>
      <c r="BI2131" s="228">
        <f>IF(N2131="nulová",J2131,0)</f>
        <v>0</v>
      </c>
      <c r="BJ2131" s="20" t="s">
        <v>91</v>
      </c>
      <c r="BK2131" s="228">
        <f>ROUND(I2131*H2131,2)</f>
        <v>0</v>
      </c>
      <c r="BL2131" s="20" t="s">
        <v>291</v>
      </c>
      <c r="BM2131" s="227" t="s">
        <v>2150</v>
      </c>
    </row>
    <row r="2132" s="2" customFormat="1">
      <c r="A2132" s="42"/>
      <c r="B2132" s="43"/>
      <c r="C2132" s="44"/>
      <c r="D2132" s="236" t="s">
        <v>413</v>
      </c>
      <c r="E2132" s="44"/>
      <c r="F2132" s="278" t="s">
        <v>2141</v>
      </c>
      <c r="G2132" s="44"/>
      <c r="H2132" s="44"/>
      <c r="I2132" s="231"/>
      <c r="J2132" s="44"/>
      <c r="K2132" s="44"/>
      <c r="L2132" s="48"/>
      <c r="M2132" s="232"/>
      <c r="N2132" s="233"/>
      <c r="O2132" s="88"/>
      <c r="P2132" s="88"/>
      <c r="Q2132" s="88"/>
      <c r="R2132" s="88"/>
      <c r="S2132" s="88"/>
      <c r="T2132" s="89"/>
      <c r="U2132" s="42"/>
      <c r="V2132" s="42"/>
      <c r="W2132" s="42"/>
      <c r="X2132" s="42"/>
      <c r="Y2132" s="42"/>
      <c r="Z2132" s="42"/>
      <c r="AA2132" s="42"/>
      <c r="AB2132" s="42"/>
      <c r="AC2132" s="42"/>
      <c r="AD2132" s="42"/>
      <c r="AE2132" s="42"/>
      <c r="AT2132" s="20" t="s">
        <v>413</v>
      </c>
      <c r="AU2132" s="20" t="s">
        <v>94</v>
      </c>
    </row>
    <row r="2133" s="13" customFormat="1">
      <c r="A2133" s="13"/>
      <c r="B2133" s="234"/>
      <c r="C2133" s="235"/>
      <c r="D2133" s="236" t="s">
        <v>167</v>
      </c>
      <c r="E2133" s="237" t="s">
        <v>36</v>
      </c>
      <c r="F2133" s="238" t="s">
        <v>2142</v>
      </c>
      <c r="G2133" s="235"/>
      <c r="H2133" s="237" t="s">
        <v>36</v>
      </c>
      <c r="I2133" s="239"/>
      <c r="J2133" s="235"/>
      <c r="K2133" s="235"/>
      <c r="L2133" s="240"/>
      <c r="M2133" s="241"/>
      <c r="N2133" s="242"/>
      <c r="O2133" s="242"/>
      <c r="P2133" s="242"/>
      <c r="Q2133" s="242"/>
      <c r="R2133" s="242"/>
      <c r="S2133" s="242"/>
      <c r="T2133" s="243"/>
      <c r="U2133" s="13"/>
      <c r="V2133" s="13"/>
      <c r="W2133" s="13"/>
      <c r="X2133" s="13"/>
      <c r="Y2133" s="13"/>
      <c r="Z2133" s="13"/>
      <c r="AA2133" s="13"/>
      <c r="AB2133" s="13"/>
      <c r="AC2133" s="13"/>
      <c r="AD2133" s="13"/>
      <c r="AE2133" s="13"/>
      <c r="AT2133" s="244" t="s">
        <v>167</v>
      </c>
      <c r="AU2133" s="244" t="s">
        <v>94</v>
      </c>
      <c r="AV2133" s="13" t="s">
        <v>91</v>
      </c>
      <c r="AW2133" s="13" t="s">
        <v>43</v>
      </c>
      <c r="AX2133" s="13" t="s">
        <v>83</v>
      </c>
      <c r="AY2133" s="244" t="s">
        <v>156</v>
      </c>
    </row>
    <row r="2134" s="13" customFormat="1">
      <c r="A2134" s="13"/>
      <c r="B2134" s="234"/>
      <c r="C2134" s="235"/>
      <c r="D2134" s="236" t="s">
        <v>167</v>
      </c>
      <c r="E2134" s="237" t="s">
        <v>36</v>
      </c>
      <c r="F2134" s="238" t="s">
        <v>2143</v>
      </c>
      <c r="G2134" s="235"/>
      <c r="H2134" s="237" t="s">
        <v>36</v>
      </c>
      <c r="I2134" s="239"/>
      <c r="J2134" s="235"/>
      <c r="K2134" s="235"/>
      <c r="L2134" s="240"/>
      <c r="M2134" s="241"/>
      <c r="N2134" s="242"/>
      <c r="O2134" s="242"/>
      <c r="P2134" s="242"/>
      <c r="Q2134" s="242"/>
      <c r="R2134" s="242"/>
      <c r="S2134" s="242"/>
      <c r="T2134" s="243"/>
      <c r="U2134" s="13"/>
      <c r="V2134" s="13"/>
      <c r="W2134" s="13"/>
      <c r="X2134" s="13"/>
      <c r="Y2134" s="13"/>
      <c r="Z2134" s="13"/>
      <c r="AA2134" s="13"/>
      <c r="AB2134" s="13"/>
      <c r="AC2134" s="13"/>
      <c r="AD2134" s="13"/>
      <c r="AE2134" s="13"/>
      <c r="AT2134" s="244" t="s">
        <v>167</v>
      </c>
      <c r="AU2134" s="244" t="s">
        <v>94</v>
      </c>
      <c r="AV2134" s="13" t="s">
        <v>91</v>
      </c>
      <c r="AW2134" s="13" t="s">
        <v>43</v>
      </c>
      <c r="AX2134" s="13" t="s">
        <v>83</v>
      </c>
      <c r="AY2134" s="244" t="s">
        <v>156</v>
      </c>
    </row>
    <row r="2135" s="13" customFormat="1">
      <c r="A2135" s="13"/>
      <c r="B2135" s="234"/>
      <c r="C2135" s="235"/>
      <c r="D2135" s="236" t="s">
        <v>167</v>
      </c>
      <c r="E2135" s="237" t="s">
        <v>36</v>
      </c>
      <c r="F2135" s="238" t="s">
        <v>2144</v>
      </c>
      <c r="G2135" s="235"/>
      <c r="H2135" s="237" t="s">
        <v>36</v>
      </c>
      <c r="I2135" s="239"/>
      <c r="J2135" s="235"/>
      <c r="K2135" s="235"/>
      <c r="L2135" s="240"/>
      <c r="M2135" s="241"/>
      <c r="N2135" s="242"/>
      <c r="O2135" s="242"/>
      <c r="P2135" s="242"/>
      <c r="Q2135" s="242"/>
      <c r="R2135" s="242"/>
      <c r="S2135" s="242"/>
      <c r="T2135" s="243"/>
      <c r="U2135" s="13"/>
      <c r="V2135" s="13"/>
      <c r="W2135" s="13"/>
      <c r="X2135" s="13"/>
      <c r="Y2135" s="13"/>
      <c r="Z2135" s="13"/>
      <c r="AA2135" s="13"/>
      <c r="AB2135" s="13"/>
      <c r="AC2135" s="13"/>
      <c r="AD2135" s="13"/>
      <c r="AE2135" s="13"/>
      <c r="AT2135" s="244" t="s">
        <v>167</v>
      </c>
      <c r="AU2135" s="244" t="s">
        <v>94</v>
      </c>
      <c r="AV2135" s="13" t="s">
        <v>91</v>
      </c>
      <c r="AW2135" s="13" t="s">
        <v>43</v>
      </c>
      <c r="AX2135" s="13" t="s">
        <v>83</v>
      </c>
      <c r="AY2135" s="244" t="s">
        <v>156</v>
      </c>
    </row>
    <row r="2136" s="13" customFormat="1">
      <c r="A2136" s="13"/>
      <c r="B2136" s="234"/>
      <c r="C2136" s="235"/>
      <c r="D2136" s="236" t="s">
        <v>167</v>
      </c>
      <c r="E2136" s="237" t="s">
        <v>36</v>
      </c>
      <c r="F2136" s="238" t="s">
        <v>2145</v>
      </c>
      <c r="G2136" s="235"/>
      <c r="H2136" s="237" t="s">
        <v>36</v>
      </c>
      <c r="I2136" s="239"/>
      <c r="J2136" s="235"/>
      <c r="K2136" s="235"/>
      <c r="L2136" s="240"/>
      <c r="M2136" s="241"/>
      <c r="N2136" s="242"/>
      <c r="O2136" s="242"/>
      <c r="P2136" s="242"/>
      <c r="Q2136" s="242"/>
      <c r="R2136" s="242"/>
      <c r="S2136" s="242"/>
      <c r="T2136" s="243"/>
      <c r="U2136" s="13"/>
      <c r="V2136" s="13"/>
      <c r="W2136" s="13"/>
      <c r="X2136" s="13"/>
      <c r="Y2136" s="13"/>
      <c r="Z2136" s="13"/>
      <c r="AA2136" s="13"/>
      <c r="AB2136" s="13"/>
      <c r="AC2136" s="13"/>
      <c r="AD2136" s="13"/>
      <c r="AE2136" s="13"/>
      <c r="AT2136" s="244" t="s">
        <v>167</v>
      </c>
      <c r="AU2136" s="244" t="s">
        <v>94</v>
      </c>
      <c r="AV2136" s="13" t="s">
        <v>91</v>
      </c>
      <c r="AW2136" s="13" t="s">
        <v>43</v>
      </c>
      <c r="AX2136" s="13" t="s">
        <v>83</v>
      </c>
      <c r="AY2136" s="244" t="s">
        <v>156</v>
      </c>
    </row>
    <row r="2137" s="13" customFormat="1">
      <c r="A2137" s="13"/>
      <c r="B2137" s="234"/>
      <c r="C2137" s="235"/>
      <c r="D2137" s="236" t="s">
        <v>167</v>
      </c>
      <c r="E2137" s="237" t="s">
        <v>36</v>
      </c>
      <c r="F2137" s="238" t="s">
        <v>2146</v>
      </c>
      <c r="G2137" s="235"/>
      <c r="H2137" s="237" t="s">
        <v>36</v>
      </c>
      <c r="I2137" s="239"/>
      <c r="J2137" s="235"/>
      <c r="K2137" s="235"/>
      <c r="L2137" s="240"/>
      <c r="M2137" s="241"/>
      <c r="N2137" s="242"/>
      <c r="O2137" s="242"/>
      <c r="P2137" s="242"/>
      <c r="Q2137" s="242"/>
      <c r="R2137" s="242"/>
      <c r="S2137" s="242"/>
      <c r="T2137" s="243"/>
      <c r="U2137" s="13"/>
      <c r="V2137" s="13"/>
      <c r="W2137" s="13"/>
      <c r="X2137" s="13"/>
      <c r="Y2137" s="13"/>
      <c r="Z2137" s="13"/>
      <c r="AA2137" s="13"/>
      <c r="AB2137" s="13"/>
      <c r="AC2137" s="13"/>
      <c r="AD2137" s="13"/>
      <c r="AE2137" s="13"/>
      <c r="AT2137" s="244" t="s">
        <v>167</v>
      </c>
      <c r="AU2137" s="244" t="s">
        <v>94</v>
      </c>
      <c r="AV2137" s="13" t="s">
        <v>91</v>
      </c>
      <c r="AW2137" s="13" t="s">
        <v>43</v>
      </c>
      <c r="AX2137" s="13" t="s">
        <v>83</v>
      </c>
      <c r="AY2137" s="244" t="s">
        <v>156</v>
      </c>
    </row>
    <row r="2138" s="14" customFormat="1">
      <c r="A2138" s="14"/>
      <c r="B2138" s="245"/>
      <c r="C2138" s="246"/>
      <c r="D2138" s="236" t="s">
        <v>167</v>
      </c>
      <c r="E2138" s="247" t="s">
        <v>36</v>
      </c>
      <c r="F2138" s="248" t="s">
        <v>355</v>
      </c>
      <c r="G2138" s="246"/>
      <c r="H2138" s="249">
        <v>16.800000000000001</v>
      </c>
      <c r="I2138" s="250"/>
      <c r="J2138" s="246"/>
      <c r="K2138" s="246"/>
      <c r="L2138" s="251"/>
      <c r="M2138" s="252"/>
      <c r="N2138" s="253"/>
      <c r="O2138" s="253"/>
      <c r="P2138" s="253"/>
      <c r="Q2138" s="253"/>
      <c r="R2138" s="253"/>
      <c r="S2138" s="253"/>
      <c r="T2138" s="254"/>
      <c r="U2138" s="14"/>
      <c r="V2138" s="14"/>
      <c r="W2138" s="14"/>
      <c r="X2138" s="14"/>
      <c r="Y2138" s="14"/>
      <c r="Z2138" s="14"/>
      <c r="AA2138" s="14"/>
      <c r="AB2138" s="14"/>
      <c r="AC2138" s="14"/>
      <c r="AD2138" s="14"/>
      <c r="AE2138" s="14"/>
      <c r="AT2138" s="255" t="s">
        <v>167</v>
      </c>
      <c r="AU2138" s="255" t="s">
        <v>94</v>
      </c>
      <c r="AV2138" s="14" t="s">
        <v>94</v>
      </c>
      <c r="AW2138" s="14" t="s">
        <v>43</v>
      </c>
      <c r="AX2138" s="14" t="s">
        <v>91</v>
      </c>
      <c r="AY2138" s="255" t="s">
        <v>156</v>
      </c>
    </row>
    <row r="2139" s="14" customFormat="1">
      <c r="A2139" s="14"/>
      <c r="B2139" s="245"/>
      <c r="C2139" s="246"/>
      <c r="D2139" s="236" t="s">
        <v>167</v>
      </c>
      <c r="E2139" s="246"/>
      <c r="F2139" s="248" t="s">
        <v>2151</v>
      </c>
      <c r="G2139" s="246"/>
      <c r="H2139" s="249">
        <v>17.135999999999999</v>
      </c>
      <c r="I2139" s="250"/>
      <c r="J2139" s="246"/>
      <c r="K2139" s="246"/>
      <c r="L2139" s="251"/>
      <c r="M2139" s="252"/>
      <c r="N2139" s="253"/>
      <c r="O2139" s="253"/>
      <c r="P2139" s="253"/>
      <c r="Q2139" s="253"/>
      <c r="R2139" s="253"/>
      <c r="S2139" s="253"/>
      <c r="T2139" s="254"/>
      <c r="U2139" s="14"/>
      <c r="V2139" s="14"/>
      <c r="W2139" s="14"/>
      <c r="X2139" s="14"/>
      <c r="Y2139" s="14"/>
      <c r="Z2139" s="14"/>
      <c r="AA2139" s="14"/>
      <c r="AB2139" s="14"/>
      <c r="AC2139" s="14"/>
      <c r="AD2139" s="14"/>
      <c r="AE2139" s="14"/>
      <c r="AT2139" s="255" t="s">
        <v>167</v>
      </c>
      <c r="AU2139" s="255" t="s">
        <v>94</v>
      </c>
      <c r="AV2139" s="14" t="s">
        <v>94</v>
      </c>
      <c r="AW2139" s="14" t="s">
        <v>4</v>
      </c>
      <c r="AX2139" s="14" t="s">
        <v>91</v>
      </c>
      <c r="AY2139" s="255" t="s">
        <v>156</v>
      </c>
    </row>
    <row r="2140" s="2" customFormat="1" ht="16.5" customHeight="1">
      <c r="A2140" s="42"/>
      <c r="B2140" s="43"/>
      <c r="C2140" s="216" t="s">
        <v>2152</v>
      </c>
      <c r="D2140" s="216" t="s">
        <v>158</v>
      </c>
      <c r="E2140" s="217" t="s">
        <v>2153</v>
      </c>
      <c r="F2140" s="218" t="s">
        <v>2154</v>
      </c>
      <c r="G2140" s="219" t="s">
        <v>212</v>
      </c>
      <c r="H2140" s="220">
        <v>84.305000000000007</v>
      </c>
      <c r="I2140" s="221"/>
      <c r="J2140" s="222">
        <f>ROUND(I2140*H2140,2)</f>
        <v>0</v>
      </c>
      <c r="K2140" s="218" t="s">
        <v>162</v>
      </c>
      <c r="L2140" s="48"/>
      <c r="M2140" s="223" t="s">
        <v>36</v>
      </c>
      <c r="N2140" s="224" t="s">
        <v>54</v>
      </c>
      <c r="O2140" s="88"/>
      <c r="P2140" s="225">
        <f>O2140*H2140</f>
        <v>0</v>
      </c>
      <c r="Q2140" s="225">
        <v>3.0000000000000001E-05</v>
      </c>
      <c r="R2140" s="225">
        <f>Q2140*H2140</f>
        <v>0.0025291500000000004</v>
      </c>
      <c r="S2140" s="225">
        <v>0</v>
      </c>
      <c r="T2140" s="226">
        <f>S2140*H2140</f>
        <v>0</v>
      </c>
      <c r="U2140" s="42"/>
      <c r="V2140" s="42"/>
      <c r="W2140" s="42"/>
      <c r="X2140" s="42"/>
      <c r="Y2140" s="42"/>
      <c r="Z2140" s="42"/>
      <c r="AA2140" s="42"/>
      <c r="AB2140" s="42"/>
      <c r="AC2140" s="42"/>
      <c r="AD2140" s="42"/>
      <c r="AE2140" s="42"/>
      <c r="AR2140" s="227" t="s">
        <v>291</v>
      </c>
      <c r="AT2140" s="227" t="s">
        <v>158</v>
      </c>
      <c r="AU2140" s="227" t="s">
        <v>94</v>
      </c>
      <c r="AY2140" s="20" t="s">
        <v>156</v>
      </c>
      <c r="BE2140" s="228">
        <f>IF(N2140="základní",J2140,0)</f>
        <v>0</v>
      </c>
      <c r="BF2140" s="228">
        <f>IF(N2140="snížená",J2140,0)</f>
        <v>0</v>
      </c>
      <c r="BG2140" s="228">
        <f>IF(N2140="zákl. přenesená",J2140,0)</f>
        <v>0</v>
      </c>
      <c r="BH2140" s="228">
        <f>IF(N2140="sníž. přenesená",J2140,0)</f>
        <v>0</v>
      </c>
      <c r="BI2140" s="228">
        <f>IF(N2140="nulová",J2140,0)</f>
        <v>0</v>
      </c>
      <c r="BJ2140" s="20" t="s">
        <v>91</v>
      </c>
      <c r="BK2140" s="228">
        <f>ROUND(I2140*H2140,2)</f>
        <v>0</v>
      </c>
      <c r="BL2140" s="20" t="s">
        <v>291</v>
      </c>
      <c r="BM2140" s="227" t="s">
        <v>2155</v>
      </c>
    </row>
    <row r="2141" s="2" customFormat="1">
      <c r="A2141" s="42"/>
      <c r="B2141" s="43"/>
      <c r="C2141" s="44"/>
      <c r="D2141" s="229" t="s">
        <v>165</v>
      </c>
      <c r="E2141" s="44"/>
      <c r="F2141" s="230" t="s">
        <v>2156</v>
      </c>
      <c r="G2141" s="44"/>
      <c r="H2141" s="44"/>
      <c r="I2141" s="231"/>
      <c r="J2141" s="44"/>
      <c r="K2141" s="44"/>
      <c r="L2141" s="48"/>
      <c r="M2141" s="232"/>
      <c r="N2141" s="233"/>
      <c r="O2141" s="88"/>
      <c r="P2141" s="88"/>
      <c r="Q2141" s="88"/>
      <c r="R2141" s="88"/>
      <c r="S2141" s="88"/>
      <c r="T2141" s="89"/>
      <c r="U2141" s="42"/>
      <c r="V2141" s="42"/>
      <c r="W2141" s="42"/>
      <c r="X2141" s="42"/>
      <c r="Y2141" s="42"/>
      <c r="Z2141" s="42"/>
      <c r="AA2141" s="42"/>
      <c r="AB2141" s="42"/>
      <c r="AC2141" s="42"/>
      <c r="AD2141" s="42"/>
      <c r="AE2141" s="42"/>
      <c r="AT2141" s="20" t="s">
        <v>165</v>
      </c>
      <c r="AU2141" s="20" t="s">
        <v>94</v>
      </c>
    </row>
    <row r="2142" s="2" customFormat="1" ht="16.5" customHeight="1">
      <c r="A2142" s="42"/>
      <c r="B2142" s="43"/>
      <c r="C2142" s="216" t="s">
        <v>2157</v>
      </c>
      <c r="D2142" s="216" t="s">
        <v>158</v>
      </c>
      <c r="E2142" s="217" t="s">
        <v>2158</v>
      </c>
      <c r="F2142" s="218" t="s">
        <v>2159</v>
      </c>
      <c r="G2142" s="219" t="s">
        <v>161</v>
      </c>
      <c r="H2142" s="220">
        <v>299</v>
      </c>
      <c r="I2142" s="221"/>
      <c r="J2142" s="222">
        <f>ROUND(I2142*H2142,2)</f>
        <v>0</v>
      </c>
      <c r="K2142" s="218" t="s">
        <v>162</v>
      </c>
      <c r="L2142" s="48"/>
      <c r="M2142" s="223" t="s">
        <v>36</v>
      </c>
      <c r="N2142" s="224" t="s">
        <v>54</v>
      </c>
      <c r="O2142" s="88"/>
      <c r="P2142" s="225">
        <f>O2142*H2142</f>
        <v>0</v>
      </c>
      <c r="Q2142" s="225">
        <v>0</v>
      </c>
      <c r="R2142" s="225">
        <f>Q2142*H2142</f>
        <v>0</v>
      </c>
      <c r="S2142" s="225">
        <v>0</v>
      </c>
      <c r="T2142" s="226">
        <f>S2142*H2142</f>
        <v>0</v>
      </c>
      <c r="U2142" s="42"/>
      <c r="V2142" s="42"/>
      <c r="W2142" s="42"/>
      <c r="X2142" s="42"/>
      <c r="Y2142" s="42"/>
      <c r="Z2142" s="42"/>
      <c r="AA2142" s="42"/>
      <c r="AB2142" s="42"/>
      <c r="AC2142" s="42"/>
      <c r="AD2142" s="42"/>
      <c r="AE2142" s="42"/>
      <c r="AR2142" s="227" t="s">
        <v>291</v>
      </c>
      <c r="AT2142" s="227" t="s">
        <v>158</v>
      </c>
      <c r="AU2142" s="227" t="s">
        <v>94</v>
      </c>
      <c r="AY2142" s="20" t="s">
        <v>156</v>
      </c>
      <c r="BE2142" s="228">
        <f>IF(N2142="základní",J2142,0)</f>
        <v>0</v>
      </c>
      <c r="BF2142" s="228">
        <f>IF(N2142="snížená",J2142,0)</f>
        <v>0</v>
      </c>
      <c r="BG2142" s="228">
        <f>IF(N2142="zákl. přenesená",J2142,0)</f>
        <v>0</v>
      </c>
      <c r="BH2142" s="228">
        <f>IF(N2142="sníž. přenesená",J2142,0)</f>
        <v>0</v>
      </c>
      <c r="BI2142" s="228">
        <f>IF(N2142="nulová",J2142,0)</f>
        <v>0</v>
      </c>
      <c r="BJ2142" s="20" t="s">
        <v>91</v>
      </c>
      <c r="BK2142" s="228">
        <f>ROUND(I2142*H2142,2)</f>
        <v>0</v>
      </c>
      <c r="BL2142" s="20" t="s">
        <v>291</v>
      </c>
      <c r="BM2142" s="227" t="s">
        <v>2160</v>
      </c>
    </row>
    <row r="2143" s="2" customFormat="1">
      <c r="A2143" s="42"/>
      <c r="B2143" s="43"/>
      <c r="C2143" s="44"/>
      <c r="D2143" s="229" t="s">
        <v>165</v>
      </c>
      <c r="E2143" s="44"/>
      <c r="F2143" s="230" t="s">
        <v>2161</v>
      </c>
      <c r="G2143" s="44"/>
      <c r="H2143" s="44"/>
      <c r="I2143" s="231"/>
      <c r="J2143" s="44"/>
      <c r="K2143" s="44"/>
      <c r="L2143" s="48"/>
      <c r="M2143" s="232"/>
      <c r="N2143" s="233"/>
      <c r="O2143" s="88"/>
      <c r="P2143" s="88"/>
      <c r="Q2143" s="88"/>
      <c r="R2143" s="88"/>
      <c r="S2143" s="88"/>
      <c r="T2143" s="89"/>
      <c r="U2143" s="42"/>
      <c r="V2143" s="42"/>
      <c r="W2143" s="42"/>
      <c r="X2143" s="42"/>
      <c r="Y2143" s="42"/>
      <c r="Z2143" s="42"/>
      <c r="AA2143" s="42"/>
      <c r="AB2143" s="42"/>
      <c r="AC2143" s="42"/>
      <c r="AD2143" s="42"/>
      <c r="AE2143" s="42"/>
      <c r="AT2143" s="20" t="s">
        <v>165</v>
      </c>
      <c r="AU2143" s="20" t="s">
        <v>94</v>
      </c>
    </row>
    <row r="2144" s="2" customFormat="1" ht="24.15" customHeight="1">
      <c r="A2144" s="42"/>
      <c r="B2144" s="43"/>
      <c r="C2144" s="216" t="s">
        <v>2162</v>
      </c>
      <c r="D2144" s="216" t="s">
        <v>158</v>
      </c>
      <c r="E2144" s="217" t="s">
        <v>2163</v>
      </c>
      <c r="F2144" s="218" t="s">
        <v>2164</v>
      </c>
      <c r="G2144" s="219" t="s">
        <v>283</v>
      </c>
      <c r="H2144" s="220">
        <v>2.5539999999999998</v>
      </c>
      <c r="I2144" s="221"/>
      <c r="J2144" s="222">
        <f>ROUND(I2144*H2144,2)</f>
        <v>0</v>
      </c>
      <c r="K2144" s="218" t="s">
        <v>162</v>
      </c>
      <c r="L2144" s="48"/>
      <c r="M2144" s="223" t="s">
        <v>36</v>
      </c>
      <c r="N2144" s="224" t="s">
        <v>54</v>
      </c>
      <c r="O2144" s="88"/>
      <c r="P2144" s="225">
        <f>O2144*H2144</f>
        <v>0</v>
      </c>
      <c r="Q2144" s="225">
        <v>0</v>
      </c>
      <c r="R2144" s="225">
        <f>Q2144*H2144</f>
        <v>0</v>
      </c>
      <c r="S2144" s="225">
        <v>0</v>
      </c>
      <c r="T2144" s="226">
        <f>S2144*H2144</f>
        <v>0</v>
      </c>
      <c r="U2144" s="42"/>
      <c r="V2144" s="42"/>
      <c r="W2144" s="42"/>
      <c r="X2144" s="42"/>
      <c r="Y2144" s="42"/>
      <c r="Z2144" s="42"/>
      <c r="AA2144" s="42"/>
      <c r="AB2144" s="42"/>
      <c r="AC2144" s="42"/>
      <c r="AD2144" s="42"/>
      <c r="AE2144" s="42"/>
      <c r="AR2144" s="227" t="s">
        <v>291</v>
      </c>
      <c r="AT2144" s="227" t="s">
        <v>158</v>
      </c>
      <c r="AU2144" s="227" t="s">
        <v>94</v>
      </c>
      <c r="AY2144" s="20" t="s">
        <v>156</v>
      </c>
      <c r="BE2144" s="228">
        <f>IF(N2144="základní",J2144,0)</f>
        <v>0</v>
      </c>
      <c r="BF2144" s="228">
        <f>IF(N2144="snížená",J2144,0)</f>
        <v>0</v>
      </c>
      <c r="BG2144" s="228">
        <f>IF(N2144="zákl. přenesená",J2144,0)</f>
        <v>0</v>
      </c>
      <c r="BH2144" s="228">
        <f>IF(N2144="sníž. přenesená",J2144,0)</f>
        <v>0</v>
      </c>
      <c r="BI2144" s="228">
        <f>IF(N2144="nulová",J2144,0)</f>
        <v>0</v>
      </c>
      <c r="BJ2144" s="20" t="s">
        <v>91</v>
      </c>
      <c r="BK2144" s="228">
        <f>ROUND(I2144*H2144,2)</f>
        <v>0</v>
      </c>
      <c r="BL2144" s="20" t="s">
        <v>291</v>
      </c>
      <c r="BM2144" s="227" t="s">
        <v>2165</v>
      </c>
    </row>
    <row r="2145" s="2" customFormat="1">
      <c r="A2145" s="42"/>
      <c r="B2145" s="43"/>
      <c r="C2145" s="44"/>
      <c r="D2145" s="229" t="s">
        <v>165</v>
      </c>
      <c r="E2145" s="44"/>
      <c r="F2145" s="230" t="s">
        <v>2166</v>
      </c>
      <c r="G2145" s="44"/>
      <c r="H2145" s="44"/>
      <c r="I2145" s="231"/>
      <c r="J2145" s="44"/>
      <c r="K2145" s="44"/>
      <c r="L2145" s="48"/>
      <c r="M2145" s="232"/>
      <c r="N2145" s="233"/>
      <c r="O2145" s="88"/>
      <c r="P2145" s="88"/>
      <c r="Q2145" s="88"/>
      <c r="R2145" s="88"/>
      <c r="S2145" s="88"/>
      <c r="T2145" s="89"/>
      <c r="U2145" s="42"/>
      <c r="V2145" s="42"/>
      <c r="W2145" s="42"/>
      <c r="X2145" s="42"/>
      <c r="Y2145" s="42"/>
      <c r="Z2145" s="42"/>
      <c r="AA2145" s="42"/>
      <c r="AB2145" s="42"/>
      <c r="AC2145" s="42"/>
      <c r="AD2145" s="42"/>
      <c r="AE2145" s="42"/>
      <c r="AT2145" s="20" t="s">
        <v>165</v>
      </c>
      <c r="AU2145" s="20" t="s">
        <v>94</v>
      </c>
    </row>
    <row r="2146" s="12" customFormat="1" ht="22.8" customHeight="1">
      <c r="A2146" s="12"/>
      <c r="B2146" s="200"/>
      <c r="C2146" s="201"/>
      <c r="D2146" s="202" t="s">
        <v>82</v>
      </c>
      <c r="E2146" s="214" t="s">
        <v>2167</v>
      </c>
      <c r="F2146" s="214" t="s">
        <v>2168</v>
      </c>
      <c r="G2146" s="201"/>
      <c r="H2146" s="201"/>
      <c r="I2146" s="204"/>
      <c r="J2146" s="215">
        <f>BK2146</f>
        <v>0</v>
      </c>
      <c r="K2146" s="201"/>
      <c r="L2146" s="206"/>
      <c r="M2146" s="207"/>
      <c r="N2146" s="208"/>
      <c r="O2146" s="208"/>
      <c r="P2146" s="209">
        <f>SUM(P2147:P2169)</f>
        <v>0</v>
      </c>
      <c r="Q2146" s="208"/>
      <c r="R2146" s="209">
        <f>SUM(R2147:R2169)</f>
        <v>2.0362290000000001</v>
      </c>
      <c r="S2146" s="208"/>
      <c r="T2146" s="210">
        <f>SUM(T2147:T2169)</f>
        <v>0</v>
      </c>
      <c r="U2146" s="12"/>
      <c r="V2146" s="12"/>
      <c r="W2146" s="12"/>
      <c r="X2146" s="12"/>
      <c r="Y2146" s="12"/>
      <c r="Z2146" s="12"/>
      <c r="AA2146" s="12"/>
      <c r="AB2146" s="12"/>
      <c r="AC2146" s="12"/>
      <c r="AD2146" s="12"/>
      <c r="AE2146" s="12"/>
      <c r="AR2146" s="211" t="s">
        <v>94</v>
      </c>
      <c r="AT2146" s="212" t="s">
        <v>82</v>
      </c>
      <c r="AU2146" s="212" t="s">
        <v>91</v>
      </c>
      <c r="AY2146" s="211" t="s">
        <v>156</v>
      </c>
      <c r="BK2146" s="213">
        <f>SUM(BK2147:BK2169)</f>
        <v>0</v>
      </c>
    </row>
    <row r="2147" s="2" customFormat="1" ht="16.5" customHeight="1">
      <c r="A2147" s="42"/>
      <c r="B2147" s="43"/>
      <c r="C2147" s="216" t="s">
        <v>2169</v>
      </c>
      <c r="D2147" s="216" t="s">
        <v>158</v>
      </c>
      <c r="E2147" s="217" t="s">
        <v>2170</v>
      </c>
      <c r="F2147" s="218" t="s">
        <v>2171</v>
      </c>
      <c r="G2147" s="219" t="s">
        <v>161</v>
      </c>
      <c r="H2147" s="220">
        <v>47.899999999999999</v>
      </c>
      <c r="I2147" s="221"/>
      <c r="J2147" s="222">
        <f>ROUND(I2147*H2147,2)</f>
        <v>0</v>
      </c>
      <c r="K2147" s="218" t="s">
        <v>162</v>
      </c>
      <c r="L2147" s="48"/>
      <c r="M2147" s="223" t="s">
        <v>36</v>
      </c>
      <c r="N2147" s="224" t="s">
        <v>54</v>
      </c>
      <c r="O2147" s="88"/>
      <c r="P2147" s="225">
        <f>O2147*H2147</f>
        <v>0</v>
      </c>
      <c r="Q2147" s="225">
        <v>0.00029999999999999997</v>
      </c>
      <c r="R2147" s="225">
        <f>Q2147*H2147</f>
        <v>0.014369999999999999</v>
      </c>
      <c r="S2147" s="225">
        <v>0</v>
      </c>
      <c r="T2147" s="226">
        <f>S2147*H2147</f>
        <v>0</v>
      </c>
      <c r="U2147" s="42"/>
      <c r="V2147" s="42"/>
      <c r="W2147" s="42"/>
      <c r="X2147" s="42"/>
      <c r="Y2147" s="42"/>
      <c r="Z2147" s="42"/>
      <c r="AA2147" s="42"/>
      <c r="AB2147" s="42"/>
      <c r="AC2147" s="42"/>
      <c r="AD2147" s="42"/>
      <c r="AE2147" s="42"/>
      <c r="AR2147" s="227" t="s">
        <v>291</v>
      </c>
      <c r="AT2147" s="227" t="s">
        <v>158</v>
      </c>
      <c r="AU2147" s="227" t="s">
        <v>94</v>
      </c>
      <c r="AY2147" s="20" t="s">
        <v>156</v>
      </c>
      <c r="BE2147" s="228">
        <f>IF(N2147="základní",J2147,0)</f>
        <v>0</v>
      </c>
      <c r="BF2147" s="228">
        <f>IF(N2147="snížená",J2147,0)</f>
        <v>0</v>
      </c>
      <c r="BG2147" s="228">
        <f>IF(N2147="zákl. přenesená",J2147,0)</f>
        <v>0</v>
      </c>
      <c r="BH2147" s="228">
        <f>IF(N2147="sníž. přenesená",J2147,0)</f>
        <v>0</v>
      </c>
      <c r="BI2147" s="228">
        <f>IF(N2147="nulová",J2147,0)</f>
        <v>0</v>
      </c>
      <c r="BJ2147" s="20" t="s">
        <v>91</v>
      </c>
      <c r="BK2147" s="228">
        <f>ROUND(I2147*H2147,2)</f>
        <v>0</v>
      </c>
      <c r="BL2147" s="20" t="s">
        <v>291</v>
      </c>
      <c r="BM2147" s="227" t="s">
        <v>2172</v>
      </c>
    </row>
    <row r="2148" s="2" customFormat="1">
      <c r="A2148" s="42"/>
      <c r="B2148" s="43"/>
      <c r="C2148" s="44"/>
      <c r="D2148" s="229" t="s">
        <v>165</v>
      </c>
      <c r="E2148" s="44"/>
      <c r="F2148" s="230" t="s">
        <v>2173</v>
      </c>
      <c r="G2148" s="44"/>
      <c r="H2148" s="44"/>
      <c r="I2148" s="231"/>
      <c r="J2148" s="44"/>
      <c r="K2148" s="44"/>
      <c r="L2148" s="48"/>
      <c r="M2148" s="232"/>
      <c r="N2148" s="233"/>
      <c r="O2148" s="88"/>
      <c r="P2148" s="88"/>
      <c r="Q2148" s="88"/>
      <c r="R2148" s="88"/>
      <c r="S2148" s="88"/>
      <c r="T2148" s="89"/>
      <c r="U2148" s="42"/>
      <c r="V2148" s="42"/>
      <c r="W2148" s="42"/>
      <c r="X2148" s="42"/>
      <c r="Y2148" s="42"/>
      <c r="Z2148" s="42"/>
      <c r="AA2148" s="42"/>
      <c r="AB2148" s="42"/>
      <c r="AC2148" s="42"/>
      <c r="AD2148" s="42"/>
      <c r="AE2148" s="42"/>
      <c r="AT2148" s="20" t="s">
        <v>165</v>
      </c>
      <c r="AU2148" s="20" t="s">
        <v>94</v>
      </c>
    </row>
    <row r="2149" s="2" customFormat="1" ht="24.15" customHeight="1">
      <c r="A2149" s="42"/>
      <c r="B2149" s="43"/>
      <c r="C2149" s="216" t="s">
        <v>2174</v>
      </c>
      <c r="D2149" s="216" t="s">
        <v>158</v>
      </c>
      <c r="E2149" s="217" t="s">
        <v>2175</v>
      </c>
      <c r="F2149" s="218" t="s">
        <v>2176</v>
      </c>
      <c r="G2149" s="219" t="s">
        <v>161</v>
      </c>
      <c r="H2149" s="220">
        <v>47.899999999999999</v>
      </c>
      <c r="I2149" s="221"/>
      <c r="J2149" s="222">
        <f>ROUND(I2149*H2149,2)</f>
        <v>0</v>
      </c>
      <c r="K2149" s="218" t="s">
        <v>162</v>
      </c>
      <c r="L2149" s="48"/>
      <c r="M2149" s="223" t="s">
        <v>36</v>
      </c>
      <c r="N2149" s="224" t="s">
        <v>54</v>
      </c>
      <c r="O2149" s="88"/>
      <c r="P2149" s="225">
        <f>O2149*H2149</f>
        <v>0</v>
      </c>
      <c r="Q2149" s="225">
        <v>0.0050000000000000001</v>
      </c>
      <c r="R2149" s="225">
        <f>Q2149*H2149</f>
        <v>0.23949999999999999</v>
      </c>
      <c r="S2149" s="225">
        <v>0</v>
      </c>
      <c r="T2149" s="226">
        <f>S2149*H2149</f>
        <v>0</v>
      </c>
      <c r="U2149" s="42"/>
      <c r="V2149" s="42"/>
      <c r="W2149" s="42"/>
      <c r="X2149" s="42"/>
      <c r="Y2149" s="42"/>
      <c r="Z2149" s="42"/>
      <c r="AA2149" s="42"/>
      <c r="AB2149" s="42"/>
      <c r="AC2149" s="42"/>
      <c r="AD2149" s="42"/>
      <c r="AE2149" s="42"/>
      <c r="AR2149" s="227" t="s">
        <v>291</v>
      </c>
      <c r="AT2149" s="227" t="s">
        <v>158</v>
      </c>
      <c r="AU2149" s="227" t="s">
        <v>94</v>
      </c>
      <c r="AY2149" s="20" t="s">
        <v>156</v>
      </c>
      <c r="BE2149" s="228">
        <f>IF(N2149="základní",J2149,0)</f>
        <v>0</v>
      </c>
      <c r="BF2149" s="228">
        <f>IF(N2149="snížená",J2149,0)</f>
        <v>0</v>
      </c>
      <c r="BG2149" s="228">
        <f>IF(N2149="zákl. přenesená",J2149,0)</f>
        <v>0</v>
      </c>
      <c r="BH2149" s="228">
        <f>IF(N2149="sníž. přenesená",J2149,0)</f>
        <v>0</v>
      </c>
      <c r="BI2149" s="228">
        <f>IF(N2149="nulová",J2149,0)</f>
        <v>0</v>
      </c>
      <c r="BJ2149" s="20" t="s">
        <v>91</v>
      </c>
      <c r="BK2149" s="228">
        <f>ROUND(I2149*H2149,2)</f>
        <v>0</v>
      </c>
      <c r="BL2149" s="20" t="s">
        <v>291</v>
      </c>
      <c r="BM2149" s="227" t="s">
        <v>2177</v>
      </c>
    </row>
    <row r="2150" s="2" customFormat="1">
      <c r="A2150" s="42"/>
      <c r="B2150" s="43"/>
      <c r="C2150" s="44"/>
      <c r="D2150" s="229" t="s">
        <v>165</v>
      </c>
      <c r="E2150" s="44"/>
      <c r="F2150" s="230" t="s">
        <v>2178</v>
      </c>
      <c r="G2150" s="44"/>
      <c r="H2150" s="44"/>
      <c r="I2150" s="231"/>
      <c r="J2150" s="44"/>
      <c r="K2150" s="44"/>
      <c r="L2150" s="48"/>
      <c r="M2150" s="232"/>
      <c r="N2150" s="233"/>
      <c r="O2150" s="88"/>
      <c r="P2150" s="88"/>
      <c r="Q2150" s="88"/>
      <c r="R2150" s="88"/>
      <c r="S2150" s="88"/>
      <c r="T2150" s="89"/>
      <c r="U2150" s="42"/>
      <c r="V2150" s="42"/>
      <c r="W2150" s="42"/>
      <c r="X2150" s="42"/>
      <c r="Y2150" s="42"/>
      <c r="Z2150" s="42"/>
      <c r="AA2150" s="42"/>
      <c r="AB2150" s="42"/>
      <c r="AC2150" s="42"/>
      <c r="AD2150" s="42"/>
      <c r="AE2150" s="42"/>
      <c r="AT2150" s="20" t="s">
        <v>165</v>
      </c>
      <c r="AU2150" s="20" t="s">
        <v>94</v>
      </c>
    </row>
    <row r="2151" s="13" customFormat="1">
      <c r="A2151" s="13"/>
      <c r="B2151" s="234"/>
      <c r="C2151" s="235"/>
      <c r="D2151" s="236" t="s">
        <v>167</v>
      </c>
      <c r="E2151" s="237" t="s">
        <v>36</v>
      </c>
      <c r="F2151" s="238" t="s">
        <v>1045</v>
      </c>
      <c r="G2151" s="235"/>
      <c r="H2151" s="237" t="s">
        <v>36</v>
      </c>
      <c r="I2151" s="239"/>
      <c r="J2151" s="235"/>
      <c r="K2151" s="235"/>
      <c r="L2151" s="240"/>
      <c r="M2151" s="241"/>
      <c r="N2151" s="242"/>
      <c r="O2151" s="242"/>
      <c r="P2151" s="242"/>
      <c r="Q2151" s="242"/>
      <c r="R2151" s="242"/>
      <c r="S2151" s="242"/>
      <c r="T2151" s="243"/>
      <c r="U2151" s="13"/>
      <c r="V2151" s="13"/>
      <c r="W2151" s="13"/>
      <c r="X2151" s="13"/>
      <c r="Y2151" s="13"/>
      <c r="Z2151" s="13"/>
      <c r="AA2151" s="13"/>
      <c r="AB2151" s="13"/>
      <c r="AC2151" s="13"/>
      <c r="AD2151" s="13"/>
      <c r="AE2151" s="13"/>
      <c r="AT2151" s="244" t="s">
        <v>167</v>
      </c>
      <c r="AU2151" s="244" t="s">
        <v>94</v>
      </c>
      <c r="AV2151" s="13" t="s">
        <v>91</v>
      </c>
      <c r="AW2151" s="13" t="s">
        <v>43</v>
      </c>
      <c r="AX2151" s="13" t="s">
        <v>83</v>
      </c>
      <c r="AY2151" s="244" t="s">
        <v>156</v>
      </c>
    </row>
    <row r="2152" s="13" customFormat="1">
      <c r="A2152" s="13"/>
      <c r="B2152" s="234"/>
      <c r="C2152" s="235"/>
      <c r="D2152" s="236" t="s">
        <v>167</v>
      </c>
      <c r="E2152" s="237" t="s">
        <v>36</v>
      </c>
      <c r="F2152" s="238" t="s">
        <v>1046</v>
      </c>
      <c r="G2152" s="235"/>
      <c r="H2152" s="237" t="s">
        <v>36</v>
      </c>
      <c r="I2152" s="239"/>
      <c r="J2152" s="235"/>
      <c r="K2152" s="235"/>
      <c r="L2152" s="240"/>
      <c r="M2152" s="241"/>
      <c r="N2152" s="242"/>
      <c r="O2152" s="242"/>
      <c r="P2152" s="242"/>
      <c r="Q2152" s="242"/>
      <c r="R2152" s="242"/>
      <c r="S2152" s="242"/>
      <c r="T2152" s="243"/>
      <c r="U2152" s="13"/>
      <c r="V2152" s="13"/>
      <c r="W2152" s="13"/>
      <c r="X2152" s="13"/>
      <c r="Y2152" s="13"/>
      <c r="Z2152" s="13"/>
      <c r="AA2152" s="13"/>
      <c r="AB2152" s="13"/>
      <c r="AC2152" s="13"/>
      <c r="AD2152" s="13"/>
      <c r="AE2152" s="13"/>
      <c r="AT2152" s="244" t="s">
        <v>167</v>
      </c>
      <c r="AU2152" s="244" t="s">
        <v>94</v>
      </c>
      <c r="AV2152" s="13" t="s">
        <v>91</v>
      </c>
      <c r="AW2152" s="13" t="s">
        <v>43</v>
      </c>
      <c r="AX2152" s="13" t="s">
        <v>83</v>
      </c>
      <c r="AY2152" s="244" t="s">
        <v>156</v>
      </c>
    </row>
    <row r="2153" s="13" customFormat="1">
      <c r="A2153" s="13"/>
      <c r="B2153" s="234"/>
      <c r="C2153" s="235"/>
      <c r="D2153" s="236" t="s">
        <v>167</v>
      </c>
      <c r="E2153" s="237" t="s">
        <v>36</v>
      </c>
      <c r="F2153" s="238" t="s">
        <v>1047</v>
      </c>
      <c r="G2153" s="235"/>
      <c r="H2153" s="237" t="s">
        <v>36</v>
      </c>
      <c r="I2153" s="239"/>
      <c r="J2153" s="235"/>
      <c r="K2153" s="235"/>
      <c r="L2153" s="240"/>
      <c r="M2153" s="241"/>
      <c r="N2153" s="242"/>
      <c r="O2153" s="242"/>
      <c r="P2153" s="242"/>
      <c r="Q2153" s="242"/>
      <c r="R2153" s="242"/>
      <c r="S2153" s="242"/>
      <c r="T2153" s="243"/>
      <c r="U2153" s="13"/>
      <c r="V2153" s="13"/>
      <c r="W2153" s="13"/>
      <c r="X2153" s="13"/>
      <c r="Y2153" s="13"/>
      <c r="Z2153" s="13"/>
      <c r="AA2153" s="13"/>
      <c r="AB2153" s="13"/>
      <c r="AC2153" s="13"/>
      <c r="AD2153" s="13"/>
      <c r="AE2153" s="13"/>
      <c r="AT2153" s="244" t="s">
        <v>167</v>
      </c>
      <c r="AU2153" s="244" t="s">
        <v>94</v>
      </c>
      <c r="AV2153" s="13" t="s">
        <v>91</v>
      </c>
      <c r="AW2153" s="13" t="s">
        <v>43</v>
      </c>
      <c r="AX2153" s="13" t="s">
        <v>83</v>
      </c>
      <c r="AY2153" s="244" t="s">
        <v>156</v>
      </c>
    </row>
    <row r="2154" s="14" customFormat="1">
      <c r="A2154" s="14"/>
      <c r="B2154" s="245"/>
      <c r="C2154" s="246"/>
      <c r="D2154" s="236" t="s">
        <v>167</v>
      </c>
      <c r="E2154" s="247" t="s">
        <v>36</v>
      </c>
      <c r="F2154" s="248" t="s">
        <v>1048</v>
      </c>
      <c r="G2154" s="246"/>
      <c r="H2154" s="249">
        <v>17.498999999999999</v>
      </c>
      <c r="I2154" s="250"/>
      <c r="J2154" s="246"/>
      <c r="K2154" s="246"/>
      <c r="L2154" s="251"/>
      <c r="M2154" s="252"/>
      <c r="N2154" s="253"/>
      <c r="O2154" s="253"/>
      <c r="P2154" s="253"/>
      <c r="Q2154" s="253"/>
      <c r="R2154" s="253"/>
      <c r="S2154" s="253"/>
      <c r="T2154" s="254"/>
      <c r="U2154" s="14"/>
      <c r="V2154" s="14"/>
      <c r="W2154" s="14"/>
      <c r="X2154" s="14"/>
      <c r="Y2154" s="14"/>
      <c r="Z2154" s="14"/>
      <c r="AA2154" s="14"/>
      <c r="AB2154" s="14"/>
      <c r="AC2154" s="14"/>
      <c r="AD2154" s="14"/>
      <c r="AE2154" s="14"/>
      <c r="AT2154" s="255" t="s">
        <v>167</v>
      </c>
      <c r="AU2154" s="255" t="s">
        <v>94</v>
      </c>
      <c r="AV2154" s="14" t="s">
        <v>94</v>
      </c>
      <c r="AW2154" s="14" t="s">
        <v>43</v>
      </c>
      <c r="AX2154" s="14" t="s">
        <v>83</v>
      </c>
      <c r="AY2154" s="255" t="s">
        <v>156</v>
      </c>
    </row>
    <row r="2155" s="14" customFormat="1">
      <c r="A2155" s="14"/>
      <c r="B2155" s="245"/>
      <c r="C2155" s="246"/>
      <c r="D2155" s="236" t="s">
        <v>167</v>
      </c>
      <c r="E2155" s="247" t="s">
        <v>36</v>
      </c>
      <c r="F2155" s="248" t="s">
        <v>1049</v>
      </c>
      <c r="G2155" s="246"/>
      <c r="H2155" s="249">
        <v>8.3599999999999994</v>
      </c>
      <c r="I2155" s="250"/>
      <c r="J2155" s="246"/>
      <c r="K2155" s="246"/>
      <c r="L2155" s="251"/>
      <c r="M2155" s="252"/>
      <c r="N2155" s="253"/>
      <c r="O2155" s="253"/>
      <c r="P2155" s="253"/>
      <c r="Q2155" s="253"/>
      <c r="R2155" s="253"/>
      <c r="S2155" s="253"/>
      <c r="T2155" s="254"/>
      <c r="U2155" s="14"/>
      <c r="V2155" s="14"/>
      <c r="W2155" s="14"/>
      <c r="X2155" s="14"/>
      <c r="Y2155" s="14"/>
      <c r="Z2155" s="14"/>
      <c r="AA2155" s="14"/>
      <c r="AB2155" s="14"/>
      <c r="AC2155" s="14"/>
      <c r="AD2155" s="14"/>
      <c r="AE2155" s="14"/>
      <c r="AT2155" s="255" t="s">
        <v>167</v>
      </c>
      <c r="AU2155" s="255" t="s">
        <v>94</v>
      </c>
      <c r="AV2155" s="14" t="s">
        <v>94</v>
      </c>
      <c r="AW2155" s="14" t="s">
        <v>43</v>
      </c>
      <c r="AX2155" s="14" t="s">
        <v>83</v>
      </c>
      <c r="AY2155" s="255" t="s">
        <v>156</v>
      </c>
    </row>
    <row r="2156" s="14" customFormat="1">
      <c r="A2156" s="14"/>
      <c r="B2156" s="245"/>
      <c r="C2156" s="246"/>
      <c r="D2156" s="236" t="s">
        <v>167</v>
      </c>
      <c r="E2156" s="247" t="s">
        <v>36</v>
      </c>
      <c r="F2156" s="248" t="s">
        <v>1050</v>
      </c>
      <c r="G2156" s="246"/>
      <c r="H2156" s="249">
        <v>40.659999999999997</v>
      </c>
      <c r="I2156" s="250"/>
      <c r="J2156" s="246"/>
      <c r="K2156" s="246"/>
      <c r="L2156" s="251"/>
      <c r="M2156" s="252"/>
      <c r="N2156" s="253"/>
      <c r="O2156" s="253"/>
      <c r="P2156" s="253"/>
      <c r="Q2156" s="253"/>
      <c r="R2156" s="253"/>
      <c r="S2156" s="253"/>
      <c r="T2156" s="254"/>
      <c r="U2156" s="14"/>
      <c r="V2156" s="14"/>
      <c r="W2156" s="14"/>
      <c r="X2156" s="14"/>
      <c r="Y2156" s="14"/>
      <c r="Z2156" s="14"/>
      <c r="AA2156" s="14"/>
      <c r="AB2156" s="14"/>
      <c r="AC2156" s="14"/>
      <c r="AD2156" s="14"/>
      <c r="AE2156" s="14"/>
      <c r="AT2156" s="255" t="s">
        <v>167</v>
      </c>
      <c r="AU2156" s="255" t="s">
        <v>94</v>
      </c>
      <c r="AV2156" s="14" t="s">
        <v>94</v>
      </c>
      <c r="AW2156" s="14" t="s">
        <v>43</v>
      </c>
      <c r="AX2156" s="14" t="s">
        <v>83</v>
      </c>
      <c r="AY2156" s="255" t="s">
        <v>156</v>
      </c>
    </row>
    <row r="2157" s="14" customFormat="1">
      <c r="A2157" s="14"/>
      <c r="B2157" s="245"/>
      <c r="C2157" s="246"/>
      <c r="D2157" s="236" t="s">
        <v>167</v>
      </c>
      <c r="E2157" s="247" t="s">
        <v>36</v>
      </c>
      <c r="F2157" s="248" t="s">
        <v>1051</v>
      </c>
      <c r="G2157" s="246"/>
      <c r="H2157" s="249">
        <v>-25.053999999999998</v>
      </c>
      <c r="I2157" s="250"/>
      <c r="J2157" s="246"/>
      <c r="K2157" s="246"/>
      <c r="L2157" s="251"/>
      <c r="M2157" s="252"/>
      <c r="N2157" s="253"/>
      <c r="O2157" s="253"/>
      <c r="P2157" s="253"/>
      <c r="Q2157" s="253"/>
      <c r="R2157" s="253"/>
      <c r="S2157" s="253"/>
      <c r="T2157" s="254"/>
      <c r="U2157" s="14"/>
      <c r="V2157" s="14"/>
      <c r="W2157" s="14"/>
      <c r="X2157" s="14"/>
      <c r="Y2157" s="14"/>
      <c r="Z2157" s="14"/>
      <c r="AA2157" s="14"/>
      <c r="AB2157" s="14"/>
      <c r="AC2157" s="14"/>
      <c r="AD2157" s="14"/>
      <c r="AE2157" s="14"/>
      <c r="AT2157" s="255" t="s">
        <v>167</v>
      </c>
      <c r="AU2157" s="255" t="s">
        <v>94</v>
      </c>
      <c r="AV2157" s="14" t="s">
        <v>94</v>
      </c>
      <c r="AW2157" s="14" t="s">
        <v>43</v>
      </c>
      <c r="AX2157" s="14" t="s">
        <v>83</v>
      </c>
      <c r="AY2157" s="255" t="s">
        <v>156</v>
      </c>
    </row>
    <row r="2158" s="13" customFormat="1">
      <c r="A2158" s="13"/>
      <c r="B2158" s="234"/>
      <c r="C2158" s="235"/>
      <c r="D2158" s="236" t="s">
        <v>167</v>
      </c>
      <c r="E2158" s="237" t="s">
        <v>36</v>
      </c>
      <c r="F2158" s="238" t="s">
        <v>260</v>
      </c>
      <c r="G2158" s="235"/>
      <c r="H2158" s="237" t="s">
        <v>36</v>
      </c>
      <c r="I2158" s="239"/>
      <c r="J2158" s="235"/>
      <c r="K2158" s="235"/>
      <c r="L2158" s="240"/>
      <c r="M2158" s="241"/>
      <c r="N2158" s="242"/>
      <c r="O2158" s="242"/>
      <c r="P2158" s="242"/>
      <c r="Q2158" s="242"/>
      <c r="R2158" s="242"/>
      <c r="S2158" s="242"/>
      <c r="T2158" s="243"/>
      <c r="U2158" s="13"/>
      <c r="V2158" s="13"/>
      <c r="W2158" s="13"/>
      <c r="X2158" s="13"/>
      <c r="Y2158" s="13"/>
      <c r="Z2158" s="13"/>
      <c r="AA2158" s="13"/>
      <c r="AB2158" s="13"/>
      <c r="AC2158" s="13"/>
      <c r="AD2158" s="13"/>
      <c r="AE2158" s="13"/>
      <c r="AT2158" s="244" t="s">
        <v>167</v>
      </c>
      <c r="AU2158" s="244" t="s">
        <v>94</v>
      </c>
      <c r="AV2158" s="13" t="s">
        <v>91</v>
      </c>
      <c r="AW2158" s="13" t="s">
        <v>43</v>
      </c>
      <c r="AX2158" s="13" t="s">
        <v>83</v>
      </c>
      <c r="AY2158" s="244" t="s">
        <v>156</v>
      </c>
    </row>
    <row r="2159" s="14" customFormat="1">
      <c r="A2159" s="14"/>
      <c r="B2159" s="245"/>
      <c r="C2159" s="246"/>
      <c r="D2159" s="236" t="s">
        <v>167</v>
      </c>
      <c r="E2159" s="247" t="s">
        <v>36</v>
      </c>
      <c r="F2159" s="248" t="s">
        <v>2179</v>
      </c>
      <c r="G2159" s="246"/>
      <c r="H2159" s="249">
        <v>6.359</v>
      </c>
      <c r="I2159" s="250"/>
      <c r="J2159" s="246"/>
      <c r="K2159" s="246"/>
      <c r="L2159" s="251"/>
      <c r="M2159" s="252"/>
      <c r="N2159" s="253"/>
      <c r="O2159" s="253"/>
      <c r="P2159" s="253"/>
      <c r="Q2159" s="253"/>
      <c r="R2159" s="253"/>
      <c r="S2159" s="253"/>
      <c r="T2159" s="254"/>
      <c r="U2159" s="14"/>
      <c r="V2159" s="14"/>
      <c r="W2159" s="14"/>
      <c r="X2159" s="14"/>
      <c r="Y2159" s="14"/>
      <c r="Z2159" s="14"/>
      <c r="AA2159" s="14"/>
      <c r="AB2159" s="14"/>
      <c r="AC2159" s="14"/>
      <c r="AD2159" s="14"/>
      <c r="AE2159" s="14"/>
      <c r="AT2159" s="255" t="s">
        <v>167</v>
      </c>
      <c r="AU2159" s="255" t="s">
        <v>94</v>
      </c>
      <c r="AV2159" s="14" t="s">
        <v>94</v>
      </c>
      <c r="AW2159" s="14" t="s">
        <v>43</v>
      </c>
      <c r="AX2159" s="14" t="s">
        <v>83</v>
      </c>
      <c r="AY2159" s="255" t="s">
        <v>156</v>
      </c>
    </row>
    <row r="2160" s="14" customFormat="1">
      <c r="A2160" s="14"/>
      <c r="B2160" s="245"/>
      <c r="C2160" s="246"/>
      <c r="D2160" s="236" t="s">
        <v>167</v>
      </c>
      <c r="E2160" s="247" t="s">
        <v>36</v>
      </c>
      <c r="F2160" s="248" t="s">
        <v>2180</v>
      </c>
      <c r="G2160" s="246"/>
      <c r="H2160" s="249">
        <v>0.075999999999999998</v>
      </c>
      <c r="I2160" s="250"/>
      <c r="J2160" s="246"/>
      <c r="K2160" s="246"/>
      <c r="L2160" s="251"/>
      <c r="M2160" s="252"/>
      <c r="N2160" s="253"/>
      <c r="O2160" s="253"/>
      <c r="P2160" s="253"/>
      <c r="Q2160" s="253"/>
      <c r="R2160" s="253"/>
      <c r="S2160" s="253"/>
      <c r="T2160" s="254"/>
      <c r="U2160" s="14"/>
      <c r="V2160" s="14"/>
      <c r="W2160" s="14"/>
      <c r="X2160" s="14"/>
      <c r="Y2160" s="14"/>
      <c r="Z2160" s="14"/>
      <c r="AA2160" s="14"/>
      <c r="AB2160" s="14"/>
      <c r="AC2160" s="14"/>
      <c r="AD2160" s="14"/>
      <c r="AE2160" s="14"/>
      <c r="AT2160" s="255" t="s">
        <v>167</v>
      </c>
      <c r="AU2160" s="255" t="s">
        <v>94</v>
      </c>
      <c r="AV2160" s="14" t="s">
        <v>94</v>
      </c>
      <c r="AW2160" s="14" t="s">
        <v>43</v>
      </c>
      <c r="AX2160" s="14" t="s">
        <v>83</v>
      </c>
      <c r="AY2160" s="255" t="s">
        <v>156</v>
      </c>
    </row>
    <row r="2161" s="15" customFormat="1">
      <c r="A2161" s="15"/>
      <c r="B2161" s="256"/>
      <c r="C2161" s="257"/>
      <c r="D2161" s="236" t="s">
        <v>167</v>
      </c>
      <c r="E2161" s="258" t="s">
        <v>36</v>
      </c>
      <c r="F2161" s="259" t="s">
        <v>250</v>
      </c>
      <c r="G2161" s="257"/>
      <c r="H2161" s="260">
        <v>47.899999999999991</v>
      </c>
      <c r="I2161" s="261"/>
      <c r="J2161" s="257"/>
      <c r="K2161" s="257"/>
      <c r="L2161" s="262"/>
      <c r="M2161" s="263"/>
      <c r="N2161" s="264"/>
      <c r="O2161" s="264"/>
      <c r="P2161" s="264"/>
      <c r="Q2161" s="264"/>
      <c r="R2161" s="264"/>
      <c r="S2161" s="264"/>
      <c r="T2161" s="265"/>
      <c r="U2161" s="15"/>
      <c r="V2161" s="15"/>
      <c r="W2161" s="15"/>
      <c r="X2161" s="15"/>
      <c r="Y2161" s="15"/>
      <c r="Z2161" s="15"/>
      <c r="AA2161" s="15"/>
      <c r="AB2161" s="15"/>
      <c r="AC2161" s="15"/>
      <c r="AD2161" s="15"/>
      <c r="AE2161" s="15"/>
      <c r="AT2161" s="266" t="s">
        <v>167</v>
      </c>
      <c r="AU2161" s="266" t="s">
        <v>94</v>
      </c>
      <c r="AV2161" s="15" t="s">
        <v>163</v>
      </c>
      <c r="AW2161" s="15" t="s">
        <v>43</v>
      </c>
      <c r="AX2161" s="15" t="s">
        <v>91</v>
      </c>
      <c r="AY2161" s="266" t="s">
        <v>156</v>
      </c>
    </row>
    <row r="2162" s="2" customFormat="1" ht="16.5" customHeight="1">
      <c r="A2162" s="42"/>
      <c r="B2162" s="43"/>
      <c r="C2162" s="282" t="s">
        <v>2181</v>
      </c>
      <c r="D2162" s="282" t="s">
        <v>849</v>
      </c>
      <c r="E2162" s="283" t="s">
        <v>2182</v>
      </c>
      <c r="F2162" s="284" t="s">
        <v>2183</v>
      </c>
      <c r="G2162" s="285" t="s">
        <v>226</v>
      </c>
      <c r="H2162" s="286">
        <v>2529.1199999999999</v>
      </c>
      <c r="I2162" s="287"/>
      <c r="J2162" s="288">
        <f>ROUND(I2162*H2162,2)</f>
        <v>0</v>
      </c>
      <c r="K2162" s="284" t="s">
        <v>162</v>
      </c>
      <c r="L2162" s="289"/>
      <c r="M2162" s="290" t="s">
        <v>36</v>
      </c>
      <c r="N2162" s="291" t="s">
        <v>54</v>
      </c>
      <c r="O2162" s="88"/>
      <c r="P2162" s="225">
        <f>O2162*H2162</f>
        <v>0</v>
      </c>
      <c r="Q2162" s="225">
        <v>0.00050000000000000001</v>
      </c>
      <c r="R2162" s="225">
        <f>Q2162*H2162</f>
        <v>1.2645599999999999</v>
      </c>
      <c r="S2162" s="225">
        <v>0</v>
      </c>
      <c r="T2162" s="226">
        <f>S2162*H2162</f>
        <v>0</v>
      </c>
      <c r="U2162" s="42"/>
      <c r="V2162" s="42"/>
      <c r="W2162" s="42"/>
      <c r="X2162" s="42"/>
      <c r="Y2162" s="42"/>
      <c r="Z2162" s="42"/>
      <c r="AA2162" s="42"/>
      <c r="AB2162" s="42"/>
      <c r="AC2162" s="42"/>
      <c r="AD2162" s="42"/>
      <c r="AE2162" s="42"/>
      <c r="AR2162" s="227" t="s">
        <v>401</v>
      </c>
      <c r="AT2162" s="227" t="s">
        <v>849</v>
      </c>
      <c r="AU2162" s="227" t="s">
        <v>94</v>
      </c>
      <c r="AY2162" s="20" t="s">
        <v>156</v>
      </c>
      <c r="BE2162" s="228">
        <f>IF(N2162="základní",J2162,0)</f>
        <v>0</v>
      </c>
      <c r="BF2162" s="228">
        <f>IF(N2162="snížená",J2162,0)</f>
        <v>0</v>
      </c>
      <c r="BG2162" s="228">
        <f>IF(N2162="zákl. přenesená",J2162,0)</f>
        <v>0</v>
      </c>
      <c r="BH2162" s="228">
        <f>IF(N2162="sníž. přenesená",J2162,0)</f>
        <v>0</v>
      </c>
      <c r="BI2162" s="228">
        <f>IF(N2162="nulová",J2162,0)</f>
        <v>0</v>
      </c>
      <c r="BJ2162" s="20" t="s">
        <v>91</v>
      </c>
      <c r="BK2162" s="228">
        <f>ROUND(I2162*H2162,2)</f>
        <v>0</v>
      </c>
      <c r="BL2162" s="20" t="s">
        <v>291</v>
      </c>
      <c r="BM2162" s="227" t="s">
        <v>2184</v>
      </c>
    </row>
    <row r="2163" s="14" customFormat="1">
      <c r="A2163" s="14"/>
      <c r="B2163" s="245"/>
      <c r="C2163" s="246"/>
      <c r="D2163" s="236" t="s">
        <v>167</v>
      </c>
      <c r="E2163" s="246"/>
      <c r="F2163" s="248" t="s">
        <v>2185</v>
      </c>
      <c r="G2163" s="246"/>
      <c r="H2163" s="249">
        <v>2529.1199999999999</v>
      </c>
      <c r="I2163" s="250"/>
      <c r="J2163" s="246"/>
      <c r="K2163" s="246"/>
      <c r="L2163" s="251"/>
      <c r="M2163" s="252"/>
      <c r="N2163" s="253"/>
      <c r="O2163" s="253"/>
      <c r="P2163" s="253"/>
      <c r="Q2163" s="253"/>
      <c r="R2163" s="253"/>
      <c r="S2163" s="253"/>
      <c r="T2163" s="254"/>
      <c r="U2163" s="14"/>
      <c r="V2163" s="14"/>
      <c r="W2163" s="14"/>
      <c r="X2163" s="14"/>
      <c r="Y2163" s="14"/>
      <c r="Z2163" s="14"/>
      <c r="AA2163" s="14"/>
      <c r="AB2163" s="14"/>
      <c r="AC2163" s="14"/>
      <c r="AD2163" s="14"/>
      <c r="AE2163" s="14"/>
      <c r="AT2163" s="255" t="s">
        <v>167</v>
      </c>
      <c r="AU2163" s="255" t="s">
        <v>94</v>
      </c>
      <c r="AV2163" s="14" t="s">
        <v>94</v>
      </c>
      <c r="AW2163" s="14" t="s">
        <v>4</v>
      </c>
      <c r="AX2163" s="14" t="s">
        <v>91</v>
      </c>
      <c r="AY2163" s="255" t="s">
        <v>156</v>
      </c>
    </row>
    <row r="2164" s="2" customFormat="1" ht="16.5" customHeight="1">
      <c r="A2164" s="42"/>
      <c r="B2164" s="43"/>
      <c r="C2164" s="282" t="s">
        <v>2186</v>
      </c>
      <c r="D2164" s="282" t="s">
        <v>849</v>
      </c>
      <c r="E2164" s="283" t="s">
        <v>2187</v>
      </c>
      <c r="F2164" s="284" t="s">
        <v>2188</v>
      </c>
      <c r="G2164" s="285" t="s">
        <v>226</v>
      </c>
      <c r="H2164" s="286">
        <v>574.79999999999995</v>
      </c>
      <c r="I2164" s="287"/>
      <c r="J2164" s="288">
        <f>ROUND(I2164*H2164,2)</f>
        <v>0</v>
      </c>
      <c r="K2164" s="284" t="s">
        <v>162</v>
      </c>
      <c r="L2164" s="289"/>
      <c r="M2164" s="290" t="s">
        <v>36</v>
      </c>
      <c r="N2164" s="291" t="s">
        <v>54</v>
      </c>
      <c r="O2164" s="88"/>
      <c r="P2164" s="225">
        <f>O2164*H2164</f>
        <v>0</v>
      </c>
      <c r="Q2164" s="225">
        <v>0.00080000000000000004</v>
      </c>
      <c r="R2164" s="225">
        <f>Q2164*H2164</f>
        <v>0.45983999999999997</v>
      </c>
      <c r="S2164" s="225">
        <v>0</v>
      </c>
      <c r="T2164" s="226">
        <f>S2164*H2164</f>
        <v>0</v>
      </c>
      <c r="U2164" s="42"/>
      <c r="V2164" s="42"/>
      <c r="W2164" s="42"/>
      <c r="X2164" s="42"/>
      <c r="Y2164" s="42"/>
      <c r="Z2164" s="42"/>
      <c r="AA2164" s="42"/>
      <c r="AB2164" s="42"/>
      <c r="AC2164" s="42"/>
      <c r="AD2164" s="42"/>
      <c r="AE2164" s="42"/>
      <c r="AR2164" s="227" t="s">
        <v>401</v>
      </c>
      <c r="AT2164" s="227" t="s">
        <v>849</v>
      </c>
      <c r="AU2164" s="227" t="s">
        <v>94</v>
      </c>
      <c r="AY2164" s="20" t="s">
        <v>156</v>
      </c>
      <c r="BE2164" s="228">
        <f>IF(N2164="základní",J2164,0)</f>
        <v>0</v>
      </c>
      <c r="BF2164" s="228">
        <f>IF(N2164="snížená",J2164,0)</f>
        <v>0</v>
      </c>
      <c r="BG2164" s="228">
        <f>IF(N2164="zákl. přenesená",J2164,0)</f>
        <v>0</v>
      </c>
      <c r="BH2164" s="228">
        <f>IF(N2164="sníž. přenesená",J2164,0)</f>
        <v>0</v>
      </c>
      <c r="BI2164" s="228">
        <f>IF(N2164="nulová",J2164,0)</f>
        <v>0</v>
      </c>
      <c r="BJ2164" s="20" t="s">
        <v>91</v>
      </c>
      <c r="BK2164" s="228">
        <f>ROUND(I2164*H2164,2)</f>
        <v>0</v>
      </c>
      <c r="BL2164" s="20" t="s">
        <v>291</v>
      </c>
      <c r="BM2164" s="227" t="s">
        <v>2189</v>
      </c>
    </row>
    <row r="2165" s="14" customFormat="1">
      <c r="A2165" s="14"/>
      <c r="B2165" s="245"/>
      <c r="C2165" s="246"/>
      <c r="D2165" s="236" t="s">
        <v>167</v>
      </c>
      <c r="E2165" s="246"/>
      <c r="F2165" s="248" t="s">
        <v>2190</v>
      </c>
      <c r="G2165" s="246"/>
      <c r="H2165" s="249">
        <v>574.79999999999995</v>
      </c>
      <c r="I2165" s="250"/>
      <c r="J2165" s="246"/>
      <c r="K2165" s="246"/>
      <c r="L2165" s="251"/>
      <c r="M2165" s="252"/>
      <c r="N2165" s="253"/>
      <c r="O2165" s="253"/>
      <c r="P2165" s="253"/>
      <c r="Q2165" s="253"/>
      <c r="R2165" s="253"/>
      <c r="S2165" s="253"/>
      <c r="T2165" s="254"/>
      <c r="U2165" s="14"/>
      <c r="V2165" s="14"/>
      <c r="W2165" s="14"/>
      <c r="X2165" s="14"/>
      <c r="Y2165" s="14"/>
      <c r="Z2165" s="14"/>
      <c r="AA2165" s="14"/>
      <c r="AB2165" s="14"/>
      <c r="AC2165" s="14"/>
      <c r="AD2165" s="14"/>
      <c r="AE2165" s="14"/>
      <c r="AT2165" s="255" t="s">
        <v>167</v>
      </c>
      <c r="AU2165" s="255" t="s">
        <v>94</v>
      </c>
      <c r="AV2165" s="14" t="s">
        <v>94</v>
      </c>
      <c r="AW2165" s="14" t="s">
        <v>4</v>
      </c>
      <c r="AX2165" s="14" t="s">
        <v>91</v>
      </c>
      <c r="AY2165" s="255" t="s">
        <v>156</v>
      </c>
    </row>
    <row r="2166" s="2" customFormat="1" ht="24.15" customHeight="1">
      <c r="A2166" s="42"/>
      <c r="B2166" s="43"/>
      <c r="C2166" s="216" t="s">
        <v>2191</v>
      </c>
      <c r="D2166" s="216" t="s">
        <v>158</v>
      </c>
      <c r="E2166" s="217" t="s">
        <v>2192</v>
      </c>
      <c r="F2166" s="218" t="s">
        <v>2193</v>
      </c>
      <c r="G2166" s="219" t="s">
        <v>161</v>
      </c>
      <c r="H2166" s="220">
        <v>47.899999999999999</v>
      </c>
      <c r="I2166" s="221"/>
      <c r="J2166" s="222">
        <f>ROUND(I2166*H2166,2)</f>
        <v>0</v>
      </c>
      <c r="K2166" s="218" t="s">
        <v>162</v>
      </c>
      <c r="L2166" s="48"/>
      <c r="M2166" s="223" t="s">
        <v>36</v>
      </c>
      <c r="N2166" s="224" t="s">
        <v>54</v>
      </c>
      <c r="O2166" s="88"/>
      <c r="P2166" s="225">
        <f>O2166*H2166</f>
        <v>0</v>
      </c>
      <c r="Q2166" s="225">
        <v>0.0012099999999999999</v>
      </c>
      <c r="R2166" s="225">
        <f>Q2166*H2166</f>
        <v>0.057958999999999997</v>
      </c>
      <c r="S2166" s="225">
        <v>0</v>
      </c>
      <c r="T2166" s="226">
        <f>S2166*H2166</f>
        <v>0</v>
      </c>
      <c r="U2166" s="42"/>
      <c r="V2166" s="42"/>
      <c r="W2166" s="42"/>
      <c r="X2166" s="42"/>
      <c r="Y2166" s="42"/>
      <c r="Z2166" s="42"/>
      <c r="AA2166" s="42"/>
      <c r="AB2166" s="42"/>
      <c r="AC2166" s="42"/>
      <c r="AD2166" s="42"/>
      <c r="AE2166" s="42"/>
      <c r="AR2166" s="227" t="s">
        <v>291</v>
      </c>
      <c r="AT2166" s="227" t="s">
        <v>158</v>
      </c>
      <c r="AU2166" s="227" t="s">
        <v>94</v>
      </c>
      <c r="AY2166" s="20" t="s">
        <v>156</v>
      </c>
      <c r="BE2166" s="228">
        <f>IF(N2166="základní",J2166,0)</f>
        <v>0</v>
      </c>
      <c r="BF2166" s="228">
        <f>IF(N2166="snížená",J2166,0)</f>
        <v>0</v>
      </c>
      <c r="BG2166" s="228">
        <f>IF(N2166="zákl. přenesená",J2166,0)</f>
        <v>0</v>
      </c>
      <c r="BH2166" s="228">
        <f>IF(N2166="sníž. přenesená",J2166,0)</f>
        <v>0</v>
      </c>
      <c r="BI2166" s="228">
        <f>IF(N2166="nulová",J2166,0)</f>
        <v>0</v>
      </c>
      <c r="BJ2166" s="20" t="s">
        <v>91</v>
      </c>
      <c r="BK2166" s="228">
        <f>ROUND(I2166*H2166,2)</f>
        <v>0</v>
      </c>
      <c r="BL2166" s="20" t="s">
        <v>291</v>
      </c>
      <c r="BM2166" s="227" t="s">
        <v>2194</v>
      </c>
    </row>
    <row r="2167" s="2" customFormat="1">
      <c r="A2167" s="42"/>
      <c r="B2167" s="43"/>
      <c r="C2167" s="44"/>
      <c r="D2167" s="229" t="s">
        <v>165</v>
      </c>
      <c r="E2167" s="44"/>
      <c r="F2167" s="230" t="s">
        <v>2195</v>
      </c>
      <c r="G2167" s="44"/>
      <c r="H2167" s="44"/>
      <c r="I2167" s="231"/>
      <c r="J2167" s="44"/>
      <c r="K2167" s="44"/>
      <c r="L2167" s="48"/>
      <c r="M2167" s="232"/>
      <c r="N2167" s="233"/>
      <c r="O2167" s="88"/>
      <c r="P2167" s="88"/>
      <c r="Q2167" s="88"/>
      <c r="R2167" s="88"/>
      <c r="S2167" s="88"/>
      <c r="T2167" s="89"/>
      <c r="U2167" s="42"/>
      <c r="V2167" s="42"/>
      <c r="W2167" s="42"/>
      <c r="X2167" s="42"/>
      <c r="Y2167" s="42"/>
      <c r="Z2167" s="42"/>
      <c r="AA2167" s="42"/>
      <c r="AB2167" s="42"/>
      <c r="AC2167" s="42"/>
      <c r="AD2167" s="42"/>
      <c r="AE2167" s="42"/>
      <c r="AT2167" s="20" t="s">
        <v>165</v>
      </c>
      <c r="AU2167" s="20" t="s">
        <v>94</v>
      </c>
    </row>
    <row r="2168" s="2" customFormat="1" ht="24.15" customHeight="1">
      <c r="A2168" s="42"/>
      <c r="B2168" s="43"/>
      <c r="C2168" s="216" t="s">
        <v>2196</v>
      </c>
      <c r="D2168" s="216" t="s">
        <v>158</v>
      </c>
      <c r="E2168" s="217" t="s">
        <v>2197</v>
      </c>
      <c r="F2168" s="218" t="s">
        <v>2198</v>
      </c>
      <c r="G2168" s="219" t="s">
        <v>283</v>
      </c>
      <c r="H2168" s="220">
        <v>2.036</v>
      </c>
      <c r="I2168" s="221"/>
      <c r="J2168" s="222">
        <f>ROUND(I2168*H2168,2)</f>
        <v>0</v>
      </c>
      <c r="K2168" s="218" t="s">
        <v>162</v>
      </c>
      <c r="L2168" s="48"/>
      <c r="M2168" s="223" t="s">
        <v>36</v>
      </c>
      <c r="N2168" s="224" t="s">
        <v>54</v>
      </c>
      <c r="O2168" s="88"/>
      <c r="P2168" s="225">
        <f>O2168*H2168</f>
        <v>0</v>
      </c>
      <c r="Q2168" s="225">
        <v>0</v>
      </c>
      <c r="R2168" s="225">
        <f>Q2168*H2168</f>
        <v>0</v>
      </c>
      <c r="S2168" s="225">
        <v>0</v>
      </c>
      <c r="T2168" s="226">
        <f>S2168*H2168</f>
        <v>0</v>
      </c>
      <c r="U2168" s="42"/>
      <c r="V2168" s="42"/>
      <c r="W2168" s="42"/>
      <c r="X2168" s="42"/>
      <c r="Y2168" s="42"/>
      <c r="Z2168" s="42"/>
      <c r="AA2168" s="42"/>
      <c r="AB2168" s="42"/>
      <c r="AC2168" s="42"/>
      <c r="AD2168" s="42"/>
      <c r="AE2168" s="42"/>
      <c r="AR2168" s="227" t="s">
        <v>291</v>
      </c>
      <c r="AT2168" s="227" t="s">
        <v>158</v>
      </c>
      <c r="AU2168" s="227" t="s">
        <v>94</v>
      </c>
      <c r="AY2168" s="20" t="s">
        <v>156</v>
      </c>
      <c r="BE2168" s="228">
        <f>IF(N2168="základní",J2168,0)</f>
        <v>0</v>
      </c>
      <c r="BF2168" s="228">
        <f>IF(N2168="snížená",J2168,0)</f>
        <v>0</v>
      </c>
      <c r="BG2168" s="228">
        <f>IF(N2168="zákl. přenesená",J2168,0)</f>
        <v>0</v>
      </c>
      <c r="BH2168" s="228">
        <f>IF(N2168="sníž. přenesená",J2168,0)</f>
        <v>0</v>
      </c>
      <c r="BI2168" s="228">
        <f>IF(N2168="nulová",J2168,0)</f>
        <v>0</v>
      </c>
      <c r="BJ2168" s="20" t="s">
        <v>91</v>
      </c>
      <c r="BK2168" s="228">
        <f>ROUND(I2168*H2168,2)</f>
        <v>0</v>
      </c>
      <c r="BL2168" s="20" t="s">
        <v>291</v>
      </c>
      <c r="BM2168" s="227" t="s">
        <v>2199</v>
      </c>
    </row>
    <row r="2169" s="2" customFormat="1">
      <c r="A2169" s="42"/>
      <c r="B2169" s="43"/>
      <c r="C2169" s="44"/>
      <c r="D2169" s="229" t="s">
        <v>165</v>
      </c>
      <c r="E2169" s="44"/>
      <c r="F2169" s="230" t="s">
        <v>2200</v>
      </c>
      <c r="G2169" s="44"/>
      <c r="H2169" s="44"/>
      <c r="I2169" s="231"/>
      <c r="J2169" s="44"/>
      <c r="K2169" s="44"/>
      <c r="L2169" s="48"/>
      <c r="M2169" s="232"/>
      <c r="N2169" s="233"/>
      <c r="O2169" s="88"/>
      <c r="P2169" s="88"/>
      <c r="Q2169" s="88"/>
      <c r="R2169" s="88"/>
      <c r="S2169" s="88"/>
      <c r="T2169" s="89"/>
      <c r="U2169" s="42"/>
      <c r="V2169" s="42"/>
      <c r="W2169" s="42"/>
      <c r="X2169" s="42"/>
      <c r="Y2169" s="42"/>
      <c r="Z2169" s="42"/>
      <c r="AA2169" s="42"/>
      <c r="AB2169" s="42"/>
      <c r="AC2169" s="42"/>
      <c r="AD2169" s="42"/>
      <c r="AE2169" s="42"/>
      <c r="AT2169" s="20" t="s">
        <v>165</v>
      </c>
      <c r="AU2169" s="20" t="s">
        <v>94</v>
      </c>
    </row>
    <row r="2170" s="12" customFormat="1" ht="22.8" customHeight="1">
      <c r="A2170" s="12"/>
      <c r="B2170" s="200"/>
      <c r="C2170" s="201"/>
      <c r="D2170" s="202" t="s">
        <v>82</v>
      </c>
      <c r="E2170" s="214" t="s">
        <v>406</v>
      </c>
      <c r="F2170" s="214" t="s">
        <v>407</v>
      </c>
      <c r="G2170" s="201"/>
      <c r="H2170" s="201"/>
      <c r="I2170" s="204"/>
      <c r="J2170" s="215">
        <f>BK2170</f>
        <v>0</v>
      </c>
      <c r="K2170" s="201"/>
      <c r="L2170" s="206"/>
      <c r="M2170" s="207"/>
      <c r="N2170" s="208"/>
      <c r="O2170" s="208"/>
      <c r="P2170" s="209">
        <f>SUM(P2171:P2221)</f>
        <v>0</v>
      </c>
      <c r="Q2170" s="208"/>
      <c r="R2170" s="209">
        <f>SUM(R2171:R2221)</f>
        <v>0.0097150090000000019</v>
      </c>
      <c r="S2170" s="208"/>
      <c r="T2170" s="210">
        <f>SUM(T2171:T2221)</f>
        <v>0</v>
      </c>
      <c r="U2170" s="12"/>
      <c r="V2170" s="12"/>
      <c r="W2170" s="12"/>
      <c r="X2170" s="12"/>
      <c r="Y2170" s="12"/>
      <c r="Z2170" s="12"/>
      <c r="AA2170" s="12"/>
      <c r="AB2170" s="12"/>
      <c r="AC2170" s="12"/>
      <c r="AD2170" s="12"/>
      <c r="AE2170" s="12"/>
      <c r="AR2170" s="211" t="s">
        <v>94</v>
      </c>
      <c r="AT2170" s="212" t="s">
        <v>82</v>
      </c>
      <c r="AU2170" s="212" t="s">
        <v>91</v>
      </c>
      <c r="AY2170" s="211" t="s">
        <v>156</v>
      </c>
      <c r="BK2170" s="213">
        <f>SUM(BK2171:BK2221)</f>
        <v>0</v>
      </c>
    </row>
    <row r="2171" s="2" customFormat="1" ht="21.75" customHeight="1">
      <c r="A2171" s="42"/>
      <c r="B2171" s="43"/>
      <c r="C2171" s="216" t="s">
        <v>2201</v>
      </c>
      <c r="D2171" s="216" t="s">
        <v>158</v>
      </c>
      <c r="E2171" s="217" t="s">
        <v>2202</v>
      </c>
      <c r="F2171" s="218" t="s">
        <v>2203</v>
      </c>
      <c r="G2171" s="219" t="s">
        <v>161</v>
      </c>
      <c r="H2171" s="220">
        <v>22.300000000000001</v>
      </c>
      <c r="I2171" s="221"/>
      <c r="J2171" s="222">
        <f>ROUND(I2171*H2171,2)</f>
        <v>0</v>
      </c>
      <c r="K2171" s="218" t="s">
        <v>162</v>
      </c>
      <c r="L2171" s="48"/>
      <c r="M2171" s="223" t="s">
        <v>36</v>
      </c>
      <c r="N2171" s="224" t="s">
        <v>54</v>
      </c>
      <c r="O2171" s="88"/>
      <c r="P2171" s="225">
        <f>O2171*H2171</f>
        <v>0</v>
      </c>
      <c r="Q2171" s="225">
        <v>6.7000000000000002E-05</v>
      </c>
      <c r="R2171" s="225">
        <f>Q2171*H2171</f>
        <v>0.0014941000000000002</v>
      </c>
      <c r="S2171" s="225">
        <v>0</v>
      </c>
      <c r="T2171" s="226">
        <f>S2171*H2171</f>
        <v>0</v>
      </c>
      <c r="U2171" s="42"/>
      <c r="V2171" s="42"/>
      <c r="W2171" s="42"/>
      <c r="X2171" s="42"/>
      <c r="Y2171" s="42"/>
      <c r="Z2171" s="42"/>
      <c r="AA2171" s="42"/>
      <c r="AB2171" s="42"/>
      <c r="AC2171" s="42"/>
      <c r="AD2171" s="42"/>
      <c r="AE2171" s="42"/>
      <c r="AR2171" s="227" t="s">
        <v>291</v>
      </c>
      <c r="AT2171" s="227" t="s">
        <v>158</v>
      </c>
      <c r="AU2171" s="227" t="s">
        <v>94</v>
      </c>
      <c r="AY2171" s="20" t="s">
        <v>156</v>
      </c>
      <c r="BE2171" s="228">
        <f>IF(N2171="základní",J2171,0)</f>
        <v>0</v>
      </c>
      <c r="BF2171" s="228">
        <f>IF(N2171="snížená",J2171,0)</f>
        <v>0</v>
      </c>
      <c r="BG2171" s="228">
        <f>IF(N2171="zákl. přenesená",J2171,0)</f>
        <v>0</v>
      </c>
      <c r="BH2171" s="228">
        <f>IF(N2171="sníž. přenesená",J2171,0)</f>
        <v>0</v>
      </c>
      <c r="BI2171" s="228">
        <f>IF(N2171="nulová",J2171,0)</f>
        <v>0</v>
      </c>
      <c r="BJ2171" s="20" t="s">
        <v>91</v>
      </c>
      <c r="BK2171" s="228">
        <f>ROUND(I2171*H2171,2)</f>
        <v>0</v>
      </c>
      <c r="BL2171" s="20" t="s">
        <v>291</v>
      </c>
      <c r="BM2171" s="227" t="s">
        <v>2204</v>
      </c>
    </row>
    <row r="2172" s="2" customFormat="1">
      <c r="A2172" s="42"/>
      <c r="B2172" s="43"/>
      <c r="C2172" s="44"/>
      <c r="D2172" s="229" t="s">
        <v>165</v>
      </c>
      <c r="E2172" s="44"/>
      <c r="F2172" s="230" t="s">
        <v>2205</v>
      </c>
      <c r="G2172" s="44"/>
      <c r="H2172" s="44"/>
      <c r="I2172" s="231"/>
      <c r="J2172" s="44"/>
      <c r="K2172" s="44"/>
      <c r="L2172" s="48"/>
      <c r="M2172" s="232"/>
      <c r="N2172" s="233"/>
      <c r="O2172" s="88"/>
      <c r="P2172" s="88"/>
      <c r="Q2172" s="88"/>
      <c r="R2172" s="88"/>
      <c r="S2172" s="88"/>
      <c r="T2172" s="89"/>
      <c r="U2172" s="42"/>
      <c r="V2172" s="42"/>
      <c r="W2172" s="42"/>
      <c r="X2172" s="42"/>
      <c r="Y2172" s="42"/>
      <c r="Z2172" s="42"/>
      <c r="AA2172" s="42"/>
      <c r="AB2172" s="42"/>
      <c r="AC2172" s="42"/>
      <c r="AD2172" s="42"/>
      <c r="AE2172" s="42"/>
      <c r="AT2172" s="20" t="s">
        <v>165</v>
      </c>
      <c r="AU2172" s="20" t="s">
        <v>94</v>
      </c>
    </row>
    <row r="2173" s="2" customFormat="1">
      <c r="A2173" s="42"/>
      <c r="B2173" s="43"/>
      <c r="C2173" s="44"/>
      <c r="D2173" s="236" t="s">
        <v>413</v>
      </c>
      <c r="E2173" s="44"/>
      <c r="F2173" s="278" t="s">
        <v>414</v>
      </c>
      <c r="G2173" s="44"/>
      <c r="H2173" s="44"/>
      <c r="I2173" s="231"/>
      <c r="J2173" s="44"/>
      <c r="K2173" s="44"/>
      <c r="L2173" s="48"/>
      <c r="M2173" s="232"/>
      <c r="N2173" s="233"/>
      <c r="O2173" s="88"/>
      <c r="P2173" s="88"/>
      <c r="Q2173" s="88"/>
      <c r="R2173" s="88"/>
      <c r="S2173" s="88"/>
      <c r="T2173" s="89"/>
      <c r="U2173" s="42"/>
      <c r="V2173" s="42"/>
      <c r="W2173" s="42"/>
      <c r="X2173" s="42"/>
      <c r="Y2173" s="42"/>
      <c r="Z2173" s="42"/>
      <c r="AA2173" s="42"/>
      <c r="AB2173" s="42"/>
      <c r="AC2173" s="42"/>
      <c r="AD2173" s="42"/>
      <c r="AE2173" s="42"/>
      <c r="AT2173" s="20" t="s">
        <v>413</v>
      </c>
      <c r="AU2173" s="20" t="s">
        <v>94</v>
      </c>
    </row>
    <row r="2174" s="2" customFormat="1" ht="16.5" customHeight="1">
      <c r="A2174" s="42"/>
      <c r="B2174" s="43"/>
      <c r="C2174" s="216" t="s">
        <v>2206</v>
      </c>
      <c r="D2174" s="216" t="s">
        <v>158</v>
      </c>
      <c r="E2174" s="217" t="s">
        <v>2207</v>
      </c>
      <c r="F2174" s="218" t="s">
        <v>2208</v>
      </c>
      <c r="G2174" s="219" t="s">
        <v>161</v>
      </c>
      <c r="H2174" s="220">
        <v>22.300000000000001</v>
      </c>
      <c r="I2174" s="221"/>
      <c r="J2174" s="222">
        <f>ROUND(I2174*H2174,2)</f>
        <v>0</v>
      </c>
      <c r="K2174" s="218" t="s">
        <v>162</v>
      </c>
      <c r="L2174" s="48"/>
      <c r="M2174" s="223" t="s">
        <v>36</v>
      </c>
      <c r="N2174" s="224" t="s">
        <v>54</v>
      </c>
      <c r="O2174" s="88"/>
      <c r="P2174" s="225">
        <f>O2174*H2174</f>
        <v>0</v>
      </c>
      <c r="Q2174" s="225">
        <v>0.00016875000000000001</v>
      </c>
      <c r="R2174" s="225">
        <f>Q2174*H2174</f>
        <v>0.0037631250000000004</v>
      </c>
      <c r="S2174" s="225">
        <v>0</v>
      </c>
      <c r="T2174" s="226">
        <f>S2174*H2174</f>
        <v>0</v>
      </c>
      <c r="U2174" s="42"/>
      <c r="V2174" s="42"/>
      <c r="W2174" s="42"/>
      <c r="X2174" s="42"/>
      <c r="Y2174" s="42"/>
      <c r="Z2174" s="42"/>
      <c r="AA2174" s="42"/>
      <c r="AB2174" s="42"/>
      <c r="AC2174" s="42"/>
      <c r="AD2174" s="42"/>
      <c r="AE2174" s="42"/>
      <c r="AR2174" s="227" t="s">
        <v>291</v>
      </c>
      <c r="AT2174" s="227" t="s">
        <v>158</v>
      </c>
      <c r="AU2174" s="227" t="s">
        <v>94</v>
      </c>
      <c r="AY2174" s="20" t="s">
        <v>156</v>
      </c>
      <c r="BE2174" s="228">
        <f>IF(N2174="základní",J2174,0)</f>
        <v>0</v>
      </c>
      <c r="BF2174" s="228">
        <f>IF(N2174="snížená",J2174,0)</f>
        <v>0</v>
      </c>
      <c r="BG2174" s="228">
        <f>IF(N2174="zákl. přenesená",J2174,0)</f>
        <v>0</v>
      </c>
      <c r="BH2174" s="228">
        <f>IF(N2174="sníž. přenesená",J2174,0)</f>
        <v>0</v>
      </c>
      <c r="BI2174" s="228">
        <f>IF(N2174="nulová",J2174,0)</f>
        <v>0</v>
      </c>
      <c r="BJ2174" s="20" t="s">
        <v>91</v>
      </c>
      <c r="BK2174" s="228">
        <f>ROUND(I2174*H2174,2)</f>
        <v>0</v>
      </c>
      <c r="BL2174" s="20" t="s">
        <v>291</v>
      </c>
      <c r="BM2174" s="227" t="s">
        <v>2209</v>
      </c>
    </row>
    <row r="2175" s="2" customFormat="1">
      <c r="A2175" s="42"/>
      <c r="B2175" s="43"/>
      <c r="C2175" s="44"/>
      <c r="D2175" s="229" t="s">
        <v>165</v>
      </c>
      <c r="E2175" s="44"/>
      <c r="F2175" s="230" t="s">
        <v>2210</v>
      </c>
      <c r="G2175" s="44"/>
      <c r="H2175" s="44"/>
      <c r="I2175" s="231"/>
      <c r="J2175" s="44"/>
      <c r="K2175" s="44"/>
      <c r="L2175" s="48"/>
      <c r="M2175" s="232"/>
      <c r="N2175" s="233"/>
      <c r="O2175" s="88"/>
      <c r="P2175" s="88"/>
      <c r="Q2175" s="88"/>
      <c r="R2175" s="88"/>
      <c r="S2175" s="88"/>
      <c r="T2175" s="89"/>
      <c r="U2175" s="42"/>
      <c r="V2175" s="42"/>
      <c r="W2175" s="42"/>
      <c r="X2175" s="42"/>
      <c r="Y2175" s="42"/>
      <c r="Z2175" s="42"/>
      <c r="AA2175" s="42"/>
      <c r="AB2175" s="42"/>
      <c r="AC2175" s="42"/>
      <c r="AD2175" s="42"/>
      <c r="AE2175" s="42"/>
      <c r="AT2175" s="20" t="s">
        <v>165</v>
      </c>
      <c r="AU2175" s="20" t="s">
        <v>94</v>
      </c>
    </row>
    <row r="2176" s="2" customFormat="1">
      <c r="A2176" s="42"/>
      <c r="B2176" s="43"/>
      <c r="C2176" s="44"/>
      <c r="D2176" s="236" t="s">
        <v>413</v>
      </c>
      <c r="E2176" s="44"/>
      <c r="F2176" s="278" t="s">
        <v>414</v>
      </c>
      <c r="G2176" s="44"/>
      <c r="H2176" s="44"/>
      <c r="I2176" s="231"/>
      <c r="J2176" s="44"/>
      <c r="K2176" s="44"/>
      <c r="L2176" s="48"/>
      <c r="M2176" s="232"/>
      <c r="N2176" s="233"/>
      <c r="O2176" s="88"/>
      <c r="P2176" s="88"/>
      <c r="Q2176" s="88"/>
      <c r="R2176" s="88"/>
      <c r="S2176" s="88"/>
      <c r="T2176" s="89"/>
      <c r="U2176" s="42"/>
      <c r="V2176" s="42"/>
      <c r="W2176" s="42"/>
      <c r="X2176" s="42"/>
      <c r="Y2176" s="42"/>
      <c r="Z2176" s="42"/>
      <c r="AA2176" s="42"/>
      <c r="AB2176" s="42"/>
      <c r="AC2176" s="42"/>
      <c r="AD2176" s="42"/>
      <c r="AE2176" s="42"/>
      <c r="AT2176" s="20" t="s">
        <v>413</v>
      </c>
      <c r="AU2176" s="20" t="s">
        <v>94</v>
      </c>
    </row>
    <row r="2177" s="13" customFormat="1">
      <c r="A2177" s="13"/>
      <c r="B2177" s="234"/>
      <c r="C2177" s="235"/>
      <c r="D2177" s="236" t="s">
        <v>167</v>
      </c>
      <c r="E2177" s="237" t="s">
        <v>36</v>
      </c>
      <c r="F2177" s="238" t="s">
        <v>2211</v>
      </c>
      <c r="G2177" s="235"/>
      <c r="H2177" s="237" t="s">
        <v>36</v>
      </c>
      <c r="I2177" s="239"/>
      <c r="J2177" s="235"/>
      <c r="K2177" s="235"/>
      <c r="L2177" s="240"/>
      <c r="M2177" s="241"/>
      <c r="N2177" s="242"/>
      <c r="O2177" s="242"/>
      <c r="P2177" s="242"/>
      <c r="Q2177" s="242"/>
      <c r="R2177" s="242"/>
      <c r="S2177" s="242"/>
      <c r="T2177" s="243"/>
      <c r="U2177" s="13"/>
      <c r="V2177" s="13"/>
      <c r="W2177" s="13"/>
      <c r="X2177" s="13"/>
      <c r="Y2177" s="13"/>
      <c r="Z2177" s="13"/>
      <c r="AA2177" s="13"/>
      <c r="AB2177" s="13"/>
      <c r="AC2177" s="13"/>
      <c r="AD2177" s="13"/>
      <c r="AE2177" s="13"/>
      <c r="AT2177" s="244" t="s">
        <v>167</v>
      </c>
      <c r="AU2177" s="244" t="s">
        <v>94</v>
      </c>
      <c r="AV2177" s="13" t="s">
        <v>91</v>
      </c>
      <c r="AW2177" s="13" t="s">
        <v>43</v>
      </c>
      <c r="AX2177" s="13" t="s">
        <v>83</v>
      </c>
      <c r="AY2177" s="244" t="s">
        <v>156</v>
      </c>
    </row>
    <row r="2178" s="13" customFormat="1">
      <c r="A2178" s="13"/>
      <c r="B2178" s="234"/>
      <c r="C2178" s="235"/>
      <c r="D2178" s="236" t="s">
        <v>167</v>
      </c>
      <c r="E2178" s="237" t="s">
        <v>36</v>
      </c>
      <c r="F2178" s="238" t="s">
        <v>415</v>
      </c>
      <c r="G2178" s="235"/>
      <c r="H2178" s="237" t="s">
        <v>36</v>
      </c>
      <c r="I2178" s="239"/>
      <c r="J2178" s="235"/>
      <c r="K2178" s="235"/>
      <c r="L2178" s="240"/>
      <c r="M2178" s="241"/>
      <c r="N2178" s="242"/>
      <c r="O2178" s="242"/>
      <c r="P2178" s="242"/>
      <c r="Q2178" s="242"/>
      <c r="R2178" s="242"/>
      <c r="S2178" s="242"/>
      <c r="T2178" s="243"/>
      <c r="U2178" s="13"/>
      <c r="V2178" s="13"/>
      <c r="W2178" s="13"/>
      <c r="X2178" s="13"/>
      <c r="Y2178" s="13"/>
      <c r="Z2178" s="13"/>
      <c r="AA2178" s="13"/>
      <c r="AB2178" s="13"/>
      <c r="AC2178" s="13"/>
      <c r="AD2178" s="13"/>
      <c r="AE2178" s="13"/>
      <c r="AT2178" s="244" t="s">
        <v>167</v>
      </c>
      <c r="AU2178" s="244" t="s">
        <v>94</v>
      </c>
      <c r="AV2178" s="13" t="s">
        <v>91</v>
      </c>
      <c r="AW2178" s="13" t="s">
        <v>43</v>
      </c>
      <c r="AX2178" s="13" t="s">
        <v>83</v>
      </c>
      <c r="AY2178" s="244" t="s">
        <v>156</v>
      </c>
    </row>
    <row r="2179" s="13" customFormat="1">
      <c r="A2179" s="13"/>
      <c r="B2179" s="234"/>
      <c r="C2179" s="235"/>
      <c r="D2179" s="236" t="s">
        <v>167</v>
      </c>
      <c r="E2179" s="237" t="s">
        <v>36</v>
      </c>
      <c r="F2179" s="238" t="s">
        <v>416</v>
      </c>
      <c r="G2179" s="235"/>
      <c r="H2179" s="237" t="s">
        <v>36</v>
      </c>
      <c r="I2179" s="239"/>
      <c r="J2179" s="235"/>
      <c r="K2179" s="235"/>
      <c r="L2179" s="240"/>
      <c r="M2179" s="241"/>
      <c r="N2179" s="242"/>
      <c r="O2179" s="242"/>
      <c r="P2179" s="242"/>
      <c r="Q2179" s="242"/>
      <c r="R2179" s="242"/>
      <c r="S2179" s="242"/>
      <c r="T2179" s="243"/>
      <c r="U2179" s="13"/>
      <c r="V2179" s="13"/>
      <c r="W2179" s="13"/>
      <c r="X2179" s="13"/>
      <c r="Y2179" s="13"/>
      <c r="Z2179" s="13"/>
      <c r="AA2179" s="13"/>
      <c r="AB2179" s="13"/>
      <c r="AC2179" s="13"/>
      <c r="AD2179" s="13"/>
      <c r="AE2179" s="13"/>
      <c r="AT2179" s="244" t="s">
        <v>167</v>
      </c>
      <c r="AU2179" s="244" t="s">
        <v>94</v>
      </c>
      <c r="AV2179" s="13" t="s">
        <v>91</v>
      </c>
      <c r="AW2179" s="13" t="s">
        <v>43</v>
      </c>
      <c r="AX2179" s="13" t="s">
        <v>83</v>
      </c>
      <c r="AY2179" s="244" t="s">
        <v>156</v>
      </c>
    </row>
    <row r="2180" s="13" customFormat="1">
      <c r="A2180" s="13"/>
      <c r="B2180" s="234"/>
      <c r="C2180" s="235"/>
      <c r="D2180" s="236" t="s">
        <v>167</v>
      </c>
      <c r="E2180" s="237" t="s">
        <v>36</v>
      </c>
      <c r="F2180" s="238" t="s">
        <v>417</v>
      </c>
      <c r="G2180" s="235"/>
      <c r="H2180" s="237" t="s">
        <v>36</v>
      </c>
      <c r="I2180" s="239"/>
      <c r="J2180" s="235"/>
      <c r="K2180" s="235"/>
      <c r="L2180" s="240"/>
      <c r="M2180" s="241"/>
      <c r="N2180" s="242"/>
      <c r="O2180" s="242"/>
      <c r="P2180" s="242"/>
      <c r="Q2180" s="242"/>
      <c r="R2180" s="242"/>
      <c r="S2180" s="242"/>
      <c r="T2180" s="243"/>
      <c r="U2180" s="13"/>
      <c r="V2180" s="13"/>
      <c r="W2180" s="13"/>
      <c r="X2180" s="13"/>
      <c r="Y2180" s="13"/>
      <c r="Z2180" s="13"/>
      <c r="AA2180" s="13"/>
      <c r="AB2180" s="13"/>
      <c r="AC2180" s="13"/>
      <c r="AD2180" s="13"/>
      <c r="AE2180" s="13"/>
      <c r="AT2180" s="244" t="s">
        <v>167</v>
      </c>
      <c r="AU2180" s="244" t="s">
        <v>94</v>
      </c>
      <c r="AV2180" s="13" t="s">
        <v>91</v>
      </c>
      <c r="AW2180" s="13" t="s">
        <v>43</v>
      </c>
      <c r="AX2180" s="13" t="s">
        <v>83</v>
      </c>
      <c r="AY2180" s="244" t="s">
        <v>156</v>
      </c>
    </row>
    <row r="2181" s="13" customFormat="1">
      <c r="A2181" s="13"/>
      <c r="B2181" s="234"/>
      <c r="C2181" s="235"/>
      <c r="D2181" s="236" t="s">
        <v>167</v>
      </c>
      <c r="E2181" s="237" t="s">
        <v>36</v>
      </c>
      <c r="F2181" s="238" t="s">
        <v>418</v>
      </c>
      <c r="G2181" s="235"/>
      <c r="H2181" s="237" t="s">
        <v>36</v>
      </c>
      <c r="I2181" s="239"/>
      <c r="J2181" s="235"/>
      <c r="K2181" s="235"/>
      <c r="L2181" s="240"/>
      <c r="M2181" s="241"/>
      <c r="N2181" s="242"/>
      <c r="O2181" s="242"/>
      <c r="P2181" s="242"/>
      <c r="Q2181" s="242"/>
      <c r="R2181" s="242"/>
      <c r="S2181" s="242"/>
      <c r="T2181" s="243"/>
      <c r="U2181" s="13"/>
      <c r="V2181" s="13"/>
      <c r="W2181" s="13"/>
      <c r="X2181" s="13"/>
      <c r="Y2181" s="13"/>
      <c r="Z2181" s="13"/>
      <c r="AA2181" s="13"/>
      <c r="AB2181" s="13"/>
      <c r="AC2181" s="13"/>
      <c r="AD2181" s="13"/>
      <c r="AE2181" s="13"/>
      <c r="AT2181" s="244" t="s">
        <v>167</v>
      </c>
      <c r="AU2181" s="244" t="s">
        <v>94</v>
      </c>
      <c r="AV2181" s="13" t="s">
        <v>91</v>
      </c>
      <c r="AW2181" s="13" t="s">
        <v>43</v>
      </c>
      <c r="AX2181" s="13" t="s">
        <v>83</v>
      </c>
      <c r="AY2181" s="244" t="s">
        <v>156</v>
      </c>
    </row>
    <row r="2182" s="13" customFormat="1">
      <c r="A2182" s="13"/>
      <c r="B2182" s="234"/>
      <c r="C2182" s="235"/>
      <c r="D2182" s="236" t="s">
        <v>167</v>
      </c>
      <c r="E2182" s="237" t="s">
        <v>36</v>
      </c>
      <c r="F2182" s="238" t="s">
        <v>419</v>
      </c>
      <c r="G2182" s="235"/>
      <c r="H2182" s="237" t="s">
        <v>36</v>
      </c>
      <c r="I2182" s="239"/>
      <c r="J2182" s="235"/>
      <c r="K2182" s="235"/>
      <c r="L2182" s="240"/>
      <c r="M2182" s="241"/>
      <c r="N2182" s="242"/>
      <c r="O2182" s="242"/>
      <c r="P2182" s="242"/>
      <c r="Q2182" s="242"/>
      <c r="R2182" s="242"/>
      <c r="S2182" s="242"/>
      <c r="T2182" s="243"/>
      <c r="U2182" s="13"/>
      <c r="V2182" s="13"/>
      <c r="W2182" s="13"/>
      <c r="X2182" s="13"/>
      <c r="Y2182" s="13"/>
      <c r="Z2182" s="13"/>
      <c r="AA2182" s="13"/>
      <c r="AB2182" s="13"/>
      <c r="AC2182" s="13"/>
      <c r="AD2182" s="13"/>
      <c r="AE2182" s="13"/>
      <c r="AT2182" s="244" t="s">
        <v>167</v>
      </c>
      <c r="AU2182" s="244" t="s">
        <v>94</v>
      </c>
      <c r="AV2182" s="13" t="s">
        <v>91</v>
      </c>
      <c r="AW2182" s="13" t="s">
        <v>43</v>
      </c>
      <c r="AX2182" s="13" t="s">
        <v>83</v>
      </c>
      <c r="AY2182" s="244" t="s">
        <v>156</v>
      </c>
    </row>
    <row r="2183" s="13" customFormat="1">
      <c r="A2183" s="13"/>
      <c r="B2183" s="234"/>
      <c r="C2183" s="235"/>
      <c r="D2183" s="236" t="s">
        <v>167</v>
      </c>
      <c r="E2183" s="237" t="s">
        <v>36</v>
      </c>
      <c r="F2183" s="238" t="s">
        <v>420</v>
      </c>
      <c r="G2183" s="235"/>
      <c r="H2183" s="237" t="s">
        <v>36</v>
      </c>
      <c r="I2183" s="239"/>
      <c r="J2183" s="235"/>
      <c r="K2183" s="235"/>
      <c r="L2183" s="240"/>
      <c r="M2183" s="241"/>
      <c r="N2183" s="242"/>
      <c r="O2183" s="242"/>
      <c r="P2183" s="242"/>
      <c r="Q2183" s="242"/>
      <c r="R2183" s="242"/>
      <c r="S2183" s="242"/>
      <c r="T2183" s="243"/>
      <c r="U2183" s="13"/>
      <c r="V2183" s="13"/>
      <c r="W2183" s="13"/>
      <c r="X2183" s="13"/>
      <c r="Y2183" s="13"/>
      <c r="Z2183" s="13"/>
      <c r="AA2183" s="13"/>
      <c r="AB2183" s="13"/>
      <c r="AC2183" s="13"/>
      <c r="AD2183" s="13"/>
      <c r="AE2183" s="13"/>
      <c r="AT2183" s="244" t="s">
        <v>167</v>
      </c>
      <c r="AU2183" s="244" t="s">
        <v>94</v>
      </c>
      <c r="AV2183" s="13" t="s">
        <v>91</v>
      </c>
      <c r="AW2183" s="13" t="s">
        <v>43</v>
      </c>
      <c r="AX2183" s="13" t="s">
        <v>83</v>
      </c>
      <c r="AY2183" s="244" t="s">
        <v>156</v>
      </c>
    </row>
    <row r="2184" s="14" customFormat="1">
      <c r="A2184" s="14"/>
      <c r="B2184" s="245"/>
      <c r="C2184" s="246"/>
      <c r="D2184" s="236" t="s">
        <v>167</v>
      </c>
      <c r="E2184" s="247" t="s">
        <v>36</v>
      </c>
      <c r="F2184" s="248" t="s">
        <v>421</v>
      </c>
      <c r="G2184" s="246"/>
      <c r="H2184" s="249">
        <v>12</v>
      </c>
      <c r="I2184" s="250"/>
      <c r="J2184" s="246"/>
      <c r="K2184" s="246"/>
      <c r="L2184" s="251"/>
      <c r="M2184" s="252"/>
      <c r="N2184" s="253"/>
      <c r="O2184" s="253"/>
      <c r="P2184" s="253"/>
      <c r="Q2184" s="253"/>
      <c r="R2184" s="253"/>
      <c r="S2184" s="253"/>
      <c r="T2184" s="254"/>
      <c r="U2184" s="14"/>
      <c r="V2184" s="14"/>
      <c r="W2184" s="14"/>
      <c r="X2184" s="14"/>
      <c r="Y2184" s="14"/>
      <c r="Z2184" s="14"/>
      <c r="AA2184" s="14"/>
      <c r="AB2184" s="14"/>
      <c r="AC2184" s="14"/>
      <c r="AD2184" s="14"/>
      <c r="AE2184" s="14"/>
      <c r="AT2184" s="255" t="s">
        <v>167</v>
      </c>
      <c r="AU2184" s="255" t="s">
        <v>94</v>
      </c>
      <c r="AV2184" s="14" t="s">
        <v>94</v>
      </c>
      <c r="AW2184" s="14" t="s">
        <v>43</v>
      </c>
      <c r="AX2184" s="14" t="s">
        <v>83</v>
      </c>
      <c r="AY2184" s="255" t="s">
        <v>156</v>
      </c>
    </row>
    <row r="2185" s="13" customFormat="1">
      <c r="A2185" s="13"/>
      <c r="B2185" s="234"/>
      <c r="C2185" s="235"/>
      <c r="D2185" s="236" t="s">
        <v>167</v>
      </c>
      <c r="E2185" s="237" t="s">
        <v>36</v>
      </c>
      <c r="F2185" s="238" t="s">
        <v>2212</v>
      </c>
      <c r="G2185" s="235"/>
      <c r="H2185" s="237" t="s">
        <v>36</v>
      </c>
      <c r="I2185" s="239"/>
      <c r="J2185" s="235"/>
      <c r="K2185" s="235"/>
      <c r="L2185" s="240"/>
      <c r="M2185" s="241"/>
      <c r="N2185" s="242"/>
      <c r="O2185" s="242"/>
      <c r="P2185" s="242"/>
      <c r="Q2185" s="242"/>
      <c r="R2185" s="242"/>
      <c r="S2185" s="242"/>
      <c r="T2185" s="243"/>
      <c r="U2185" s="13"/>
      <c r="V2185" s="13"/>
      <c r="W2185" s="13"/>
      <c r="X2185" s="13"/>
      <c r="Y2185" s="13"/>
      <c r="Z2185" s="13"/>
      <c r="AA2185" s="13"/>
      <c r="AB2185" s="13"/>
      <c r="AC2185" s="13"/>
      <c r="AD2185" s="13"/>
      <c r="AE2185" s="13"/>
      <c r="AT2185" s="244" t="s">
        <v>167</v>
      </c>
      <c r="AU2185" s="244" t="s">
        <v>94</v>
      </c>
      <c r="AV2185" s="13" t="s">
        <v>91</v>
      </c>
      <c r="AW2185" s="13" t="s">
        <v>43</v>
      </c>
      <c r="AX2185" s="13" t="s">
        <v>83</v>
      </c>
      <c r="AY2185" s="244" t="s">
        <v>156</v>
      </c>
    </row>
    <row r="2186" s="13" customFormat="1">
      <c r="A2186" s="13"/>
      <c r="B2186" s="234"/>
      <c r="C2186" s="235"/>
      <c r="D2186" s="236" t="s">
        <v>167</v>
      </c>
      <c r="E2186" s="237" t="s">
        <v>36</v>
      </c>
      <c r="F2186" s="238" t="s">
        <v>844</v>
      </c>
      <c r="G2186" s="235"/>
      <c r="H2186" s="237" t="s">
        <v>36</v>
      </c>
      <c r="I2186" s="239"/>
      <c r="J2186" s="235"/>
      <c r="K2186" s="235"/>
      <c r="L2186" s="240"/>
      <c r="M2186" s="241"/>
      <c r="N2186" s="242"/>
      <c r="O2186" s="242"/>
      <c r="P2186" s="242"/>
      <c r="Q2186" s="242"/>
      <c r="R2186" s="242"/>
      <c r="S2186" s="242"/>
      <c r="T2186" s="243"/>
      <c r="U2186" s="13"/>
      <c r="V2186" s="13"/>
      <c r="W2186" s="13"/>
      <c r="X2186" s="13"/>
      <c r="Y2186" s="13"/>
      <c r="Z2186" s="13"/>
      <c r="AA2186" s="13"/>
      <c r="AB2186" s="13"/>
      <c r="AC2186" s="13"/>
      <c r="AD2186" s="13"/>
      <c r="AE2186" s="13"/>
      <c r="AT2186" s="244" t="s">
        <v>167</v>
      </c>
      <c r="AU2186" s="244" t="s">
        <v>94</v>
      </c>
      <c r="AV2186" s="13" t="s">
        <v>91</v>
      </c>
      <c r="AW2186" s="13" t="s">
        <v>43</v>
      </c>
      <c r="AX2186" s="13" t="s">
        <v>83</v>
      </c>
      <c r="AY2186" s="244" t="s">
        <v>156</v>
      </c>
    </row>
    <row r="2187" s="13" customFormat="1">
      <c r="A2187" s="13"/>
      <c r="B2187" s="234"/>
      <c r="C2187" s="235"/>
      <c r="D2187" s="236" t="s">
        <v>167</v>
      </c>
      <c r="E2187" s="237" t="s">
        <v>36</v>
      </c>
      <c r="F2187" s="238" t="s">
        <v>845</v>
      </c>
      <c r="G2187" s="235"/>
      <c r="H2187" s="237" t="s">
        <v>36</v>
      </c>
      <c r="I2187" s="239"/>
      <c r="J2187" s="235"/>
      <c r="K2187" s="235"/>
      <c r="L2187" s="240"/>
      <c r="M2187" s="241"/>
      <c r="N2187" s="242"/>
      <c r="O2187" s="242"/>
      <c r="P2187" s="242"/>
      <c r="Q2187" s="242"/>
      <c r="R2187" s="242"/>
      <c r="S2187" s="242"/>
      <c r="T2187" s="243"/>
      <c r="U2187" s="13"/>
      <c r="V2187" s="13"/>
      <c r="W2187" s="13"/>
      <c r="X2187" s="13"/>
      <c r="Y2187" s="13"/>
      <c r="Z2187" s="13"/>
      <c r="AA2187" s="13"/>
      <c r="AB2187" s="13"/>
      <c r="AC2187" s="13"/>
      <c r="AD2187" s="13"/>
      <c r="AE2187" s="13"/>
      <c r="AT2187" s="244" t="s">
        <v>167</v>
      </c>
      <c r="AU2187" s="244" t="s">
        <v>94</v>
      </c>
      <c r="AV2187" s="13" t="s">
        <v>91</v>
      </c>
      <c r="AW2187" s="13" t="s">
        <v>43</v>
      </c>
      <c r="AX2187" s="13" t="s">
        <v>83</v>
      </c>
      <c r="AY2187" s="244" t="s">
        <v>156</v>
      </c>
    </row>
    <row r="2188" s="13" customFormat="1">
      <c r="A2188" s="13"/>
      <c r="B2188" s="234"/>
      <c r="C2188" s="235"/>
      <c r="D2188" s="236" t="s">
        <v>167</v>
      </c>
      <c r="E2188" s="237" t="s">
        <v>36</v>
      </c>
      <c r="F2188" s="238" t="s">
        <v>846</v>
      </c>
      <c r="G2188" s="235"/>
      <c r="H2188" s="237" t="s">
        <v>36</v>
      </c>
      <c r="I2188" s="239"/>
      <c r="J2188" s="235"/>
      <c r="K2188" s="235"/>
      <c r="L2188" s="240"/>
      <c r="M2188" s="241"/>
      <c r="N2188" s="242"/>
      <c r="O2188" s="242"/>
      <c r="P2188" s="242"/>
      <c r="Q2188" s="242"/>
      <c r="R2188" s="242"/>
      <c r="S2188" s="242"/>
      <c r="T2188" s="243"/>
      <c r="U2188" s="13"/>
      <c r="V2188" s="13"/>
      <c r="W2188" s="13"/>
      <c r="X2188" s="13"/>
      <c r="Y2188" s="13"/>
      <c r="Z2188" s="13"/>
      <c r="AA2188" s="13"/>
      <c r="AB2188" s="13"/>
      <c r="AC2188" s="13"/>
      <c r="AD2188" s="13"/>
      <c r="AE2188" s="13"/>
      <c r="AT2188" s="244" t="s">
        <v>167</v>
      </c>
      <c r="AU2188" s="244" t="s">
        <v>94</v>
      </c>
      <c r="AV2188" s="13" t="s">
        <v>91</v>
      </c>
      <c r="AW2188" s="13" t="s">
        <v>43</v>
      </c>
      <c r="AX2188" s="13" t="s">
        <v>83</v>
      </c>
      <c r="AY2188" s="244" t="s">
        <v>156</v>
      </c>
    </row>
    <row r="2189" s="14" customFormat="1">
      <c r="A2189" s="14"/>
      <c r="B2189" s="245"/>
      <c r="C2189" s="246"/>
      <c r="D2189" s="236" t="s">
        <v>167</v>
      </c>
      <c r="E2189" s="247" t="s">
        <v>36</v>
      </c>
      <c r="F2189" s="248" t="s">
        <v>2213</v>
      </c>
      <c r="G2189" s="246"/>
      <c r="H2189" s="249">
        <v>10.300000000000001</v>
      </c>
      <c r="I2189" s="250"/>
      <c r="J2189" s="246"/>
      <c r="K2189" s="246"/>
      <c r="L2189" s="251"/>
      <c r="M2189" s="252"/>
      <c r="N2189" s="253"/>
      <c r="O2189" s="253"/>
      <c r="P2189" s="253"/>
      <c r="Q2189" s="253"/>
      <c r="R2189" s="253"/>
      <c r="S2189" s="253"/>
      <c r="T2189" s="254"/>
      <c r="U2189" s="14"/>
      <c r="V2189" s="14"/>
      <c r="W2189" s="14"/>
      <c r="X2189" s="14"/>
      <c r="Y2189" s="14"/>
      <c r="Z2189" s="14"/>
      <c r="AA2189" s="14"/>
      <c r="AB2189" s="14"/>
      <c r="AC2189" s="14"/>
      <c r="AD2189" s="14"/>
      <c r="AE2189" s="14"/>
      <c r="AT2189" s="255" t="s">
        <v>167</v>
      </c>
      <c r="AU2189" s="255" t="s">
        <v>94</v>
      </c>
      <c r="AV2189" s="14" t="s">
        <v>94</v>
      </c>
      <c r="AW2189" s="14" t="s">
        <v>43</v>
      </c>
      <c r="AX2189" s="14" t="s">
        <v>83</v>
      </c>
      <c r="AY2189" s="255" t="s">
        <v>156</v>
      </c>
    </row>
    <row r="2190" s="15" customFormat="1">
      <c r="A2190" s="15"/>
      <c r="B2190" s="256"/>
      <c r="C2190" s="257"/>
      <c r="D2190" s="236" t="s">
        <v>167</v>
      </c>
      <c r="E2190" s="258" t="s">
        <v>36</v>
      </c>
      <c r="F2190" s="259" t="s">
        <v>250</v>
      </c>
      <c r="G2190" s="257"/>
      <c r="H2190" s="260">
        <v>22.300000000000001</v>
      </c>
      <c r="I2190" s="261"/>
      <c r="J2190" s="257"/>
      <c r="K2190" s="257"/>
      <c r="L2190" s="262"/>
      <c r="M2190" s="263"/>
      <c r="N2190" s="264"/>
      <c r="O2190" s="264"/>
      <c r="P2190" s="264"/>
      <c r="Q2190" s="264"/>
      <c r="R2190" s="264"/>
      <c r="S2190" s="264"/>
      <c r="T2190" s="265"/>
      <c r="U2190" s="15"/>
      <c r="V2190" s="15"/>
      <c r="W2190" s="15"/>
      <c r="X2190" s="15"/>
      <c r="Y2190" s="15"/>
      <c r="Z2190" s="15"/>
      <c r="AA2190" s="15"/>
      <c r="AB2190" s="15"/>
      <c r="AC2190" s="15"/>
      <c r="AD2190" s="15"/>
      <c r="AE2190" s="15"/>
      <c r="AT2190" s="266" t="s">
        <v>167</v>
      </c>
      <c r="AU2190" s="266" t="s">
        <v>94</v>
      </c>
      <c r="AV2190" s="15" t="s">
        <v>163</v>
      </c>
      <c r="AW2190" s="15" t="s">
        <v>43</v>
      </c>
      <c r="AX2190" s="15" t="s">
        <v>91</v>
      </c>
      <c r="AY2190" s="266" t="s">
        <v>156</v>
      </c>
    </row>
    <row r="2191" s="2" customFormat="1" ht="16.5" customHeight="1">
      <c r="A2191" s="42"/>
      <c r="B2191" s="43"/>
      <c r="C2191" s="216" t="s">
        <v>2214</v>
      </c>
      <c r="D2191" s="216" t="s">
        <v>158</v>
      </c>
      <c r="E2191" s="217" t="s">
        <v>2215</v>
      </c>
      <c r="F2191" s="218" t="s">
        <v>2216</v>
      </c>
      <c r="G2191" s="219" t="s">
        <v>161</v>
      </c>
      <c r="H2191" s="220">
        <v>12</v>
      </c>
      <c r="I2191" s="221"/>
      <c r="J2191" s="222">
        <f>ROUND(I2191*H2191,2)</f>
        <v>0</v>
      </c>
      <c r="K2191" s="218" t="s">
        <v>162</v>
      </c>
      <c r="L2191" s="48"/>
      <c r="M2191" s="223" t="s">
        <v>36</v>
      </c>
      <c r="N2191" s="224" t="s">
        <v>54</v>
      </c>
      <c r="O2191" s="88"/>
      <c r="P2191" s="225">
        <f>O2191*H2191</f>
        <v>0</v>
      </c>
      <c r="Q2191" s="225">
        <v>0.00012305000000000001</v>
      </c>
      <c r="R2191" s="225">
        <f>Q2191*H2191</f>
        <v>0.0014766000000000002</v>
      </c>
      <c r="S2191" s="225">
        <v>0</v>
      </c>
      <c r="T2191" s="226">
        <f>S2191*H2191</f>
        <v>0</v>
      </c>
      <c r="U2191" s="42"/>
      <c r="V2191" s="42"/>
      <c r="W2191" s="42"/>
      <c r="X2191" s="42"/>
      <c r="Y2191" s="42"/>
      <c r="Z2191" s="42"/>
      <c r="AA2191" s="42"/>
      <c r="AB2191" s="42"/>
      <c r="AC2191" s="42"/>
      <c r="AD2191" s="42"/>
      <c r="AE2191" s="42"/>
      <c r="AR2191" s="227" t="s">
        <v>291</v>
      </c>
      <c r="AT2191" s="227" t="s">
        <v>158</v>
      </c>
      <c r="AU2191" s="227" t="s">
        <v>94</v>
      </c>
      <c r="AY2191" s="20" t="s">
        <v>156</v>
      </c>
      <c r="BE2191" s="228">
        <f>IF(N2191="základní",J2191,0)</f>
        <v>0</v>
      </c>
      <c r="BF2191" s="228">
        <f>IF(N2191="snížená",J2191,0)</f>
        <v>0</v>
      </c>
      <c r="BG2191" s="228">
        <f>IF(N2191="zákl. přenesená",J2191,0)</f>
        <v>0</v>
      </c>
      <c r="BH2191" s="228">
        <f>IF(N2191="sníž. přenesená",J2191,0)</f>
        <v>0</v>
      </c>
      <c r="BI2191" s="228">
        <f>IF(N2191="nulová",J2191,0)</f>
        <v>0</v>
      </c>
      <c r="BJ2191" s="20" t="s">
        <v>91</v>
      </c>
      <c r="BK2191" s="228">
        <f>ROUND(I2191*H2191,2)</f>
        <v>0</v>
      </c>
      <c r="BL2191" s="20" t="s">
        <v>291</v>
      </c>
      <c r="BM2191" s="227" t="s">
        <v>2217</v>
      </c>
    </row>
    <row r="2192" s="2" customFormat="1">
      <c r="A2192" s="42"/>
      <c r="B2192" s="43"/>
      <c r="C2192" s="44"/>
      <c r="D2192" s="229" t="s">
        <v>165</v>
      </c>
      <c r="E2192" s="44"/>
      <c r="F2192" s="230" t="s">
        <v>2218</v>
      </c>
      <c r="G2192" s="44"/>
      <c r="H2192" s="44"/>
      <c r="I2192" s="231"/>
      <c r="J2192" s="44"/>
      <c r="K2192" s="44"/>
      <c r="L2192" s="48"/>
      <c r="M2192" s="232"/>
      <c r="N2192" s="233"/>
      <c r="O2192" s="88"/>
      <c r="P2192" s="88"/>
      <c r="Q2192" s="88"/>
      <c r="R2192" s="88"/>
      <c r="S2192" s="88"/>
      <c r="T2192" s="89"/>
      <c r="U2192" s="42"/>
      <c r="V2192" s="42"/>
      <c r="W2192" s="42"/>
      <c r="X2192" s="42"/>
      <c r="Y2192" s="42"/>
      <c r="Z2192" s="42"/>
      <c r="AA2192" s="42"/>
      <c r="AB2192" s="42"/>
      <c r="AC2192" s="42"/>
      <c r="AD2192" s="42"/>
      <c r="AE2192" s="42"/>
      <c r="AT2192" s="20" t="s">
        <v>165</v>
      </c>
      <c r="AU2192" s="20" t="s">
        <v>94</v>
      </c>
    </row>
    <row r="2193" s="2" customFormat="1">
      <c r="A2193" s="42"/>
      <c r="B2193" s="43"/>
      <c r="C2193" s="44"/>
      <c r="D2193" s="236" t="s">
        <v>413</v>
      </c>
      <c r="E2193" s="44"/>
      <c r="F2193" s="278" t="s">
        <v>2219</v>
      </c>
      <c r="G2193" s="44"/>
      <c r="H2193" s="44"/>
      <c r="I2193" s="231"/>
      <c r="J2193" s="44"/>
      <c r="K2193" s="44"/>
      <c r="L2193" s="48"/>
      <c r="M2193" s="232"/>
      <c r="N2193" s="233"/>
      <c r="O2193" s="88"/>
      <c r="P2193" s="88"/>
      <c r="Q2193" s="88"/>
      <c r="R2193" s="88"/>
      <c r="S2193" s="88"/>
      <c r="T2193" s="89"/>
      <c r="U2193" s="42"/>
      <c r="V2193" s="42"/>
      <c r="W2193" s="42"/>
      <c r="X2193" s="42"/>
      <c r="Y2193" s="42"/>
      <c r="Z2193" s="42"/>
      <c r="AA2193" s="42"/>
      <c r="AB2193" s="42"/>
      <c r="AC2193" s="42"/>
      <c r="AD2193" s="42"/>
      <c r="AE2193" s="42"/>
      <c r="AT2193" s="20" t="s">
        <v>413</v>
      </c>
      <c r="AU2193" s="20" t="s">
        <v>94</v>
      </c>
    </row>
    <row r="2194" s="13" customFormat="1">
      <c r="A2194" s="13"/>
      <c r="B2194" s="234"/>
      <c r="C2194" s="235"/>
      <c r="D2194" s="236" t="s">
        <v>167</v>
      </c>
      <c r="E2194" s="237" t="s">
        <v>36</v>
      </c>
      <c r="F2194" s="238" t="s">
        <v>2211</v>
      </c>
      <c r="G2194" s="235"/>
      <c r="H2194" s="237" t="s">
        <v>36</v>
      </c>
      <c r="I2194" s="239"/>
      <c r="J2194" s="235"/>
      <c r="K2194" s="235"/>
      <c r="L2194" s="240"/>
      <c r="M2194" s="241"/>
      <c r="N2194" s="242"/>
      <c r="O2194" s="242"/>
      <c r="P2194" s="242"/>
      <c r="Q2194" s="242"/>
      <c r="R2194" s="242"/>
      <c r="S2194" s="242"/>
      <c r="T2194" s="243"/>
      <c r="U2194" s="13"/>
      <c r="V2194" s="13"/>
      <c r="W2194" s="13"/>
      <c r="X2194" s="13"/>
      <c r="Y2194" s="13"/>
      <c r="Z2194" s="13"/>
      <c r="AA2194" s="13"/>
      <c r="AB2194" s="13"/>
      <c r="AC2194" s="13"/>
      <c r="AD2194" s="13"/>
      <c r="AE2194" s="13"/>
      <c r="AT2194" s="244" t="s">
        <v>167</v>
      </c>
      <c r="AU2194" s="244" t="s">
        <v>94</v>
      </c>
      <c r="AV2194" s="13" t="s">
        <v>91</v>
      </c>
      <c r="AW2194" s="13" t="s">
        <v>43</v>
      </c>
      <c r="AX2194" s="13" t="s">
        <v>83</v>
      </c>
      <c r="AY2194" s="244" t="s">
        <v>156</v>
      </c>
    </row>
    <row r="2195" s="13" customFormat="1">
      <c r="A2195" s="13"/>
      <c r="B2195" s="234"/>
      <c r="C2195" s="235"/>
      <c r="D2195" s="236" t="s">
        <v>167</v>
      </c>
      <c r="E2195" s="237" t="s">
        <v>36</v>
      </c>
      <c r="F2195" s="238" t="s">
        <v>415</v>
      </c>
      <c r="G2195" s="235"/>
      <c r="H2195" s="237" t="s">
        <v>36</v>
      </c>
      <c r="I2195" s="239"/>
      <c r="J2195" s="235"/>
      <c r="K2195" s="235"/>
      <c r="L2195" s="240"/>
      <c r="M2195" s="241"/>
      <c r="N2195" s="242"/>
      <c r="O2195" s="242"/>
      <c r="P2195" s="242"/>
      <c r="Q2195" s="242"/>
      <c r="R2195" s="242"/>
      <c r="S2195" s="242"/>
      <c r="T2195" s="243"/>
      <c r="U2195" s="13"/>
      <c r="V2195" s="13"/>
      <c r="W2195" s="13"/>
      <c r="X2195" s="13"/>
      <c r="Y2195" s="13"/>
      <c r="Z2195" s="13"/>
      <c r="AA2195" s="13"/>
      <c r="AB2195" s="13"/>
      <c r="AC2195" s="13"/>
      <c r="AD2195" s="13"/>
      <c r="AE2195" s="13"/>
      <c r="AT2195" s="244" t="s">
        <v>167</v>
      </c>
      <c r="AU2195" s="244" t="s">
        <v>94</v>
      </c>
      <c r="AV2195" s="13" t="s">
        <v>91</v>
      </c>
      <c r="AW2195" s="13" t="s">
        <v>43</v>
      </c>
      <c r="AX2195" s="13" t="s">
        <v>83</v>
      </c>
      <c r="AY2195" s="244" t="s">
        <v>156</v>
      </c>
    </row>
    <row r="2196" s="13" customFormat="1">
      <c r="A2196" s="13"/>
      <c r="B2196" s="234"/>
      <c r="C2196" s="235"/>
      <c r="D2196" s="236" t="s">
        <v>167</v>
      </c>
      <c r="E2196" s="237" t="s">
        <v>36</v>
      </c>
      <c r="F2196" s="238" t="s">
        <v>416</v>
      </c>
      <c r="G2196" s="235"/>
      <c r="H2196" s="237" t="s">
        <v>36</v>
      </c>
      <c r="I2196" s="239"/>
      <c r="J2196" s="235"/>
      <c r="K2196" s="235"/>
      <c r="L2196" s="240"/>
      <c r="M2196" s="241"/>
      <c r="N2196" s="242"/>
      <c r="O2196" s="242"/>
      <c r="P2196" s="242"/>
      <c r="Q2196" s="242"/>
      <c r="R2196" s="242"/>
      <c r="S2196" s="242"/>
      <c r="T2196" s="243"/>
      <c r="U2196" s="13"/>
      <c r="V2196" s="13"/>
      <c r="W2196" s="13"/>
      <c r="X2196" s="13"/>
      <c r="Y2196" s="13"/>
      <c r="Z2196" s="13"/>
      <c r="AA2196" s="13"/>
      <c r="AB2196" s="13"/>
      <c r="AC2196" s="13"/>
      <c r="AD2196" s="13"/>
      <c r="AE2196" s="13"/>
      <c r="AT2196" s="244" t="s">
        <v>167</v>
      </c>
      <c r="AU2196" s="244" t="s">
        <v>94</v>
      </c>
      <c r="AV2196" s="13" t="s">
        <v>91</v>
      </c>
      <c r="AW2196" s="13" t="s">
        <v>43</v>
      </c>
      <c r="AX2196" s="13" t="s">
        <v>83</v>
      </c>
      <c r="AY2196" s="244" t="s">
        <v>156</v>
      </c>
    </row>
    <row r="2197" s="13" customFormat="1">
      <c r="A2197" s="13"/>
      <c r="B2197" s="234"/>
      <c r="C2197" s="235"/>
      <c r="D2197" s="236" t="s">
        <v>167</v>
      </c>
      <c r="E2197" s="237" t="s">
        <v>36</v>
      </c>
      <c r="F2197" s="238" t="s">
        <v>417</v>
      </c>
      <c r="G2197" s="235"/>
      <c r="H2197" s="237" t="s">
        <v>36</v>
      </c>
      <c r="I2197" s="239"/>
      <c r="J2197" s="235"/>
      <c r="K2197" s="235"/>
      <c r="L2197" s="240"/>
      <c r="M2197" s="241"/>
      <c r="N2197" s="242"/>
      <c r="O2197" s="242"/>
      <c r="P2197" s="242"/>
      <c r="Q2197" s="242"/>
      <c r="R2197" s="242"/>
      <c r="S2197" s="242"/>
      <c r="T2197" s="243"/>
      <c r="U2197" s="13"/>
      <c r="V2197" s="13"/>
      <c r="W2197" s="13"/>
      <c r="X2197" s="13"/>
      <c r="Y2197" s="13"/>
      <c r="Z2197" s="13"/>
      <c r="AA2197" s="13"/>
      <c r="AB2197" s="13"/>
      <c r="AC2197" s="13"/>
      <c r="AD2197" s="13"/>
      <c r="AE2197" s="13"/>
      <c r="AT2197" s="244" t="s">
        <v>167</v>
      </c>
      <c r="AU2197" s="244" t="s">
        <v>94</v>
      </c>
      <c r="AV2197" s="13" t="s">
        <v>91</v>
      </c>
      <c r="AW2197" s="13" t="s">
        <v>43</v>
      </c>
      <c r="AX2197" s="13" t="s">
        <v>83</v>
      </c>
      <c r="AY2197" s="244" t="s">
        <v>156</v>
      </c>
    </row>
    <row r="2198" s="13" customFormat="1">
      <c r="A2198" s="13"/>
      <c r="B2198" s="234"/>
      <c r="C2198" s="235"/>
      <c r="D2198" s="236" t="s">
        <v>167</v>
      </c>
      <c r="E2198" s="237" t="s">
        <v>36</v>
      </c>
      <c r="F2198" s="238" t="s">
        <v>418</v>
      </c>
      <c r="G2198" s="235"/>
      <c r="H2198" s="237" t="s">
        <v>36</v>
      </c>
      <c r="I2198" s="239"/>
      <c r="J2198" s="235"/>
      <c r="K2198" s="235"/>
      <c r="L2198" s="240"/>
      <c r="M2198" s="241"/>
      <c r="N2198" s="242"/>
      <c r="O2198" s="242"/>
      <c r="P2198" s="242"/>
      <c r="Q2198" s="242"/>
      <c r="R2198" s="242"/>
      <c r="S2198" s="242"/>
      <c r="T2198" s="243"/>
      <c r="U2198" s="13"/>
      <c r="V2198" s="13"/>
      <c r="W2198" s="13"/>
      <c r="X2198" s="13"/>
      <c r="Y2198" s="13"/>
      <c r="Z2198" s="13"/>
      <c r="AA2198" s="13"/>
      <c r="AB2198" s="13"/>
      <c r="AC2198" s="13"/>
      <c r="AD2198" s="13"/>
      <c r="AE2198" s="13"/>
      <c r="AT2198" s="244" t="s">
        <v>167</v>
      </c>
      <c r="AU2198" s="244" t="s">
        <v>94</v>
      </c>
      <c r="AV2198" s="13" t="s">
        <v>91</v>
      </c>
      <c r="AW2198" s="13" t="s">
        <v>43</v>
      </c>
      <c r="AX2198" s="13" t="s">
        <v>83</v>
      </c>
      <c r="AY2198" s="244" t="s">
        <v>156</v>
      </c>
    </row>
    <row r="2199" s="13" customFormat="1">
      <c r="A2199" s="13"/>
      <c r="B2199" s="234"/>
      <c r="C2199" s="235"/>
      <c r="D2199" s="236" t="s">
        <v>167</v>
      </c>
      <c r="E2199" s="237" t="s">
        <v>36</v>
      </c>
      <c r="F2199" s="238" t="s">
        <v>419</v>
      </c>
      <c r="G2199" s="235"/>
      <c r="H2199" s="237" t="s">
        <v>36</v>
      </c>
      <c r="I2199" s="239"/>
      <c r="J2199" s="235"/>
      <c r="K2199" s="235"/>
      <c r="L2199" s="240"/>
      <c r="M2199" s="241"/>
      <c r="N2199" s="242"/>
      <c r="O2199" s="242"/>
      <c r="P2199" s="242"/>
      <c r="Q2199" s="242"/>
      <c r="R2199" s="242"/>
      <c r="S2199" s="242"/>
      <c r="T2199" s="243"/>
      <c r="U2199" s="13"/>
      <c r="V2199" s="13"/>
      <c r="W2199" s="13"/>
      <c r="X2199" s="13"/>
      <c r="Y2199" s="13"/>
      <c r="Z2199" s="13"/>
      <c r="AA2199" s="13"/>
      <c r="AB2199" s="13"/>
      <c r="AC2199" s="13"/>
      <c r="AD2199" s="13"/>
      <c r="AE2199" s="13"/>
      <c r="AT2199" s="244" t="s">
        <v>167</v>
      </c>
      <c r="AU2199" s="244" t="s">
        <v>94</v>
      </c>
      <c r="AV2199" s="13" t="s">
        <v>91</v>
      </c>
      <c r="AW2199" s="13" t="s">
        <v>43</v>
      </c>
      <c r="AX2199" s="13" t="s">
        <v>83</v>
      </c>
      <c r="AY2199" s="244" t="s">
        <v>156</v>
      </c>
    </row>
    <row r="2200" s="13" customFormat="1">
      <c r="A2200" s="13"/>
      <c r="B2200" s="234"/>
      <c r="C2200" s="235"/>
      <c r="D2200" s="236" t="s">
        <v>167</v>
      </c>
      <c r="E2200" s="237" t="s">
        <v>36</v>
      </c>
      <c r="F2200" s="238" t="s">
        <v>420</v>
      </c>
      <c r="G2200" s="235"/>
      <c r="H2200" s="237" t="s">
        <v>36</v>
      </c>
      <c r="I2200" s="239"/>
      <c r="J2200" s="235"/>
      <c r="K2200" s="235"/>
      <c r="L2200" s="240"/>
      <c r="M2200" s="241"/>
      <c r="N2200" s="242"/>
      <c r="O2200" s="242"/>
      <c r="P2200" s="242"/>
      <c r="Q2200" s="242"/>
      <c r="R2200" s="242"/>
      <c r="S2200" s="242"/>
      <c r="T2200" s="243"/>
      <c r="U2200" s="13"/>
      <c r="V2200" s="13"/>
      <c r="W2200" s="13"/>
      <c r="X2200" s="13"/>
      <c r="Y2200" s="13"/>
      <c r="Z2200" s="13"/>
      <c r="AA2200" s="13"/>
      <c r="AB2200" s="13"/>
      <c r="AC2200" s="13"/>
      <c r="AD2200" s="13"/>
      <c r="AE2200" s="13"/>
      <c r="AT2200" s="244" t="s">
        <v>167</v>
      </c>
      <c r="AU2200" s="244" t="s">
        <v>94</v>
      </c>
      <c r="AV2200" s="13" t="s">
        <v>91</v>
      </c>
      <c r="AW2200" s="13" t="s">
        <v>43</v>
      </c>
      <c r="AX2200" s="13" t="s">
        <v>83</v>
      </c>
      <c r="AY2200" s="244" t="s">
        <v>156</v>
      </c>
    </row>
    <row r="2201" s="14" customFormat="1">
      <c r="A2201" s="14"/>
      <c r="B2201" s="245"/>
      <c r="C2201" s="246"/>
      <c r="D2201" s="236" t="s">
        <v>167</v>
      </c>
      <c r="E2201" s="247" t="s">
        <v>36</v>
      </c>
      <c r="F2201" s="248" t="s">
        <v>421</v>
      </c>
      <c r="G2201" s="246"/>
      <c r="H2201" s="249">
        <v>12</v>
      </c>
      <c r="I2201" s="250"/>
      <c r="J2201" s="246"/>
      <c r="K2201" s="246"/>
      <c r="L2201" s="251"/>
      <c r="M2201" s="252"/>
      <c r="N2201" s="253"/>
      <c r="O2201" s="253"/>
      <c r="P2201" s="253"/>
      <c r="Q2201" s="253"/>
      <c r="R2201" s="253"/>
      <c r="S2201" s="253"/>
      <c r="T2201" s="254"/>
      <c r="U2201" s="14"/>
      <c r="V2201" s="14"/>
      <c r="W2201" s="14"/>
      <c r="X2201" s="14"/>
      <c r="Y2201" s="14"/>
      <c r="Z2201" s="14"/>
      <c r="AA2201" s="14"/>
      <c r="AB2201" s="14"/>
      <c r="AC2201" s="14"/>
      <c r="AD2201" s="14"/>
      <c r="AE2201" s="14"/>
      <c r="AT2201" s="255" t="s">
        <v>167</v>
      </c>
      <c r="AU2201" s="255" t="s">
        <v>94</v>
      </c>
      <c r="AV2201" s="14" t="s">
        <v>94</v>
      </c>
      <c r="AW2201" s="14" t="s">
        <v>43</v>
      </c>
      <c r="AX2201" s="14" t="s">
        <v>83</v>
      </c>
      <c r="AY2201" s="255" t="s">
        <v>156</v>
      </c>
    </row>
    <row r="2202" s="15" customFormat="1">
      <c r="A2202" s="15"/>
      <c r="B2202" s="256"/>
      <c r="C2202" s="257"/>
      <c r="D2202" s="236" t="s">
        <v>167</v>
      </c>
      <c r="E2202" s="258" t="s">
        <v>36</v>
      </c>
      <c r="F2202" s="259" t="s">
        <v>250</v>
      </c>
      <c r="G2202" s="257"/>
      <c r="H2202" s="260">
        <v>12</v>
      </c>
      <c r="I2202" s="261"/>
      <c r="J2202" s="257"/>
      <c r="K2202" s="257"/>
      <c r="L2202" s="262"/>
      <c r="M2202" s="263"/>
      <c r="N2202" s="264"/>
      <c r="O2202" s="264"/>
      <c r="P2202" s="264"/>
      <c r="Q2202" s="264"/>
      <c r="R2202" s="264"/>
      <c r="S2202" s="264"/>
      <c r="T2202" s="265"/>
      <c r="U2202" s="15"/>
      <c r="V2202" s="15"/>
      <c r="W2202" s="15"/>
      <c r="X2202" s="15"/>
      <c r="Y2202" s="15"/>
      <c r="Z2202" s="15"/>
      <c r="AA2202" s="15"/>
      <c r="AB2202" s="15"/>
      <c r="AC2202" s="15"/>
      <c r="AD2202" s="15"/>
      <c r="AE2202" s="15"/>
      <c r="AT2202" s="266" t="s">
        <v>167</v>
      </c>
      <c r="AU2202" s="266" t="s">
        <v>94</v>
      </c>
      <c r="AV2202" s="15" t="s">
        <v>163</v>
      </c>
      <c r="AW2202" s="15" t="s">
        <v>43</v>
      </c>
      <c r="AX2202" s="15" t="s">
        <v>91</v>
      </c>
      <c r="AY2202" s="266" t="s">
        <v>156</v>
      </c>
    </row>
    <row r="2203" s="2" customFormat="1" ht="16.5" customHeight="1">
      <c r="A2203" s="42"/>
      <c r="B2203" s="43"/>
      <c r="C2203" s="216" t="s">
        <v>2220</v>
      </c>
      <c r="D2203" s="216" t="s">
        <v>158</v>
      </c>
      <c r="E2203" s="217" t="s">
        <v>2221</v>
      </c>
      <c r="F2203" s="218" t="s">
        <v>2222</v>
      </c>
      <c r="G2203" s="219" t="s">
        <v>161</v>
      </c>
      <c r="H2203" s="220">
        <v>24</v>
      </c>
      <c r="I2203" s="221"/>
      <c r="J2203" s="222">
        <f>ROUND(I2203*H2203,2)</f>
        <v>0</v>
      </c>
      <c r="K2203" s="218" t="s">
        <v>162</v>
      </c>
      <c r="L2203" s="48"/>
      <c r="M2203" s="223" t="s">
        <v>36</v>
      </c>
      <c r="N2203" s="224" t="s">
        <v>54</v>
      </c>
      <c r="O2203" s="88"/>
      <c r="P2203" s="225">
        <f>O2203*H2203</f>
        <v>0</v>
      </c>
      <c r="Q2203" s="225">
        <v>0.00012305000000000001</v>
      </c>
      <c r="R2203" s="225">
        <f>Q2203*H2203</f>
        <v>0.0029532000000000004</v>
      </c>
      <c r="S2203" s="225">
        <v>0</v>
      </c>
      <c r="T2203" s="226">
        <f>S2203*H2203</f>
        <v>0</v>
      </c>
      <c r="U2203" s="42"/>
      <c r="V2203" s="42"/>
      <c r="W2203" s="42"/>
      <c r="X2203" s="42"/>
      <c r="Y2203" s="42"/>
      <c r="Z2203" s="42"/>
      <c r="AA2203" s="42"/>
      <c r="AB2203" s="42"/>
      <c r="AC2203" s="42"/>
      <c r="AD2203" s="42"/>
      <c r="AE2203" s="42"/>
      <c r="AR2203" s="227" t="s">
        <v>291</v>
      </c>
      <c r="AT2203" s="227" t="s">
        <v>158</v>
      </c>
      <c r="AU2203" s="227" t="s">
        <v>94</v>
      </c>
      <c r="AY2203" s="20" t="s">
        <v>156</v>
      </c>
      <c r="BE2203" s="228">
        <f>IF(N2203="základní",J2203,0)</f>
        <v>0</v>
      </c>
      <c r="BF2203" s="228">
        <f>IF(N2203="snížená",J2203,0)</f>
        <v>0</v>
      </c>
      <c r="BG2203" s="228">
        <f>IF(N2203="zákl. přenesená",J2203,0)</f>
        <v>0</v>
      </c>
      <c r="BH2203" s="228">
        <f>IF(N2203="sníž. přenesená",J2203,0)</f>
        <v>0</v>
      </c>
      <c r="BI2203" s="228">
        <f>IF(N2203="nulová",J2203,0)</f>
        <v>0</v>
      </c>
      <c r="BJ2203" s="20" t="s">
        <v>91</v>
      </c>
      <c r="BK2203" s="228">
        <f>ROUND(I2203*H2203,2)</f>
        <v>0</v>
      </c>
      <c r="BL2203" s="20" t="s">
        <v>291</v>
      </c>
      <c r="BM2203" s="227" t="s">
        <v>2223</v>
      </c>
    </row>
    <row r="2204" s="2" customFormat="1">
      <c r="A2204" s="42"/>
      <c r="B2204" s="43"/>
      <c r="C2204" s="44"/>
      <c r="D2204" s="229" t="s">
        <v>165</v>
      </c>
      <c r="E2204" s="44"/>
      <c r="F2204" s="230" t="s">
        <v>2224</v>
      </c>
      <c r="G2204" s="44"/>
      <c r="H2204" s="44"/>
      <c r="I2204" s="231"/>
      <c r="J2204" s="44"/>
      <c r="K2204" s="44"/>
      <c r="L2204" s="48"/>
      <c r="M2204" s="232"/>
      <c r="N2204" s="233"/>
      <c r="O2204" s="88"/>
      <c r="P2204" s="88"/>
      <c r="Q2204" s="88"/>
      <c r="R2204" s="88"/>
      <c r="S2204" s="88"/>
      <c r="T2204" s="89"/>
      <c r="U2204" s="42"/>
      <c r="V2204" s="42"/>
      <c r="W2204" s="42"/>
      <c r="X2204" s="42"/>
      <c r="Y2204" s="42"/>
      <c r="Z2204" s="42"/>
      <c r="AA2204" s="42"/>
      <c r="AB2204" s="42"/>
      <c r="AC2204" s="42"/>
      <c r="AD2204" s="42"/>
      <c r="AE2204" s="42"/>
      <c r="AT2204" s="20" t="s">
        <v>165</v>
      </c>
      <c r="AU2204" s="20" t="s">
        <v>94</v>
      </c>
    </row>
    <row r="2205" s="2" customFormat="1">
      <c r="A2205" s="42"/>
      <c r="B2205" s="43"/>
      <c r="C2205" s="44"/>
      <c r="D2205" s="236" t="s">
        <v>413</v>
      </c>
      <c r="E2205" s="44"/>
      <c r="F2205" s="278" t="s">
        <v>414</v>
      </c>
      <c r="G2205" s="44"/>
      <c r="H2205" s="44"/>
      <c r="I2205" s="231"/>
      <c r="J2205" s="44"/>
      <c r="K2205" s="44"/>
      <c r="L2205" s="48"/>
      <c r="M2205" s="232"/>
      <c r="N2205" s="233"/>
      <c r="O2205" s="88"/>
      <c r="P2205" s="88"/>
      <c r="Q2205" s="88"/>
      <c r="R2205" s="88"/>
      <c r="S2205" s="88"/>
      <c r="T2205" s="89"/>
      <c r="U2205" s="42"/>
      <c r="V2205" s="42"/>
      <c r="W2205" s="42"/>
      <c r="X2205" s="42"/>
      <c r="Y2205" s="42"/>
      <c r="Z2205" s="42"/>
      <c r="AA2205" s="42"/>
      <c r="AB2205" s="42"/>
      <c r="AC2205" s="42"/>
      <c r="AD2205" s="42"/>
      <c r="AE2205" s="42"/>
      <c r="AT2205" s="20" t="s">
        <v>413</v>
      </c>
      <c r="AU2205" s="20" t="s">
        <v>94</v>
      </c>
    </row>
    <row r="2206" s="13" customFormat="1">
      <c r="A2206" s="13"/>
      <c r="B2206" s="234"/>
      <c r="C2206" s="235"/>
      <c r="D2206" s="236" t="s">
        <v>167</v>
      </c>
      <c r="E2206" s="237" t="s">
        <v>36</v>
      </c>
      <c r="F2206" s="238" t="s">
        <v>2211</v>
      </c>
      <c r="G2206" s="235"/>
      <c r="H2206" s="237" t="s">
        <v>36</v>
      </c>
      <c r="I2206" s="239"/>
      <c r="J2206" s="235"/>
      <c r="K2206" s="235"/>
      <c r="L2206" s="240"/>
      <c r="M2206" s="241"/>
      <c r="N2206" s="242"/>
      <c r="O2206" s="242"/>
      <c r="P2206" s="242"/>
      <c r="Q2206" s="242"/>
      <c r="R2206" s="242"/>
      <c r="S2206" s="242"/>
      <c r="T2206" s="243"/>
      <c r="U2206" s="13"/>
      <c r="V2206" s="13"/>
      <c r="W2206" s="13"/>
      <c r="X2206" s="13"/>
      <c r="Y2206" s="13"/>
      <c r="Z2206" s="13"/>
      <c r="AA2206" s="13"/>
      <c r="AB2206" s="13"/>
      <c r="AC2206" s="13"/>
      <c r="AD2206" s="13"/>
      <c r="AE2206" s="13"/>
      <c r="AT2206" s="244" t="s">
        <v>167</v>
      </c>
      <c r="AU2206" s="244" t="s">
        <v>94</v>
      </c>
      <c r="AV2206" s="13" t="s">
        <v>91</v>
      </c>
      <c r="AW2206" s="13" t="s">
        <v>43</v>
      </c>
      <c r="AX2206" s="13" t="s">
        <v>83</v>
      </c>
      <c r="AY2206" s="244" t="s">
        <v>156</v>
      </c>
    </row>
    <row r="2207" s="14" customFormat="1">
      <c r="A2207" s="14"/>
      <c r="B2207" s="245"/>
      <c r="C2207" s="246"/>
      <c r="D2207" s="236" t="s">
        <v>167</v>
      </c>
      <c r="E2207" s="247" t="s">
        <v>36</v>
      </c>
      <c r="F2207" s="248" t="s">
        <v>2225</v>
      </c>
      <c r="G2207" s="246"/>
      <c r="H2207" s="249">
        <v>24</v>
      </c>
      <c r="I2207" s="250"/>
      <c r="J2207" s="246"/>
      <c r="K2207" s="246"/>
      <c r="L2207" s="251"/>
      <c r="M2207" s="252"/>
      <c r="N2207" s="253"/>
      <c r="O2207" s="253"/>
      <c r="P2207" s="253"/>
      <c r="Q2207" s="253"/>
      <c r="R2207" s="253"/>
      <c r="S2207" s="253"/>
      <c r="T2207" s="254"/>
      <c r="U2207" s="14"/>
      <c r="V2207" s="14"/>
      <c r="W2207" s="14"/>
      <c r="X2207" s="14"/>
      <c r="Y2207" s="14"/>
      <c r="Z2207" s="14"/>
      <c r="AA2207" s="14"/>
      <c r="AB2207" s="14"/>
      <c r="AC2207" s="14"/>
      <c r="AD2207" s="14"/>
      <c r="AE2207" s="14"/>
      <c r="AT2207" s="255" t="s">
        <v>167</v>
      </c>
      <c r="AU2207" s="255" t="s">
        <v>94</v>
      </c>
      <c r="AV2207" s="14" t="s">
        <v>94</v>
      </c>
      <c r="AW2207" s="14" t="s">
        <v>43</v>
      </c>
      <c r="AX2207" s="14" t="s">
        <v>91</v>
      </c>
      <c r="AY2207" s="255" t="s">
        <v>156</v>
      </c>
    </row>
    <row r="2208" s="2" customFormat="1" ht="16.5" customHeight="1">
      <c r="A2208" s="42"/>
      <c r="B2208" s="43"/>
      <c r="C2208" s="216" t="s">
        <v>2226</v>
      </c>
      <c r="D2208" s="216" t="s">
        <v>158</v>
      </c>
      <c r="E2208" s="217" t="s">
        <v>2227</v>
      </c>
      <c r="F2208" s="218" t="s">
        <v>2228</v>
      </c>
      <c r="G2208" s="219" t="s">
        <v>212</v>
      </c>
      <c r="H2208" s="220">
        <v>1.0600000000000001</v>
      </c>
      <c r="I2208" s="221"/>
      <c r="J2208" s="222">
        <f>ROUND(I2208*H2208,2)</f>
        <v>0</v>
      </c>
      <c r="K2208" s="218" t="s">
        <v>162</v>
      </c>
      <c r="L2208" s="48"/>
      <c r="M2208" s="223" t="s">
        <v>36</v>
      </c>
      <c r="N2208" s="224" t="s">
        <v>54</v>
      </c>
      <c r="O2208" s="88"/>
      <c r="P2208" s="225">
        <f>O2208*H2208</f>
        <v>0</v>
      </c>
      <c r="Q2208" s="225">
        <v>2.6400000000000001E-05</v>
      </c>
      <c r="R2208" s="225">
        <f>Q2208*H2208</f>
        <v>2.7984000000000002E-05</v>
      </c>
      <c r="S2208" s="225">
        <v>0</v>
      </c>
      <c r="T2208" s="226">
        <f>S2208*H2208</f>
        <v>0</v>
      </c>
      <c r="U2208" s="42"/>
      <c r="V2208" s="42"/>
      <c r="W2208" s="42"/>
      <c r="X2208" s="42"/>
      <c r="Y2208" s="42"/>
      <c r="Z2208" s="42"/>
      <c r="AA2208" s="42"/>
      <c r="AB2208" s="42"/>
      <c r="AC2208" s="42"/>
      <c r="AD2208" s="42"/>
      <c r="AE2208" s="42"/>
      <c r="AR2208" s="227" t="s">
        <v>291</v>
      </c>
      <c r="AT2208" s="227" t="s">
        <v>158</v>
      </c>
      <c r="AU2208" s="227" t="s">
        <v>94</v>
      </c>
      <c r="AY2208" s="20" t="s">
        <v>156</v>
      </c>
      <c r="BE2208" s="228">
        <f>IF(N2208="základní",J2208,0)</f>
        <v>0</v>
      </c>
      <c r="BF2208" s="228">
        <f>IF(N2208="snížená",J2208,0)</f>
        <v>0</v>
      </c>
      <c r="BG2208" s="228">
        <f>IF(N2208="zákl. přenesená",J2208,0)</f>
        <v>0</v>
      </c>
      <c r="BH2208" s="228">
        <f>IF(N2208="sníž. přenesená",J2208,0)</f>
        <v>0</v>
      </c>
      <c r="BI2208" s="228">
        <f>IF(N2208="nulová",J2208,0)</f>
        <v>0</v>
      </c>
      <c r="BJ2208" s="20" t="s">
        <v>91</v>
      </c>
      <c r="BK2208" s="228">
        <f>ROUND(I2208*H2208,2)</f>
        <v>0</v>
      </c>
      <c r="BL2208" s="20" t="s">
        <v>291</v>
      </c>
      <c r="BM2208" s="227" t="s">
        <v>2229</v>
      </c>
    </row>
    <row r="2209" s="2" customFormat="1">
      <c r="A2209" s="42"/>
      <c r="B2209" s="43"/>
      <c r="C2209" s="44"/>
      <c r="D2209" s="229" t="s">
        <v>165</v>
      </c>
      <c r="E2209" s="44"/>
      <c r="F2209" s="230" t="s">
        <v>2230</v>
      </c>
      <c r="G2209" s="44"/>
      <c r="H2209" s="44"/>
      <c r="I2209" s="231"/>
      <c r="J2209" s="44"/>
      <c r="K2209" s="44"/>
      <c r="L2209" s="48"/>
      <c r="M2209" s="232"/>
      <c r="N2209" s="233"/>
      <c r="O2209" s="88"/>
      <c r="P2209" s="88"/>
      <c r="Q2209" s="88"/>
      <c r="R2209" s="88"/>
      <c r="S2209" s="88"/>
      <c r="T2209" s="89"/>
      <c r="U2209" s="42"/>
      <c r="V2209" s="42"/>
      <c r="W2209" s="42"/>
      <c r="X2209" s="42"/>
      <c r="Y2209" s="42"/>
      <c r="Z2209" s="42"/>
      <c r="AA2209" s="42"/>
      <c r="AB2209" s="42"/>
      <c r="AC2209" s="42"/>
      <c r="AD2209" s="42"/>
      <c r="AE2209" s="42"/>
      <c r="AT2209" s="20" t="s">
        <v>165</v>
      </c>
      <c r="AU2209" s="20" t="s">
        <v>94</v>
      </c>
    </row>
    <row r="2210" s="2" customFormat="1">
      <c r="A2210" s="42"/>
      <c r="B2210" s="43"/>
      <c r="C2210" s="44"/>
      <c r="D2210" s="236" t="s">
        <v>413</v>
      </c>
      <c r="E2210" s="44"/>
      <c r="F2210" s="278" t="s">
        <v>1824</v>
      </c>
      <c r="G2210" s="44"/>
      <c r="H2210" s="44"/>
      <c r="I2210" s="231"/>
      <c r="J2210" s="44"/>
      <c r="K2210" s="44"/>
      <c r="L2210" s="48"/>
      <c r="M2210" s="232"/>
      <c r="N2210" s="233"/>
      <c r="O2210" s="88"/>
      <c r="P2210" s="88"/>
      <c r="Q2210" s="88"/>
      <c r="R2210" s="88"/>
      <c r="S2210" s="88"/>
      <c r="T2210" s="89"/>
      <c r="U2210" s="42"/>
      <c r="V2210" s="42"/>
      <c r="W2210" s="42"/>
      <c r="X2210" s="42"/>
      <c r="Y2210" s="42"/>
      <c r="Z2210" s="42"/>
      <c r="AA2210" s="42"/>
      <c r="AB2210" s="42"/>
      <c r="AC2210" s="42"/>
      <c r="AD2210" s="42"/>
      <c r="AE2210" s="42"/>
      <c r="AT2210" s="20" t="s">
        <v>413</v>
      </c>
      <c r="AU2210" s="20" t="s">
        <v>94</v>
      </c>
    </row>
    <row r="2211" s="13" customFormat="1">
      <c r="A2211" s="13"/>
      <c r="B2211" s="234"/>
      <c r="C2211" s="235"/>
      <c r="D2211" s="236" t="s">
        <v>167</v>
      </c>
      <c r="E2211" s="237" t="s">
        <v>36</v>
      </c>
      <c r="F2211" s="238" t="s">
        <v>1825</v>
      </c>
      <c r="G2211" s="235"/>
      <c r="H2211" s="237" t="s">
        <v>36</v>
      </c>
      <c r="I2211" s="239"/>
      <c r="J2211" s="235"/>
      <c r="K2211" s="235"/>
      <c r="L2211" s="240"/>
      <c r="M2211" s="241"/>
      <c r="N2211" s="242"/>
      <c r="O2211" s="242"/>
      <c r="P2211" s="242"/>
      <c r="Q2211" s="242"/>
      <c r="R2211" s="242"/>
      <c r="S2211" s="242"/>
      <c r="T2211" s="243"/>
      <c r="U2211" s="13"/>
      <c r="V2211" s="13"/>
      <c r="W2211" s="13"/>
      <c r="X2211" s="13"/>
      <c r="Y2211" s="13"/>
      <c r="Z2211" s="13"/>
      <c r="AA2211" s="13"/>
      <c r="AB2211" s="13"/>
      <c r="AC2211" s="13"/>
      <c r="AD2211" s="13"/>
      <c r="AE2211" s="13"/>
      <c r="AT2211" s="244" t="s">
        <v>167</v>
      </c>
      <c r="AU2211" s="244" t="s">
        <v>94</v>
      </c>
      <c r="AV2211" s="13" t="s">
        <v>91</v>
      </c>
      <c r="AW2211" s="13" t="s">
        <v>43</v>
      </c>
      <c r="AX2211" s="13" t="s">
        <v>83</v>
      </c>
      <c r="AY2211" s="244" t="s">
        <v>156</v>
      </c>
    </row>
    <row r="2212" s="13" customFormat="1">
      <c r="A2212" s="13"/>
      <c r="B2212" s="234"/>
      <c r="C2212" s="235"/>
      <c r="D2212" s="236" t="s">
        <v>167</v>
      </c>
      <c r="E2212" s="237" t="s">
        <v>36</v>
      </c>
      <c r="F2212" s="238" t="s">
        <v>1826</v>
      </c>
      <c r="G2212" s="235"/>
      <c r="H2212" s="237" t="s">
        <v>36</v>
      </c>
      <c r="I2212" s="239"/>
      <c r="J2212" s="235"/>
      <c r="K2212" s="235"/>
      <c r="L2212" s="240"/>
      <c r="M2212" s="241"/>
      <c r="N2212" s="242"/>
      <c r="O2212" s="242"/>
      <c r="P2212" s="242"/>
      <c r="Q2212" s="242"/>
      <c r="R2212" s="242"/>
      <c r="S2212" s="242"/>
      <c r="T2212" s="243"/>
      <c r="U2212" s="13"/>
      <c r="V2212" s="13"/>
      <c r="W2212" s="13"/>
      <c r="X2212" s="13"/>
      <c r="Y2212" s="13"/>
      <c r="Z2212" s="13"/>
      <c r="AA2212" s="13"/>
      <c r="AB2212" s="13"/>
      <c r="AC2212" s="13"/>
      <c r="AD2212" s="13"/>
      <c r="AE2212" s="13"/>
      <c r="AT2212" s="244" t="s">
        <v>167</v>
      </c>
      <c r="AU2212" s="244" t="s">
        <v>94</v>
      </c>
      <c r="AV2212" s="13" t="s">
        <v>91</v>
      </c>
      <c r="AW2212" s="13" t="s">
        <v>43</v>
      </c>
      <c r="AX2212" s="13" t="s">
        <v>83</v>
      </c>
      <c r="AY2212" s="244" t="s">
        <v>156</v>
      </c>
    </row>
    <row r="2213" s="13" customFormat="1">
      <c r="A2213" s="13"/>
      <c r="B2213" s="234"/>
      <c r="C2213" s="235"/>
      <c r="D2213" s="236" t="s">
        <v>167</v>
      </c>
      <c r="E2213" s="237" t="s">
        <v>36</v>
      </c>
      <c r="F2213" s="238" t="s">
        <v>1827</v>
      </c>
      <c r="G2213" s="235"/>
      <c r="H2213" s="237" t="s">
        <v>36</v>
      </c>
      <c r="I2213" s="239"/>
      <c r="J2213" s="235"/>
      <c r="K2213" s="235"/>
      <c r="L2213" s="240"/>
      <c r="M2213" s="241"/>
      <c r="N2213" s="242"/>
      <c r="O2213" s="242"/>
      <c r="P2213" s="242"/>
      <c r="Q2213" s="242"/>
      <c r="R2213" s="242"/>
      <c r="S2213" s="242"/>
      <c r="T2213" s="243"/>
      <c r="U2213" s="13"/>
      <c r="V2213" s="13"/>
      <c r="W2213" s="13"/>
      <c r="X2213" s="13"/>
      <c r="Y2213" s="13"/>
      <c r="Z2213" s="13"/>
      <c r="AA2213" s="13"/>
      <c r="AB2213" s="13"/>
      <c r="AC2213" s="13"/>
      <c r="AD2213" s="13"/>
      <c r="AE2213" s="13"/>
      <c r="AT2213" s="244" t="s">
        <v>167</v>
      </c>
      <c r="AU2213" s="244" t="s">
        <v>94</v>
      </c>
      <c r="AV2213" s="13" t="s">
        <v>91</v>
      </c>
      <c r="AW2213" s="13" t="s">
        <v>43</v>
      </c>
      <c r="AX2213" s="13" t="s">
        <v>83</v>
      </c>
      <c r="AY2213" s="244" t="s">
        <v>156</v>
      </c>
    </row>
    <row r="2214" s="13" customFormat="1">
      <c r="A2214" s="13"/>
      <c r="B2214" s="234"/>
      <c r="C2214" s="235"/>
      <c r="D2214" s="236" t="s">
        <v>167</v>
      </c>
      <c r="E2214" s="237" t="s">
        <v>36</v>
      </c>
      <c r="F2214" s="238" t="s">
        <v>1506</v>
      </c>
      <c r="G2214" s="235"/>
      <c r="H2214" s="237" t="s">
        <v>36</v>
      </c>
      <c r="I2214" s="239"/>
      <c r="J2214" s="235"/>
      <c r="K2214" s="235"/>
      <c r="L2214" s="240"/>
      <c r="M2214" s="241"/>
      <c r="N2214" s="242"/>
      <c r="O2214" s="242"/>
      <c r="P2214" s="242"/>
      <c r="Q2214" s="242"/>
      <c r="R2214" s="242"/>
      <c r="S2214" s="242"/>
      <c r="T2214" s="243"/>
      <c r="U2214" s="13"/>
      <c r="V2214" s="13"/>
      <c r="W2214" s="13"/>
      <c r="X2214" s="13"/>
      <c r="Y2214" s="13"/>
      <c r="Z2214" s="13"/>
      <c r="AA2214" s="13"/>
      <c r="AB2214" s="13"/>
      <c r="AC2214" s="13"/>
      <c r="AD2214" s="13"/>
      <c r="AE2214" s="13"/>
      <c r="AT2214" s="244" t="s">
        <v>167</v>
      </c>
      <c r="AU2214" s="244" t="s">
        <v>94</v>
      </c>
      <c r="AV2214" s="13" t="s">
        <v>91</v>
      </c>
      <c r="AW2214" s="13" t="s">
        <v>43</v>
      </c>
      <c r="AX2214" s="13" t="s">
        <v>83</v>
      </c>
      <c r="AY2214" s="244" t="s">
        <v>156</v>
      </c>
    </row>
    <row r="2215" s="13" customFormat="1">
      <c r="A2215" s="13"/>
      <c r="B2215" s="234"/>
      <c r="C2215" s="235"/>
      <c r="D2215" s="236" t="s">
        <v>167</v>
      </c>
      <c r="E2215" s="237" t="s">
        <v>36</v>
      </c>
      <c r="F2215" s="238" t="s">
        <v>1507</v>
      </c>
      <c r="G2215" s="235"/>
      <c r="H2215" s="237" t="s">
        <v>36</v>
      </c>
      <c r="I2215" s="239"/>
      <c r="J2215" s="235"/>
      <c r="K2215" s="235"/>
      <c r="L2215" s="240"/>
      <c r="M2215" s="241"/>
      <c r="N2215" s="242"/>
      <c r="O2215" s="242"/>
      <c r="P2215" s="242"/>
      <c r="Q2215" s="242"/>
      <c r="R2215" s="242"/>
      <c r="S2215" s="242"/>
      <c r="T2215" s="243"/>
      <c r="U2215" s="13"/>
      <c r="V2215" s="13"/>
      <c r="W2215" s="13"/>
      <c r="X2215" s="13"/>
      <c r="Y2215" s="13"/>
      <c r="Z2215" s="13"/>
      <c r="AA2215" s="13"/>
      <c r="AB2215" s="13"/>
      <c r="AC2215" s="13"/>
      <c r="AD2215" s="13"/>
      <c r="AE2215" s="13"/>
      <c r="AT2215" s="244" t="s">
        <v>167</v>
      </c>
      <c r="AU2215" s="244" t="s">
        <v>94</v>
      </c>
      <c r="AV2215" s="13" t="s">
        <v>91</v>
      </c>
      <c r="AW2215" s="13" t="s">
        <v>43</v>
      </c>
      <c r="AX2215" s="13" t="s">
        <v>83</v>
      </c>
      <c r="AY2215" s="244" t="s">
        <v>156</v>
      </c>
    </row>
    <row r="2216" s="13" customFormat="1">
      <c r="A2216" s="13"/>
      <c r="B2216" s="234"/>
      <c r="C2216" s="235"/>
      <c r="D2216" s="236" t="s">
        <v>167</v>
      </c>
      <c r="E2216" s="237" t="s">
        <v>36</v>
      </c>
      <c r="F2216" s="238" t="s">
        <v>1476</v>
      </c>
      <c r="G2216" s="235"/>
      <c r="H2216" s="237" t="s">
        <v>36</v>
      </c>
      <c r="I2216" s="239"/>
      <c r="J2216" s="235"/>
      <c r="K2216" s="235"/>
      <c r="L2216" s="240"/>
      <c r="M2216" s="241"/>
      <c r="N2216" s="242"/>
      <c r="O2216" s="242"/>
      <c r="P2216" s="242"/>
      <c r="Q2216" s="242"/>
      <c r="R2216" s="242"/>
      <c r="S2216" s="242"/>
      <c r="T2216" s="243"/>
      <c r="U2216" s="13"/>
      <c r="V2216" s="13"/>
      <c r="W2216" s="13"/>
      <c r="X2216" s="13"/>
      <c r="Y2216" s="13"/>
      <c r="Z2216" s="13"/>
      <c r="AA2216" s="13"/>
      <c r="AB2216" s="13"/>
      <c r="AC2216" s="13"/>
      <c r="AD2216" s="13"/>
      <c r="AE2216" s="13"/>
      <c r="AT2216" s="244" t="s">
        <v>167</v>
      </c>
      <c r="AU2216" s="244" t="s">
        <v>94</v>
      </c>
      <c r="AV2216" s="13" t="s">
        <v>91</v>
      </c>
      <c r="AW2216" s="13" t="s">
        <v>43</v>
      </c>
      <c r="AX2216" s="13" t="s">
        <v>83</v>
      </c>
      <c r="AY2216" s="244" t="s">
        <v>156</v>
      </c>
    </row>
    <row r="2217" s="13" customFormat="1">
      <c r="A2217" s="13"/>
      <c r="B2217" s="234"/>
      <c r="C2217" s="235"/>
      <c r="D2217" s="236" t="s">
        <v>167</v>
      </c>
      <c r="E2217" s="237" t="s">
        <v>36</v>
      </c>
      <c r="F2217" s="238" t="s">
        <v>1828</v>
      </c>
      <c r="G2217" s="235"/>
      <c r="H2217" s="237" t="s">
        <v>36</v>
      </c>
      <c r="I2217" s="239"/>
      <c r="J2217" s="235"/>
      <c r="K2217" s="235"/>
      <c r="L2217" s="240"/>
      <c r="M2217" s="241"/>
      <c r="N2217" s="242"/>
      <c r="O2217" s="242"/>
      <c r="P2217" s="242"/>
      <c r="Q2217" s="242"/>
      <c r="R2217" s="242"/>
      <c r="S2217" s="242"/>
      <c r="T2217" s="243"/>
      <c r="U2217" s="13"/>
      <c r="V2217" s="13"/>
      <c r="W2217" s="13"/>
      <c r="X2217" s="13"/>
      <c r="Y2217" s="13"/>
      <c r="Z2217" s="13"/>
      <c r="AA2217" s="13"/>
      <c r="AB2217" s="13"/>
      <c r="AC2217" s="13"/>
      <c r="AD2217" s="13"/>
      <c r="AE2217" s="13"/>
      <c r="AT2217" s="244" t="s">
        <v>167</v>
      </c>
      <c r="AU2217" s="244" t="s">
        <v>94</v>
      </c>
      <c r="AV2217" s="13" t="s">
        <v>91</v>
      </c>
      <c r="AW2217" s="13" t="s">
        <v>43</v>
      </c>
      <c r="AX2217" s="13" t="s">
        <v>83</v>
      </c>
      <c r="AY2217" s="244" t="s">
        <v>156</v>
      </c>
    </row>
    <row r="2218" s="13" customFormat="1">
      <c r="A2218" s="13"/>
      <c r="B2218" s="234"/>
      <c r="C2218" s="235"/>
      <c r="D2218" s="236" t="s">
        <v>167</v>
      </c>
      <c r="E2218" s="237" t="s">
        <v>36</v>
      </c>
      <c r="F2218" s="238" t="s">
        <v>1829</v>
      </c>
      <c r="G2218" s="235"/>
      <c r="H2218" s="237" t="s">
        <v>36</v>
      </c>
      <c r="I2218" s="239"/>
      <c r="J2218" s="235"/>
      <c r="K2218" s="235"/>
      <c r="L2218" s="240"/>
      <c r="M2218" s="241"/>
      <c r="N2218" s="242"/>
      <c r="O2218" s="242"/>
      <c r="P2218" s="242"/>
      <c r="Q2218" s="242"/>
      <c r="R2218" s="242"/>
      <c r="S2218" s="242"/>
      <c r="T2218" s="243"/>
      <c r="U2218" s="13"/>
      <c r="V2218" s="13"/>
      <c r="W2218" s="13"/>
      <c r="X2218" s="13"/>
      <c r="Y2218" s="13"/>
      <c r="Z2218" s="13"/>
      <c r="AA2218" s="13"/>
      <c r="AB2218" s="13"/>
      <c r="AC2218" s="13"/>
      <c r="AD2218" s="13"/>
      <c r="AE2218" s="13"/>
      <c r="AT2218" s="244" t="s">
        <v>167</v>
      </c>
      <c r="AU2218" s="244" t="s">
        <v>94</v>
      </c>
      <c r="AV2218" s="13" t="s">
        <v>91</v>
      </c>
      <c r="AW2218" s="13" t="s">
        <v>43</v>
      </c>
      <c r="AX2218" s="13" t="s">
        <v>83</v>
      </c>
      <c r="AY2218" s="244" t="s">
        <v>156</v>
      </c>
    </row>
    <row r="2219" s="13" customFormat="1">
      <c r="A2219" s="13"/>
      <c r="B2219" s="234"/>
      <c r="C2219" s="235"/>
      <c r="D2219" s="236" t="s">
        <v>167</v>
      </c>
      <c r="E2219" s="237" t="s">
        <v>36</v>
      </c>
      <c r="F2219" s="238" t="s">
        <v>1830</v>
      </c>
      <c r="G2219" s="235"/>
      <c r="H2219" s="237" t="s">
        <v>36</v>
      </c>
      <c r="I2219" s="239"/>
      <c r="J2219" s="235"/>
      <c r="K2219" s="235"/>
      <c r="L2219" s="240"/>
      <c r="M2219" s="241"/>
      <c r="N2219" s="242"/>
      <c r="O2219" s="242"/>
      <c r="P2219" s="242"/>
      <c r="Q2219" s="242"/>
      <c r="R2219" s="242"/>
      <c r="S2219" s="242"/>
      <c r="T2219" s="243"/>
      <c r="U2219" s="13"/>
      <c r="V2219" s="13"/>
      <c r="W2219" s="13"/>
      <c r="X2219" s="13"/>
      <c r="Y2219" s="13"/>
      <c r="Z2219" s="13"/>
      <c r="AA2219" s="13"/>
      <c r="AB2219" s="13"/>
      <c r="AC2219" s="13"/>
      <c r="AD2219" s="13"/>
      <c r="AE2219" s="13"/>
      <c r="AT2219" s="244" t="s">
        <v>167</v>
      </c>
      <c r="AU2219" s="244" t="s">
        <v>94</v>
      </c>
      <c r="AV2219" s="13" t="s">
        <v>91</v>
      </c>
      <c r="AW2219" s="13" t="s">
        <v>43</v>
      </c>
      <c r="AX2219" s="13" t="s">
        <v>83</v>
      </c>
      <c r="AY2219" s="244" t="s">
        <v>156</v>
      </c>
    </row>
    <row r="2220" s="13" customFormat="1">
      <c r="A2220" s="13"/>
      <c r="B2220" s="234"/>
      <c r="C2220" s="235"/>
      <c r="D2220" s="236" t="s">
        <v>167</v>
      </c>
      <c r="E2220" s="237" t="s">
        <v>36</v>
      </c>
      <c r="F2220" s="238" t="s">
        <v>1831</v>
      </c>
      <c r="G2220" s="235"/>
      <c r="H2220" s="237" t="s">
        <v>36</v>
      </c>
      <c r="I2220" s="239"/>
      <c r="J2220" s="235"/>
      <c r="K2220" s="235"/>
      <c r="L2220" s="240"/>
      <c r="M2220" s="241"/>
      <c r="N2220" s="242"/>
      <c r="O2220" s="242"/>
      <c r="P2220" s="242"/>
      <c r="Q2220" s="242"/>
      <c r="R2220" s="242"/>
      <c r="S2220" s="242"/>
      <c r="T2220" s="243"/>
      <c r="U2220" s="13"/>
      <c r="V2220" s="13"/>
      <c r="W2220" s="13"/>
      <c r="X2220" s="13"/>
      <c r="Y2220" s="13"/>
      <c r="Z2220" s="13"/>
      <c r="AA2220" s="13"/>
      <c r="AB2220" s="13"/>
      <c r="AC2220" s="13"/>
      <c r="AD2220" s="13"/>
      <c r="AE2220" s="13"/>
      <c r="AT2220" s="244" t="s">
        <v>167</v>
      </c>
      <c r="AU2220" s="244" t="s">
        <v>94</v>
      </c>
      <c r="AV2220" s="13" t="s">
        <v>91</v>
      </c>
      <c r="AW2220" s="13" t="s">
        <v>43</v>
      </c>
      <c r="AX2220" s="13" t="s">
        <v>83</v>
      </c>
      <c r="AY2220" s="244" t="s">
        <v>156</v>
      </c>
    </row>
    <row r="2221" s="14" customFormat="1">
      <c r="A2221" s="14"/>
      <c r="B2221" s="245"/>
      <c r="C2221" s="246"/>
      <c r="D2221" s="236" t="s">
        <v>167</v>
      </c>
      <c r="E2221" s="247" t="s">
        <v>36</v>
      </c>
      <c r="F2221" s="248" t="s">
        <v>1832</v>
      </c>
      <c r="G2221" s="246"/>
      <c r="H2221" s="249">
        <v>1.0600000000000001</v>
      </c>
      <c r="I2221" s="250"/>
      <c r="J2221" s="246"/>
      <c r="K2221" s="246"/>
      <c r="L2221" s="251"/>
      <c r="M2221" s="252"/>
      <c r="N2221" s="253"/>
      <c r="O2221" s="253"/>
      <c r="P2221" s="253"/>
      <c r="Q2221" s="253"/>
      <c r="R2221" s="253"/>
      <c r="S2221" s="253"/>
      <c r="T2221" s="254"/>
      <c r="U2221" s="14"/>
      <c r="V2221" s="14"/>
      <c r="W2221" s="14"/>
      <c r="X2221" s="14"/>
      <c r="Y2221" s="14"/>
      <c r="Z2221" s="14"/>
      <c r="AA2221" s="14"/>
      <c r="AB2221" s="14"/>
      <c r="AC2221" s="14"/>
      <c r="AD2221" s="14"/>
      <c r="AE2221" s="14"/>
      <c r="AT2221" s="255" t="s">
        <v>167</v>
      </c>
      <c r="AU2221" s="255" t="s">
        <v>94</v>
      </c>
      <c r="AV2221" s="14" t="s">
        <v>94</v>
      </c>
      <c r="AW2221" s="14" t="s">
        <v>43</v>
      </c>
      <c r="AX2221" s="14" t="s">
        <v>91</v>
      </c>
      <c r="AY2221" s="255" t="s">
        <v>156</v>
      </c>
    </row>
    <row r="2222" s="12" customFormat="1" ht="22.8" customHeight="1">
      <c r="A2222" s="12"/>
      <c r="B2222" s="200"/>
      <c r="C2222" s="201"/>
      <c r="D2222" s="202" t="s">
        <v>82</v>
      </c>
      <c r="E2222" s="214" t="s">
        <v>422</v>
      </c>
      <c r="F2222" s="214" t="s">
        <v>423</v>
      </c>
      <c r="G2222" s="201"/>
      <c r="H2222" s="201"/>
      <c r="I2222" s="204"/>
      <c r="J2222" s="215">
        <f>BK2222</f>
        <v>0</v>
      </c>
      <c r="K2222" s="201"/>
      <c r="L2222" s="206"/>
      <c r="M2222" s="207"/>
      <c r="N2222" s="208"/>
      <c r="O2222" s="208"/>
      <c r="P2222" s="209">
        <f>SUM(P2223:P2267)</f>
        <v>0</v>
      </c>
      <c r="Q2222" s="208"/>
      <c r="R2222" s="209">
        <f>SUM(R2223:R2267)</f>
        <v>0.32405136000000001</v>
      </c>
      <c r="S2222" s="208"/>
      <c r="T2222" s="210">
        <f>SUM(T2223:T2267)</f>
        <v>0.01013445</v>
      </c>
      <c r="U2222" s="12"/>
      <c r="V2222" s="12"/>
      <c r="W2222" s="12"/>
      <c r="X2222" s="12"/>
      <c r="Y2222" s="12"/>
      <c r="Z2222" s="12"/>
      <c r="AA2222" s="12"/>
      <c r="AB2222" s="12"/>
      <c r="AC2222" s="12"/>
      <c r="AD2222" s="12"/>
      <c r="AE2222" s="12"/>
      <c r="AR2222" s="211" t="s">
        <v>94</v>
      </c>
      <c r="AT2222" s="212" t="s">
        <v>82</v>
      </c>
      <c r="AU2222" s="212" t="s">
        <v>91</v>
      </c>
      <c r="AY2222" s="211" t="s">
        <v>156</v>
      </c>
      <c r="BK2222" s="213">
        <f>SUM(BK2223:BK2267)</f>
        <v>0</v>
      </c>
    </row>
    <row r="2223" s="2" customFormat="1" ht="16.5" customHeight="1">
      <c r="A2223" s="42"/>
      <c r="B2223" s="43"/>
      <c r="C2223" s="216" t="s">
        <v>2231</v>
      </c>
      <c r="D2223" s="216" t="s">
        <v>158</v>
      </c>
      <c r="E2223" s="217" t="s">
        <v>2232</v>
      </c>
      <c r="F2223" s="218" t="s">
        <v>2233</v>
      </c>
      <c r="G2223" s="219" t="s">
        <v>161</v>
      </c>
      <c r="H2223" s="220">
        <v>630.25999999999999</v>
      </c>
      <c r="I2223" s="221"/>
      <c r="J2223" s="222">
        <f>ROUND(I2223*H2223,2)</f>
        <v>0</v>
      </c>
      <c r="K2223" s="218" t="s">
        <v>162</v>
      </c>
      <c r="L2223" s="48"/>
      <c r="M2223" s="223" t="s">
        <v>36</v>
      </c>
      <c r="N2223" s="224" t="s">
        <v>54</v>
      </c>
      <c r="O2223" s="88"/>
      <c r="P2223" s="225">
        <f>O2223*H2223</f>
        <v>0</v>
      </c>
      <c r="Q2223" s="225">
        <v>0</v>
      </c>
      <c r="R2223" s="225">
        <f>Q2223*H2223</f>
        <v>0</v>
      </c>
      <c r="S2223" s="225">
        <v>0</v>
      </c>
      <c r="T2223" s="226">
        <f>S2223*H2223</f>
        <v>0</v>
      </c>
      <c r="U2223" s="42"/>
      <c r="V2223" s="42"/>
      <c r="W2223" s="42"/>
      <c r="X2223" s="42"/>
      <c r="Y2223" s="42"/>
      <c r="Z2223" s="42"/>
      <c r="AA2223" s="42"/>
      <c r="AB2223" s="42"/>
      <c r="AC2223" s="42"/>
      <c r="AD2223" s="42"/>
      <c r="AE2223" s="42"/>
      <c r="AR2223" s="227" t="s">
        <v>291</v>
      </c>
      <c r="AT2223" s="227" t="s">
        <v>158</v>
      </c>
      <c r="AU2223" s="227" t="s">
        <v>94</v>
      </c>
      <c r="AY2223" s="20" t="s">
        <v>156</v>
      </c>
      <c r="BE2223" s="228">
        <f>IF(N2223="základní",J2223,0)</f>
        <v>0</v>
      </c>
      <c r="BF2223" s="228">
        <f>IF(N2223="snížená",J2223,0)</f>
        <v>0</v>
      </c>
      <c r="BG2223" s="228">
        <f>IF(N2223="zákl. přenesená",J2223,0)</f>
        <v>0</v>
      </c>
      <c r="BH2223" s="228">
        <f>IF(N2223="sníž. přenesená",J2223,0)</f>
        <v>0</v>
      </c>
      <c r="BI2223" s="228">
        <f>IF(N2223="nulová",J2223,0)</f>
        <v>0</v>
      </c>
      <c r="BJ2223" s="20" t="s">
        <v>91</v>
      </c>
      <c r="BK2223" s="228">
        <f>ROUND(I2223*H2223,2)</f>
        <v>0</v>
      </c>
      <c r="BL2223" s="20" t="s">
        <v>291</v>
      </c>
      <c r="BM2223" s="227" t="s">
        <v>2234</v>
      </c>
    </row>
    <row r="2224" s="2" customFormat="1">
      <c r="A2224" s="42"/>
      <c r="B2224" s="43"/>
      <c r="C2224" s="44"/>
      <c r="D2224" s="229" t="s">
        <v>165</v>
      </c>
      <c r="E2224" s="44"/>
      <c r="F2224" s="230" t="s">
        <v>2235</v>
      </c>
      <c r="G2224" s="44"/>
      <c r="H2224" s="44"/>
      <c r="I2224" s="231"/>
      <c r="J2224" s="44"/>
      <c r="K2224" s="44"/>
      <c r="L2224" s="48"/>
      <c r="M2224" s="232"/>
      <c r="N2224" s="233"/>
      <c r="O2224" s="88"/>
      <c r="P2224" s="88"/>
      <c r="Q2224" s="88"/>
      <c r="R2224" s="88"/>
      <c r="S2224" s="88"/>
      <c r="T2224" s="89"/>
      <c r="U2224" s="42"/>
      <c r="V2224" s="42"/>
      <c r="W2224" s="42"/>
      <c r="X2224" s="42"/>
      <c r="Y2224" s="42"/>
      <c r="Z2224" s="42"/>
      <c r="AA2224" s="42"/>
      <c r="AB2224" s="42"/>
      <c r="AC2224" s="42"/>
      <c r="AD2224" s="42"/>
      <c r="AE2224" s="42"/>
      <c r="AT2224" s="20" t="s">
        <v>165</v>
      </c>
      <c r="AU2224" s="20" t="s">
        <v>94</v>
      </c>
    </row>
    <row r="2225" s="2" customFormat="1" ht="16.5" customHeight="1">
      <c r="A2225" s="42"/>
      <c r="B2225" s="43"/>
      <c r="C2225" s="216" t="s">
        <v>2236</v>
      </c>
      <c r="D2225" s="216" t="s">
        <v>158</v>
      </c>
      <c r="E2225" s="217" t="s">
        <v>2237</v>
      </c>
      <c r="F2225" s="218" t="s">
        <v>2238</v>
      </c>
      <c r="G2225" s="219" t="s">
        <v>161</v>
      </c>
      <c r="H2225" s="220">
        <v>299</v>
      </c>
      <c r="I2225" s="221"/>
      <c r="J2225" s="222">
        <f>ROUND(I2225*H2225,2)</f>
        <v>0</v>
      </c>
      <c r="K2225" s="218" t="s">
        <v>162</v>
      </c>
      <c r="L2225" s="48"/>
      <c r="M2225" s="223" t="s">
        <v>36</v>
      </c>
      <c r="N2225" s="224" t="s">
        <v>54</v>
      </c>
      <c r="O2225" s="88"/>
      <c r="P2225" s="225">
        <f>O2225*H2225</f>
        <v>0</v>
      </c>
      <c r="Q2225" s="225">
        <v>0</v>
      </c>
      <c r="R2225" s="225">
        <f>Q2225*H2225</f>
        <v>0</v>
      </c>
      <c r="S2225" s="225">
        <v>3.0000000000000001E-05</v>
      </c>
      <c r="T2225" s="226">
        <f>S2225*H2225</f>
        <v>0.0089700000000000005</v>
      </c>
      <c r="U2225" s="42"/>
      <c r="V2225" s="42"/>
      <c r="W2225" s="42"/>
      <c r="X2225" s="42"/>
      <c r="Y2225" s="42"/>
      <c r="Z2225" s="42"/>
      <c r="AA2225" s="42"/>
      <c r="AB2225" s="42"/>
      <c r="AC2225" s="42"/>
      <c r="AD2225" s="42"/>
      <c r="AE2225" s="42"/>
      <c r="AR2225" s="227" t="s">
        <v>291</v>
      </c>
      <c r="AT2225" s="227" t="s">
        <v>158</v>
      </c>
      <c r="AU2225" s="227" t="s">
        <v>94</v>
      </c>
      <c r="AY2225" s="20" t="s">
        <v>156</v>
      </c>
      <c r="BE2225" s="228">
        <f>IF(N2225="základní",J2225,0)</f>
        <v>0</v>
      </c>
      <c r="BF2225" s="228">
        <f>IF(N2225="snížená",J2225,0)</f>
        <v>0</v>
      </c>
      <c r="BG2225" s="228">
        <f>IF(N2225="zákl. přenesená",J2225,0)</f>
        <v>0</v>
      </c>
      <c r="BH2225" s="228">
        <f>IF(N2225="sníž. přenesená",J2225,0)</f>
        <v>0</v>
      </c>
      <c r="BI2225" s="228">
        <f>IF(N2225="nulová",J2225,0)</f>
        <v>0</v>
      </c>
      <c r="BJ2225" s="20" t="s">
        <v>91</v>
      </c>
      <c r="BK2225" s="228">
        <f>ROUND(I2225*H2225,2)</f>
        <v>0</v>
      </c>
      <c r="BL2225" s="20" t="s">
        <v>291</v>
      </c>
      <c r="BM2225" s="227" t="s">
        <v>2239</v>
      </c>
    </row>
    <row r="2226" s="2" customFormat="1">
      <c r="A2226" s="42"/>
      <c r="B2226" s="43"/>
      <c r="C2226" s="44"/>
      <c r="D2226" s="229" t="s">
        <v>165</v>
      </c>
      <c r="E2226" s="44"/>
      <c r="F2226" s="230" t="s">
        <v>2240</v>
      </c>
      <c r="G2226" s="44"/>
      <c r="H2226" s="44"/>
      <c r="I2226" s="231"/>
      <c r="J2226" s="44"/>
      <c r="K2226" s="44"/>
      <c r="L2226" s="48"/>
      <c r="M2226" s="232"/>
      <c r="N2226" s="233"/>
      <c r="O2226" s="88"/>
      <c r="P2226" s="88"/>
      <c r="Q2226" s="88"/>
      <c r="R2226" s="88"/>
      <c r="S2226" s="88"/>
      <c r="T2226" s="89"/>
      <c r="U2226" s="42"/>
      <c r="V2226" s="42"/>
      <c r="W2226" s="42"/>
      <c r="X2226" s="42"/>
      <c r="Y2226" s="42"/>
      <c r="Z2226" s="42"/>
      <c r="AA2226" s="42"/>
      <c r="AB2226" s="42"/>
      <c r="AC2226" s="42"/>
      <c r="AD2226" s="42"/>
      <c r="AE2226" s="42"/>
      <c r="AT2226" s="20" t="s">
        <v>165</v>
      </c>
      <c r="AU2226" s="20" t="s">
        <v>94</v>
      </c>
    </row>
    <row r="2227" s="13" customFormat="1">
      <c r="A2227" s="13"/>
      <c r="B2227" s="234"/>
      <c r="C2227" s="235"/>
      <c r="D2227" s="236" t="s">
        <v>167</v>
      </c>
      <c r="E2227" s="237" t="s">
        <v>36</v>
      </c>
      <c r="F2227" s="238" t="s">
        <v>2241</v>
      </c>
      <c r="G2227" s="235"/>
      <c r="H2227" s="237" t="s">
        <v>36</v>
      </c>
      <c r="I2227" s="239"/>
      <c r="J2227" s="235"/>
      <c r="K2227" s="235"/>
      <c r="L2227" s="240"/>
      <c r="M2227" s="241"/>
      <c r="N2227" s="242"/>
      <c r="O2227" s="242"/>
      <c r="P2227" s="242"/>
      <c r="Q2227" s="242"/>
      <c r="R2227" s="242"/>
      <c r="S2227" s="242"/>
      <c r="T2227" s="243"/>
      <c r="U2227" s="13"/>
      <c r="V2227" s="13"/>
      <c r="W2227" s="13"/>
      <c r="X2227" s="13"/>
      <c r="Y2227" s="13"/>
      <c r="Z2227" s="13"/>
      <c r="AA2227" s="13"/>
      <c r="AB2227" s="13"/>
      <c r="AC2227" s="13"/>
      <c r="AD2227" s="13"/>
      <c r="AE2227" s="13"/>
      <c r="AT2227" s="244" t="s">
        <v>167</v>
      </c>
      <c r="AU2227" s="244" t="s">
        <v>94</v>
      </c>
      <c r="AV2227" s="13" t="s">
        <v>91</v>
      </c>
      <c r="AW2227" s="13" t="s">
        <v>43</v>
      </c>
      <c r="AX2227" s="13" t="s">
        <v>83</v>
      </c>
      <c r="AY2227" s="244" t="s">
        <v>156</v>
      </c>
    </row>
    <row r="2228" s="14" customFormat="1">
      <c r="A2228" s="14"/>
      <c r="B2228" s="245"/>
      <c r="C2228" s="246"/>
      <c r="D2228" s="236" t="s">
        <v>167</v>
      </c>
      <c r="E2228" s="247" t="s">
        <v>36</v>
      </c>
      <c r="F2228" s="248" t="s">
        <v>2242</v>
      </c>
      <c r="G2228" s="246"/>
      <c r="H2228" s="249">
        <v>299</v>
      </c>
      <c r="I2228" s="250"/>
      <c r="J2228" s="246"/>
      <c r="K2228" s="246"/>
      <c r="L2228" s="251"/>
      <c r="M2228" s="252"/>
      <c r="N2228" s="253"/>
      <c r="O2228" s="253"/>
      <c r="P2228" s="253"/>
      <c r="Q2228" s="253"/>
      <c r="R2228" s="253"/>
      <c r="S2228" s="253"/>
      <c r="T2228" s="254"/>
      <c r="U2228" s="14"/>
      <c r="V2228" s="14"/>
      <c r="W2228" s="14"/>
      <c r="X2228" s="14"/>
      <c r="Y2228" s="14"/>
      <c r="Z2228" s="14"/>
      <c r="AA2228" s="14"/>
      <c r="AB2228" s="14"/>
      <c r="AC2228" s="14"/>
      <c r="AD2228" s="14"/>
      <c r="AE2228" s="14"/>
      <c r="AT2228" s="255" t="s">
        <v>167</v>
      </c>
      <c r="AU2228" s="255" t="s">
        <v>94</v>
      </c>
      <c r="AV2228" s="14" t="s">
        <v>94</v>
      </c>
      <c r="AW2228" s="14" t="s">
        <v>43</v>
      </c>
      <c r="AX2228" s="14" t="s">
        <v>91</v>
      </c>
      <c r="AY2228" s="255" t="s">
        <v>156</v>
      </c>
    </row>
    <row r="2229" s="2" customFormat="1" ht="16.5" customHeight="1">
      <c r="A2229" s="42"/>
      <c r="B2229" s="43"/>
      <c r="C2229" s="282" t="s">
        <v>2243</v>
      </c>
      <c r="D2229" s="282" t="s">
        <v>849</v>
      </c>
      <c r="E2229" s="283" t="s">
        <v>2244</v>
      </c>
      <c r="F2229" s="284" t="s">
        <v>2245</v>
      </c>
      <c r="G2229" s="285" t="s">
        <v>161</v>
      </c>
      <c r="H2229" s="286">
        <v>313.94999999999999</v>
      </c>
      <c r="I2229" s="287"/>
      <c r="J2229" s="288">
        <f>ROUND(I2229*H2229,2)</f>
        <v>0</v>
      </c>
      <c r="K2229" s="284" t="s">
        <v>162</v>
      </c>
      <c r="L2229" s="289"/>
      <c r="M2229" s="290" t="s">
        <v>36</v>
      </c>
      <c r="N2229" s="291" t="s">
        <v>54</v>
      </c>
      <c r="O2229" s="88"/>
      <c r="P2229" s="225">
        <f>O2229*H2229</f>
        <v>0</v>
      </c>
      <c r="Q2229" s="225">
        <v>5.0000000000000002E-05</v>
      </c>
      <c r="R2229" s="225">
        <f>Q2229*H2229</f>
        <v>0.0156975</v>
      </c>
      <c r="S2229" s="225">
        <v>0</v>
      </c>
      <c r="T2229" s="226">
        <f>S2229*H2229</f>
        <v>0</v>
      </c>
      <c r="U2229" s="42"/>
      <c r="V2229" s="42"/>
      <c r="W2229" s="42"/>
      <c r="X2229" s="42"/>
      <c r="Y2229" s="42"/>
      <c r="Z2229" s="42"/>
      <c r="AA2229" s="42"/>
      <c r="AB2229" s="42"/>
      <c r="AC2229" s="42"/>
      <c r="AD2229" s="42"/>
      <c r="AE2229" s="42"/>
      <c r="AR2229" s="227" t="s">
        <v>401</v>
      </c>
      <c r="AT2229" s="227" t="s">
        <v>849</v>
      </c>
      <c r="AU2229" s="227" t="s">
        <v>94</v>
      </c>
      <c r="AY2229" s="20" t="s">
        <v>156</v>
      </c>
      <c r="BE2229" s="228">
        <f>IF(N2229="základní",J2229,0)</f>
        <v>0</v>
      </c>
      <c r="BF2229" s="228">
        <f>IF(N2229="snížená",J2229,0)</f>
        <v>0</v>
      </c>
      <c r="BG2229" s="228">
        <f>IF(N2229="zákl. přenesená",J2229,0)</f>
        <v>0</v>
      </c>
      <c r="BH2229" s="228">
        <f>IF(N2229="sníž. přenesená",J2229,0)</f>
        <v>0</v>
      </c>
      <c r="BI2229" s="228">
        <f>IF(N2229="nulová",J2229,0)</f>
        <v>0</v>
      </c>
      <c r="BJ2229" s="20" t="s">
        <v>91</v>
      </c>
      <c r="BK2229" s="228">
        <f>ROUND(I2229*H2229,2)</f>
        <v>0</v>
      </c>
      <c r="BL2229" s="20" t="s">
        <v>291</v>
      </c>
      <c r="BM2229" s="227" t="s">
        <v>2246</v>
      </c>
    </row>
    <row r="2230" s="14" customFormat="1">
      <c r="A2230" s="14"/>
      <c r="B2230" s="245"/>
      <c r="C2230" s="246"/>
      <c r="D2230" s="236" t="s">
        <v>167</v>
      </c>
      <c r="E2230" s="246"/>
      <c r="F2230" s="248" t="s">
        <v>2247</v>
      </c>
      <c r="G2230" s="246"/>
      <c r="H2230" s="249">
        <v>313.94999999999999</v>
      </c>
      <c r="I2230" s="250"/>
      <c r="J2230" s="246"/>
      <c r="K2230" s="246"/>
      <c r="L2230" s="251"/>
      <c r="M2230" s="252"/>
      <c r="N2230" s="253"/>
      <c r="O2230" s="253"/>
      <c r="P2230" s="253"/>
      <c r="Q2230" s="253"/>
      <c r="R2230" s="253"/>
      <c r="S2230" s="253"/>
      <c r="T2230" s="254"/>
      <c r="U2230" s="14"/>
      <c r="V2230" s="14"/>
      <c r="W2230" s="14"/>
      <c r="X2230" s="14"/>
      <c r="Y2230" s="14"/>
      <c r="Z2230" s="14"/>
      <c r="AA2230" s="14"/>
      <c r="AB2230" s="14"/>
      <c r="AC2230" s="14"/>
      <c r="AD2230" s="14"/>
      <c r="AE2230" s="14"/>
      <c r="AT2230" s="255" t="s">
        <v>167</v>
      </c>
      <c r="AU2230" s="255" t="s">
        <v>94</v>
      </c>
      <c r="AV2230" s="14" t="s">
        <v>94</v>
      </c>
      <c r="AW2230" s="14" t="s">
        <v>4</v>
      </c>
      <c r="AX2230" s="14" t="s">
        <v>91</v>
      </c>
      <c r="AY2230" s="255" t="s">
        <v>156</v>
      </c>
    </row>
    <row r="2231" s="2" customFormat="1" ht="16.5" customHeight="1">
      <c r="A2231" s="42"/>
      <c r="B2231" s="43"/>
      <c r="C2231" s="282" t="s">
        <v>2248</v>
      </c>
      <c r="D2231" s="282" t="s">
        <v>849</v>
      </c>
      <c r="E2231" s="283" t="s">
        <v>2249</v>
      </c>
      <c r="F2231" s="284" t="s">
        <v>2250</v>
      </c>
      <c r="G2231" s="285" t="s">
        <v>212</v>
      </c>
      <c r="H2231" s="286">
        <v>143.75899999999999</v>
      </c>
      <c r="I2231" s="287"/>
      <c r="J2231" s="288">
        <f>ROUND(I2231*H2231,2)</f>
        <v>0</v>
      </c>
      <c r="K2231" s="284" t="s">
        <v>162</v>
      </c>
      <c r="L2231" s="289"/>
      <c r="M2231" s="290" t="s">
        <v>36</v>
      </c>
      <c r="N2231" s="291" t="s">
        <v>54</v>
      </c>
      <c r="O2231" s="88"/>
      <c r="P2231" s="225">
        <f>O2231*H2231</f>
        <v>0</v>
      </c>
      <c r="Q2231" s="225">
        <v>0</v>
      </c>
      <c r="R2231" s="225">
        <f>Q2231*H2231</f>
        <v>0</v>
      </c>
      <c r="S2231" s="225">
        <v>0</v>
      </c>
      <c r="T2231" s="226">
        <f>S2231*H2231</f>
        <v>0</v>
      </c>
      <c r="U2231" s="42"/>
      <c r="V2231" s="42"/>
      <c r="W2231" s="42"/>
      <c r="X2231" s="42"/>
      <c r="Y2231" s="42"/>
      <c r="Z2231" s="42"/>
      <c r="AA2231" s="42"/>
      <c r="AB2231" s="42"/>
      <c r="AC2231" s="42"/>
      <c r="AD2231" s="42"/>
      <c r="AE2231" s="42"/>
      <c r="AR2231" s="227" t="s">
        <v>401</v>
      </c>
      <c r="AT2231" s="227" t="s">
        <v>849</v>
      </c>
      <c r="AU2231" s="227" t="s">
        <v>94</v>
      </c>
      <c r="AY2231" s="20" t="s">
        <v>156</v>
      </c>
      <c r="BE2231" s="228">
        <f>IF(N2231="základní",J2231,0)</f>
        <v>0</v>
      </c>
      <c r="BF2231" s="228">
        <f>IF(N2231="snížená",J2231,0)</f>
        <v>0</v>
      </c>
      <c r="BG2231" s="228">
        <f>IF(N2231="zákl. přenesená",J2231,0)</f>
        <v>0</v>
      </c>
      <c r="BH2231" s="228">
        <f>IF(N2231="sníž. přenesená",J2231,0)</f>
        <v>0</v>
      </c>
      <c r="BI2231" s="228">
        <f>IF(N2231="nulová",J2231,0)</f>
        <v>0</v>
      </c>
      <c r="BJ2231" s="20" t="s">
        <v>91</v>
      </c>
      <c r="BK2231" s="228">
        <f>ROUND(I2231*H2231,2)</f>
        <v>0</v>
      </c>
      <c r="BL2231" s="20" t="s">
        <v>291</v>
      </c>
      <c r="BM2231" s="227" t="s">
        <v>2251</v>
      </c>
    </row>
    <row r="2232" s="13" customFormat="1">
      <c r="A2232" s="13"/>
      <c r="B2232" s="234"/>
      <c r="C2232" s="235"/>
      <c r="D2232" s="236" t="s">
        <v>167</v>
      </c>
      <c r="E2232" s="237" t="s">
        <v>36</v>
      </c>
      <c r="F2232" s="238" t="s">
        <v>377</v>
      </c>
      <c r="G2232" s="235"/>
      <c r="H2232" s="237" t="s">
        <v>36</v>
      </c>
      <c r="I2232" s="239"/>
      <c r="J2232" s="235"/>
      <c r="K2232" s="235"/>
      <c r="L2232" s="240"/>
      <c r="M2232" s="241"/>
      <c r="N2232" s="242"/>
      <c r="O2232" s="242"/>
      <c r="P2232" s="242"/>
      <c r="Q2232" s="242"/>
      <c r="R2232" s="242"/>
      <c r="S2232" s="242"/>
      <c r="T2232" s="243"/>
      <c r="U2232" s="13"/>
      <c r="V2232" s="13"/>
      <c r="W2232" s="13"/>
      <c r="X2232" s="13"/>
      <c r="Y2232" s="13"/>
      <c r="Z2232" s="13"/>
      <c r="AA2232" s="13"/>
      <c r="AB2232" s="13"/>
      <c r="AC2232" s="13"/>
      <c r="AD2232" s="13"/>
      <c r="AE2232" s="13"/>
      <c r="AT2232" s="244" t="s">
        <v>167</v>
      </c>
      <c r="AU2232" s="244" t="s">
        <v>94</v>
      </c>
      <c r="AV2232" s="13" t="s">
        <v>91</v>
      </c>
      <c r="AW2232" s="13" t="s">
        <v>43</v>
      </c>
      <c r="AX2232" s="13" t="s">
        <v>83</v>
      </c>
      <c r="AY2232" s="244" t="s">
        <v>156</v>
      </c>
    </row>
    <row r="2233" s="13" customFormat="1">
      <c r="A2233" s="13"/>
      <c r="B2233" s="234"/>
      <c r="C2233" s="235"/>
      <c r="D2233" s="236" t="s">
        <v>167</v>
      </c>
      <c r="E2233" s="237" t="s">
        <v>36</v>
      </c>
      <c r="F2233" s="238" t="s">
        <v>378</v>
      </c>
      <c r="G2233" s="235"/>
      <c r="H2233" s="237" t="s">
        <v>36</v>
      </c>
      <c r="I2233" s="239"/>
      <c r="J2233" s="235"/>
      <c r="K2233" s="235"/>
      <c r="L2233" s="240"/>
      <c r="M2233" s="241"/>
      <c r="N2233" s="242"/>
      <c r="O2233" s="242"/>
      <c r="P2233" s="242"/>
      <c r="Q2233" s="242"/>
      <c r="R2233" s="242"/>
      <c r="S2233" s="242"/>
      <c r="T2233" s="243"/>
      <c r="U2233" s="13"/>
      <c r="V2233" s="13"/>
      <c r="W2233" s="13"/>
      <c r="X2233" s="13"/>
      <c r="Y2233" s="13"/>
      <c r="Z2233" s="13"/>
      <c r="AA2233" s="13"/>
      <c r="AB2233" s="13"/>
      <c r="AC2233" s="13"/>
      <c r="AD2233" s="13"/>
      <c r="AE2233" s="13"/>
      <c r="AT2233" s="244" t="s">
        <v>167</v>
      </c>
      <c r="AU2233" s="244" t="s">
        <v>94</v>
      </c>
      <c r="AV2233" s="13" t="s">
        <v>91</v>
      </c>
      <c r="AW2233" s="13" t="s">
        <v>43</v>
      </c>
      <c r="AX2233" s="13" t="s">
        <v>83</v>
      </c>
      <c r="AY2233" s="244" t="s">
        <v>156</v>
      </c>
    </row>
    <row r="2234" s="14" customFormat="1">
      <c r="A2234" s="14"/>
      <c r="B2234" s="245"/>
      <c r="C2234" s="246"/>
      <c r="D2234" s="236" t="s">
        <v>167</v>
      </c>
      <c r="E2234" s="247" t="s">
        <v>36</v>
      </c>
      <c r="F2234" s="248" t="s">
        <v>379</v>
      </c>
      <c r="G2234" s="246"/>
      <c r="H2234" s="249">
        <v>31.84</v>
      </c>
      <c r="I2234" s="250"/>
      <c r="J2234" s="246"/>
      <c r="K2234" s="246"/>
      <c r="L2234" s="251"/>
      <c r="M2234" s="252"/>
      <c r="N2234" s="253"/>
      <c r="O2234" s="253"/>
      <c r="P2234" s="253"/>
      <c r="Q2234" s="253"/>
      <c r="R2234" s="253"/>
      <c r="S2234" s="253"/>
      <c r="T2234" s="254"/>
      <c r="U2234" s="14"/>
      <c r="V2234" s="14"/>
      <c r="W2234" s="14"/>
      <c r="X2234" s="14"/>
      <c r="Y2234" s="14"/>
      <c r="Z2234" s="14"/>
      <c r="AA2234" s="14"/>
      <c r="AB2234" s="14"/>
      <c r="AC2234" s="14"/>
      <c r="AD2234" s="14"/>
      <c r="AE2234" s="14"/>
      <c r="AT2234" s="255" t="s">
        <v>167</v>
      </c>
      <c r="AU2234" s="255" t="s">
        <v>94</v>
      </c>
      <c r="AV2234" s="14" t="s">
        <v>94</v>
      </c>
      <c r="AW2234" s="14" t="s">
        <v>43</v>
      </c>
      <c r="AX2234" s="14" t="s">
        <v>83</v>
      </c>
      <c r="AY2234" s="255" t="s">
        <v>156</v>
      </c>
    </row>
    <row r="2235" s="14" customFormat="1">
      <c r="A2235" s="14"/>
      <c r="B2235" s="245"/>
      <c r="C2235" s="246"/>
      <c r="D2235" s="236" t="s">
        <v>167</v>
      </c>
      <c r="E2235" s="247" t="s">
        <v>36</v>
      </c>
      <c r="F2235" s="248" t="s">
        <v>380</v>
      </c>
      <c r="G2235" s="246"/>
      <c r="H2235" s="249">
        <v>22.440000000000001</v>
      </c>
      <c r="I2235" s="250"/>
      <c r="J2235" s="246"/>
      <c r="K2235" s="246"/>
      <c r="L2235" s="251"/>
      <c r="M2235" s="252"/>
      <c r="N2235" s="253"/>
      <c r="O2235" s="253"/>
      <c r="P2235" s="253"/>
      <c r="Q2235" s="253"/>
      <c r="R2235" s="253"/>
      <c r="S2235" s="253"/>
      <c r="T2235" s="254"/>
      <c r="U2235" s="14"/>
      <c r="V2235" s="14"/>
      <c r="W2235" s="14"/>
      <c r="X2235" s="14"/>
      <c r="Y2235" s="14"/>
      <c r="Z2235" s="14"/>
      <c r="AA2235" s="14"/>
      <c r="AB2235" s="14"/>
      <c r="AC2235" s="14"/>
      <c r="AD2235" s="14"/>
      <c r="AE2235" s="14"/>
      <c r="AT2235" s="255" t="s">
        <v>167</v>
      </c>
      <c r="AU2235" s="255" t="s">
        <v>94</v>
      </c>
      <c r="AV2235" s="14" t="s">
        <v>94</v>
      </c>
      <c r="AW2235" s="14" t="s">
        <v>43</v>
      </c>
      <c r="AX2235" s="14" t="s">
        <v>83</v>
      </c>
      <c r="AY2235" s="255" t="s">
        <v>156</v>
      </c>
    </row>
    <row r="2236" s="14" customFormat="1">
      <c r="A2236" s="14"/>
      <c r="B2236" s="245"/>
      <c r="C2236" s="246"/>
      <c r="D2236" s="236" t="s">
        <v>167</v>
      </c>
      <c r="E2236" s="247" t="s">
        <v>36</v>
      </c>
      <c r="F2236" s="248" t="s">
        <v>381</v>
      </c>
      <c r="G2236" s="246"/>
      <c r="H2236" s="249">
        <v>21.239999999999998</v>
      </c>
      <c r="I2236" s="250"/>
      <c r="J2236" s="246"/>
      <c r="K2236" s="246"/>
      <c r="L2236" s="251"/>
      <c r="M2236" s="252"/>
      <c r="N2236" s="253"/>
      <c r="O2236" s="253"/>
      <c r="P2236" s="253"/>
      <c r="Q2236" s="253"/>
      <c r="R2236" s="253"/>
      <c r="S2236" s="253"/>
      <c r="T2236" s="254"/>
      <c r="U2236" s="14"/>
      <c r="V2236" s="14"/>
      <c r="W2236" s="14"/>
      <c r="X2236" s="14"/>
      <c r="Y2236" s="14"/>
      <c r="Z2236" s="14"/>
      <c r="AA2236" s="14"/>
      <c r="AB2236" s="14"/>
      <c r="AC2236" s="14"/>
      <c r="AD2236" s="14"/>
      <c r="AE2236" s="14"/>
      <c r="AT2236" s="255" t="s">
        <v>167</v>
      </c>
      <c r="AU2236" s="255" t="s">
        <v>94</v>
      </c>
      <c r="AV2236" s="14" t="s">
        <v>94</v>
      </c>
      <c r="AW2236" s="14" t="s">
        <v>43</v>
      </c>
      <c r="AX2236" s="14" t="s">
        <v>83</v>
      </c>
      <c r="AY2236" s="255" t="s">
        <v>156</v>
      </c>
    </row>
    <row r="2237" s="13" customFormat="1">
      <c r="A2237" s="13"/>
      <c r="B2237" s="234"/>
      <c r="C2237" s="235"/>
      <c r="D2237" s="236" t="s">
        <v>167</v>
      </c>
      <c r="E2237" s="237" t="s">
        <v>36</v>
      </c>
      <c r="F2237" s="238" t="s">
        <v>943</v>
      </c>
      <c r="G2237" s="235"/>
      <c r="H2237" s="237" t="s">
        <v>36</v>
      </c>
      <c r="I2237" s="239"/>
      <c r="J2237" s="235"/>
      <c r="K2237" s="235"/>
      <c r="L2237" s="240"/>
      <c r="M2237" s="241"/>
      <c r="N2237" s="242"/>
      <c r="O2237" s="242"/>
      <c r="P2237" s="242"/>
      <c r="Q2237" s="242"/>
      <c r="R2237" s="242"/>
      <c r="S2237" s="242"/>
      <c r="T2237" s="243"/>
      <c r="U2237" s="13"/>
      <c r="V2237" s="13"/>
      <c r="W2237" s="13"/>
      <c r="X2237" s="13"/>
      <c r="Y2237" s="13"/>
      <c r="Z2237" s="13"/>
      <c r="AA2237" s="13"/>
      <c r="AB2237" s="13"/>
      <c r="AC2237" s="13"/>
      <c r="AD2237" s="13"/>
      <c r="AE2237" s="13"/>
      <c r="AT2237" s="244" t="s">
        <v>167</v>
      </c>
      <c r="AU2237" s="244" t="s">
        <v>94</v>
      </c>
      <c r="AV2237" s="13" t="s">
        <v>91</v>
      </c>
      <c r="AW2237" s="13" t="s">
        <v>43</v>
      </c>
      <c r="AX2237" s="13" t="s">
        <v>83</v>
      </c>
      <c r="AY2237" s="244" t="s">
        <v>156</v>
      </c>
    </row>
    <row r="2238" s="13" customFormat="1">
      <c r="A2238" s="13"/>
      <c r="B2238" s="234"/>
      <c r="C2238" s="235"/>
      <c r="D2238" s="236" t="s">
        <v>167</v>
      </c>
      <c r="E2238" s="237" t="s">
        <v>36</v>
      </c>
      <c r="F2238" s="238" t="s">
        <v>908</v>
      </c>
      <c r="G2238" s="235"/>
      <c r="H2238" s="237" t="s">
        <v>36</v>
      </c>
      <c r="I2238" s="239"/>
      <c r="J2238" s="235"/>
      <c r="K2238" s="235"/>
      <c r="L2238" s="240"/>
      <c r="M2238" s="241"/>
      <c r="N2238" s="242"/>
      <c r="O2238" s="242"/>
      <c r="P2238" s="242"/>
      <c r="Q2238" s="242"/>
      <c r="R2238" s="242"/>
      <c r="S2238" s="242"/>
      <c r="T2238" s="243"/>
      <c r="U2238" s="13"/>
      <c r="V2238" s="13"/>
      <c r="W2238" s="13"/>
      <c r="X2238" s="13"/>
      <c r="Y2238" s="13"/>
      <c r="Z2238" s="13"/>
      <c r="AA2238" s="13"/>
      <c r="AB2238" s="13"/>
      <c r="AC2238" s="13"/>
      <c r="AD2238" s="13"/>
      <c r="AE2238" s="13"/>
      <c r="AT2238" s="244" t="s">
        <v>167</v>
      </c>
      <c r="AU2238" s="244" t="s">
        <v>94</v>
      </c>
      <c r="AV2238" s="13" t="s">
        <v>91</v>
      </c>
      <c r="AW2238" s="13" t="s">
        <v>43</v>
      </c>
      <c r="AX2238" s="13" t="s">
        <v>83</v>
      </c>
      <c r="AY2238" s="244" t="s">
        <v>156</v>
      </c>
    </row>
    <row r="2239" s="14" customFormat="1">
      <c r="A2239" s="14"/>
      <c r="B2239" s="245"/>
      <c r="C2239" s="246"/>
      <c r="D2239" s="236" t="s">
        <v>167</v>
      </c>
      <c r="E2239" s="247" t="s">
        <v>36</v>
      </c>
      <c r="F2239" s="248" t="s">
        <v>1196</v>
      </c>
      <c r="G2239" s="246"/>
      <c r="H2239" s="249">
        <v>13.710000000000001</v>
      </c>
      <c r="I2239" s="250"/>
      <c r="J2239" s="246"/>
      <c r="K2239" s="246"/>
      <c r="L2239" s="251"/>
      <c r="M2239" s="252"/>
      <c r="N2239" s="253"/>
      <c r="O2239" s="253"/>
      <c r="P2239" s="253"/>
      <c r="Q2239" s="253"/>
      <c r="R2239" s="253"/>
      <c r="S2239" s="253"/>
      <c r="T2239" s="254"/>
      <c r="U2239" s="14"/>
      <c r="V2239" s="14"/>
      <c r="W2239" s="14"/>
      <c r="X2239" s="14"/>
      <c r="Y2239" s="14"/>
      <c r="Z2239" s="14"/>
      <c r="AA2239" s="14"/>
      <c r="AB2239" s="14"/>
      <c r="AC2239" s="14"/>
      <c r="AD2239" s="14"/>
      <c r="AE2239" s="14"/>
      <c r="AT2239" s="255" t="s">
        <v>167</v>
      </c>
      <c r="AU2239" s="255" t="s">
        <v>94</v>
      </c>
      <c r="AV2239" s="14" t="s">
        <v>94</v>
      </c>
      <c r="AW2239" s="14" t="s">
        <v>43</v>
      </c>
      <c r="AX2239" s="14" t="s">
        <v>83</v>
      </c>
      <c r="AY2239" s="255" t="s">
        <v>156</v>
      </c>
    </row>
    <row r="2240" s="13" customFormat="1">
      <c r="A2240" s="13"/>
      <c r="B2240" s="234"/>
      <c r="C2240" s="235"/>
      <c r="D2240" s="236" t="s">
        <v>167</v>
      </c>
      <c r="E2240" s="237" t="s">
        <v>36</v>
      </c>
      <c r="F2240" s="238" t="s">
        <v>910</v>
      </c>
      <c r="G2240" s="235"/>
      <c r="H2240" s="237" t="s">
        <v>36</v>
      </c>
      <c r="I2240" s="239"/>
      <c r="J2240" s="235"/>
      <c r="K2240" s="235"/>
      <c r="L2240" s="240"/>
      <c r="M2240" s="241"/>
      <c r="N2240" s="242"/>
      <c r="O2240" s="242"/>
      <c r="P2240" s="242"/>
      <c r="Q2240" s="242"/>
      <c r="R2240" s="242"/>
      <c r="S2240" s="242"/>
      <c r="T2240" s="243"/>
      <c r="U2240" s="13"/>
      <c r="V2240" s="13"/>
      <c r="W2240" s="13"/>
      <c r="X2240" s="13"/>
      <c r="Y2240" s="13"/>
      <c r="Z2240" s="13"/>
      <c r="AA2240" s="13"/>
      <c r="AB2240" s="13"/>
      <c r="AC2240" s="13"/>
      <c r="AD2240" s="13"/>
      <c r="AE2240" s="13"/>
      <c r="AT2240" s="244" t="s">
        <v>167</v>
      </c>
      <c r="AU2240" s="244" t="s">
        <v>94</v>
      </c>
      <c r="AV2240" s="13" t="s">
        <v>91</v>
      </c>
      <c r="AW2240" s="13" t="s">
        <v>43</v>
      </c>
      <c r="AX2240" s="13" t="s">
        <v>83</v>
      </c>
      <c r="AY2240" s="244" t="s">
        <v>156</v>
      </c>
    </row>
    <row r="2241" s="14" customFormat="1">
      <c r="A2241" s="14"/>
      <c r="B2241" s="245"/>
      <c r="C2241" s="246"/>
      <c r="D2241" s="236" t="s">
        <v>167</v>
      </c>
      <c r="E2241" s="247" t="s">
        <v>36</v>
      </c>
      <c r="F2241" s="248" t="s">
        <v>1197</v>
      </c>
      <c r="G2241" s="246"/>
      <c r="H2241" s="249">
        <v>13.310000000000001</v>
      </c>
      <c r="I2241" s="250"/>
      <c r="J2241" s="246"/>
      <c r="K2241" s="246"/>
      <c r="L2241" s="251"/>
      <c r="M2241" s="252"/>
      <c r="N2241" s="253"/>
      <c r="O2241" s="253"/>
      <c r="P2241" s="253"/>
      <c r="Q2241" s="253"/>
      <c r="R2241" s="253"/>
      <c r="S2241" s="253"/>
      <c r="T2241" s="254"/>
      <c r="U2241" s="14"/>
      <c r="V2241" s="14"/>
      <c r="W2241" s="14"/>
      <c r="X2241" s="14"/>
      <c r="Y2241" s="14"/>
      <c r="Z2241" s="14"/>
      <c r="AA2241" s="14"/>
      <c r="AB2241" s="14"/>
      <c r="AC2241" s="14"/>
      <c r="AD2241" s="14"/>
      <c r="AE2241" s="14"/>
      <c r="AT2241" s="255" t="s">
        <v>167</v>
      </c>
      <c r="AU2241" s="255" t="s">
        <v>94</v>
      </c>
      <c r="AV2241" s="14" t="s">
        <v>94</v>
      </c>
      <c r="AW2241" s="14" t="s">
        <v>43</v>
      </c>
      <c r="AX2241" s="14" t="s">
        <v>83</v>
      </c>
      <c r="AY2241" s="255" t="s">
        <v>156</v>
      </c>
    </row>
    <row r="2242" s="13" customFormat="1">
      <c r="A2242" s="13"/>
      <c r="B2242" s="234"/>
      <c r="C2242" s="235"/>
      <c r="D2242" s="236" t="s">
        <v>167</v>
      </c>
      <c r="E2242" s="237" t="s">
        <v>36</v>
      </c>
      <c r="F2242" s="238" t="s">
        <v>912</v>
      </c>
      <c r="G2242" s="235"/>
      <c r="H2242" s="237" t="s">
        <v>36</v>
      </c>
      <c r="I2242" s="239"/>
      <c r="J2242" s="235"/>
      <c r="K2242" s="235"/>
      <c r="L2242" s="240"/>
      <c r="M2242" s="241"/>
      <c r="N2242" s="242"/>
      <c r="O2242" s="242"/>
      <c r="P2242" s="242"/>
      <c r="Q2242" s="242"/>
      <c r="R2242" s="242"/>
      <c r="S2242" s="242"/>
      <c r="T2242" s="243"/>
      <c r="U2242" s="13"/>
      <c r="V2242" s="13"/>
      <c r="W2242" s="13"/>
      <c r="X2242" s="13"/>
      <c r="Y2242" s="13"/>
      <c r="Z2242" s="13"/>
      <c r="AA2242" s="13"/>
      <c r="AB2242" s="13"/>
      <c r="AC2242" s="13"/>
      <c r="AD2242" s="13"/>
      <c r="AE2242" s="13"/>
      <c r="AT2242" s="244" t="s">
        <v>167</v>
      </c>
      <c r="AU2242" s="244" t="s">
        <v>94</v>
      </c>
      <c r="AV2242" s="13" t="s">
        <v>91</v>
      </c>
      <c r="AW2242" s="13" t="s">
        <v>43</v>
      </c>
      <c r="AX2242" s="13" t="s">
        <v>83</v>
      </c>
      <c r="AY2242" s="244" t="s">
        <v>156</v>
      </c>
    </row>
    <row r="2243" s="14" customFormat="1">
      <c r="A2243" s="14"/>
      <c r="B2243" s="245"/>
      <c r="C2243" s="246"/>
      <c r="D2243" s="236" t="s">
        <v>167</v>
      </c>
      <c r="E2243" s="247" t="s">
        <v>36</v>
      </c>
      <c r="F2243" s="248" t="s">
        <v>1198</v>
      </c>
      <c r="G2243" s="246"/>
      <c r="H2243" s="249">
        <v>28.149999999999999</v>
      </c>
      <c r="I2243" s="250"/>
      <c r="J2243" s="246"/>
      <c r="K2243" s="246"/>
      <c r="L2243" s="251"/>
      <c r="M2243" s="252"/>
      <c r="N2243" s="253"/>
      <c r="O2243" s="253"/>
      <c r="P2243" s="253"/>
      <c r="Q2243" s="253"/>
      <c r="R2243" s="253"/>
      <c r="S2243" s="253"/>
      <c r="T2243" s="254"/>
      <c r="U2243" s="14"/>
      <c r="V2243" s="14"/>
      <c r="W2243" s="14"/>
      <c r="X2243" s="14"/>
      <c r="Y2243" s="14"/>
      <c r="Z2243" s="14"/>
      <c r="AA2243" s="14"/>
      <c r="AB2243" s="14"/>
      <c r="AC2243" s="14"/>
      <c r="AD2243" s="14"/>
      <c r="AE2243" s="14"/>
      <c r="AT2243" s="255" t="s">
        <v>167</v>
      </c>
      <c r="AU2243" s="255" t="s">
        <v>94</v>
      </c>
      <c r="AV2243" s="14" t="s">
        <v>94</v>
      </c>
      <c r="AW2243" s="14" t="s">
        <v>43</v>
      </c>
      <c r="AX2243" s="14" t="s">
        <v>83</v>
      </c>
      <c r="AY2243" s="255" t="s">
        <v>156</v>
      </c>
    </row>
    <row r="2244" s="15" customFormat="1">
      <c r="A2244" s="15"/>
      <c r="B2244" s="256"/>
      <c r="C2244" s="257"/>
      <c r="D2244" s="236" t="s">
        <v>167</v>
      </c>
      <c r="E2244" s="258" t="s">
        <v>36</v>
      </c>
      <c r="F2244" s="259" t="s">
        <v>250</v>
      </c>
      <c r="G2244" s="257"/>
      <c r="H2244" s="260">
        <v>130.69</v>
      </c>
      <c r="I2244" s="261"/>
      <c r="J2244" s="257"/>
      <c r="K2244" s="257"/>
      <c r="L2244" s="262"/>
      <c r="M2244" s="263"/>
      <c r="N2244" s="264"/>
      <c r="O2244" s="264"/>
      <c r="P2244" s="264"/>
      <c r="Q2244" s="264"/>
      <c r="R2244" s="264"/>
      <c r="S2244" s="264"/>
      <c r="T2244" s="265"/>
      <c r="U2244" s="15"/>
      <c r="V2244" s="15"/>
      <c r="W2244" s="15"/>
      <c r="X2244" s="15"/>
      <c r="Y2244" s="15"/>
      <c r="Z2244" s="15"/>
      <c r="AA2244" s="15"/>
      <c r="AB2244" s="15"/>
      <c r="AC2244" s="15"/>
      <c r="AD2244" s="15"/>
      <c r="AE2244" s="15"/>
      <c r="AT2244" s="266" t="s">
        <v>167</v>
      </c>
      <c r="AU2244" s="266" t="s">
        <v>94</v>
      </c>
      <c r="AV2244" s="15" t="s">
        <v>163</v>
      </c>
      <c r="AW2244" s="15" t="s">
        <v>43</v>
      </c>
      <c r="AX2244" s="15" t="s">
        <v>91</v>
      </c>
      <c r="AY2244" s="266" t="s">
        <v>156</v>
      </c>
    </row>
    <row r="2245" s="14" customFormat="1">
      <c r="A2245" s="14"/>
      <c r="B2245" s="245"/>
      <c r="C2245" s="246"/>
      <c r="D2245" s="236" t="s">
        <v>167</v>
      </c>
      <c r="E2245" s="246"/>
      <c r="F2245" s="248" t="s">
        <v>2252</v>
      </c>
      <c r="G2245" s="246"/>
      <c r="H2245" s="249">
        <v>143.75899999999999</v>
      </c>
      <c r="I2245" s="250"/>
      <c r="J2245" s="246"/>
      <c r="K2245" s="246"/>
      <c r="L2245" s="251"/>
      <c r="M2245" s="252"/>
      <c r="N2245" s="253"/>
      <c r="O2245" s="253"/>
      <c r="P2245" s="253"/>
      <c r="Q2245" s="253"/>
      <c r="R2245" s="253"/>
      <c r="S2245" s="253"/>
      <c r="T2245" s="254"/>
      <c r="U2245" s="14"/>
      <c r="V2245" s="14"/>
      <c r="W2245" s="14"/>
      <c r="X2245" s="14"/>
      <c r="Y2245" s="14"/>
      <c r="Z2245" s="14"/>
      <c r="AA2245" s="14"/>
      <c r="AB2245" s="14"/>
      <c r="AC2245" s="14"/>
      <c r="AD2245" s="14"/>
      <c r="AE2245" s="14"/>
      <c r="AT2245" s="255" t="s">
        <v>167</v>
      </c>
      <c r="AU2245" s="255" t="s">
        <v>94</v>
      </c>
      <c r="AV2245" s="14" t="s">
        <v>94</v>
      </c>
      <c r="AW2245" s="14" t="s">
        <v>4</v>
      </c>
      <c r="AX2245" s="14" t="s">
        <v>91</v>
      </c>
      <c r="AY2245" s="255" t="s">
        <v>156</v>
      </c>
    </row>
    <row r="2246" s="2" customFormat="1" ht="24.15" customHeight="1">
      <c r="A2246" s="42"/>
      <c r="B2246" s="43"/>
      <c r="C2246" s="216" t="s">
        <v>2253</v>
      </c>
      <c r="D2246" s="216" t="s">
        <v>158</v>
      </c>
      <c r="E2246" s="217" t="s">
        <v>2254</v>
      </c>
      <c r="F2246" s="218" t="s">
        <v>2255</v>
      </c>
      <c r="G2246" s="219" t="s">
        <v>161</v>
      </c>
      <c r="H2246" s="220">
        <v>38.814999999999998</v>
      </c>
      <c r="I2246" s="221"/>
      <c r="J2246" s="222">
        <f>ROUND(I2246*H2246,2)</f>
        <v>0</v>
      </c>
      <c r="K2246" s="218" t="s">
        <v>162</v>
      </c>
      <c r="L2246" s="48"/>
      <c r="M2246" s="223" t="s">
        <v>36</v>
      </c>
      <c r="N2246" s="224" t="s">
        <v>54</v>
      </c>
      <c r="O2246" s="88"/>
      <c r="P2246" s="225">
        <f>O2246*H2246</f>
        <v>0</v>
      </c>
      <c r="Q2246" s="225">
        <v>0</v>
      </c>
      <c r="R2246" s="225">
        <f>Q2246*H2246</f>
        <v>0</v>
      </c>
      <c r="S2246" s="225">
        <v>3.0000000000000001E-05</v>
      </c>
      <c r="T2246" s="226">
        <f>S2246*H2246</f>
        <v>0.00116445</v>
      </c>
      <c r="U2246" s="42"/>
      <c r="V2246" s="42"/>
      <c r="W2246" s="42"/>
      <c r="X2246" s="42"/>
      <c r="Y2246" s="42"/>
      <c r="Z2246" s="42"/>
      <c r="AA2246" s="42"/>
      <c r="AB2246" s="42"/>
      <c r="AC2246" s="42"/>
      <c r="AD2246" s="42"/>
      <c r="AE2246" s="42"/>
      <c r="AR2246" s="227" t="s">
        <v>291</v>
      </c>
      <c r="AT2246" s="227" t="s">
        <v>158</v>
      </c>
      <c r="AU2246" s="227" t="s">
        <v>94</v>
      </c>
      <c r="AY2246" s="20" t="s">
        <v>156</v>
      </c>
      <c r="BE2246" s="228">
        <f>IF(N2246="základní",J2246,0)</f>
        <v>0</v>
      </c>
      <c r="BF2246" s="228">
        <f>IF(N2246="snížená",J2246,0)</f>
        <v>0</v>
      </c>
      <c r="BG2246" s="228">
        <f>IF(N2246="zákl. přenesená",J2246,0)</f>
        <v>0</v>
      </c>
      <c r="BH2246" s="228">
        <f>IF(N2246="sníž. přenesená",J2246,0)</f>
        <v>0</v>
      </c>
      <c r="BI2246" s="228">
        <f>IF(N2246="nulová",J2246,0)</f>
        <v>0</v>
      </c>
      <c r="BJ2246" s="20" t="s">
        <v>91</v>
      </c>
      <c r="BK2246" s="228">
        <f>ROUND(I2246*H2246,2)</f>
        <v>0</v>
      </c>
      <c r="BL2246" s="20" t="s">
        <v>291</v>
      </c>
      <c r="BM2246" s="227" t="s">
        <v>2256</v>
      </c>
    </row>
    <row r="2247" s="2" customFormat="1">
      <c r="A2247" s="42"/>
      <c r="B2247" s="43"/>
      <c r="C2247" s="44"/>
      <c r="D2247" s="229" t="s">
        <v>165</v>
      </c>
      <c r="E2247" s="44"/>
      <c r="F2247" s="230" t="s">
        <v>2257</v>
      </c>
      <c r="G2247" s="44"/>
      <c r="H2247" s="44"/>
      <c r="I2247" s="231"/>
      <c r="J2247" s="44"/>
      <c r="K2247" s="44"/>
      <c r="L2247" s="48"/>
      <c r="M2247" s="232"/>
      <c r="N2247" s="233"/>
      <c r="O2247" s="88"/>
      <c r="P2247" s="88"/>
      <c r="Q2247" s="88"/>
      <c r="R2247" s="88"/>
      <c r="S2247" s="88"/>
      <c r="T2247" s="89"/>
      <c r="U2247" s="42"/>
      <c r="V2247" s="42"/>
      <c r="W2247" s="42"/>
      <c r="X2247" s="42"/>
      <c r="Y2247" s="42"/>
      <c r="Z2247" s="42"/>
      <c r="AA2247" s="42"/>
      <c r="AB2247" s="42"/>
      <c r="AC2247" s="42"/>
      <c r="AD2247" s="42"/>
      <c r="AE2247" s="42"/>
      <c r="AT2247" s="20" t="s">
        <v>165</v>
      </c>
      <c r="AU2247" s="20" t="s">
        <v>94</v>
      </c>
    </row>
    <row r="2248" s="13" customFormat="1">
      <c r="A2248" s="13"/>
      <c r="B2248" s="234"/>
      <c r="C2248" s="235"/>
      <c r="D2248" s="236" t="s">
        <v>167</v>
      </c>
      <c r="E2248" s="237" t="s">
        <v>36</v>
      </c>
      <c r="F2248" s="238" t="s">
        <v>2258</v>
      </c>
      <c r="G2248" s="235"/>
      <c r="H2248" s="237" t="s">
        <v>36</v>
      </c>
      <c r="I2248" s="239"/>
      <c r="J2248" s="235"/>
      <c r="K2248" s="235"/>
      <c r="L2248" s="240"/>
      <c r="M2248" s="241"/>
      <c r="N2248" s="242"/>
      <c r="O2248" s="242"/>
      <c r="P2248" s="242"/>
      <c r="Q2248" s="242"/>
      <c r="R2248" s="242"/>
      <c r="S2248" s="242"/>
      <c r="T2248" s="243"/>
      <c r="U2248" s="13"/>
      <c r="V2248" s="13"/>
      <c r="W2248" s="13"/>
      <c r="X2248" s="13"/>
      <c r="Y2248" s="13"/>
      <c r="Z2248" s="13"/>
      <c r="AA2248" s="13"/>
      <c r="AB2248" s="13"/>
      <c r="AC2248" s="13"/>
      <c r="AD2248" s="13"/>
      <c r="AE2248" s="13"/>
      <c r="AT2248" s="244" t="s">
        <v>167</v>
      </c>
      <c r="AU2248" s="244" t="s">
        <v>94</v>
      </c>
      <c r="AV2248" s="13" t="s">
        <v>91</v>
      </c>
      <c r="AW2248" s="13" t="s">
        <v>43</v>
      </c>
      <c r="AX2248" s="13" t="s">
        <v>83</v>
      </c>
      <c r="AY2248" s="244" t="s">
        <v>156</v>
      </c>
    </row>
    <row r="2249" s="14" customFormat="1">
      <c r="A2249" s="14"/>
      <c r="B2249" s="245"/>
      <c r="C2249" s="246"/>
      <c r="D2249" s="236" t="s">
        <v>167</v>
      </c>
      <c r="E2249" s="247" t="s">
        <v>36</v>
      </c>
      <c r="F2249" s="248" t="s">
        <v>993</v>
      </c>
      <c r="G2249" s="246"/>
      <c r="H2249" s="249">
        <v>38.814999999999998</v>
      </c>
      <c r="I2249" s="250"/>
      <c r="J2249" s="246"/>
      <c r="K2249" s="246"/>
      <c r="L2249" s="251"/>
      <c r="M2249" s="252"/>
      <c r="N2249" s="253"/>
      <c r="O2249" s="253"/>
      <c r="P2249" s="253"/>
      <c r="Q2249" s="253"/>
      <c r="R2249" s="253"/>
      <c r="S2249" s="253"/>
      <c r="T2249" s="254"/>
      <c r="U2249" s="14"/>
      <c r="V2249" s="14"/>
      <c r="W2249" s="14"/>
      <c r="X2249" s="14"/>
      <c r="Y2249" s="14"/>
      <c r="Z2249" s="14"/>
      <c r="AA2249" s="14"/>
      <c r="AB2249" s="14"/>
      <c r="AC2249" s="14"/>
      <c r="AD2249" s="14"/>
      <c r="AE2249" s="14"/>
      <c r="AT2249" s="255" t="s">
        <v>167</v>
      </c>
      <c r="AU2249" s="255" t="s">
        <v>94</v>
      </c>
      <c r="AV2249" s="14" t="s">
        <v>94</v>
      </c>
      <c r="AW2249" s="14" t="s">
        <v>43</v>
      </c>
      <c r="AX2249" s="14" t="s">
        <v>91</v>
      </c>
      <c r="AY2249" s="255" t="s">
        <v>156</v>
      </c>
    </row>
    <row r="2250" s="2" customFormat="1" ht="16.5" customHeight="1">
      <c r="A2250" s="42"/>
      <c r="B2250" s="43"/>
      <c r="C2250" s="282" t="s">
        <v>2259</v>
      </c>
      <c r="D2250" s="282" t="s">
        <v>849</v>
      </c>
      <c r="E2250" s="283" t="s">
        <v>2244</v>
      </c>
      <c r="F2250" s="284" t="s">
        <v>2245</v>
      </c>
      <c r="G2250" s="285" t="s">
        <v>161</v>
      </c>
      <c r="H2250" s="286">
        <v>40.950000000000003</v>
      </c>
      <c r="I2250" s="287"/>
      <c r="J2250" s="288">
        <f>ROUND(I2250*H2250,2)</f>
        <v>0</v>
      </c>
      <c r="K2250" s="284" t="s">
        <v>162</v>
      </c>
      <c r="L2250" s="289"/>
      <c r="M2250" s="290" t="s">
        <v>36</v>
      </c>
      <c r="N2250" s="291" t="s">
        <v>54</v>
      </c>
      <c r="O2250" s="88"/>
      <c r="P2250" s="225">
        <f>O2250*H2250</f>
        <v>0</v>
      </c>
      <c r="Q2250" s="225">
        <v>5.0000000000000002E-05</v>
      </c>
      <c r="R2250" s="225">
        <f>Q2250*H2250</f>
        <v>0.0020475000000000003</v>
      </c>
      <c r="S2250" s="225">
        <v>0</v>
      </c>
      <c r="T2250" s="226">
        <f>S2250*H2250</f>
        <v>0</v>
      </c>
      <c r="U2250" s="42"/>
      <c r="V2250" s="42"/>
      <c r="W2250" s="42"/>
      <c r="X2250" s="42"/>
      <c r="Y2250" s="42"/>
      <c r="Z2250" s="42"/>
      <c r="AA2250" s="42"/>
      <c r="AB2250" s="42"/>
      <c r="AC2250" s="42"/>
      <c r="AD2250" s="42"/>
      <c r="AE2250" s="42"/>
      <c r="AR2250" s="227" t="s">
        <v>401</v>
      </c>
      <c r="AT2250" s="227" t="s">
        <v>849</v>
      </c>
      <c r="AU2250" s="227" t="s">
        <v>94</v>
      </c>
      <c r="AY2250" s="20" t="s">
        <v>156</v>
      </c>
      <c r="BE2250" s="228">
        <f>IF(N2250="základní",J2250,0)</f>
        <v>0</v>
      </c>
      <c r="BF2250" s="228">
        <f>IF(N2250="snížená",J2250,0)</f>
        <v>0</v>
      </c>
      <c r="BG2250" s="228">
        <f>IF(N2250="zákl. přenesená",J2250,0)</f>
        <v>0</v>
      </c>
      <c r="BH2250" s="228">
        <f>IF(N2250="sníž. přenesená",J2250,0)</f>
        <v>0</v>
      </c>
      <c r="BI2250" s="228">
        <f>IF(N2250="nulová",J2250,0)</f>
        <v>0</v>
      </c>
      <c r="BJ2250" s="20" t="s">
        <v>91</v>
      </c>
      <c r="BK2250" s="228">
        <f>ROUND(I2250*H2250,2)</f>
        <v>0</v>
      </c>
      <c r="BL2250" s="20" t="s">
        <v>291</v>
      </c>
      <c r="BM2250" s="227" t="s">
        <v>2260</v>
      </c>
    </row>
    <row r="2251" s="14" customFormat="1">
      <c r="A2251" s="14"/>
      <c r="B2251" s="245"/>
      <c r="C2251" s="246"/>
      <c r="D2251" s="236" t="s">
        <v>167</v>
      </c>
      <c r="E2251" s="246"/>
      <c r="F2251" s="248" t="s">
        <v>2261</v>
      </c>
      <c r="G2251" s="246"/>
      <c r="H2251" s="249">
        <v>40.950000000000003</v>
      </c>
      <c r="I2251" s="250"/>
      <c r="J2251" s="246"/>
      <c r="K2251" s="246"/>
      <c r="L2251" s="251"/>
      <c r="M2251" s="252"/>
      <c r="N2251" s="253"/>
      <c r="O2251" s="253"/>
      <c r="P2251" s="253"/>
      <c r="Q2251" s="253"/>
      <c r="R2251" s="253"/>
      <c r="S2251" s="253"/>
      <c r="T2251" s="254"/>
      <c r="U2251" s="14"/>
      <c r="V2251" s="14"/>
      <c r="W2251" s="14"/>
      <c r="X2251" s="14"/>
      <c r="Y2251" s="14"/>
      <c r="Z2251" s="14"/>
      <c r="AA2251" s="14"/>
      <c r="AB2251" s="14"/>
      <c r="AC2251" s="14"/>
      <c r="AD2251" s="14"/>
      <c r="AE2251" s="14"/>
      <c r="AT2251" s="255" t="s">
        <v>167</v>
      </c>
      <c r="AU2251" s="255" t="s">
        <v>94</v>
      </c>
      <c r="AV2251" s="14" t="s">
        <v>94</v>
      </c>
      <c r="AW2251" s="14" t="s">
        <v>4</v>
      </c>
      <c r="AX2251" s="14" t="s">
        <v>91</v>
      </c>
      <c r="AY2251" s="255" t="s">
        <v>156</v>
      </c>
    </row>
    <row r="2252" s="2" customFormat="1" ht="16.5" customHeight="1">
      <c r="A2252" s="42"/>
      <c r="B2252" s="43"/>
      <c r="C2252" s="282" t="s">
        <v>2262</v>
      </c>
      <c r="D2252" s="282" t="s">
        <v>849</v>
      </c>
      <c r="E2252" s="283" t="s">
        <v>2249</v>
      </c>
      <c r="F2252" s="284" t="s">
        <v>2250</v>
      </c>
      <c r="G2252" s="285" t="s">
        <v>212</v>
      </c>
      <c r="H2252" s="286">
        <v>73.430999999999997</v>
      </c>
      <c r="I2252" s="287"/>
      <c r="J2252" s="288">
        <f>ROUND(I2252*H2252,2)</f>
        <v>0</v>
      </c>
      <c r="K2252" s="284" t="s">
        <v>162</v>
      </c>
      <c r="L2252" s="289"/>
      <c r="M2252" s="290" t="s">
        <v>36</v>
      </c>
      <c r="N2252" s="291" t="s">
        <v>54</v>
      </c>
      <c r="O2252" s="88"/>
      <c r="P2252" s="225">
        <f>O2252*H2252</f>
        <v>0</v>
      </c>
      <c r="Q2252" s="225">
        <v>0</v>
      </c>
      <c r="R2252" s="225">
        <f>Q2252*H2252</f>
        <v>0</v>
      </c>
      <c r="S2252" s="225">
        <v>0</v>
      </c>
      <c r="T2252" s="226">
        <f>S2252*H2252</f>
        <v>0</v>
      </c>
      <c r="U2252" s="42"/>
      <c r="V2252" s="42"/>
      <c r="W2252" s="42"/>
      <c r="X2252" s="42"/>
      <c r="Y2252" s="42"/>
      <c r="Z2252" s="42"/>
      <c r="AA2252" s="42"/>
      <c r="AB2252" s="42"/>
      <c r="AC2252" s="42"/>
      <c r="AD2252" s="42"/>
      <c r="AE2252" s="42"/>
      <c r="AR2252" s="227" t="s">
        <v>401</v>
      </c>
      <c r="AT2252" s="227" t="s">
        <v>849</v>
      </c>
      <c r="AU2252" s="227" t="s">
        <v>94</v>
      </c>
      <c r="AY2252" s="20" t="s">
        <v>156</v>
      </c>
      <c r="BE2252" s="228">
        <f>IF(N2252="základní",J2252,0)</f>
        <v>0</v>
      </c>
      <c r="BF2252" s="228">
        <f>IF(N2252="snížená",J2252,0)</f>
        <v>0</v>
      </c>
      <c r="BG2252" s="228">
        <f>IF(N2252="zákl. přenesená",J2252,0)</f>
        <v>0</v>
      </c>
      <c r="BH2252" s="228">
        <f>IF(N2252="sníž. přenesená",J2252,0)</f>
        <v>0</v>
      </c>
      <c r="BI2252" s="228">
        <f>IF(N2252="nulová",J2252,0)</f>
        <v>0</v>
      </c>
      <c r="BJ2252" s="20" t="s">
        <v>91</v>
      </c>
      <c r="BK2252" s="228">
        <f>ROUND(I2252*H2252,2)</f>
        <v>0</v>
      </c>
      <c r="BL2252" s="20" t="s">
        <v>291</v>
      </c>
      <c r="BM2252" s="227" t="s">
        <v>2263</v>
      </c>
    </row>
    <row r="2253" s="13" customFormat="1">
      <c r="A2253" s="13"/>
      <c r="B2253" s="234"/>
      <c r="C2253" s="235"/>
      <c r="D2253" s="236" t="s">
        <v>167</v>
      </c>
      <c r="E2253" s="237" t="s">
        <v>36</v>
      </c>
      <c r="F2253" s="238" t="s">
        <v>1114</v>
      </c>
      <c r="G2253" s="235"/>
      <c r="H2253" s="237" t="s">
        <v>36</v>
      </c>
      <c r="I2253" s="239"/>
      <c r="J2253" s="235"/>
      <c r="K2253" s="235"/>
      <c r="L2253" s="240"/>
      <c r="M2253" s="241"/>
      <c r="N2253" s="242"/>
      <c r="O2253" s="242"/>
      <c r="P2253" s="242"/>
      <c r="Q2253" s="242"/>
      <c r="R2253" s="242"/>
      <c r="S2253" s="242"/>
      <c r="T2253" s="243"/>
      <c r="U2253" s="13"/>
      <c r="V2253" s="13"/>
      <c r="W2253" s="13"/>
      <c r="X2253" s="13"/>
      <c r="Y2253" s="13"/>
      <c r="Z2253" s="13"/>
      <c r="AA2253" s="13"/>
      <c r="AB2253" s="13"/>
      <c r="AC2253" s="13"/>
      <c r="AD2253" s="13"/>
      <c r="AE2253" s="13"/>
      <c r="AT2253" s="244" t="s">
        <v>167</v>
      </c>
      <c r="AU2253" s="244" t="s">
        <v>94</v>
      </c>
      <c r="AV2253" s="13" t="s">
        <v>91</v>
      </c>
      <c r="AW2253" s="13" t="s">
        <v>43</v>
      </c>
      <c r="AX2253" s="13" t="s">
        <v>83</v>
      </c>
      <c r="AY2253" s="244" t="s">
        <v>156</v>
      </c>
    </row>
    <row r="2254" s="14" customFormat="1">
      <c r="A2254" s="14"/>
      <c r="B2254" s="245"/>
      <c r="C2254" s="246"/>
      <c r="D2254" s="236" t="s">
        <v>167</v>
      </c>
      <c r="E2254" s="247" t="s">
        <v>36</v>
      </c>
      <c r="F2254" s="248" t="s">
        <v>1100</v>
      </c>
      <c r="G2254" s="246"/>
      <c r="H2254" s="249">
        <v>66.754999999999995</v>
      </c>
      <c r="I2254" s="250"/>
      <c r="J2254" s="246"/>
      <c r="K2254" s="246"/>
      <c r="L2254" s="251"/>
      <c r="M2254" s="252"/>
      <c r="N2254" s="253"/>
      <c r="O2254" s="253"/>
      <c r="P2254" s="253"/>
      <c r="Q2254" s="253"/>
      <c r="R2254" s="253"/>
      <c r="S2254" s="253"/>
      <c r="T2254" s="254"/>
      <c r="U2254" s="14"/>
      <c r="V2254" s="14"/>
      <c r="W2254" s="14"/>
      <c r="X2254" s="14"/>
      <c r="Y2254" s="14"/>
      <c r="Z2254" s="14"/>
      <c r="AA2254" s="14"/>
      <c r="AB2254" s="14"/>
      <c r="AC2254" s="14"/>
      <c r="AD2254" s="14"/>
      <c r="AE2254" s="14"/>
      <c r="AT2254" s="255" t="s">
        <v>167</v>
      </c>
      <c r="AU2254" s="255" t="s">
        <v>94</v>
      </c>
      <c r="AV2254" s="14" t="s">
        <v>94</v>
      </c>
      <c r="AW2254" s="14" t="s">
        <v>43</v>
      </c>
      <c r="AX2254" s="14" t="s">
        <v>91</v>
      </c>
      <c r="AY2254" s="255" t="s">
        <v>156</v>
      </c>
    </row>
    <row r="2255" s="14" customFormat="1">
      <c r="A2255" s="14"/>
      <c r="B2255" s="245"/>
      <c r="C2255" s="246"/>
      <c r="D2255" s="236" t="s">
        <v>167</v>
      </c>
      <c r="E2255" s="246"/>
      <c r="F2255" s="248" t="s">
        <v>2264</v>
      </c>
      <c r="G2255" s="246"/>
      <c r="H2255" s="249">
        <v>73.430999999999997</v>
      </c>
      <c r="I2255" s="250"/>
      <c r="J2255" s="246"/>
      <c r="K2255" s="246"/>
      <c r="L2255" s="251"/>
      <c r="M2255" s="252"/>
      <c r="N2255" s="253"/>
      <c r="O2255" s="253"/>
      <c r="P2255" s="253"/>
      <c r="Q2255" s="253"/>
      <c r="R2255" s="253"/>
      <c r="S2255" s="253"/>
      <c r="T2255" s="254"/>
      <c r="U2255" s="14"/>
      <c r="V2255" s="14"/>
      <c r="W2255" s="14"/>
      <c r="X2255" s="14"/>
      <c r="Y2255" s="14"/>
      <c r="Z2255" s="14"/>
      <c r="AA2255" s="14"/>
      <c r="AB2255" s="14"/>
      <c r="AC2255" s="14"/>
      <c r="AD2255" s="14"/>
      <c r="AE2255" s="14"/>
      <c r="AT2255" s="255" t="s">
        <v>167</v>
      </c>
      <c r="AU2255" s="255" t="s">
        <v>94</v>
      </c>
      <c r="AV2255" s="14" t="s">
        <v>94</v>
      </c>
      <c r="AW2255" s="14" t="s">
        <v>4</v>
      </c>
      <c r="AX2255" s="14" t="s">
        <v>91</v>
      </c>
      <c r="AY2255" s="255" t="s">
        <v>156</v>
      </c>
    </row>
    <row r="2256" s="2" customFormat="1" ht="16.5" customHeight="1">
      <c r="A2256" s="42"/>
      <c r="B2256" s="43"/>
      <c r="C2256" s="216" t="s">
        <v>2265</v>
      </c>
      <c r="D2256" s="216" t="s">
        <v>158</v>
      </c>
      <c r="E2256" s="217" t="s">
        <v>2266</v>
      </c>
      <c r="F2256" s="218" t="s">
        <v>2267</v>
      </c>
      <c r="G2256" s="219" t="s">
        <v>161</v>
      </c>
      <c r="H2256" s="220">
        <v>630.25999999999999</v>
      </c>
      <c r="I2256" s="221"/>
      <c r="J2256" s="222">
        <f>ROUND(I2256*H2256,2)</f>
        <v>0</v>
      </c>
      <c r="K2256" s="218" t="s">
        <v>162</v>
      </c>
      <c r="L2256" s="48"/>
      <c r="M2256" s="223" t="s">
        <v>36</v>
      </c>
      <c r="N2256" s="224" t="s">
        <v>54</v>
      </c>
      <c r="O2256" s="88"/>
      <c r="P2256" s="225">
        <f>O2256*H2256</f>
        <v>0</v>
      </c>
      <c r="Q2256" s="225">
        <v>0.00020000000000000001</v>
      </c>
      <c r="R2256" s="225">
        <f>Q2256*H2256</f>
        <v>0.126052</v>
      </c>
      <c r="S2256" s="225">
        <v>0</v>
      </c>
      <c r="T2256" s="226">
        <f>S2256*H2256</f>
        <v>0</v>
      </c>
      <c r="U2256" s="42"/>
      <c r="V2256" s="42"/>
      <c r="W2256" s="42"/>
      <c r="X2256" s="42"/>
      <c r="Y2256" s="42"/>
      <c r="Z2256" s="42"/>
      <c r="AA2256" s="42"/>
      <c r="AB2256" s="42"/>
      <c r="AC2256" s="42"/>
      <c r="AD2256" s="42"/>
      <c r="AE2256" s="42"/>
      <c r="AR2256" s="227" t="s">
        <v>291</v>
      </c>
      <c r="AT2256" s="227" t="s">
        <v>158</v>
      </c>
      <c r="AU2256" s="227" t="s">
        <v>94</v>
      </c>
      <c r="AY2256" s="20" t="s">
        <v>156</v>
      </c>
      <c r="BE2256" s="228">
        <f>IF(N2256="základní",J2256,0)</f>
        <v>0</v>
      </c>
      <c r="BF2256" s="228">
        <f>IF(N2256="snížená",J2256,0)</f>
        <v>0</v>
      </c>
      <c r="BG2256" s="228">
        <f>IF(N2256="zákl. přenesená",J2256,0)</f>
        <v>0</v>
      </c>
      <c r="BH2256" s="228">
        <f>IF(N2256="sníž. přenesená",J2256,0)</f>
        <v>0</v>
      </c>
      <c r="BI2256" s="228">
        <f>IF(N2256="nulová",J2256,0)</f>
        <v>0</v>
      </c>
      <c r="BJ2256" s="20" t="s">
        <v>91</v>
      </c>
      <c r="BK2256" s="228">
        <f>ROUND(I2256*H2256,2)</f>
        <v>0</v>
      </c>
      <c r="BL2256" s="20" t="s">
        <v>291</v>
      </c>
      <c r="BM2256" s="227" t="s">
        <v>2268</v>
      </c>
    </row>
    <row r="2257" s="2" customFormat="1">
      <c r="A2257" s="42"/>
      <c r="B2257" s="43"/>
      <c r="C2257" s="44"/>
      <c r="D2257" s="229" t="s">
        <v>165</v>
      </c>
      <c r="E2257" s="44"/>
      <c r="F2257" s="230" t="s">
        <v>2269</v>
      </c>
      <c r="G2257" s="44"/>
      <c r="H2257" s="44"/>
      <c r="I2257" s="231"/>
      <c r="J2257" s="44"/>
      <c r="K2257" s="44"/>
      <c r="L2257" s="48"/>
      <c r="M2257" s="232"/>
      <c r="N2257" s="233"/>
      <c r="O2257" s="88"/>
      <c r="P2257" s="88"/>
      <c r="Q2257" s="88"/>
      <c r="R2257" s="88"/>
      <c r="S2257" s="88"/>
      <c r="T2257" s="89"/>
      <c r="U2257" s="42"/>
      <c r="V2257" s="42"/>
      <c r="W2257" s="42"/>
      <c r="X2257" s="42"/>
      <c r="Y2257" s="42"/>
      <c r="Z2257" s="42"/>
      <c r="AA2257" s="42"/>
      <c r="AB2257" s="42"/>
      <c r="AC2257" s="42"/>
      <c r="AD2257" s="42"/>
      <c r="AE2257" s="42"/>
      <c r="AT2257" s="20" t="s">
        <v>165</v>
      </c>
      <c r="AU2257" s="20" t="s">
        <v>94</v>
      </c>
    </row>
    <row r="2258" s="2" customFormat="1" ht="24.15" customHeight="1">
      <c r="A2258" s="42"/>
      <c r="B2258" s="43"/>
      <c r="C2258" s="216" t="s">
        <v>2270</v>
      </c>
      <c r="D2258" s="216" t="s">
        <v>158</v>
      </c>
      <c r="E2258" s="217" t="s">
        <v>2271</v>
      </c>
      <c r="F2258" s="218" t="s">
        <v>2272</v>
      </c>
      <c r="G2258" s="219" t="s">
        <v>161</v>
      </c>
      <c r="H2258" s="220">
        <v>630.25999999999999</v>
      </c>
      <c r="I2258" s="221"/>
      <c r="J2258" s="222">
        <f>ROUND(I2258*H2258,2)</f>
        <v>0</v>
      </c>
      <c r="K2258" s="218" t="s">
        <v>162</v>
      </c>
      <c r="L2258" s="48"/>
      <c r="M2258" s="223" t="s">
        <v>36</v>
      </c>
      <c r="N2258" s="224" t="s">
        <v>54</v>
      </c>
      <c r="O2258" s="88"/>
      <c r="P2258" s="225">
        <f>O2258*H2258</f>
        <v>0</v>
      </c>
      <c r="Q2258" s="225">
        <v>0.00028600000000000001</v>
      </c>
      <c r="R2258" s="225">
        <f>Q2258*H2258</f>
        <v>0.18025436</v>
      </c>
      <c r="S2258" s="225">
        <v>0</v>
      </c>
      <c r="T2258" s="226">
        <f>S2258*H2258</f>
        <v>0</v>
      </c>
      <c r="U2258" s="42"/>
      <c r="V2258" s="42"/>
      <c r="W2258" s="42"/>
      <c r="X2258" s="42"/>
      <c r="Y2258" s="42"/>
      <c r="Z2258" s="42"/>
      <c r="AA2258" s="42"/>
      <c r="AB2258" s="42"/>
      <c r="AC2258" s="42"/>
      <c r="AD2258" s="42"/>
      <c r="AE2258" s="42"/>
      <c r="AR2258" s="227" t="s">
        <v>291</v>
      </c>
      <c r="AT2258" s="227" t="s">
        <v>158</v>
      </c>
      <c r="AU2258" s="227" t="s">
        <v>94</v>
      </c>
      <c r="AY2258" s="20" t="s">
        <v>156</v>
      </c>
      <c r="BE2258" s="228">
        <f>IF(N2258="základní",J2258,0)</f>
        <v>0</v>
      </c>
      <c r="BF2258" s="228">
        <f>IF(N2258="snížená",J2258,0)</f>
        <v>0</v>
      </c>
      <c r="BG2258" s="228">
        <f>IF(N2258="zákl. přenesená",J2258,0)</f>
        <v>0</v>
      </c>
      <c r="BH2258" s="228">
        <f>IF(N2258="sníž. přenesená",J2258,0)</f>
        <v>0</v>
      </c>
      <c r="BI2258" s="228">
        <f>IF(N2258="nulová",J2258,0)</f>
        <v>0</v>
      </c>
      <c r="BJ2258" s="20" t="s">
        <v>91</v>
      </c>
      <c r="BK2258" s="228">
        <f>ROUND(I2258*H2258,2)</f>
        <v>0</v>
      </c>
      <c r="BL2258" s="20" t="s">
        <v>291</v>
      </c>
      <c r="BM2258" s="227" t="s">
        <v>2273</v>
      </c>
    </row>
    <row r="2259" s="2" customFormat="1">
      <c r="A2259" s="42"/>
      <c r="B2259" s="43"/>
      <c r="C2259" s="44"/>
      <c r="D2259" s="229" t="s">
        <v>165</v>
      </c>
      <c r="E2259" s="44"/>
      <c r="F2259" s="230" t="s">
        <v>2274</v>
      </c>
      <c r="G2259" s="44"/>
      <c r="H2259" s="44"/>
      <c r="I2259" s="231"/>
      <c r="J2259" s="44"/>
      <c r="K2259" s="44"/>
      <c r="L2259" s="48"/>
      <c r="M2259" s="232"/>
      <c r="N2259" s="233"/>
      <c r="O2259" s="88"/>
      <c r="P2259" s="88"/>
      <c r="Q2259" s="88"/>
      <c r="R2259" s="88"/>
      <c r="S2259" s="88"/>
      <c r="T2259" s="89"/>
      <c r="U2259" s="42"/>
      <c r="V2259" s="42"/>
      <c r="W2259" s="42"/>
      <c r="X2259" s="42"/>
      <c r="Y2259" s="42"/>
      <c r="Z2259" s="42"/>
      <c r="AA2259" s="42"/>
      <c r="AB2259" s="42"/>
      <c r="AC2259" s="42"/>
      <c r="AD2259" s="42"/>
      <c r="AE2259" s="42"/>
      <c r="AT2259" s="20" t="s">
        <v>165</v>
      </c>
      <c r="AU2259" s="20" t="s">
        <v>94</v>
      </c>
    </row>
    <row r="2260" s="13" customFormat="1">
      <c r="A2260" s="13"/>
      <c r="B2260" s="234"/>
      <c r="C2260" s="235"/>
      <c r="D2260" s="236" t="s">
        <v>167</v>
      </c>
      <c r="E2260" s="237" t="s">
        <v>36</v>
      </c>
      <c r="F2260" s="238" t="s">
        <v>377</v>
      </c>
      <c r="G2260" s="235"/>
      <c r="H2260" s="237" t="s">
        <v>36</v>
      </c>
      <c r="I2260" s="239"/>
      <c r="J2260" s="235"/>
      <c r="K2260" s="235"/>
      <c r="L2260" s="240"/>
      <c r="M2260" s="241"/>
      <c r="N2260" s="242"/>
      <c r="O2260" s="242"/>
      <c r="P2260" s="242"/>
      <c r="Q2260" s="242"/>
      <c r="R2260" s="242"/>
      <c r="S2260" s="242"/>
      <c r="T2260" s="243"/>
      <c r="U2260" s="13"/>
      <c r="V2260" s="13"/>
      <c r="W2260" s="13"/>
      <c r="X2260" s="13"/>
      <c r="Y2260" s="13"/>
      <c r="Z2260" s="13"/>
      <c r="AA2260" s="13"/>
      <c r="AB2260" s="13"/>
      <c r="AC2260" s="13"/>
      <c r="AD2260" s="13"/>
      <c r="AE2260" s="13"/>
      <c r="AT2260" s="244" t="s">
        <v>167</v>
      </c>
      <c r="AU2260" s="244" t="s">
        <v>94</v>
      </c>
      <c r="AV2260" s="13" t="s">
        <v>91</v>
      </c>
      <c r="AW2260" s="13" t="s">
        <v>43</v>
      </c>
      <c r="AX2260" s="13" t="s">
        <v>83</v>
      </c>
      <c r="AY2260" s="244" t="s">
        <v>156</v>
      </c>
    </row>
    <row r="2261" s="14" customFormat="1">
      <c r="A2261" s="14"/>
      <c r="B2261" s="245"/>
      <c r="C2261" s="246"/>
      <c r="D2261" s="236" t="s">
        <v>167</v>
      </c>
      <c r="E2261" s="247" t="s">
        <v>36</v>
      </c>
      <c r="F2261" s="248" t="s">
        <v>2275</v>
      </c>
      <c r="G2261" s="246"/>
      <c r="H2261" s="249">
        <v>325.01999999999998</v>
      </c>
      <c r="I2261" s="250"/>
      <c r="J2261" s="246"/>
      <c r="K2261" s="246"/>
      <c r="L2261" s="251"/>
      <c r="M2261" s="252"/>
      <c r="N2261" s="253"/>
      <c r="O2261" s="253"/>
      <c r="P2261" s="253"/>
      <c r="Q2261" s="253"/>
      <c r="R2261" s="253"/>
      <c r="S2261" s="253"/>
      <c r="T2261" s="254"/>
      <c r="U2261" s="14"/>
      <c r="V2261" s="14"/>
      <c r="W2261" s="14"/>
      <c r="X2261" s="14"/>
      <c r="Y2261" s="14"/>
      <c r="Z2261" s="14"/>
      <c r="AA2261" s="14"/>
      <c r="AB2261" s="14"/>
      <c r="AC2261" s="14"/>
      <c r="AD2261" s="14"/>
      <c r="AE2261" s="14"/>
      <c r="AT2261" s="255" t="s">
        <v>167</v>
      </c>
      <c r="AU2261" s="255" t="s">
        <v>94</v>
      </c>
      <c r="AV2261" s="14" t="s">
        <v>94</v>
      </c>
      <c r="AW2261" s="14" t="s">
        <v>43</v>
      </c>
      <c r="AX2261" s="14" t="s">
        <v>83</v>
      </c>
      <c r="AY2261" s="255" t="s">
        <v>156</v>
      </c>
    </row>
    <row r="2262" s="13" customFormat="1">
      <c r="A2262" s="13"/>
      <c r="B2262" s="234"/>
      <c r="C2262" s="235"/>
      <c r="D2262" s="236" t="s">
        <v>167</v>
      </c>
      <c r="E2262" s="237" t="s">
        <v>36</v>
      </c>
      <c r="F2262" s="238" t="s">
        <v>2276</v>
      </c>
      <c r="G2262" s="235"/>
      <c r="H2262" s="237" t="s">
        <v>36</v>
      </c>
      <c r="I2262" s="239"/>
      <c r="J2262" s="235"/>
      <c r="K2262" s="235"/>
      <c r="L2262" s="240"/>
      <c r="M2262" s="241"/>
      <c r="N2262" s="242"/>
      <c r="O2262" s="242"/>
      <c r="P2262" s="242"/>
      <c r="Q2262" s="242"/>
      <c r="R2262" s="242"/>
      <c r="S2262" s="242"/>
      <c r="T2262" s="243"/>
      <c r="U2262" s="13"/>
      <c r="V2262" s="13"/>
      <c r="W2262" s="13"/>
      <c r="X2262" s="13"/>
      <c r="Y2262" s="13"/>
      <c r="Z2262" s="13"/>
      <c r="AA2262" s="13"/>
      <c r="AB2262" s="13"/>
      <c r="AC2262" s="13"/>
      <c r="AD2262" s="13"/>
      <c r="AE2262" s="13"/>
      <c r="AT2262" s="244" t="s">
        <v>167</v>
      </c>
      <c r="AU2262" s="244" t="s">
        <v>94</v>
      </c>
      <c r="AV2262" s="13" t="s">
        <v>91</v>
      </c>
      <c r="AW2262" s="13" t="s">
        <v>43</v>
      </c>
      <c r="AX2262" s="13" t="s">
        <v>83</v>
      </c>
      <c r="AY2262" s="244" t="s">
        <v>156</v>
      </c>
    </row>
    <row r="2263" s="14" customFormat="1">
      <c r="A2263" s="14"/>
      <c r="B2263" s="245"/>
      <c r="C2263" s="246"/>
      <c r="D2263" s="236" t="s">
        <v>167</v>
      </c>
      <c r="E2263" s="247" t="s">
        <v>36</v>
      </c>
      <c r="F2263" s="248" t="s">
        <v>2242</v>
      </c>
      <c r="G2263" s="246"/>
      <c r="H2263" s="249">
        <v>299</v>
      </c>
      <c r="I2263" s="250"/>
      <c r="J2263" s="246"/>
      <c r="K2263" s="246"/>
      <c r="L2263" s="251"/>
      <c r="M2263" s="252"/>
      <c r="N2263" s="253"/>
      <c r="O2263" s="253"/>
      <c r="P2263" s="253"/>
      <c r="Q2263" s="253"/>
      <c r="R2263" s="253"/>
      <c r="S2263" s="253"/>
      <c r="T2263" s="254"/>
      <c r="U2263" s="14"/>
      <c r="V2263" s="14"/>
      <c r="W2263" s="14"/>
      <c r="X2263" s="14"/>
      <c r="Y2263" s="14"/>
      <c r="Z2263" s="14"/>
      <c r="AA2263" s="14"/>
      <c r="AB2263" s="14"/>
      <c r="AC2263" s="14"/>
      <c r="AD2263" s="14"/>
      <c r="AE2263" s="14"/>
      <c r="AT2263" s="255" t="s">
        <v>167</v>
      </c>
      <c r="AU2263" s="255" t="s">
        <v>94</v>
      </c>
      <c r="AV2263" s="14" t="s">
        <v>94</v>
      </c>
      <c r="AW2263" s="14" t="s">
        <v>43</v>
      </c>
      <c r="AX2263" s="14" t="s">
        <v>83</v>
      </c>
      <c r="AY2263" s="255" t="s">
        <v>156</v>
      </c>
    </row>
    <row r="2264" s="16" customFormat="1">
      <c r="A2264" s="16"/>
      <c r="B2264" s="267"/>
      <c r="C2264" s="268"/>
      <c r="D2264" s="236" t="s">
        <v>167</v>
      </c>
      <c r="E2264" s="269" t="s">
        <v>36</v>
      </c>
      <c r="F2264" s="270" t="s">
        <v>263</v>
      </c>
      <c r="G2264" s="268"/>
      <c r="H2264" s="271">
        <v>624.01999999999998</v>
      </c>
      <c r="I2264" s="272"/>
      <c r="J2264" s="268"/>
      <c r="K2264" s="268"/>
      <c r="L2264" s="273"/>
      <c r="M2264" s="274"/>
      <c r="N2264" s="275"/>
      <c r="O2264" s="275"/>
      <c r="P2264" s="275"/>
      <c r="Q2264" s="275"/>
      <c r="R2264" s="275"/>
      <c r="S2264" s="275"/>
      <c r="T2264" s="276"/>
      <c r="U2264" s="16"/>
      <c r="V2264" s="16"/>
      <c r="W2264" s="16"/>
      <c r="X2264" s="16"/>
      <c r="Y2264" s="16"/>
      <c r="Z2264" s="16"/>
      <c r="AA2264" s="16"/>
      <c r="AB2264" s="16"/>
      <c r="AC2264" s="16"/>
      <c r="AD2264" s="16"/>
      <c r="AE2264" s="16"/>
      <c r="AT2264" s="277" t="s">
        <v>167</v>
      </c>
      <c r="AU2264" s="277" t="s">
        <v>94</v>
      </c>
      <c r="AV2264" s="16" t="s">
        <v>181</v>
      </c>
      <c r="AW2264" s="16" t="s">
        <v>43</v>
      </c>
      <c r="AX2264" s="16" t="s">
        <v>83</v>
      </c>
      <c r="AY2264" s="277" t="s">
        <v>156</v>
      </c>
    </row>
    <row r="2265" s="13" customFormat="1">
      <c r="A2265" s="13"/>
      <c r="B2265" s="234"/>
      <c r="C2265" s="235"/>
      <c r="D2265" s="236" t="s">
        <v>167</v>
      </c>
      <c r="E2265" s="237" t="s">
        <v>36</v>
      </c>
      <c r="F2265" s="238" t="s">
        <v>2277</v>
      </c>
      <c r="G2265" s="235"/>
      <c r="H2265" s="237" t="s">
        <v>36</v>
      </c>
      <c r="I2265" s="239"/>
      <c r="J2265" s="235"/>
      <c r="K2265" s="235"/>
      <c r="L2265" s="240"/>
      <c r="M2265" s="241"/>
      <c r="N2265" s="242"/>
      <c r="O2265" s="242"/>
      <c r="P2265" s="242"/>
      <c r="Q2265" s="242"/>
      <c r="R2265" s="242"/>
      <c r="S2265" s="242"/>
      <c r="T2265" s="243"/>
      <c r="U2265" s="13"/>
      <c r="V2265" s="13"/>
      <c r="W2265" s="13"/>
      <c r="X2265" s="13"/>
      <c r="Y2265" s="13"/>
      <c r="Z2265" s="13"/>
      <c r="AA2265" s="13"/>
      <c r="AB2265" s="13"/>
      <c r="AC2265" s="13"/>
      <c r="AD2265" s="13"/>
      <c r="AE2265" s="13"/>
      <c r="AT2265" s="244" t="s">
        <v>167</v>
      </c>
      <c r="AU2265" s="244" t="s">
        <v>94</v>
      </c>
      <c r="AV2265" s="13" t="s">
        <v>91</v>
      </c>
      <c r="AW2265" s="13" t="s">
        <v>43</v>
      </c>
      <c r="AX2265" s="13" t="s">
        <v>83</v>
      </c>
      <c r="AY2265" s="244" t="s">
        <v>156</v>
      </c>
    </row>
    <row r="2266" s="14" customFormat="1">
      <c r="A2266" s="14"/>
      <c r="B2266" s="245"/>
      <c r="C2266" s="246"/>
      <c r="D2266" s="236" t="s">
        <v>167</v>
      </c>
      <c r="E2266" s="247" t="s">
        <v>36</v>
      </c>
      <c r="F2266" s="248" t="s">
        <v>2278</v>
      </c>
      <c r="G2266" s="246"/>
      <c r="H2266" s="249">
        <v>6.2400000000000002</v>
      </c>
      <c r="I2266" s="250"/>
      <c r="J2266" s="246"/>
      <c r="K2266" s="246"/>
      <c r="L2266" s="251"/>
      <c r="M2266" s="252"/>
      <c r="N2266" s="253"/>
      <c r="O2266" s="253"/>
      <c r="P2266" s="253"/>
      <c r="Q2266" s="253"/>
      <c r="R2266" s="253"/>
      <c r="S2266" s="253"/>
      <c r="T2266" s="254"/>
      <c r="U2266" s="14"/>
      <c r="V2266" s="14"/>
      <c r="W2266" s="14"/>
      <c r="X2266" s="14"/>
      <c r="Y2266" s="14"/>
      <c r="Z2266" s="14"/>
      <c r="AA2266" s="14"/>
      <c r="AB2266" s="14"/>
      <c r="AC2266" s="14"/>
      <c r="AD2266" s="14"/>
      <c r="AE2266" s="14"/>
      <c r="AT2266" s="255" t="s">
        <v>167</v>
      </c>
      <c r="AU2266" s="255" t="s">
        <v>94</v>
      </c>
      <c r="AV2266" s="14" t="s">
        <v>94</v>
      </c>
      <c r="AW2266" s="14" t="s">
        <v>43</v>
      </c>
      <c r="AX2266" s="14" t="s">
        <v>83</v>
      </c>
      <c r="AY2266" s="255" t="s">
        <v>156</v>
      </c>
    </row>
    <row r="2267" s="15" customFormat="1">
      <c r="A2267" s="15"/>
      <c r="B2267" s="256"/>
      <c r="C2267" s="257"/>
      <c r="D2267" s="236" t="s">
        <v>167</v>
      </c>
      <c r="E2267" s="258" t="s">
        <v>36</v>
      </c>
      <c r="F2267" s="259" t="s">
        <v>250</v>
      </c>
      <c r="G2267" s="257"/>
      <c r="H2267" s="260">
        <v>630.25999999999999</v>
      </c>
      <c r="I2267" s="261"/>
      <c r="J2267" s="257"/>
      <c r="K2267" s="257"/>
      <c r="L2267" s="262"/>
      <c r="M2267" s="263"/>
      <c r="N2267" s="264"/>
      <c r="O2267" s="264"/>
      <c r="P2267" s="264"/>
      <c r="Q2267" s="264"/>
      <c r="R2267" s="264"/>
      <c r="S2267" s="264"/>
      <c r="T2267" s="265"/>
      <c r="U2267" s="15"/>
      <c r="V2267" s="15"/>
      <c r="W2267" s="15"/>
      <c r="X2267" s="15"/>
      <c r="Y2267" s="15"/>
      <c r="Z2267" s="15"/>
      <c r="AA2267" s="15"/>
      <c r="AB2267" s="15"/>
      <c r="AC2267" s="15"/>
      <c r="AD2267" s="15"/>
      <c r="AE2267" s="15"/>
      <c r="AT2267" s="266" t="s">
        <v>167</v>
      </c>
      <c r="AU2267" s="266" t="s">
        <v>94</v>
      </c>
      <c r="AV2267" s="15" t="s">
        <v>163</v>
      </c>
      <c r="AW2267" s="15" t="s">
        <v>43</v>
      </c>
      <c r="AX2267" s="15" t="s">
        <v>91</v>
      </c>
      <c r="AY2267" s="266" t="s">
        <v>156</v>
      </c>
    </row>
    <row r="2268" s="12" customFormat="1" ht="22.8" customHeight="1">
      <c r="A2268" s="12"/>
      <c r="B2268" s="200"/>
      <c r="C2268" s="201"/>
      <c r="D2268" s="202" t="s">
        <v>82</v>
      </c>
      <c r="E2268" s="214" t="s">
        <v>2279</v>
      </c>
      <c r="F2268" s="214" t="s">
        <v>2280</v>
      </c>
      <c r="G2268" s="201"/>
      <c r="H2268" s="201"/>
      <c r="I2268" s="204"/>
      <c r="J2268" s="215">
        <f>BK2268</f>
        <v>0</v>
      </c>
      <c r="K2268" s="201"/>
      <c r="L2268" s="206"/>
      <c r="M2268" s="207"/>
      <c r="N2268" s="208"/>
      <c r="O2268" s="208"/>
      <c r="P2268" s="209">
        <f>SUM(P2269:P2414)</f>
        <v>0</v>
      </c>
      <c r="Q2268" s="208"/>
      <c r="R2268" s="209">
        <f>SUM(R2269:R2414)</f>
        <v>0.036966000000000006</v>
      </c>
      <c r="S2268" s="208"/>
      <c r="T2268" s="210">
        <f>SUM(T2269:T2414)</f>
        <v>0</v>
      </c>
      <c r="U2268" s="12"/>
      <c r="V2268" s="12"/>
      <c r="W2268" s="12"/>
      <c r="X2268" s="12"/>
      <c r="Y2268" s="12"/>
      <c r="Z2268" s="12"/>
      <c r="AA2268" s="12"/>
      <c r="AB2268" s="12"/>
      <c r="AC2268" s="12"/>
      <c r="AD2268" s="12"/>
      <c r="AE2268" s="12"/>
      <c r="AR2268" s="211" t="s">
        <v>94</v>
      </c>
      <c r="AT2268" s="212" t="s">
        <v>82</v>
      </c>
      <c r="AU2268" s="212" t="s">
        <v>91</v>
      </c>
      <c r="AY2268" s="211" t="s">
        <v>156</v>
      </c>
      <c r="BK2268" s="213">
        <f>SUM(BK2269:BK2414)</f>
        <v>0</v>
      </c>
    </row>
    <row r="2269" s="2" customFormat="1" ht="24.15" customHeight="1">
      <c r="A2269" s="42"/>
      <c r="B2269" s="43"/>
      <c r="C2269" s="216" t="s">
        <v>2281</v>
      </c>
      <c r="D2269" s="216" t="s">
        <v>158</v>
      </c>
      <c r="E2269" s="217" t="s">
        <v>2282</v>
      </c>
      <c r="F2269" s="218" t="s">
        <v>2283</v>
      </c>
      <c r="G2269" s="219" t="s">
        <v>226</v>
      </c>
      <c r="H2269" s="220">
        <v>1</v>
      </c>
      <c r="I2269" s="221"/>
      <c r="J2269" s="222">
        <f>ROUND(I2269*H2269,2)</f>
        <v>0</v>
      </c>
      <c r="K2269" s="218" t="s">
        <v>162</v>
      </c>
      <c r="L2269" s="48"/>
      <c r="M2269" s="223" t="s">
        <v>36</v>
      </c>
      <c r="N2269" s="224" t="s">
        <v>54</v>
      </c>
      <c r="O2269" s="88"/>
      <c r="P2269" s="225">
        <f>O2269*H2269</f>
        <v>0</v>
      </c>
      <c r="Q2269" s="225">
        <v>0</v>
      </c>
      <c r="R2269" s="225">
        <f>Q2269*H2269</f>
        <v>0</v>
      </c>
      <c r="S2269" s="225">
        <v>0</v>
      </c>
      <c r="T2269" s="226">
        <f>S2269*H2269</f>
        <v>0</v>
      </c>
      <c r="U2269" s="42"/>
      <c r="V2269" s="42"/>
      <c r="W2269" s="42"/>
      <c r="X2269" s="42"/>
      <c r="Y2269" s="42"/>
      <c r="Z2269" s="42"/>
      <c r="AA2269" s="42"/>
      <c r="AB2269" s="42"/>
      <c r="AC2269" s="42"/>
      <c r="AD2269" s="42"/>
      <c r="AE2269" s="42"/>
      <c r="AR2269" s="227" t="s">
        <v>291</v>
      </c>
      <c r="AT2269" s="227" t="s">
        <v>158</v>
      </c>
      <c r="AU2269" s="227" t="s">
        <v>94</v>
      </c>
      <c r="AY2269" s="20" t="s">
        <v>156</v>
      </c>
      <c r="BE2269" s="228">
        <f>IF(N2269="základní",J2269,0)</f>
        <v>0</v>
      </c>
      <c r="BF2269" s="228">
        <f>IF(N2269="snížená",J2269,0)</f>
        <v>0</v>
      </c>
      <c r="BG2269" s="228">
        <f>IF(N2269="zákl. přenesená",J2269,0)</f>
        <v>0</v>
      </c>
      <c r="BH2269" s="228">
        <f>IF(N2269="sníž. přenesená",J2269,0)</f>
        <v>0</v>
      </c>
      <c r="BI2269" s="228">
        <f>IF(N2269="nulová",J2269,0)</f>
        <v>0</v>
      </c>
      <c r="BJ2269" s="20" t="s">
        <v>91</v>
      </c>
      <c r="BK2269" s="228">
        <f>ROUND(I2269*H2269,2)</f>
        <v>0</v>
      </c>
      <c r="BL2269" s="20" t="s">
        <v>291</v>
      </c>
      <c r="BM2269" s="227" t="s">
        <v>2284</v>
      </c>
    </row>
    <row r="2270" s="2" customFormat="1">
      <c r="A2270" s="42"/>
      <c r="B2270" s="43"/>
      <c r="C2270" s="44"/>
      <c r="D2270" s="229" t="s">
        <v>165</v>
      </c>
      <c r="E2270" s="44"/>
      <c r="F2270" s="230" t="s">
        <v>2285</v>
      </c>
      <c r="G2270" s="44"/>
      <c r="H2270" s="44"/>
      <c r="I2270" s="231"/>
      <c r="J2270" s="44"/>
      <c r="K2270" s="44"/>
      <c r="L2270" s="48"/>
      <c r="M2270" s="232"/>
      <c r="N2270" s="233"/>
      <c r="O2270" s="88"/>
      <c r="P2270" s="88"/>
      <c r="Q2270" s="88"/>
      <c r="R2270" s="88"/>
      <c r="S2270" s="88"/>
      <c r="T2270" s="89"/>
      <c r="U2270" s="42"/>
      <c r="V2270" s="42"/>
      <c r="W2270" s="42"/>
      <c r="X2270" s="42"/>
      <c r="Y2270" s="42"/>
      <c r="Z2270" s="42"/>
      <c r="AA2270" s="42"/>
      <c r="AB2270" s="42"/>
      <c r="AC2270" s="42"/>
      <c r="AD2270" s="42"/>
      <c r="AE2270" s="42"/>
      <c r="AT2270" s="20" t="s">
        <v>165</v>
      </c>
      <c r="AU2270" s="20" t="s">
        <v>94</v>
      </c>
    </row>
    <row r="2271" s="2" customFormat="1">
      <c r="A2271" s="42"/>
      <c r="B2271" s="43"/>
      <c r="C2271" s="44"/>
      <c r="D2271" s="236" t="s">
        <v>413</v>
      </c>
      <c r="E2271" s="44"/>
      <c r="F2271" s="278" t="s">
        <v>2286</v>
      </c>
      <c r="G2271" s="44"/>
      <c r="H2271" s="44"/>
      <c r="I2271" s="231"/>
      <c r="J2271" s="44"/>
      <c r="K2271" s="44"/>
      <c r="L2271" s="48"/>
      <c r="M2271" s="232"/>
      <c r="N2271" s="233"/>
      <c r="O2271" s="88"/>
      <c r="P2271" s="88"/>
      <c r="Q2271" s="88"/>
      <c r="R2271" s="88"/>
      <c r="S2271" s="88"/>
      <c r="T2271" s="89"/>
      <c r="U2271" s="42"/>
      <c r="V2271" s="42"/>
      <c r="W2271" s="42"/>
      <c r="X2271" s="42"/>
      <c r="Y2271" s="42"/>
      <c r="Z2271" s="42"/>
      <c r="AA2271" s="42"/>
      <c r="AB2271" s="42"/>
      <c r="AC2271" s="42"/>
      <c r="AD2271" s="42"/>
      <c r="AE2271" s="42"/>
      <c r="AT2271" s="20" t="s">
        <v>413</v>
      </c>
      <c r="AU2271" s="20" t="s">
        <v>94</v>
      </c>
    </row>
    <row r="2272" s="13" customFormat="1">
      <c r="A2272" s="13"/>
      <c r="B2272" s="234"/>
      <c r="C2272" s="235"/>
      <c r="D2272" s="236" t="s">
        <v>167</v>
      </c>
      <c r="E2272" s="237" t="s">
        <v>36</v>
      </c>
      <c r="F2272" s="238" t="s">
        <v>1916</v>
      </c>
      <c r="G2272" s="235"/>
      <c r="H2272" s="237" t="s">
        <v>36</v>
      </c>
      <c r="I2272" s="239"/>
      <c r="J2272" s="235"/>
      <c r="K2272" s="235"/>
      <c r="L2272" s="240"/>
      <c r="M2272" s="241"/>
      <c r="N2272" s="242"/>
      <c r="O2272" s="242"/>
      <c r="P2272" s="242"/>
      <c r="Q2272" s="242"/>
      <c r="R2272" s="242"/>
      <c r="S2272" s="242"/>
      <c r="T2272" s="243"/>
      <c r="U2272" s="13"/>
      <c r="V2272" s="13"/>
      <c r="W2272" s="13"/>
      <c r="X2272" s="13"/>
      <c r="Y2272" s="13"/>
      <c r="Z2272" s="13"/>
      <c r="AA2272" s="13"/>
      <c r="AB2272" s="13"/>
      <c r="AC2272" s="13"/>
      <c r="AD2272" s="13"/>
      <c r="AE2272" s="13"/>
      <c r="AT2272" s="244" t="s">
        <v>167</v>
      </c>
      <c r="AU2272" s="244" t="s">
        <v>94</v>
      </c>
      <c r="AV2272" s="13" t="s">
        <v>91</v>
      </c>
      <c r="AW2272" s="13" t="s">
        <v>43</v>
      </c>
      <c r="AX2272" s="13" t="s">
        <v>83</v>
      </c>
      <c r="AY2272" s="244" t="s">
        <v>156</v>
      </c>
    </row>
    <row r="2273" s="13" customFormat="1">
      <c r="A2273" s="13"/>
      <c r="B2273" s="234"/>
      <c r="C2273" s="235"/>
      <c r="D2273" s="236" t="s">
        <v>167</v>
      </c>
      <c r="E2273" s="237" t="s">
        <v>36</v>
      </c>
      <c r="F2273" s="238" t="s">
        <v>1917</v>
      </c>
      <c r="G2273" s="235"/>
      <c r="H2273" s="237" t="s">
        <v>36</v>
      </c>
      <c r="I2273" s="239"/>
      <c r="J2273" s="235"/>
      <c r="K2273" s="235"/>
      <c r="L2273" s="240"/>
      <c r="M2273" s="241"/>
      <c r="N2273" s="242"/>
      <c r="O2273" s="242"/>
      <c r="P2273" s="242"/>
      <c r="Q2273" s="242"/>
      <c r="R2273" s="242"/>
      <c r="S2273" s="242"/>
      <c r="T2273" s="243"/>
      <c r="U2273" s="13"/>
      <c r="V2273" s="13"/>
      <c r="W2273" s="13"/>
      <c r="X2273" s="13"/>
      <c r="Y2273" s="13"/>
      <c r="Z2273" s="13"/>
      <c r="AA2273" s="13"/>
      <c r="AB2273" s="13"/>
      <c r="AC2273" s="13"/>
      <c r="AD2273" s="13"/>
      <c r="AE2273" s="13"/>
      <c r="AT2273" s="244" t="s">
        <v>167</v>
      </c>
      <c r="AU2273" s="244" t="s">
        <v>94</v>
      </c>
      <c r="AV2273" s="13" t="s">
        <v>91</v>
      </c>
      <c r="AW2273" s="13" t="s">
        <v>43</v>
      </c>
      <c r="AX2273" s="13" t="s">
        <v>83</v>
      </c>
      <c r="AY2273" s="244" t="s">
        <v>156</v>
      </c>
    </row>
    <row r="2274" s="13" customFormat="1">
      <c r="A2274" s="13"/>
      <c r="B2274" s="234"/>
      <c r="C2274" s="235"/>
      <c r="D2274" s="236" t="s">
        <v>167</v>
      </c>
      <c r="E2274" s="237" t="s">
        <v>36</v>
      </c>
      <c r="F2274" s="238" t="s">
        <v>1899</v>
      </c>
      <c r="G2274" s="235"/>
      <c r="H2274" s="237" t="s">
        <v>36</v>
      </c>
      <c r="I2274" s="239"/>
      <c r="J2274" s="235"/>
      <c r="K2274" s="235"/>
      <c r="L2274" s="240"/>
      <c r="M2274" s="241"/>
      <c r="N2274" s="242"/>
      <c r="O2274" s="242"/>
      <c r="P2274" s="242"/>
      <c r="Q2274" s="242"/>
      <c r="R2274" s="242"/>
      <c r="S2274" s="242"/>
      <c r="T2274" s="243"/>
      <c r="U2274" s="13"/>
      <c r="V2274" s="13"/>
      <c r="W2274" s="13"/>
      <c r="X2274" s="13"/>
      <c r="Y2274" s="13"/>
      <c r="Z2274" s="13"/>
      <c r="AA2274" s="13"/>
      <c r="AB2274" s="13"/>
      <c r="AC2274" s="13"/>
      <c r="AD2274" s="13"/>
      <c r="AE2274" s="13"/>
      <c r="AT2274" s="244" t="s">
        <v>167</v>
      </c>
      <c r="AU2274" s="244" t="s">
        <v>94</v>
      </c>
      <c r="AV2274" s="13" t="s">
        <v>91</v>
      </c>
      <c r="AW2274" s="13" t="s">
        <v>43</v>
      </c>
      <c r="AX2274" s="13" t="s">
        <v>83</v>
      </c>
      <c r="AY2274" s="244" t="s">
        <v>156</v>
      </c>
    </row>
    <row r="2275" s="13" customFormat="1">
      <c r="A2275" s="13"/>
      <c r="B2275" s="234"/>
      <c r="C2275" s="235"/>
      <c r="D2275" s="236" t="s">
        <v>167</v>
      </c>
      <c r="E2275" s="237" t="s">
        <v>36</v>
      </c>
      <c r="F2275" s="238" t="s">
        <v>1900</v>
      </c>
      <c r="G2275" s="235"/>
      <c r="H2275" s="237" t="s">
        <v>36</v>
      </c>
      <c r="I2275" s="239"/>
      <c r="J2275" s="235"/>
      <c r="K2275" s="235"/>
      <c r="L2275" s="240"/>
      <c r="M2275" s="241"/>
      <c r="N2275" s="242"/>
      <c r="O2275" s="242"/>
      <c r="P2275" s="242"/>
      <c r="Q2275" s="242"/>
      <c r="R2275" s="242"/>
      <c r="S2275" s="242"/>
      <c r="T2275" s="243"/>
      <c r="U2275" s="13"/>
      <c r="V2275" s="13"/>
      <c r="W2275" s="13"/>
      <c r="X2275" s="13"/>
      <c r="Y2275" s="13"/>
      <c r="Z2275" s="13"/>
      <c r="AA2275" s="13"/>
      <c r="AB2275" s="13"/>
      <c r="AC2275" s="13"/>
      <c r="AD2275" s="13"/>
      <c r="AE2275" s="13"/>
      <c r="AT2275" s="244" t="s">
        <v>167</v>
      </c>
      <c r="AU2275" s="244" t="s">
        <v>94</v>
      </c>
      <c r="AV2275" s="13" t="s">
        <v>91</v>
      </c>
      <c r="AW2275" s="13" t="s">
        <v>43</v>
      </c>
      <c r="AX2275" s="13" t="s">
        <v>83</v>
      </c>
      <c r="AY2275" s="244" t="s">
        <v>156</v>
      </c>
    </row>
    <row r="2276" s="13" customFormat="1">
      <c r="A2276" s="13"/>
      <c r="B2276" s="234"/>
      <c r="C2276" s="235"/>
      <c r="D2276" s="236" t="s">
        <v>167</v>
      </c>
      <c r="E2276" s="237" t="s">
        <v>36</v>
      </c>
      <c r="F2276" s="238" t="s">
        <v>1918</v>
      </c>
      <c r="G2276" s="235"/>
      <c r="H2276" s="237" t="s">
        <v>36</v>
      </c>
      <c r="I2276" s="239"/>
      <c r="J2276" s="235"/>
      <c r="K2276" s="235"/>
      <c r="L2276" s="240"/>
      <c r="M2276" s="241"/>
      <c r="N2276" s="242"/>
      <c r="O2276" s="242"/>
      <c r="P2276" s="242"/>
      <c r="Q2276" s="242"/>
      <c r="R2276" s="242"/>
      <c r="S2276" s="242"/>
      <c r="T2276" s="243"/>
      <c r="U2276" s="13"/>
      <c r="V2276" s="13"/>
      <c r="W2276" s="13"/>
      <c r="X2276" s="13"/>
      <c r="Y2276" s="13"/>
      <c r="Z2276" s="13"/>
      <c r="AA2276" s="13"/>
      <c r="AB2276" s="13"/>
      <c r="AC2276" s="13"/>
      <c r="AD2276" s="13"/>
      <c r="AE2276" s="13"/>
      <c r="AT2276" s="244" t="s">
        <v>167</v>
      </c>
      <c r="AU2276" s="244" t="s">
        <v>94</v>
      </c>
      <c r="AV2276" s="13" t="s">
        <v>91</v>
      </c>
      <c r="AW2276" s="13" t="s">
        <v>43</v>
      </c>
      <c r="AX2276" s="13" t="s">
        <v>83</v>
      </c>
      <c r="AY2276" s="244" t="s">
        <v>156</v>
      </c>
    </row>
    <row r="2277" s="13" customFormat="1">
      <c r="A2277" s="13"/>
      <c r="B2277" s="234"/>
      <c r="C2277" s="235"/>
      <c r="D2277" s="236" t="s">
        <v>167</v>
      </c>
      <c r="E2277" s="237" t="s">
        <v>36</v>
      </c>
      <c r="F2277" s="238" t="s">
        <v>1919</v>
      </c>
      <c r="G2277" s="235"/>
      <c r="H2277" s="237" t="s">
        <v>36</v>
      </c>
      <c r="I2277" s="239"/>
      <c r="J2277" s="235"/>
      <c r="K2277" s="235"/>
      <c r="L2277" s="240"/>
      <c r="M2277" s="241"/>
      <c r="N2277" s="242"/>
      <c r="O2277" s="242"/>
      <c r="P2277" s="242"/>
      <c r="Q2277" s="242"/>
      <c r="R2277" s="242"/>
      <c r="S2277" s="242"/>
      <c r="T2277" s="243"/>
      <c r="U2277" s="13"/>
      <c r="V2277" s="13"/>
      <c r="W2277" s="13"/>
      <c r="X2277" s="13"/>
      <c r="Y2277" s="13"/>
      <c r="Z2277" s="13"/>
      <c r="AA2277" s="13"/>
      <c r="AB2277" s="13"/>
      <c r="AC2277" s="13"/>
      <c r="AD2277" s="13"/>
      <c r="AE2277" s="13"/>
      <c r="AT2277" s="244" t="s">
        <v>167</v>
      </c>
      <c r="AU2277" s="244" t="s">
        <v>94</v>
      </c>
      <c r="AV2277" s="13" t="s">
        <v>91</v>
      </c>
      <c r="AW2277" s="13" t="s">
        <v>43</v>
      </c>
      <c r="AX2277" s="13" t="s">
        <v>83</v>
      </c>
      <c r="AY2277" s="244" t="s">
        <v>156</v>
      </c>
    </row>
    <row r="2278" s="13" customFormat="1">
      <c r="A2278" s="13"/>
      <c r="B2278" s="234"/>
      <c r="C2278" s="235"/>
      <c r="D2278" s="236" t="s">
        <v>167</v>
      </c>
      <c r="E2278" s="237" t="s">
        <v>36</v>
      </c>
      <c r="F2278" s="238" t="s">
        <v>1901</v>
      </c>
      <c r="G2278" s="235"/>
      <c r="H2278" s="237" t="s">
        <v>36</v>
      </c>
      <c r="I2278" s="239"/>
      <c r="J2278" s="235"/>
      <c r="K2278" s="235"/>
      <c r="L2278" s="240"/>
      <c r="M2278" s="241"/>
      <c r="N2278" s="242"/>
      <c r="O2278" s="242"/>
      <c r="P2278" s="242"/>
      <c r="Q2278" s="242"/>
      <c r="R2278" s="242"/>
      <c r="S2278" s="242"/>
      <c r="T2278" s="243"/>
      <c r="U2278" s="13"/>
      <c r="V2278" s="13"/>
      <c r="W2278" s="13"/>
      <c r="X2278" s="13"/>
      <c r="Y2278" s="13"/>
      <c r="Z2278" s="13"/>
      <c r="AA2278" s="13"/>
      <c r="AB2278" s="13"/>
      <c r="AC2278" s="13"/>
      <c r="AD2278" s="13"/>
      <c r="AE2278" s="13"/>
      <c r="AT2278" s="244" t="s">
        <v>167</v>
      </c>
      <c r="AU2278" s="244" t="s">
        <v>94</v>
      </c>
      <c r="AV2278" s="13" t="s">
        <v>91</v>
      </c>
      <c r="AW2278" s="13" t="s">
        <v>43</v>
      </c>
      <c r="AX2278" s="13" t="s">
        <v>83</v>
      </c>
      <c r="AY2278" s="244" t="s">
        <v>156</v>
      </c>
    </row>
    <row r="2279" s="13" customFormat="1">
      <c r="A2279" s="13"/>
      <c r="B2279" s="234"/>
      <c r="C2279" s="235"/>
      <c r="D2279" s="236" t="s">
        <v>167</v>
      </c>
      <c r="E2279" s="237" t="s">
        <v>36</v>
      </c>
      <c r="F2279" s="238" t="s">
        <v>1926</v>
      </c>
      <c r="G2279" s="235"/>
      <c r="H2279" s="237" t="s">
        <v>36</v>
      </c>
      <c r="I2279" s="239"/>
      <c r="J2279" s="235"/>
      <c r="K2279" s="235"/>
      <c r="L2279" s="240"/>
      <c r="M2279" s="241"/>
      <c r="N2279" s="242"/>
      <c r="O2279" s="242"/>
      <c r="P2279" s="242"/>
      <c r="Q2279" s="242"/>
      <c r="R2279" s="242"/>
      <c r="S2279" s="242"/>
      <c r="T2279" s="243"/>
      <c r="U2279" s="13"/>
      <c r="V2279" s="13"/>
      <c r="W2279" s="13"/>
      <c r="X2279" s="13"/>
      <c r="Y2279" s="13"/>
      <c r="Z2279" s="13"/>
      <c r="AA2279" s="13"/>
      <c r="AB2279" s="13"/>
      <c r="AC2279" s="13"/>
      <c r="AD2279" s="13"/>
      <c r="AE2279" s="13"/>
      <c r="AT2279" s="244" t="s">
        <v>167</v>
      </c>
      <c r="AU2279" s="244" t="s">
        <v>94</v>
      </c>
      <c r="AV2279" s="13" t="s">
        <v>91</v>
      </c>
      <c r="AW2279" s="13" t="s">
        <v>43</v>
      </c>
      <c r="AX2279" s="13" t="s">
        <v>83</v>
      </c>
      <c r="AY2279" s="244" t="s">
        <v>156</v>
      </c>
    </row>
    <row r="2280" s="14" customFormat="1">
      <c r="A2280" s="14"/>
      <c r="B2280" s="245"/>
      <c r="C2280" s="246"/>
      <c r="D2280" s="236" t="s">
        <v>167</v>
      </c>
      <c r="E2280" s="247" t="s">
        <v>36</v>
      </c>
      <c r="F2280" s="248" t="s">
        <v>91</v>
      </c>
      <c r="G2280" s="246"/>
      <c r="H2280" s="249">
        <v>1</v>
      </c>
      <c r="I2280" s="250"/>
      <c r="J2280" s="246"/>
      <c r="K2280" s="246"/>
      <c r="L2280" s="251"/>
      <c r="M2280" s="252"/>
      <c r="N2280" s="253"/>
      <c r="O2280" s="253"/>
      <c r="P2280" s="253"/>
      <c r="Q2280" s="253"/>
      <c r="R2280" s="253"/>
      <c r="S2280" s="253"/>
      <c r="T2280" s="254"/>
      <c r="U2280" s="14"/>
      <c r="V2280" s="14"/>
      <c r="W2280" s="14"/>
      <c r="X2280" s="14"/>
      <c r="Y2280" s="14"/>
      <c r="Z2280" s="14"/>
      <c r="AA2280" s="14"/>
      <c r="AB2280" s="14"/>
      <c r="AC2280" s="14"/>
      <c r="AD2280" s="14"/>
      <c r="AE2280" s="14"/>
      <c r="AT2280" s="255" t="s">
        <v>167</v>
      </c>
      <c r="AU2280" s="255" t="s">
        <v>94</v>
      </c>
      <c r="AV2280" s="14" t="s">
        <v>94</v>
      </c>
      <c r="AW2280" s="14" t="s">
        <v>43</v>
      </c>
      <c r="AX2280" s="14" t="s">
        <v>83</v>
      </c>
      <c r="AY2280" s="255" t="s">
        <v>156</v>
      </c>
    </row>
    <row r="2281" s="15" customFormat="1">
      <c r="A2281" s="15"/>
      <c r="B2281" s="256"/>
      <c r="C2281" s="257"/>
      <c r="D2281" s="236" t="s">
        <v>167</v>
      </c>
      <c r="E2281" s="258" t="s">
        <v>36</v>
      </c>
      <c r="F2281" s="259" t="s">
        <v>250</v>
      </c>
      <c r="G2281" s="257"/>
      <c r="H2281" s="260">
        <v>1</v>
      </c>
      <c r="I2281" s="261"/>
      <c r="J2281" s="257"/>
      <c r="K2281" s="257"/>
      <c r="L2281" s="262"/>
      <c r="M2281" s="263"/>
      <c r="N2281" s="264"/>
      <c r="O2281" s="264"/>
      <c r="P2281" s="264"/>
      <c r="Q2281" s="264"/>
      <c r="R2281" s="264"/>
      <c r="S2281" s="264"/>
      <c r="T2281" s="265"/>
      <c r="U2281" s="15"/>
      <c r="V2281" s="15"/>
      <c r="W2281" s="15"/>
      <c r="X2281" s="15"/>
      <c r="Y2281" s="15"/>
      <c r="Z2281" s="15"/>
      <c r="AA2281" s="15"/>
      <c r="AB2281" s="15"/>
      <c r="AC2281" s="15"/>
      <c r="AD2281" s="15"/>
      <c r="AE2281" s="15"/>
      <c r="AT2281" s="266" t="s">
        <v>167</v>
      </c>
      <c r="AU2281" s="266" t="s">
        <v>94</v>
      </c>
      <c r="AV2281" s="15" t="s">
        <v>163</v>
      </c>
      <c r="AW2281" s="15" t="s">
        <v>43</v>
      </c>
      <c r="AX2281" s="15" t="s">
        <v>91</v>
      </c>
      <c r="AY2281" s="266" t="s">
        <v>156</v>
      </c>
    </row>
    <row r="2282" s="2" customFormat="1" ht="16.5" customHeight="1">
      <c r="A2282" s="42"/>
      <c r="B2282" s="43"/>
      <c r="C2282" s="282" t="s">
        <v>2287</v>
      </c>
      <c r="D2282" s="282" t="s">
        <v>849</v>
      </c>
      <c r="E2282" s="283" t="s">
        <v>2288</v>
      </c>
      <c r="F2282" s="284" t="s">
        <v>2289</v>
      </c>
      <c r="G2282" s="285" t="s">
        <v>161</v>
      </c>
      <c r="H2282" s="286">
        <v>2.6779999999999999</v>
      </c>
      <c r="I2282" s="287"/>
      <c r="J2282" s="288">
        <f>ROUND(I2282*H2282,2)</f>
        <v>0</v>
      </c>
      <c r="K2282" s="284" t="s">
        <v>162</v>
      </c>
      <c r="L2282" s="289"/>
      <c r="M2282" s="290" t="s">
        <v>36</v>
      </c>
      <c r="N2282" s="291" t="s">
        <v>54</v>
      </c>
      <c r="O2282" s="88"/>
      <c r="P2282" s="225">
        <f>O2282*H2282</f>
        <v>0</v>
      </c>
      <c r="Q2282" s="225">
        <v>0.001</v>
      </c>
      <c r="R2282" s="225">
        <f>Q2282*H2282</f>
        <v>0.0026779999999999998</v>
      </c>
      <c r="S2282" s="225">
        <v>0</v>
      </c>
      <c r="T2282" s="226">
        <f>S2282*H2282</f>
        <v>0</v>
      </c>
      <c r="U2282" s="42"/>
      <c r="V2282" s="42"/>
      <c r="W2282" s="42"/>
      <c r="X2282" s="42"/>
      <c r="Y2282" s="42"/>
      <c r="Z2282" s="42"/>
      <c r="AA2282" s="42"/>
      <c r="AB2282" s="42"/>
      <c r="AC2282" s="42"/>
      <c r="AD2282" s="42"/>
      <c r="AE2282" s="42"/>
      <c r="AR2282" s="227" t="s">
        <v>401</v>
      </c>
      <c r="AT2282" s="227" t="s">
        <v>849</v>
      </c>
      <c r="AU2282" s="227" t="s">
        <v>94</v>
      </c>
      <c r="AY2282" s="20" t="s">
        <v>156</v>
      </c>
      <c r="BE2282" s="228">
        <f>IF(N2282="základní",J2282,0)</f>
        <v>0</v>
      </c>
      <c r="BF2282" s="228">
        <f>IF(N2282="snížená",J2282,0)</f>
        <v>0</v>
      </c>
      <c r="BG2282" s="228">
        <f>IF(N2282="zákl. přenesená",J2282,0)</f>
        <v>0</v>
      </c>
      <c r="BH2282" s="228">
        <f>IF(N2282="sníž. přenesená",J2282,0)</f>
        <v>0</v>
      </c>
      <c r="BI2282" s="228">
        <f>IF(N2282="nulová",J2282,0)</f>
        <v>0</v>
      </c>
      <c r="BJ2282" s="20" t="s">
        <v>91</v>
      </c>
      <c r="BK2282" s="228">
        <f>ROUND(I2282*H2282,2)</f>
        <v>0</v>
      </c>
      <c r="BL2282" s="20" t="s">
        <v>291</v>
      </c>
      <c r="BM2282" s="227" t="s">
        <v>2290</v>
      </c>
    </row>
    <row r="2283" s="2" customFormat="1">
      <c r="A2283" s="42"/>
      <c r="B2283" s="43"/>
      <c r="C2283" s="44"/>
      <c r="D2283" s="236" t="s">
        <v>413</v>
      </c>
      <c r="E2283" s="44"/>
      <c r="F2283" s="278" t="s">
        <v>2286</v>
      </c>
      <c r="G2283" s="44"/>
      <c r="H2283" s="44"/>
      <c r="I2283" s="231"/>
      <c r="J2283" s="44"/>
      <c r="K2283" s="44"/>
      <c r="L2283" s="48"/>
      <c r="M2283" s="232"/>
      <c r="N2283" s="233"/>
      <c r="O2283" s="88"/>
      <c r="P2283" s="88"/>
      <c r="Q2283" s="88"/>
      <c r="R2283" s="88"/>
      <c r="S2283" s="88"/>
      <c r="T2283" s="89"/>
      <c r="U2283" s="42"/>
      <c r="V2283" s="42"/>
      <c r="W2283" s="42"/>
      <c r="X2283" s="42"/>
      <c r="Y2283" s="42"/>
      <c r="Z2283" s="42"/>
      <c r="AA2283" s="42"/>
      <c r="AB2283" s="42"/>
      <c r="AC2283" s="42"/>
      <c r="AD2283" s="42"/>
      <c r="AE2283" s="42"/>
      <c r="AT2283" s="20" t="s">
        <v>413</v>
      </c>
      <c r="AU2283" s="20" t="s">
        <v>94</v>
      </c>
    </row>
    <row r="2284" s="13" customFormat="1">
      <c r="A2284" s="13"/>
      <c r="B2284" s="234"/>
      <c r="C2284" s="235"/>
      <c r="D2284" s="236" t="s">
        <v>167</v>
      </c>
      <c r="E2284" s="237" t="s">
        <v>36</v>
      </c>
      <c r="F2284" s="238" t="s">
        <v>1916</v>
      </c>
      <c r="G2284" s="235"/>
      <c r="H2284" s="237" t="s">
        <v>36</v>
      </c>
      <c r="I2284" s="239"/>
      <c r="J2284" s="235"/>
      <c r="K2284" s="235"/>
      <c r="L2284" s="240"/>
      <c r="M2284" s="241"/>
      <c r="N2284" s="242"/>
      <c r="O2284" s="242"/>
      <c r="P2284" s="242"/>
      <c r="Q2284" s="242"/>
      <c r="R2284" s="242"/>
      <c r="S2284" s="242"/>
      <c r="T2284" s="243"/>
      <c r="U2284" s="13"/>
      <c r="V2284" s="13"/>
      <c r="W2284" s="13"/>
      <c r="X2284" s="13"/>
      <c r="Y2284" s="13"/>
      <c r="Z2284" s="13"/>
      <c r="AA2284" s="13"/>
      <c r="AB2284" s="13"/>
      <c r="AC2284" s="13"/>
      <c r="AD2284" s="13"/>
      <c r="AE2284" s="13"/>
      <c r="AT2284" s="244" t="s">
        <v>167</v>
      </c>
      <c r="AU2284" s="244" t="s">
        <v>94</v>
      </c>
      <c r="AV2284" s="13" t="s">
        <v>91</v>
      </c>
      <c r="AW2284" s="13" t="s">
        <v>43</v>
      </c>
      <c r="AX2284" s="13" t="s">
        <v>83</v>
      </c>
      <c r="AY2284" s="244" t="s">
        <v>156</v>
      </c>
    </row>
    <row r="2285" s="13" customFormat="1">
      <c r="A2285" s="13"/>
      <c r="B2285" s="234"/>
      <c r="C2285" s="235"/>
      <c r="D2285" s="236" t="s">
        <v>167</v>
      </c>
      <c r="E2285" s="237" t="s">
        <v>36</v>
      </c>
      <c r="F2285" s="238" t="s">
        <v>1917</v>
      </c>
      <c r="G2285" s="235"/>
      <c r="H2285" s="237" t="s">
        <v>36</v>
      </c>
      <c r="I2285" s="239"/>
      <c r="J2285" s="235"/>
      <c r="K2285" s="235"/>
      <c r="L2285" s="240"/>
      <c r="M2285" s="241"/>
      <c r="N2285" s="242"/>
      <c r="O2285" s="242"/>
      <c r="P2285" s="242"/>
      <c r="Q2285" s="242"/>
      <c r="R2285" s="242"/>
      <c r="S2285" s="242"/>
      <c r="T2285" s="243"/>
      <c r="U2285" s="13"/>
      <c r="V2285" s="13"/>
      <c r="W2285" s="13"/>
      <c r="X2285" s="13"/>
      <c r="Y2285" s="13"/>
      <c r="Z2285" s="13"/>
      <c r="AA2285" s="13"/>
      <c r="AB2285" s="13"/>
      <c r="AC2285" s="13"/>
      <c r="AD2285" s="13"/>
      <c r="AE2285" s="13"/>
      <c r="AT2285" s="244" t="s">
        <v>167</v>
      </c>
      <c r="AU2285" s="244" t="s">
        <v>94</v>
      </c>
      <c r="AV2285" s="13" t="s">
        <v>91</v>
      </c>
      <c r="AW2285" s="13" t="s">
        <v>43</v>
      </c>
      <c r="AX2285" s="13" t="s">
        <v>83</v>
      </c>
      <c r="AY2285" s="244" t="s">
        <v>156</v>
      </c>
    </row>
    <row r="2286" s="13" customFormat="1">
      <c r="A2286" s="13"/>
      <c r="B2286" s="234"/>
      <c r="C2286" s="235"/>
      <c r="D2286" s="236" t="s">
        <v>167</v>
      </c>
      <c r="E2286" s="237" t="s">
        <v>36</v>
      </c>
      <c r="F2286" s="238" t="s">
        <v>1899</v>
      </c>
      <c r="G2286" s="235"/>
      <c r="H2286" s="237" t="s">
        <v>36</v>
      </c>
      <c r="I2286" s="239"/>
      <c r="J2286" s="235"/>
      <c r="K2286" s="235"/>
      <c r="L2286" s="240"/>
      <c r="M2286" s="241"/>
      <c r="N2286" s="242"/>
      <c r="O2286" s="242"/>
      <c r="P2286" s="242"/>
      <c r="Q2286" s="242"/>
      <c r="R2286" s="242"/>
      <c r="S2286" s="242"/>
      <c r="T2286" s="243"/>
      <c r="U2286" s="13"/>
      <c r="V2286" s="13"/>
      <c r="W2286" s="13"/>
      <c r="X2286" s="13"/>
      <c r="Y2286" s="13"/>
      <c r="Z2286" s="13"/>
      <c r="AA2286" s="13"/>
      <c r="AB2286" s="13"/>
      <c r="AC2286" s="13"/>
      <c r="AD2286" s="13"/>
      <c r="AE2286" s="13"/>
      <c r="AT2286" s="244" t="s">
        <v>167</v>
      </c>
      <c r="AU2286" s="244" t="s">
        <v>94</v>
      </c>
      <c r="AV2286" s="13" t="s">
        <v>91</v>
      </c>
      <c r="AW2286" s="13" t="s">
        <v>43</v>
      </c>
      <c r="AX2286" s="13" t="s">
        <v>83</v>
      </c>
      <c r="AY2286" s="244" t="s">
        <v>156</v>
      </c>
    </row>
    <row r="2287" s="13" customFormat="1">
      <c r="A2287" s="13"/>
      <c r="B2287" s="234"/>
      <c r="C2287" s="235"/>
      <c r="D2287" s="236" t="s">
        <v>167</v>
      </c>
      <c r="E2287" s="237" t="s">
        <v>36</v>
      </c>
      <c r="F2287" s="238" t="s">
        <v>1900</v>
      </c>
      <c r="G2287" s="235"/>
      <c r="H2287" s="237" t="s">
        <v>36</v>
      </c>
      <c r="I2287" s="239"/>
      <c r="J2287" s="235"/>
      <c r="K2287" s="235"/>
      <c r="L2287" s="240"/>
      <c r="M2287" s="241"/>
      <c r="N2287" s="242"/>
      <c r="O2287" s="242"/>
      <c r="P2287" s="242"/>
      <c r="Q2287" s="242"/>
      <c r="R2287" s="242"/>
      <c r="S2287" s="242"/>
      <c r="T2287" s="243"/>
      <c r="U2287" s="13"/>
      <c r="V2287" s="13"/>
      <c r="W2287" s="13"/>
      <c r="X2287" s="13"/>
      <c r="Y2287" s="13"/>
      <c r="Z2287" s="13"/>
      <c r="AA2287" s="13"/>
      <c r="AB2287" s="13"/>
      <c r="AC2287" s="13"/>
      <c r="AD2287" s="13"/>
      <c r="AE2287" s="13"/>
      <c r="AT2287" s="244" t="s">
        <v>167</v>
      </c>
      <c r="AU2287" s="244" t="s">
        <v>94</v>
      </c>
      <c r="AV2287" s="13" t="s">
        <v>91</v>
      </c>
      <c r="AW2287" s="13" t="s">
        <v>43</v>
      </c>
      <c r="AX2287" s="13" t="s">
        <v>83</v>
      </c>
      <c r="AY2287" s="244" t="s">
        <v>156</v>
      </c>
    </row>
    <row r="2288" s="13" customFormat="1">
      <c r="A2288" s="13"/>
      <c r="B2288" s="234"/>
      <c r="C2288" s="235"/>
      <c r="D2288" s="236" t="s">
        <v>167</v>
      </c>
      <c r="E2288" s="237" t="s">
        <v>36</v>
      </c>
      <c r="F2288" s="238" t="s">
        <v>1918</v>
      </c>
      <c r="G2288" s="235"/>
      <c r="H2288" s="237" t="s">
        <v>36</v>
      </c>
      <c r="I2288" s="239"/>
      <c r="J2288" s="235"/>
      <c r="K2288" s="235"/>
      <c r="L2288" s="240"/>
      <c r="M2288" s="241"/>
      <c r="N2288" s="242"/>
      <c r="O2288" s="242"/>
      <c r="P2288" s="242"/>
      <c r="Q2288" s="242"/>
      <c r="R2288" s="242"/>
      <c r="S2288" s="242"/>
      <c r="T2288" s="243"/>
      <c r="U2288" s="13"/>
      <c r="V2288" s="13"/>
      <c r="W2288" s="13"/>
      <c r="X2288" s="13"/>
      <c r="Y2288" s="13"/>
      <c r="Z2288" s="13"/>
      <c r="AA2288" s="13"/>
      <c r="AB2288" s="13"/>
      <c r="AC2288" s="13"/>
      <c r="AD2288" s="13"/>
      <c r="AE2288" s="13"/>
      <c r="AT2288" s="244" t="s">
        <v>167</v>
      </c>
      <c r="AU2288" s="244" t="s">
        <v>94</v>
      </c>
      <c r="AV2288" s="13" t="s">
        <v>91</v>
      </c>
      <c r="AW2288" s="13" t="s">
        <v>43</v>
      </c>
      <c r="AX2288" s="13" t="s">
        <v>83</v>
      </c>
      <c r="AY2288" s="244" t="s">
        <v>156</v>
      </c>
    </row>
    <row r="2289" s="13" customFormat="1">
      <c r="A2289" s="13"/>
      <c r="B2289" s="234"/>
      <c r="C2289" s="235"/>
      <c r="D2289" s="236" t="s">
        <v>167</v>
      </c>
      <c r="E2289" s="237" t="s">
        <v>36</v>
      </c>
      <c r="F2289" s="238" t="s">
        <v>1919</v>
      </c>
      <c r="G2289" s="235"/>
      <c r="H2289" s="237" t="s">
        <v>36</v>
      </c>
      <c r="I2289" s="239"/>
      <c r="J2289" s="235"/>
      <c r="K2289" s="235"/>
      <c r="L2289" s="240"/>
      <c r="M2289" s="241"/>
      <c r="N2289" s="242"/>
      <c r="O2289" s="242"/>
      <c r="P2289" s="242"/>
      <c r="Q2289" s="242"/>
      <c r="R2289" s="242"/>
      <c r="S2289" s="242"/>
      <c r="T2289" s="243"/>
      <c r="U2289" s="13"/>
      <c r="V2289" s="13"/>
      <c r="W2289" s="13"/>
      <c r="X2289" s="13"/>
      <c r="Y2289" s="13"/>
      <c r="Z2289" s="13"/>
      <c r="AA2289" s="13"/>
      <c r="AB2289" s="13"/>
      <c r="AC2289" s="13"/>
      <c r="AD2289" s="13"/>
      <c r="AE2289" s="13"/>
      <c r="AT2289" s="244" t="s">
        <v>167</v>
      </c>
      <c r="AU2289" s="244" t="s">
        <v>94</v>
      </c>
      <c r="AV2289" s="13" t="s">
        <v>91</v>
      </c>
      <c r="AW2289" s="13" t="s">
        <v>43</v>
      </c>
      <c r="AX2289" s="13" t="s">
        <v>83</v>
      </c>
      <c r="AY2289" s="244" t="s">
        <v>156</v>
      </c>
    </row>
    <row r="2290" s="13" customFormat="1">
      <c r="A2290" s="13"/>
      <c r="B2290" s="234"/>
      <c r="C2290" s="235"/>
      <c r="D2290" s="236" t="s">
        <v>167</v>
      </c>
      <c r="E2290" s="237" t="s">
        <v>36</v>
      </c>
      <c r="F2290" s="238" t="s">
        <v>1901</v>
      </c>
      <c r="G2290" s="235"/>
      <c r="H2290" s="237" t="s">
        <v>36</v>
      </c>
      <c r="I2290" s="239"/>
      <c r="J2290" s="235"/>
      <c r="K2290" s="235"/>
      <c r="L2290" s="240"/>
      <c r="M2290" s="241"/>
      <c r="N2290" s="242"/>
      <c r="O2290" s="242"/>
      <c r="P2290" s="242"/>
      <c r="Q2290" s="242"/>
      <c r="R2290" s="242"/>
      <c r="S2290" s="242"/>
      <c r="T2290" s="243"/>
      <c r="U2290" s="13"/>
      <c r="V2290" s="13"/>
      <c r="W2290" s="13"/>
      <c r="X2290" s="13"/>
      <c r="Y2290" s="13"/>
      <c r="Z2290" s="13"/>
      <c r="AA2290" s="13"/>
      <c r="AB2290" s="13"/>
      <c r="AC2290" s="13"/>
      <c r="AD2290" s="13"/>
      <c r="AE2290" s="13"/>
      <c r="AT2290" s="244" t="s">
        <v>167</v>
      </c>
      <c r="AU2290" s="244" t="s">
        <v>94</v>
      </c>
      <c r="AV2290" s="13" t="s">
        <v>91</v>
      </c>
      <c r="AW2290" s="13" t="s">
        <v>43</v>
      </c>
      <c r="AX2290" s="13" t="s">
        <v>83</v>
      </c>
      <c r="AY2290" s="244" t="s">
        <v>156</v>
      </c>
    </row>
    <row r="2291" s="13" customFormat="1">
      <c r="A2291" s="13"/>
      <c r="B2291" s="234"/>
      <c r="C2291" s="235"/>
      <c r="D2291" s="236" t="s">
        <v>167</v>
      </c>
      <c r="E2291" s="237" t="s">
        <v>36</v>
      </c>
      <c r="F2291" s="238" t="s">
        <v>1926</v>
      </c>
      <c r="G2291" s="235"/>
      <c r="H2291" s="237" t="s">
        <v>36</v>
      </c>
      <c r="I2291" s="239"/>
      <c r="J2291" s="235"/>
      <c r="K2291" s="235"/>
      <c r="L2291" s="240"/>
      <c r="M2291" s="241"/>
      <c r="N2291" s="242"/>
      <c r="O2291" s="242"/>
      <c r="P2291" s="242"/>
      <c r="Q2291" s="242"/>
      <c r="R2291" s="242"/>
      <c r="S2291" s="242"/>
      <c r="T2291" s="243"/>
      <c r="U2291" s="13"/>
      <c r="V2291" s="13"/>
      <c r="W2291" s="13"/>
      <c r="X2291" s="13"/>
      <c r="Y2291" s="13"/>
      <c r="Z2291" s="13"/>
      <c r="AA2291" s="13"/>
      <c r="AB2291" s="13"/>
      <c r="AC2291" s="13"/>
      <c r="AD2291" s="13"/>
      <c r="AE2291" s="13"/>
      <c r="AT2291" s="244" t="s">
        <v>167</v>
      </c>
      <c r="AU2291" s="244" t="s">
        <v>94</v>
      </c>
      <c r="AV2291" s="13" t="s">
        <v>91</v>
      </c>
      <c r="AW2291" s="13" t="s">
        <v>43</v>
      </c>
      <c r="AX2291" s="13" t="s">
        <v>83</v>
      </c>
      <c r="AY2291" s="244" t="s">
        <v>156</v>
      </c>
    </row>
    <row r="2292" s="14" customFormat="1">
      <c r="A2292" s="14"/>
      <c r="B2292" s="245"/>
      <c r="C2292" s="246"/>
      <c r="D2292" s="236" t="s">
        <v>167</v>
      </c>
      <c r="E2292" s="247" t="s">
        <v>36</v>
      </c>
      <c r="F2292" s="248" t="s">
        <v>2291</v>
      </c>
      <c r="G2292" s="246"/>
      <c r="H2292" s="249">
        <v>2.6779999999999999</v>
      </c>
      <c r="I2292" s="250"/>
      <c r="J2292" s="246"/>
      <c r="K2292" s="246"/>
      <c r="L2292" s="251"/>
      <c r="M2292" s="252"/>
      <c r="N2292" s="253"/>
      <c r="O2292" s="253"/>
      <c r="P2292" s="253"/>
      <c r="Q2292" s="253"/>
      <c r="R2292" s="253"/>
      <c r="S2292" s="253"/>
      <c r="T2292" s="254"/>
      <c r="U2292" s="14"/>
      <c r="V2292" s="14"/>
      <c r="W2292" s="14"/>
      <c r="X2292" s="14"/>
      <c r="Y2292" s="14"/>
      <c r="Z2292" s="14"/>
      <c r="AA2292" s="14"/>
      <c r="AB2292" s="14"/>
      <c r="AC2292" s="14"/>
      <c r="AD2292" s="14"/>
      <c r="AE2292" s="14"/>
      <c r="AT2292" s="255" t="s">
        <v>167</v>
      </c>
      <c r="AU2292" s="255" t="s">
        <v>94</v>
      </c>
      <c r="AV2292" s="14" t="s">
        <v>94</v>
      </c>
      <c r="AW2292" s="14" t="s">
        <v>43</v>
      </c>
      <c r="AX2292" s="14" t="s">
        <v>83</v>
      </c>
      <c r="AY2292" s="255" t="s">
        <v>156</v>
      </c>
    </row>
    <row r="2293" s="15" customFormat="1">
      <c r="A2293" s="15"/>
      <c r="B2293" s="256"/>
      <c r="C2293" s="257"/>
      <c r="D2293" s="236" t="s">
        <v>167</v>
      </c>
      <c r="E2293" s="258" t="s">
        <v>36</v>
      </c>
      <c r="F2293" s="259" t="s">
        <v>250</v>
      </c>
      <c r="G2293" s="257"/>
      <c r="H2293" s="260">
        <v>2.6779999999999999</v>
      </c>
      <c r="I2293" s="261"/>
      <c r="J2293" s="257"/>
      <c r="K2293" s="257"/>
      <c r="L2293" s="262"/>
      <c r="M2293" s="263"/>
      <c r="N2293" s="264"/>
      <c r="O2293" s="264"/>
      <c r="P2293" s="264"/>
      <c r="Q2293" s="264"/>
      <c r="R2293" s="264"/>
      <c r="S2293" s="264"/>
      <c r="T2293" s="265"/>
      <c r="U2293" s="15"/>
      <c r="V2293" s="15"/>
      <c r="W2293" s="15"/>
      <c r="X2293" s="15"/>
      <c r="Y2293" s="15"/>
      <c r="Z2293" s="15"/>
      <c r="AA2293" s="15"/>
      <c r="AB2293" s="15"/>
      <c r="AC2293" s="15"/>
      <c r="AD2293" s="15"/>
      <c r="AE2293" s="15"/>
      <c r="AT2293" s="266" t="s">
        <v>167</v>
      </c>
      <c r="AU2293" s="266" t="s">
        <v>94</v>
      </c>
      <c r="AV2293" s="15" t="s">
        <v>163</v>
      </c>
      <c r="AW2293" s="15" t="s">
        <v>43</v>
      </c>
      <c r="AX2293" s="15" t="s">
        <v>91</v>
      </c>
      <c r="AY2293" s="266" t="s">
        <v>156</v>
      </c>
    </row>
    <row r="2294" s="2" customFormat="1" ht="24.15" customHeight="1">
      <c r="A2294" s="42"/>
      <c r="B2294" s="43"/>
      <c r="C2294" s="216" t="s">
        <v>2292</v>
      </c>
      <c r="D2294" s="216" t="s">
        <v>158</v>
      </c>
      <c r="E2294" s="217" t="s">
        <v>2293</v>
      </c>
      <c r="F2294" s="218" t="s">
        <v>2294</v>
      </c>
      <c r="G2294" s="219" t="s">
        <v>226</v>
      </c>
      <c r="H2294" s="220">
        <v>4</v>
      </c>
      <c r="I2294" s="221"/>
      <c r="J2294" s="222">
        <f>ROUND(I2294*H2294,2)</f>
        <v>0</v>
      </c>
      <c r="K2294" s="218" t="s">
        <v>162</v>
      </c>
      <c r="L2294" s="48"/>
      <c r="M2294" s="223" t="s">
        <v>36</v>
      </c>
      <c r="N2294" s="224" t="s">
        <v>54</v>
      </c>
      <c r="O2294" s="88"/>
      <c r="P2294" s="225">
        <f>O2294*H2294</f>
        <v>0</v>
      </c>
      <c r="Q2294" s="225">
        <v>0</v>
      </c>
      <c r="R2294" s="225">
        <f>Q2294*H2294</f>
        <v>0</v>
      </c>
      <c r="S2294" s="225">
        <v>0</v>
      </c>
      <c r="T2294" s="226">
        <f>S2294*H2294</f>
        <v>0</v>
      </c>
      <c r="U2294" s="42"/>
      <c r="V2294" s="42"/>
      <c r="W2294" s="42"/>
      <c r="X2294" s="42"/>
      <c r="Y2294" s="42"/>
      <c r="Z2294" s="42"/>
      <c r="AA2294" s="42"/>
      <c r="AB2294" s="42"/>
      <c r="AC2294" s="42"/>
      <c r="AD2294" s="42"/>
      <c r="AE2294" s="42"/>
      <c r="AR2294" s="227" t="s">
        <v>291</v>
      </c>
      <c r="AT2294" s="227" t="s">
        <v>158</v>
      </c>
      <c r="AU2294" s="227" t="s">
        <v>94</v>
      </c>
      <c r="AY2294" s="20" t="s">
        <v>156</v>
      </c>
      <c r="BE2294" s="228">
        <f>IF(N2294="základní",J2294,0)</f>
        <v>0</v>
      </c>
      <c r="BF2294" s="228">
        <f>IF(N2294="snížená",J2294,0)</f>
        <v>0</v>
      </c>
      <c r="BG2294" s="228">
        <f>IF(N2294="zákl. přenesená",J2294,0)</f>
        <v>0</v>
      </c>
      <c r="BH2294" s="228">
        <f>IF(N2294="sníž. přenesená",J2294,0)</f>
        <v>0</v>
      </c>
      <c r="BI2294" s="228">
        <f>IF(N2294="nulová",J2294,0)</f>
        <v>0</v>
      </c>
      <c r="BJ2294" s="20" t="s">
        <v>91</v>
      </c>
      <c r="BK2294" s="228">
        <f>ROUND(I2294*H2294,2)</f>
        <v>0</v>
      </c>
      <c r="BL2294" s="20" t="s">
        <v>291</v>
      </c>
      <c r="BM2294" s="227" t="s">
        <v>2295</v>
      </c>
    </row>
    <row r="2295" s="2" customFormat="1">
      <c r="A2295" s="42"/>
      <c r="B2295" s="43"/>
      <c r="C2295" s="44"/>
      <c r="D2295" s="229" t="s">
        <v>165</v>
      </c>
      <c r="E2295" s="44"/>
      <c r="F2295" s="230" t="s">
        <v>2296</v>
      </c>
      <c r="G2295" s="44"/>
      <c r="H2295" s="44"/>
      <c r="I2295" s="231"/>
      <c r="J2295" s="44"/>
      <c r="K2295" s="44"/>
      <c r="L2295" s="48"/>
      <c r="M2295" s="232"/>
      <c r="N2295" s="233"/>
      <c r="O2295" s="88"/>
      <c r="P2295" s="88"/>
      <c r="Q2295" s="88"/>
      <c r="R2295" s="88"/>
      <c r="S2295" s="88"/>
      <c r="T2295" s="89"/>
      <c r="U2295" s="42"/>
      <c r="V2295" s="42"/>
      <c r="W2295" s="42"/>
      <c r="X2295" s="42"/>
      <c r="Y2295" s="42"/>
      <c r="Z2295" s="42"/>
      <c r="AA2295" s="42"/>
      <c r="AB2295" s="42"/>
      <c r="AC2295" s="42"/>
      <c r="AD2295" s="42"/>
      <c r="AE2295" s="42"/>
      <c r="AT2295" s="20" t="s">
        <v>165</v>
      </c>
      <c r="AU2295" s="20" t="s">
        <v>94</v>
      </c>
    </row>
    <row r="2296" s="2" customFormat="1">
      <c r="A2296" s="42"/>
      <c r="B2296" s="43"/>
      <c r="C2296" s="44"/>
      <c r="D2296" s="236" t="s">
        <v>413</v>
      </c>
      <c r="E2296" s="44"/>
      <c r="F2296" s="278" t="s">
        <v>2297</v>
      </c>
      <c r="G2296" s="44"/>
      <c r="H2296" s="44"/>
      <c r="I2296" s="231"/>
      <c r="J2296" s="44"/>
      <c r="K2296" s="44"/>
      <c r="L2296" s="48"/>
      <c r="M2296" s="232"/>
      <c r="N2296" s="233"/>
      <c r="O2296" s="88"/>
      <c r="P2296" s="88"/>
      <c r="Q2296" s="88"/>
      <c r="R2296" s="88"/>
      <c r="S2296" s="88"/>
      <c r="T2296" s="89"/>
      <c r="U2296" s="42"/>
      <c r="V2296" s="42"/>
      <c r="W2296" s="42"/>
      <c r="X2296" s="42"/>
      <c r="Y2296" s="42"/>
      <c r="Z2296" s="42"/>
      <c r="AA2296" s="42"/>
      <c r="AB2296" s="42"/>
      <c r="AC2296" s="42"/>
      <c r="AD2296" s="42"/>
      <c r="AE2296" s="42"/>
      <c r="AT2296" s="20" t="s">
        <v>413</v>
      </c>
      <c r="AU2296" s="20" t="s">
        <v>94</v>
      </c>
    </row>
    <row r="2297" s="13" customFormat="1">
      <c r="A2297" s="13"/>
      <c r="B2297" s="234"/>
      <c r="C2297" s="235"/>
      <c r="D2297" s="236" t="s">
        <v>167</v>
      </c>
      <c r="E2297" s="237" t="s">
        <v>36</v>
      </c>
      <c r="F2297" s="238" t="s">
        <v>1922</v>
      </c>
      <c r="G2297" s="235"/>
      <c r="H2297" s="237" t="s">
        <v>36</v>
      </c>
      <c r="I2297" s="239"/>
      <c r="J2297" s="235"/>
      <c r="K2297" s="235"/>
      <c r="L2297" s="240"/>
      <c r="M2297" s="241"/>
      <c r="N2297" s="242"/>
      <c r="O2297" s="242"/>
      <c r="P2297" s="242"/>
      <c r="Q2297" s="242"/>
      <c r="R2297" s="242"/>
      <c r="S2297" s="242"/>
      <c r="T2297" s="243"/>
      <c r="U2297" s="13"/>
      <c r="V2297" s="13"/>
      <c r="W2297" s="13"/>
      <c r="X2297" s="13"/>
      <c r="Y2297" s="13"/>
      <c r="Z2297" s="13"/>
      <c r="AA2297" s="13"/>
      <c r="AB2297" s="13"/>
      <c r="AC2297" s="13"/>
      <c r="AD2297" s="13"/>
      <c r="AE2297" s="13"/>
      <c r="AT2297" s="244" t="s">
        <v>167</v>
      </c>
      <c r="AU2297" s="244" t="s">
        <v>94</v>
      </c>
      <c r="AV2297" s="13" t="s">
        <v>91</v>
      </c>
      <c r="AW2297" s="13" t="s">
        <v>43</v>
      </c>
      <c r="AX2297" s="13" t="s">
        <v>83</v>
      </c>
      <c r="AY2297" s="244" t="s">
        <v>156</v>
      </c>
    </row>
    <row r="2298" s="13" customFormat="1">
      <c r="A2298" s="13"/>
      <c r="B2298" s="234"/>
      <c r="C2298" s="235"/>
      <c r="D2298" s="236" t="s">
        <v>167</v>
      </c>
      <c r="E2298" s="237" t="s">
        <v>36</v>
      </c>
      <c r="F2298" s="238" t="s">
        <v>1923</v>
      </c>
      <c r="G2298" s="235"/>
      <c r="H2298" s="237" t="s">
        <v>36</v>
      </c>
      <c r="I2298" s="239"/>
      <c r="J2298" s="235"/>
      <c r="K2298" s="235"/>
      <c r="L2298" s="240"/>
      <c r="M2298" s="241"/>
      <c r="N2298" s="242"/>
      <c r="O2298" s="242"/>
      <c r="P2298" s="242"/>
      <c r="Q2298" s="242"/>
      <c r="R2298" s="242"/>
      <c r="S2298" s="242"/>
      <c r="T2298" s="243"/>
      <c r="U2298" s="13"/>
      <c r="V2298" s="13"/>
      <c r="W2298" s="13"/>
      <c r="X2298" s="13"/>
      <c r="Y2298" s="13"/>
      <c r="Z2298" s="13"/>
      <c r="AA2298" s="13"/>
      <c r="AB2298" s="13"/>
      <c r="AC2298" s="13"/>
      <c r="AD2298" s="13"/>
      <c r="AE2298" s="13"/>
      <c r="AT2298" s="244" t="s">
        <v>167</v>
      </c>
      <c r="AU2298" s="244" t="s">
        <v>94</v>
      </c>
      <c r="AV2298" s="13" t="s">
        <v>91</v>
      </c>
      <c r="AW2298" s="13" t="s">
        <v>43</v>
      </c>
      <c r="AX2298" s="13" t="s">
        <v>83</v>
      </c>
      <c r="AY2298" s="244" t="s">
        <v>156</v>
      </c>
    </row>
    <row r="2299" s="13" customFormat="1">
      <c r="A2299" s="13"/>
      <c r="B2299" s="234"/>
      <c r="C2299" s="235"/>
      <c r="D2299" s="236" t="s">
        <v>167</v>
      </c>
      <c r="E2299" s="237" t="s">
        <v>36</v>
      </c>
      <c r="F2299" s="238" t="s">
        <v>1899</v>
      </c>
      <c r="G2299" s="235"/>
      <c r="H2299" s="237" t="s">
        <v>36</v>
      </c>
      <c r="I2299" s="239"/>
      <c r="J2299" s="235"/>
      <c r="K2299" s="235"/>
      <c r="L2299" s="240"/>
      <c r="M2299" s="241"/>
      <c r="N2299" s="242"/>
      <c r="O2299" s="242"/>
      <c r="P2299" s="242"/>
      <c r="Q2299" s="242"/>
      <c r="R2299" s="242"/>
      <c r="S2299" s="242"/>
      <c r="T2299" s="243"/>
      <c r="U2299" s="13"/>
      <c r="V2299" s="13"/>
      <c r="W2299" s="13"/>
      <c r="X2299" s="13"/>
      <c r="Y2299" s="13"/>
      <c r="Z2299" s="13"/>
      <c r="AA2299" s="13"/>
      <c r="AB2299" s="13"/>
      <c r="AC2299" s="13"/>
      <c r="AD2299" s="13"/>
      <c r="AE2299" s="13"/>
      <c r="AT2299" s="244" t="s">
        <v>167</v>
      </c>
      <c r="AU2299" s="244" t="s">
        <v>94</v>
      </c>
      <c r="AV2299" s="13" t="s">
        <v>91</v>
      </c>
      <c r="AW2299" s="13" t="s">
        <v>43</v>
      </c>
      <c r="AX2299" s="13" t="s">
        <v>83</v>
      </c>
      <c r="AY2299" s="244" t="s">
        <v>156</v>
      </c>
    </row>
    <row r="2300" s="13" customFormat="1">
      <c r="A2300" s="13"/>
      <c r="B2300" s="234"/>
      <c r="C2300" s="235"/>
      <c r="D2300" s="236" t="s">
        <v>167</v>
      </c>
      <c r="E2300" s="237" t="s">
        <v>36</v>
      </c>
      <c r="F2300" s="238" t="s">
        <v>1900</v>
      </c>
      <c r="G2300" s="235"/>
      <c r="H2300" s="237" t="s">
        <v>36</v>
      </c>
      <c r="I2300" s="239"/>
      <c r="J2300" s="235"/>
      <c r="K2300" s="235"/>
      <c r="L2300" s="240"/>
      <c r="M2300" s="241"/>
      <c r="N2300" s="242"/>
      <c r="O2300" s="242"/>
      <c r="P2300" s="242"/>
      <c r="Q2300" s="242"/>
      <c r="R2300" s="242"/>
      <c r="S2300" s="242"/>
      <c r="T2300" s="243"/>
      <c r="U2300" s="13"/>
      <c r="V2300" s="13"/>
      <c r="W2300" s="13"/>
      <c r="X2300" s="13"/>
      <c r="Y2300" s="13"/>
      <c r="Z2300" s="13"/>
      <c r="AA2300" s="13"/>
      <c r="AB2300" s="13"/>
      <c r="AC2300" s="13"/>
      <c r="AD2300" s="13"/>
      <c r="AE2300" s="13"/>
      <c r="AT2300" s="244" t="s">
        <v>167</v>
      </c>
      <c r="AU2300" s="244" t="s">
        <v>94</v>
      </c>
      <c r="AV2300" s="13" t="s">
        <v>91</v>
      </c>
      <c r="AW2300" s="13" t="s">
        <v>43</v>
      </c>
      <c r="AX2300" s="13" t="s">
        <v>83</v>
      </c>
      <c r="AY2300" s="244" t="s">
        <v>156</v>
      </c>
    </row>
    <row r="2301" s="13" customFormat="1">
      <c r="A2301" s="13"/>
      <c r="B2301" s="234"/>
      <c r="C2301" s="235"/>
      <c r="D2301" s="236" t="s">
        <v>167</v>
      </c>
      <c r="E2301" s="237" t="s">
        <v>36</v>
      </c>
      <c r="F2301" s="238" t="s">
        <v>1918</v>
      </c>
      <c r="G2301" s="235"/>
      <c r="H2301" s="237" t="s">
        <v>36</v>
      </c>
      <c r="I2301" s="239"/>
      <c r="J2301" s="235"/>
      <c r="K2301" s="235"/>
      <c r="L2301" s="240"/>
      <c r="M2301" s="241"/>
      <c r="N2301" s="242"/>
      <c r="O2301" s="242"/>
      <c r="P2301" s="242"/>
      <c r="Q2301" s="242"/>
      <c r="R2301" s="242"/>
      <c r="S2301" s="242"/>
      <c r="T2301" s="243"/>
      <c r="U2301" s="13"/>
      <c r="V2301" s="13"/>
      <c r="W2301" s="13"/>
      <c r="X2301" s="13"/>
      <c r="Y2301" s="13"/>
      <c r="Z2301" s="13"/>
      <c r="AA2301" s="13"/>
      <c r="AB2301" s="13"/>
      <c r="AC2301" s="13"/>
      <c r="AD2301" s="13"/>
      <c r="AE2301" s="13"/>
      <c r="AT2301" s="244" t="s">
        <v>167</v>
      </c>
      <c r="AU2301" s="244" t="s">
        <v>94</v>
      </c>
      <c r="AV2301" s="13" t="s">
        <v>91</v>
      </c>
      <c r="AW2301" s="13" t="s">
        <v>43</v>
      </c>
      <c r="AX2301" s="13" t="s">
        <v>83</v>
      </c>
      <c r="AY2301" s="244" t="s">
        <v>156</v>
      </c>
    </row>
    <row r="2302" s="13" customFormat="1">
      <c r="A2302" s="13"/>
      <c r="B2302" s="234"/>
      <c r="C2302" s="235"/>
      <c r="D2302" s="236" t="s">
        <v>167</v>
      </c>
      <c r="E2302" s="237" t="s">
        <v>36</v>
      </c>
      <c r="F2302" s="238" t="s">
        <v>1919</v>
      </c>
      <c r="G2302" s="235"/>
      <c r="H2302" s="237" t="s">
        <v>36</v>
      </c>
      <c r="I2302" s="239"/>
      <c r="J2302" s="235"/>
      <c r="K2302" s="235"/>
      <c r="L2302" s="240"/>
      <c r="M2302" s="241"/>
      <c r="N2302" s="242"/>
      <c r="O2302" s="242"/>
      <c r="P2302" s="242"/>
      <c r="Q2302" s="242"/>
      <c r="R2302" s="242"/>
      <c r="S2302" s="242"/>
      <c r="T2302" s="243"/>
      <c r="U2302" s="13"/>
      <c r="V2302" s="13"/>
      <c r="W2302" s="13"/>
      <c r="X2302" s="13"/>
      <c r="Y2302" s="13"/>
      <c r="Z2302" s="13"/>
      <c r="AA2302" s="13"/>
      <c r="AB2302" s="13"/>
      <c r="AC2302" s="13"/>
      <c r="AD2302" s="13"/>
      <c r="AE2302" s="13"/>
      <c r="AT2302" s="244" t="s">
        <v>167</v>
      </c>
      <c r="AU2302" s="244" t="s">
        <v>94</v>
      </c>
      <c r="AV2302" s="13" t="s">
        <v>91</v>
      </c>
      <c r="AW2302" s="13" t="s">
        <v>43</v>
      </c>
      <c r="AX2302" s="13" t="s">
        <v>83</v>
      </c>
      <c r="AY2302" s="244" t="s">
        <v>156</v>
      </c>
    </row>
    <row r="2303" s="13" customFormat="1">
      <c r="A2303" s="13"/>
      <c r="B2303" s="234"/>
      <c r="C2303" s="235"/>
      <c r="D2303" s="236" t="s">
        <v>167</v>
      </c>
      <c r="E2303" s="237" t="s">
        <v>36</v>
      </c>
      <c r="F2303" s="238" t="s">
        <v>1901</v>
      </c>
      <c r="G2303" s="235"/>
      <c r="H2303" s="237" t="s">
        <v>36</v>
      </c>
      <c r="I2303" s="239"/>
      <c r="J2303" s="235"/>
      <c r="K2303" s="235"/>
      <c r="L2303" s="240"/>
      <c r="M2303" s="241"/>
      <c r="N2303" s="242"/>
      <c r="O2303" s="242"/>
      <c r="P2303" s="242"/>
      <c r="Q2303" s="242"/>
      <c r="R2303" s="242"/>
      <c r="S2303" s="242"/>
      <c r="T2303" s="243"/>
      <c r="U2303" s="13"/>
      <c r="V2303" s="13"/>
      <c r="W2303" s="13"/>
      <c r="X2303" s="13"/>
      <c r="Y2303" s="13"/>
      <c r="Z2303" s="13"/>
      <c r="AA2303" s="13"/>
      <c r="AB2303" s="13"/>
      <c r="AC2303" s="13"/>
      <c r="AD2303" s="13"/>
      <c r="AE2303" s="13"/>
      <c r="AT2303" s="244" t="s">
        <v>167</v>
      </c>
      <c r="AU2303" s="244" t="s">
        <v>94</v>
      </c>
      <c r="AV2303" s="13" t="s">
        <v>91</v>
      </c>
      <c r="AW2303" s="13" t="s">
        <v>43</v>
      </c>
      <c r="AX2303" s="13" t="s">
        <v>83</v>
      </c>
      <c r="AY2303" s="244" t="s">
        <v>156</v>
      </c>
    </row>
    <row r="2304" s="13" customFormat="1">
      <c r="A2304" s="13"/>
      <c r="B2304" s="234"/>
      <c r="C2304" s="235"/>
      <c r="D2304" s="236" t="s">
        <v>167</v>
      </c>
      <c r="E2304" s="237" t="s">
        <v>36</v>
      </c>
      <c r="F2304" s="238" t="s">
        <v>1924</v>
      </c>
      <c r="G2304" s="235"/>
      <c r="H2304" s="237" t="s">
        <v>36</v>
      </c>
      <c r="I2304" s="239"/>
      <c r="J2304" s="235"/>
      <c r="K2304" s="235"/>
      <c r="L2304" s="240"/>
      <c r="M2304" s="241"/>
      <c r="N2304" s="242"/>
      <c r="O2304" s="242"/>
      <c r="P2304" s="242"/>
      <c r="Q2304" s="242"/>
      <c r="R2304" s="242"/>
      <c r="S2304" s="242"/>
      <c r="T2304" s="243"/>
      <c r="U2304" s="13"/>
      <c r="V2304" s="13"/>
      <c r="W2304" s="13"/>
      <c r="X2304" s="13"/>
      <c r="Y2304" s="13"/>
      <c r="Z2304" s="13"/>
      <c r="AA2304" s="13"/>
      <c r="AB2304" s="13"/>
      <c r="AC2304" s="13"/>
      <c r="AD2304" s="13"/>
      <c r="AE2304" s="13"/>
      <c r="AT2304" s="244" t="s">
        <v>167</v>
      </c>
      <c r="AU2304" s="244" t="s">
        <v>94</v>
      </c>
      <c r="AV2304" s="13" t="s">
        <v>91</v>
      </c>
      <c r="AW2304" s="13" t="s">
        <v>43</v>
      </c>
      <c r="AX2304" s="13" t="s">
        <v>83</v>
      </c>
      <c r="AY2304" s="244" t="s">
        <v>156</v>
      </c>
    </row>
    <row r="2305" s="14" customFormat="1">
      <c r="A2305" s="14"/>
      <c r="B2305" s="245"/>
      <c r="C2305" s="246"/>
      <c r="D2305" s="236" t="s">
        <v>167</v>
      </c>
      <c r="E2305" s="247" t="s">
        <v>36</v>
      </c>
      <c r="F2305" s="248" t="s">
        <v>91</v>
      </c>
      <c r="G2305" s="246"/>
      <c r="H2305" s="249">
        <v>1</v>
      </c>
      <c r="I2305" s="250"/>
      <c r="J2305" s="246"/>
      <c r="K2305" s="246"/>
      <c r="L2305" s="251"/>
      <c r="M2305" s="252"/>
      <c r="N2305" s="253"/>
      <c r="O2305" s="253"/>
      <c r="P2305" s="253"/>
      <c r="Q2305" s="253"/>
      <c r="R2305" s="253"/>
      <c r="S2305" s="253"/>
      <c r="T2305" s="254"/>
      <c r="U2305" s="14"/>
      <c r="V2305" s="14"/>
      <c r="W2305" s="14"/>
      <c r="X2305" s="14"/>
      <c r="Y2305" s="14"/>
      <c r="Z2305" s="14"/>
      <c r="AA2305" s="14"/>
      <c r="AB2305" s="14"/>
      <c r="AC2305" s="14"/>
      <c r="AD2305" s="14"/>
      <c r="AE2305" s="14"/>
      <c r="AT2305" s="255" t="s">
        <v>167</v>
      </c>
      <c r="AU2305" s="255" t="s">
        <v>94</v>
      </c>
      <c r="AV2305" s="14" t="s">
        <v>94</v>
      </c>
      <c r="AW2305" s="14" t="s">
        <v>43</v>
      </c>
      <c r="AX2305" s="14" t="s">
        <v>83</v>
      </c>
      <c r="AY2305" s="255" t="s">
        <v>156</v>
      </c>
    </row>
    <row r="2306" s="13" customFormat="1">
      <c r="A2306" s="13"/>
      <c r="B2306" s="234"/>
      <c r="C2306" s="235"/>
      <c r="D2306" s="236" t="s">
        <v>167</v>
      </c>
      <c r="E2306" s="237" t="s">
        <v>36</v>
      </c>
      <c r="F2306" s="238" t="s">
        <v>1922</v>
      </c>
      <c r="G2306" s="235"/>
      <c r="H2306" s="237" t="s">
        <v>36</v>
      </c>
      <c r="I2306" s="239"/>
      <c r="J2306" s="235"/>
      <c r="K2306" s="235"/>
      <c r="L2306" s="240"/>
      <c r="M2306" s="241"/>
      <c r="N2306" s="242"/>
      <c r="O2306" s="242"/>
      <c r="P2306" s="242"/>
      <c r="Q2306" s="242"/>
      <c r="R2306" s="242"/>
      <c r="S2306" s="242"/>
      <c r="T2306" s="243"/>
      <c r="U2306" s="13"/>
      <c r="V2306" s="13"/>
      <c r="W2306" s="13"/>
      <c r="X2306" s="13"/>
      <c r="Y2306" s="13"/>
      <c r="Z2306" s="13"/>
      <c r="AA2306" s="13"/>
      <c r="AB2306" s="13"/>
      <c r="AC2306" s="13"/>
      <c r="AD2306" s="13"/>
      <c r="AE2306" s="13"/>
      <c r="AT2306" s="244" t="s">
        <v>167</v>
      </c>
      <c r="AU2306" s="244" t="s">
        <v>94</v>
      </c>
      <c r="AV2306" s="13" t="s">
        <v>91</v>
      </c>
      <c r="AW2306" s="13" t="s">
        <v>43</v>
      </c>
      <c r="AX2306" s="13" t="s">
        <v>83</v>
      </c>
      <c r="AY2306" s="244" t="s">
        <v>156</v>
      </c>
    </row>
    <row r="2307" s="13" customFormat="1">
      <c r="A2307" s="13"/>
      <c r="B2307" s="234"/>
      <c r="C2307" s="235"/>
      <c r="D2307" s="236" t="s">
        <v>167</v>
      </c>
      <c r="E2307" s="237" t="s">
        <v>36</v>
      </c>
      <c r="F2307" s="238" t="s">
        <v>1927</v>
      </c>
      <c r="G2307" s="235"/>
      <c r="H2307" s="237" t="s">
        <v>36</v>
      </c>
      <c r="I2307" s="239"/>
      <c r="J2307" s="235"/>
      <c r="K2307" s="235"/>
      <c r="L2307" s="240"/>
      <c r="M2307" s="241"/>
      <c r="N2307" s="242"/>
      <c r="O2307" s="242"/>
      <c r="P2307" s="242"/>
      <c r="Q2307" s="242"/>
      <c r="R2307" s="242"/>
      <c r="S2307" s="242"/>
      <c r="T2307" s="243"/>
      <c r="U2307" s="13"/>
      <c r="V2307" s="13"/>
      <c r="W2307" s="13"/>
      <c r="X2307" s="13"/>
      <c r="Y2307" s="13"/>
      <c r="Z2307" s="13"/>
      <c r="AA2307" s="13"/>
      <c r="AB2307" s="13"/>
      <c r="AC2307" s="13"/>
      <c r="AD2307" s="13"/>
      <c r="AE2307" s="13"/>
      <c r="AT2307" s="244" t="s">
        <v>167</v>
      </c>
      <c r="AU2307" s="244" t="s">
        <v>94</v>
      </c>
      <c r="AV2307" s="13" t="s">
        <v>91</v>
      </c>
      <c r="AW2307" s="13" t="s">
        <v>43</v>
      </c>
      <c r="AX2307" s="13" t="s">
        <v>83</v>
      </c>
      <c r="AY2307" s="244" t="s">
        <v>156</v>
      </c>
    </row>
    <row r="2308" s="13" customFormat="1">
      <c r="A2308" s="13"/>
      <c r="B2308" s="234"/>
      <c r="C2308" s="235"/>
      <c r="D2308" s="236" t="s">
        <v>167</v>
      </c>
      <c r="E2308" s="237" t="s">
        <v>36</v>
      </c>
      <c r="F2308" s="238" t="s">
        <v>1899</v>
      </c>
      <c r="G2308" s="235"/>
      <c r="H2308" s="237" t="s">
        <v>36</v>
      </c>
      <c r="I2308" s="239"/>
      <c r="J2308" s="235"/>
      <c r="K2308" s="235"/>
      <c r="L2308" s="240"/>
      <c r="M2308" s="241"/>
      <c r="N2308" s="242"/>
      <c r="O2308" s="242"/>
      <c r="P2308" s="242"/>
      <c r="Q2308" s="242"/>
      <c r="R2308" s="242"/>
      <c r="S2308" s="242"/>
      <c r="T2308" s="243"/>
      <c r="U2308" s="13"/>
      <c r="V2308" s="13"/>
      <c r="W2308" s="13"/>
      <c r="X2308" s="13"/>
      <c r="Y2308" s="13"/>
      <c r="Z2308" s="13"/>
      <c r="AA2308" s="13"/>
      <c r="AB2308" s="13"/>
      <c r="AC2308" s="13"/>
      <c r="AD2308" s="13"/>
      <c r="AE2308" s="13"/>
      <c r="AT2308" s="244" t="s">
        <v>167</v>
      </c>
      <c r="AU2308" s="244" t="s">
        <v>94</v>
      </c>
      <c r="AV2308" s="13" t="s">
        <v>91</v>
      </c>
      <c r="AW2308" s="13" t="s">
        <v>43</v>
      </c>
      <c r="AX2308" s="13" t="s">
        <v>83</v>
      </c>
      <c r="AY2308" s="244" t="s">
        <v>156</v>
      </c>
    </row>
    <row r="2309" s="13" customFormat="1">
      <c r="A2309" s="13"/>
      <c r="B2309" s="234"/>
      <c r="C2309" s="235"/>
      <c r="D2309" s="236" t="s">
        <v>167</v>
      </c>
      <c r="E2309" s="237" t="s">
        <v>36</v>
      </c>
      <c r="F2309" s="238" t="s">
        <v>1900</v>
      </c>
      <c r="G2309" s="235"/>
      <c r="H2309" s="237" t="s">
        <v>36</v>
      </c>
      <c r="I2309" s="239"/>
      <c r="J2309" s="235"/>
      <c r="K2309" s="235"/>
      <c r="L2309" s="240"/>
      <c r="M2309" s="241"/>
      <c r="N2309" s="242"/>
      <c r="O2309" s="242"/>
      <c r="P2309" s="242"/>
      <c r="Q2309" s="242"/>
      <c r="R2309" s="242"/>
      <c r="S2309" s="242"/>
      <c r="T2309" s="243"/>
      <c r="U2309" s="13"/>
      <c r="V2309" s="13"/>
      <c r="W2309" s="13"/>
      <c r="X2309" s="13"/>
      <c r="Y2309" s="13"/>
      <c r="Z2309" s="13"/>
      <c r="AA2309" s="13"/>
      <c r="AB2309" s="13"/>
      <c r="AC2309" s="13"/>
      <c r="AD2309" s="13"/>
      <c r="AE2309" s="13"/>
      <c r="AT2309" s="244" t="s">
        <v>167</v>
      </c>
      <c r="AU2309" s="244" t="s">
        <v>94</v>
      </c>
      <c r="AV2309" s="13" t="s">
        <v>91</v>
      </c>
      <c r="AW2309" s="13" t="s">
        <v>43</v>
      </c>
      <c r="AX2309" s="13" t="s">
        <v>83</v>
      </c>
      <c r="AY2309" s="244" t="s">
        <v>156</v>
      </c>
    </row>
    <row r="2310" s="13" customFormat="1">
      <c r="A2310" s="13"/>
      <c r="B2310" s="234"/>
      <c r="C2310" s="235"/>
      <c r="D2310" s="236" t="s">
        <v>167</v>
      </c>
      <c r="E2310" s="237" t="s">
        <v>36</v>
      </c>
      <c r="F2310" s="238" t="s">
        <v>1918</v>
      </c>
      <c r="G2310" s="235"/>
      <c r="H2310" s="237" t="s">
        <v>36</v>
      </c>
      <c r="I2310" s="239"/>
      <c r="J2310" s="235"/>
      <c r="K2310" s="235"/>
      <c r="L2310" s="240"/>
      <c r="M2310" s="241"/>
      <c r="N2310" s="242"/>
      <c r="O2310" s="242"/>
      <c r="P2310" s="242"/>
      <c r="Q2310" s="242"/>
      <c r="R2310" s="242"/>
      <c r="S2310" s="242"/>
      <c r="T2310" s="243"/>
      <c r="U2310" s="13"/>
      <c r="V2310" s="13"/>
      <c r="W2310" s="13"/>
      <c r="X2310" s="13"/>
      <c r="Y2310" s="13"/>
      <c r="Z2310" s="13"/>
      <c r="AA2310" s="13"/>
      <c r="AB2310" s="13"/>
      <c r="AC2310" s="13"/>
      <c r="AD2310" s="13"/>
      <c r="AE2310" s="13"/>
      <c r="AT2310" s="244" t="s">
        <v>167</v>
      </c>
      <c r="AU2310" s="244" t="s">
        <v>94</v>
      </c>
      <c r="AV2310" s="13" t="s">
        <v>91</v>
      </c>
      <c r="AW2310" s="13" t="s">
        <v>43</v>
      </c>
      <c r="AX2310" s="13" t="s">
        <v>83</v>
      </c>
      <c r="AY2310" s="244" t="s">
        <v>156</v>
      </c>
    </row>
    <row r="2311" s="13" customFormat="1">
      <c r="A2311" s="13"/>
      <c r="B2311" s="234"/>
      <c r="C2311" s="235"/>
      <c r="D2311" s="236" t="s">
        <v>167</v>
      </c>
      <c r="E2311" s="237" t="s">
        <v>36</v>
      </c>
      <c r="F2311" s="238" t="s">
        <v>1919</v>
      </c>
      <c r="G2311" s="235"/>
      <c r="H2311" s="237" t="s">
        <v>36</v>
      </c>
      <c r="I2311" s="239"/>
      <c r="J2311" s="235"/>
      <c r="K2311" s="235"/>
      <c r="L2311" s="240"/>
      <c r="M2311" s="241"/>
      <c r="N2311" s="242"/>
      <c r="O2311" s="242"/>
      <c r="P2311" s="242"/>
      <c r="Q2311" s="242"/>
      <c r="R2311" s="242"/>
      <c r="S2311" s="242"/>
      <c r="T2311" s="243"/>
      <c r="U2311" s="13"/>
      <c r="V2311" s="13"/>
      <c r="W2311" s="13"/>
      <c r="X2311" s="13"/>
      <c r="Y2311" s="13"/>
      <c r="Z2311" s="13"/>
      <c r="AA2311" s="13"/>
      <c r="AB2311" s="13"/>
      <c r="AC2311" s="13"/>
      <c r="AD2311" s="13"/>
      <c r="AE2311" s="13"/>
      <c r="AT2311" s="244" t="s">
        <v>167</v>
      </c>
      <c r="AU2311" s="244" t="s">
        <v>94</v>
      </c>
      <c r="AV2311" s="13" t="s">
        <v>91</v>
      </c>
      <c r="AW2311" s="13" t="s">
        <v>43</v>
      </c>
      <c r="AX2311" s="13" t="s">
        <v>83</v>
      </c>
      <c r="AY2311" s="244" t="s">
        <v>156</v>
      </c>
    </row>
    <row r="2312" s="13" customFormat="1">
      <c r="A2312" s="13"/>
      <c r="B2312" s="234"/>
      <c r="C2312" s="235"/>
      <c r="D2312" s="236" t="s">
        <v>167</v>
      </c>
      <c r="E2312" s="237" t="s">
        <v>36</v>
      </c>
      <c r="F2312" s="238" t="s">
        <v>1901</v>
      </c>
      <c r="G2312" s="235"/>
      <c r="H2312" s="237" t="s">
        <v>36</v>
      </c>
      <c r="I2312" s="239"/>
      <c r="J2312" s="235"/>
      <c r="K2312" s="235"/>
      <c r="L2312" s="240"/>
      <c r="M2312" s="241"/>
      <c r="N2312" s="242"/>
      <c r="O2312" s="242"/>
      <c r="P2312" s="242"/>
      <c r="Q2312" s="242"/>
      <c r="R2312" s="242"/>
      <c r="S2312" s="242"/>
      <c r="T2312" s="243"/>
      <c r="U2312" s="13"/>
      <c r="V2312" s="13"/>
      <c r="W2312" s="13"/>
      <c r="X2312" s="13"/>
      <c r="Y2312" s="13"/>
      <c r="Z2312" s="13"/>
      <c r="AA2312" s="13"/>
      <c r="AB2312" s="13"/>
      <c r="AC2312" s="13"/>
      <c r="AD2312" s="13"/>
      <c r="AE2312" s="13"/>
      <c r="AT2312" s="244" t="s">
        <v>167</v>
      </c>
      <c r="AU2312" s="244" t="s">
        <v>94</v>
      </c>
      <c r="AV2312" s="13" t="s">
        <v>91</v>
      </c>
      <c r="AW2312" s="13" t="s">
        <v>43</v>
      </c>
      <c r="AX2312" s="13" t="s">
        <v>83</v>
      </c>
      <c r="AY2312" s="244" t="s">
        <v>156</v>
      </c>
    </row>
    <row r="2313" s="13" customFormat="1">
      <c r="A2313" s="13"/>
      <c r="B2313" s="234"/>
      <c r="C2313" s="235"/>
      <c r="D2313" s="236" t="s">
        <v>167</v>
      </c>
      <c r="E2313" s="237" t="s">
        <v>36</v>
      </c>
      <c r="F2313" s="238" t="s">
        <v>1928</v>
      </c>
      <c r="G2313" s="235"/>
      <c r="H2313" s="237" t="s">
        <v>36</v>
      </c>
      <c r="I2313" s="239"/>
      <c r="J2313" s="235"/>
      <c r="K2313" s="235"/>
      <c r="L2313" s="240"/>
      <c r="M2313" s="241"/>
      <c r="N2313" s="242"/>
      <c r="O2313" s="242"/>
      <c r="P2313" s="242"/>
      <c r="Q2313" s="242"/>
      <c r="R2313" s="242"/>
      <c r="S2313" s="242"/>
      <c r="T2313" s="243"/>
      <c r="U2313" s="13"/>
      <c r="V2313" s="13"/>
      <c r="W2313" s="13"/>
      <c r="X2313" s="13"/>
      <c r="Y2313" s="13"/>
      <c r="Z2313" s="13"/>
      <c r="AA2313" s="13"/>
      <c r="AB2313" s="13"/>
      <c r="AC2313" s="13"/>
      <c r="AD2313" s="13"/>
      <c r="AE2313" s="13"/>
      <c r="AT2313" s="244" t="s">
        <v>167</v>
      </c>
      <c r="AU2313" s="244" t="s">
        <v>94</v>
      </c>
      <c r="AV2313" s="13" t="s">
        <v>91</v>
      </c>
      <c r="AW2313" s="13" t="s">
        <v>43</v>
      </c>
      <c r="AX2313" s="13" t="s">
        <v>83</v>
      </c>
      <c r="AY2313" s="244" t="s">
        <v>156</v>
      </c>
    </row>
    <row r="2314" s="14" customFormat="1">
      <c r="A2314" s="14"/>
      <c r="B2314" s="245"/>
      <c r="C2314" s="246"/>
      <c r="D2314" s="236" t="s">
        <v>167</v>
      </c>
      <c r="E2314" s="247" t="s">
        <v>36</v>
      </c>
      <c r="F2314" s="248" t="s">
        <v>91</v>
      </c>
      <c r="G2314" s="246"/>
      <c r="H2314" s="249">
        <v>1</v>
      </c>
      <c r="I2314" s="250"/>
      <c r="J2314" s="246"/>
      <c r="K2314" s="246"/>
      <c r="L2314" s="251"/>
      <c r="M2314" s="252"/>
      <c r="N2314" s="253"/>
      <c r="O2314" s="253"/>
      <c r="P2314" s="253"/>
      <c r="Q2314" s="253"/>
      <c r="R2314" s="253"/>
      <c r="S2314" s="253"/>
      <c r="T2314" s="254"/>
      <c r="U2314" s="14"/>
      <c r="V2314" s="14"/>
      <c r="W2314" s="14"/>
      <c r="X2314" s="14"/>
      <c r="Y2314" s="14"/>
      <c r="Z2314" s="14"/>
      <c r="AA2314" s="14"/>
      <c r="AB2314" s="14"/>
      <c r="AC2314" s="14"/>
      <c r="AD2314" s="14"/>
      <c r="AE2314" s="14"/>
      <c r="AT2314" s="255" t="s">
        <v>167</v>
      </c>
      <c r="AU2314" s="255" t="s">
        <v>94</v>
      </c>
      <c r="AV2314" s="14" t="s">
        <v>94</v>
      </c>
      <c r="AW2314" s="14" t="s">
        <v>43</v>
      </c>
      <c r="AX2314" s="14" t="s">
        <v>83</v>
      </c>
      <c r="AY2314" s="255" t="s">
        <v>156</v>
      </c>
    </row>
    <row r="2315" s="16" customFormat="1">
      <c r="A2315" s="16"/>
      <c r="B2315" s="267"/>
      <c r="C2315" s="268"/>
      <c r="D2315" s="236" t="s">
        <v>167</v>
      </c>
      <c r="E2315" s="269" t="s">
        <v>36</v>
      </c>
      <c r="F2315" s="270" t="s">
        <v>263</v>
      </c>
      <c r="G2315" s="268"/>
      <c r="H2315" s="271">
        <v>2</v>
      </c>
      <c r="I2315" s="272"/>
      <c r="J2315" s="268"/>
      <c r="K2315" s="268"/>
      <c r="L2315" s="273"/>
      <c r="M2315" s="274"/>
      <c r="N2315" s="275"/>
      <c r="O2315" s="275"/>
      <c r="P2315" s="275"/>
      <c r="Q2315" s="275"/>
      <c r="R2315" s="275"/>
      <c r="S2315" s="275"/>
      <c r="T2315" s="276"/>
      <c r="U2315" s="16"/>
      <c r="V2315" s="16"/>
      <c r="W2315" s="16"/>
      <c r="X2315" s="16"/>
      <c r="Y2315" s="16"/>
      <c r="Z2315" s="16"/>
      <c r="AA2315" s="16"/>
      <c r="AB2315" s="16"/>
      <c r="AC2315" s="16"/>
      <c r="AD2315" s="16"/>
      <c r="AE2315" s="16"/>
      <c r="AT2315" s="277" t="s">
        <v>167</v>
      </c>
      <c r="AU2315" s="277" t="s">
        <v>94</v>
      </c>
      <c r="AV2315" s="16" t="s">
        <v>181</v>
      </c>
      <c r="AW2315" s="16" t="s">
        <v>43</v>
      </c>
      <c r="AX2315" s="16" t="s">
        <v>83</v>
      </c>
      <c r="AY2315" s="277" t="s">
        <v>156</v>
      </c>
    </row>
    <row r="2316" s="13" customFormat="1">
      <c r="A2316" s="13"/>
      <c r="B2316" s="234"/>
      <c r="C2316" s="235"/>
      <c r="D2316" s="236" t="s">
        <v>167</v>
      </c>
      <c r="E2316" s="237" t="s">
        <v>36</v>
      </c>
      <c r="F2316" s="238" t="s">
        <v>1895</v>
      </c>
      <c r="G2316" s="235"/>
      <c r="H2316" s="237" t="s">
        <v>36</v>
      </c>
      <c r="I2316" s="239"/>
      <c r="J2316" s="235"/>
      <c r="K2316" s="235"/>
      <c r="L2316" s="240"/>
      <c r="M2316" s="241"/>
      <c r="N2316" s="242"/>
      <c r="O2316" s="242"/>
      <c r="P2316" s="242"/>
      <c r="Q2316" s="242"/>
      <c r="R2316" s="242"/>
      <c r="S2316" s="242"/>
      <c r="T2316" s="243"/>
      <c r="U2316" s="13"/>
      <c r="V2316" s="13"/>
      <c r="W2316" s="13"/>
      <c r="X2316" s="13"/>
      <c r="Y2316" s="13"/>
      <c r="Z2316" s="13"/>
      <c r="AA2316" s="13"/>
      <c r="AB2316" s="13"/>
      <c r="AC2316" s="13"/>
      <c r="AD2316" s="13"/>
      <c r="AE2316" s="13"/>
      <c r="AT2316" s="244" t="s">
        <v>167</v>
      </c>
      <c r="AU2316" s="244" t="s">
        <v>94</v>
      </c>
      <c r="AV2316" s="13" t="s">
        <v>91</v>
      </c>
      <c r="AW2316" s="13" t="s">
        <v>43</v>
      </c>
      <c r="AX2316" s="13" t="s">
        <v>83</v>
      </c>
      <c r="AY2316" s="244" t="s">
        <v>156</v>
      </c>
    </row>
    <row r="2317" s="13" customFormat="1">
      <c r="A2317" s="13"/>
      <c r="B2317" s="234"/>
      <c r="C2317" s="235"/>
      <c r="D2317" s="236" t="s">
        <v>167</v>
      </c>
      <c r="E2317" s="237" t="s">
        <v>36</v>
      </c>
      <c r="F2317" s="238" t="s">
        <v>1896</v>
      </c>
      <c r="G2317" s="235"/>
      <c r="H2317" s="237" t="s">
        <v>36</v>
      </c>
      <c r="I2317" s="239"/>
      <c r="J2317" s="235"/>
      <c r="K2317" s="235"/>
      <c r="L2317" s="240"/>
      <c r="M2317" s="241"/>
      <c r="N2317" s="242"/>
      <c r="O2317" s="242"/>
      <c r="P2317" s="242"/>
      <c r="Q2317" s="242"/>
      <c r="R2317" s="242"/>
      <c r="S2317" s="242"/>
      <c r="T2317" s="243"/>
      <c r="U2317" s="13"/>
      <c r="V2317" s="13"/>
      <c r="W2317" s="13"/>
      <c r="X2317" s="13"/>
      <c r="Y2317" s="13"/>
      <c r="Z2317" s="13"/>
      <c r="AA2317" s="13"/>
      <c r="AB2317" s="13"/>
      <c r="AC2317" s="13"/>
      <c r="AD2317" s="13"/>
      <c r="AE2317" s="13"/>
      <c r="AT2317" s="244" t="s">
        <v>167</v>
      </c>
      <c r="AU2317" s="244" t="s">
        <v>94</v>
      </c>
      <c r="AV2317" s="13" t="s">
        <v>91</v>
      </c>
      <c r="AW2317" s="13" t="s">
        <v>43</v>
      </c>
      <c r="AX2317" s="13" t="s">
        <v>83</v>
      </c>
      <c r="AY2317" s="244" t="s">
        <v>156</v>
      </c>
    </row>
    <row r="2318" s="13" customFormat="1">
      <c r="A2318" s="13"/>
      <c r="B2318" s="234"/>
      <c r="C2318" s="235"/>
      <c r="D2318" s="236" t="s">
        <v>167</v>
      </c>
      <c r="E2318" s="237" t="s">
        <v>36</v>
      </c>
      <c r="F2318" s="238" t="s">
        <v>1897</v>
      </c>
      <c r="G2318" s="235"/>
      <c r="H2318" s="237" t="s">
        <v>36</v>
      </c>
      <c r="I2318" s="239"/>
      <c r="J2318" s="235"/>
      <c r="K2318" s="235"/>
      <c r="L2318" s="240"/>
      <c r="M2318" s="241"/>
      <c r="N2318" s="242"/>
      <c r="O2318" s="242"/>
      <c r="P2318" s="242"/>
      <c r="Q2318" s="242"/>
      <c r="R2318" s="242"/>
      <c r="S2318" s="242"/>
      <c r="T2318" s="243"/>
      <c r="U2318" s="13"/>
      <c r="V2318" s="13"/>
      <c r="W2318" s="13"/>
      <c r="X2318" s="13"/>
      <c r="Y2318" s="13"/>
      <c r="Z2318" s="13"/>
      <c r="AA2318" s="13"/>
      <c r="AB2318" s="13"/>
      <c r="AC2318" s="13"/>
      <c r="AD2318" s="13"/>
      <c r="AE2318" s="13"/>
      <c r="AT2318" s="244" t="s">
        <v>167</v>
      </c>
      <c r="AU2318" s="244" t="s">
        <v>94</v>
      </c>
      <c r="AV2318" s="13" t="s">
        <v>91</v>
      </c>
      <c r="AW2318" s="13" t="s">
        <v>43</v>
      </c>
      <c r="AX2318" s="13" t="s">
        <v>83</v>
      </c>
      <c r="AY2318" s="244" t="s">
        <v>156</v>
      </c>
    </row>
    <row r="2319" s="13" customFormat="1">
      <c r="A2319" s="13"/>
      <c r="B2319" s="234"/>
      <c r="C2319" s="235"/>
      <c r="D2319" s="236" t="s">
        <v>167</v>
      </c>
      <c r="E2319" s="237" t="s">
        <v>36</v>
      </c>
      <c r="F2319" s="238" t="s">
        <v>1898</v>
      </c>
      <c r="G2319" s="235"/>
      <c r="H2319" s="237" t="s">
        <v>36</v>
      </c>
      <c r="I2319" s="239"/>
      <c r="J2319" s="235"/>
      <c r="K2319" s="235"/>
      <c r="L2319" s="240"/>
      <c r="M2319" s="241"/>
      <c r="N2319" s="242"/>
      <c r="O2319" s="242"/>
      <c r="P2319" s="242"/>
      <c r="Q2319" s="242"/>
      <c r="R2319" s="242"/>
      <c r="S2319" s="242"/>
      <c r="T2319" s="243"/>
      <c r="U2319" s="13"/>
      <c r="V2319" s="13"/>
      <c r="W2319" s="13"/>
      <c r="X2319" s="13"/>
      <c r="Y2319" s="13"/>
      <c r="Z2319" s="13"/>
      <c r="AA2319" s="13"/>
      <c r="AB2319" s="13"/>
      <c r="AC2319" s="13"/>
      <c r="AD2319" s="13"/>
      <c r="AE2319" s="13"/>
      <c r="AT2319" s="244" t="s">
        <v>167</v>
      </c>
      <c r="AU2319" s="244" t="s">
        <v>94</v>
      </c>
      <c r="AV2319" s="13" t="s">
        <v>91</v>
      </c>
      <c r="AW2319" s="13" t="s">
        <v>43</v>
      </c>
      <c r="AX2319" s="13" t="s">
        <v>83</v>
      </c>
      <c r="AY2319" s="244" t="s">
        <v>156</v>
      </c>
    </row>
    <row r="2320" s="13" customFormat="1">
      <c r="A2320" s="13"/>
      <c r="B2320" s="234"/>
      <c r="C2320" s="235"/>
      <c r="D2320" s="236" t="s">
        <v>167</v>
      </c>
      <c r="E2320" s="237" t="s">
        <v>36</v>
      </c>
      <c r="F2320" s="238" t="s">
        <v>1899</v>
      </c>
      <c r="G2320" s="235"/>
      <c r="H2320" s="237" t="s">
        <v>36</v>
      </c>
      <c r="I2320" s="239"/>
      <c r="J2320" s="235"/>
      <c r="K2320" s="235"/>
      <c r="L2320" s="240"/>
      <c r="M2320" s="241"/>
      <c r="N2320" s="242"/>
      <c r="O2320" s="242"/>
      <c r="P2320" s="242"/>
      <c r="Q2320" s="242"/>
      <c r="R2320" s="242"/>
      <c r="S2320" s="242"/>
      <c r="T2320" s="243"/>
      <c r="U2320" s="13"/>
      <c r="V2320" s="13"/>
      <c r="W2320" s="13"/>
      <c r="X2320" s="13"/>
      <c r="Y2320" s="13"/>
      <c r="Z2320" s="13"/>
      <c r="AA2320" s="13"/>
      <c r="AB2320" s="13"/>
      <c r="AC2320" s="13"/>
      <c r="AD2320" s="13"/>
      <c r="AE2320" s="13"/>
      <c r="AT2320" s="244" t="s">
        <v>167</v>
      </c>
      <c r="AU2320" s="244" t="s">
        <v>94</v>
      </c>
      <c r="AV2320" s="13" t="s">
        <v>91</v>
      </c>
      <c r="AW2320" s="13" t="s">
        <v>43</v>
      </c>
      <c r="AX2320" s="13" t="s">
        <v>83</v>
      </c>
      <c r="AY2320" s="244" t="s">
        <v>156</v>
      </c>
    </row>
    <row r="2321" s="13" customFormat="1">
      <c r="A2321" s="13"/>
      <c r="B2321" s="234"/>
      <c r="C2321" s="235"/>
      <c r="D2321" s="236" t="s">
        <v>167</v>
      </c>
      <c r="E2321" s="237" t="s">
        <v>36</v>
      </c>
      <c r="F2321" s="238" t="s">
        <v>1900</v>
      </c>
      <c r="G2321" s="235"/>
      <c r="H2321" s="237" t="s">
        <v>36</v>
      </c>
      <c r="I2321" s="239"/>
      <c r="J2321" s="235"/>
      <c r="K2321" s="235"/>
      <c r="L2321" s="240"/>
      <c r="M2321" s="241"/>
      <c r="N2321" s="242"/>
      <c r="O2321" s="242"/>
      <c r="P2321" s="242"/>
      <c r="Q2321" s="242"/>
      <c r="R2321" s="242"/>
      <c r="S2321" s="242"/>
      <c r="T2321" s="243"/>
      <c r="U2321" s="13"/>
      <c r="V2321" s="13"/>
      <c r="W2321" s="13"/>
      <c r="X2321" s="13"/>
      <c r="Y2321" s="13"/>
      <c r="Z2321" s="13"/>
      <c r="AA2321" s="13"/>
      <c r="AB2321" s="13"/>
      <c r="AC2321" s="13"/>
      <c r="AD2321" s="13"/>
      <c r="AE2321" s="13"/>
      <c r="AT2321" s="244" t="s">
        <v>167</v>
      </c>
      <c r="AU2321" s="244" t="s">
        <v>94</v>
      </c>
      <c r="AV2321" s="13" t="s">
        <v>91</v>
      </c>
      <c r="AW2321" s="13" t="s">
        <v>43</v>
      </c>
      <c r="AX2321" s="13" t="s">
        <v>83</v>
      </c>
      <c r="AY2321" s="244" t="s">
        <v>156</v>
      </c>
    </row>
    <row r="2322" s="13" customFormat="1">
      <c r="A2322" s="13"/>
      <c r="B2322" s="234"/>
      <c r="C2322" s="235"/>
      <c r="D2322" s="236" t="s">
        <v>167</v>
      </c>
      <c r="E2322" s="237" t="s">
        <v>36</v>
      </c>
      <c r="F2322" s="238" t="s">
        <v>1901</v>
      </c>
      <c r="G2322" s="235"/>
      <c r="H2322" s="237" t="s">
        <v>36</v>
      </c>
      <c r="I2322" s="239"/>
      <c r="J2322" s="235"/>
      <c r="K2322" s="235"/>
      <c r="L2322" s="240"/>
      <c r="M2322" s="241"/>
      <c r="N2322" s="242"/>
      <c r="O2322" s="242"/>
      <c r="P2322" s="242"/>
      <c r="Q2322" s="242"/>
      <c r="R2322" s="242"/>
      <c r="S2322" s="242"/>
      <c r="T2322" s="243"/>
      <c r="U2322" s="13"/>
      <c r="V2322" s="13"/>
      <c r="W2322" s="13"/>
      <c r="X2322" s="13"/>
      <c r="Y2322" s="13"/>
      <c r="Z2322" s="13"/>
      <c r="AA2322" s="13"/>
      <c r="AB2322" s="13"/>
      <c r="AC2322" s="13"/>
      <c r="AD2322" s="13"/>
      <c r="AE2322" s="13"/>
      <c r="AT2322" s="244" t="s">
        <v>167</v>
      </c>
      <c r="AU2322" s="244" t="s">
        <v>94</v>
      </c>
      <c r="AV2322" s="13" t="s">
        <v>91</v>
      </c>
      <c r="AW2322" s="13" t="s">
        <v>43</v>
      </c>
      <c r="AX2322" s="13" t="s">
        <v>83</v>
      </c>
      <c r="AY2322" s="244" t="s">
        <v>156</v>
      </c>
    </row>
    <row r="2323" s="13" customFormat="1">
      <c r="A2323" s="13"/>
      <c r="B2323" s="234"/>
      <c r="C2323" s="235"/>
      <c r="D2323" s="236" t="s">
        <v>167</v>
      </c>
      <c r="E2323" s="237" t="s">
        <v>36</v>
      </c>
      <c r="F2323" s="238" t="s">
        <v>1902</v>
      </c>
      <c r="G2323" s="235"/>
      <c r="H2323" s="237" t="s">
        <v>36</v>
      </c>
      <c r="I2323" s="239"/>
      <c r="J2323" s="235"/>
      <c r="K2323" s="235"/>
      <c r="L2323" s="240"/>
      <c r="M2323" s="241"/>
      <c r="N2323" s="242"/>
      <c r="O2323" s="242"/>
      <c r="P2323" s="242"/>
      <c r="Q2323" s="242"/>
      <c r="R2323" s="242"/>
      <c r="S2323" s="242"/>
      <c r="T2323" s="243"/>
      <c r="U2323" s="13"/>
      <c r="V2323" s="13"/>
      <c r="W2323" s="13"/>
      <c r="X2323" s="13"/>
      <c r="Y2323" s="13"/>
      <c r="Z2323" s="13"/>
      <c r="AA2323" s="13"/>
      <c r="AB2323" s="13"/>
      <c r="AC2323" s="13"/>
      <c r="AD2323" s="13"/>
      <c r="AE2323" s="13"/>
      <c r="AT2323" s="244" t="s">
        <v>167</v>
      </c>
      <c r="AU2323" s="244" t="s">
        <v>94</v>
      </c>
      <c r="AV2323" s="13" t="s">
        <v>91</v>
      </c>
      <c r="AW2323" s="13" t="s">
        <v>43</v>
      </c>
      <c r="AX2323" s="13" t="s">
        <v>83</v>
      </c>
      <c r="AY2323" s="244" t="s">
        <v>156</v>
      </c>
    </row>
    <row r="2324" s="14" customFormat="1">
      <c r="A2324" s="14"/>
      <c r="B2324" s="245"/>
      <c r="C2324" s="246"/>
      <c r="D2324" s="236" t="s">
        <v>167</v>
      </c>
      <c r="E2324" s="247" t="s">
        <v>36</v>
      </c>
      <c r="F2324" s="248" t="s">
        <v>94</v>
      </c>
      <c r="G2324" s="246"/>
      <c r="H2324" s="249">
        <v>2</v>
      </c>
      <c r="I2324" s="250"/>
      <c r="J2324" s="246"/>
      <c r="K2324" s="246"/>
      <c r="L2324" s="251"/>
      <c r="M2324" s="252"/>
      <c r="N2324" s="253"/>
      <c r="O2324" s="253"/>
      <c r="P2324" s="253"/>
      <c r="Q2324" s="253"/>
      <c r="R2324" s="253"/>
      <c r="S2324" s="253"/>
      <c r="T2324" s="254"/>
      <c r="U2324" s="14"/>
      <c r="V2324" s="14"/>
      <c r="W2324" s="14"/>
      <c r="X2324" s="14"/>
      <c r="Y2324" s="14"/>
      <c r="Z2324" s="14"/>
      <c r="AA2324" s="14"/>
      <c r="AB2324" s="14"/>
      <c r="AC2324" s="14"/>
      <c r="AD2324" s="14"/>
      <c r="AE2324" s="14"/>
      <c r="AT2324" s="255" t="s">
        <v>167</v>
      </c>
      <c r="AU2324" s="255" t="s">
        <v>94</v>
      </c>
      <c r="AV2324" s="14" t="s">
        <v>94</v>
      </c>
      <c r="AW2324" s="14" t="s">
        <v>43</v>
      </c>
      <c r="AX2324" s="14" t="s">
        <v>83</v>
      </c>
      <c r="AY2324" s="255" t="s">
        <v>156</v>
      </c>
    </row>
    <row r="2325" s="16" customFormat="1">
      <c r="A2325" s="16"/>
      <c r="B2325" s="267"/>
      <c r="C2325" s="268"/>
      <c r="D2325" s="236" t="s">
        <v>167</v>
      </c>
      <c r="E2325" s="269" t="s">
        <v>36</v>
      </c>
      <c r="F2325" s="270" t="s">
        <v>263</v>
      </c>
      <c r="G2325" s="268"/>
      <c r="H2325" s="271">
        <v>2</v>
      </c>
      <c r="I2325" s="272"/>
      <c r="J2325" s="268"/>
      <c r="K2325" s="268"/>
      <c r="L2325" s="273"/>
      <c r="M2325" s="274"/>
      <c r="N2325" s="275"/>
      <c r="O2325" s="275"/>
      <c r="P2325" s="275"/>
      <c r="Q2325" s="275"/>
      <c r="R2325" s="275"/>
      <c r="S2325" s="275"/>
      <c r="T2325" s="276"/>
      <c r="U2325" s="16"/>
      <c r="V2325" s="16"/>
      <c r="W2325" s="16"/>
      <c r="X2325" s="16"/>
      <c r="Y2325" s="16"/>
      <c r="Z2325" s="16"/>
      <c r="AA2325" s="16"/>
      <c r="AB2325" s="16"/>
      <c r="AC2325" s="16"/>
      <c r="AD2325" s="16"/>
      <c r="AE2325" s="16"/>
      <c r="AT2325" s="277" t="s">
        <v>167</v>
      </c>
      <c r="AU2325" s="277" t="s">
        <v>94</v>
      </c>
      <c r="AV2325" s="16" t="s">
        <v>181</v>
      </c>
      <c r="AW2325" s="16" t="s">
        <v>43</v>
      </c>
      <c r="AX2325" s="16" t="s">
        <v>83</v>
      </c>
      <c r="AY2325" s="277" t="s">
        <v>156</v>
      </c>
    </row>
    <row r="2326" s="15" customFormat="1">
      <c r="A2326" s="15"/>
      <c r="B2326" s="256"/>
      <c r="C2326" s="257"/>
      <c r="D2326" s="236" t="s">
        <v>167</v>
      </c>
      <c r="E2326" s="258" t="s">
        <v>36</v>
      </c>
      <c r="F2326" s="259" t="s">
        <v>250</v>
      </c>
      <c r="G2326" s="257"/>
      <c r="H2326" s="260">
        <v>4</v>
      </c>
      <c r="I2326" s="261"/>
      <c r="J2326" s="257"/>
      <c r="K2326" s="257"/>
      <c r="L2326" s="262"/>
      <c r="M2326" s="263"/>
      <c r="N2326" s="264"/>
      <c r="O2326" s="264"/>
      <c r="P2326" s="264"/>
      <c r="Q2326" s="264"/>
      <c r="R2326" s="264"/>
      <c r="S2326" s="264"/>
      <c r="T2326" s="265"/>
      <c r="U2326" s="15"/>
      <c r="V2326" s="15"/>
      <c r="W2326" s="15"/>
      <c r="X2326" s="15"/>
      <c r="Y2326" s="15"/>
      <c r="Z2326" s="15"/>
      <c r="AA2326" s="15"/>
      <c r="AB2326" s="15"/>
      <c r="AC2326" s="15"/>
      <c r="AD2326" s="15"/>
      <c r="AE2326" s="15"/>
      <c r="AT2326" s="266" t="s">
        <v>167</v>
      </c>
      <c r="AU2326" s="266" t="s">
        <v>94</v>
      </c>
      <c r="AV2326" s="15" t="s">
        <v>163</v>
      </c>
      <c r="AW2326" s="15" t="s">
        <v>43</v>
      </c>
      <c r="AX2326" s="15" t="s">
        <v>91</v>
      </c>
      <c r="AY2326" s="266" t="s">
        <v>156</v>
      </c>
    </row>
    <row r="2327" s="2" customFormat="1" ht="16.5" customHeight="1">
      <c r="A2327" s="42"/>
      <c r="B2327" s="43"/>
      <c r="C2327" s="282" t="s">
        <v>2298</v>
      </c>
      <c r="D2327" s="282" t="s">
        <v>849</v>
      </c>
      <c r="E2327" s="283" t="s">
        <v>2299</v>
      </c>
      <c r="F2327" s="284" t="s">
        <v>2300</v>
      </c>
      <c r="G2327" s="285" t="s">
        <v>161</v>
      </c>
      <c r="H2327" s="286">
        <v>29.288</v>
      </c>
      <c r="I2327" s="287"/>
      <c r="J2327" s="288">
        <f>ROUND(I2327*H2327,2)</f>
        <v>0</v>
      </c>
      <c r="K2327" s="284" t="s">
        <v>162</v>
      </c>
      <c r="L2327" s="289"/>
      <c r="M2327" s="290" t="s">
        <v>36</v>
      </c>
      <c r="N2327" s="291" t="s">
        <v>54</v>
      </c>
      <c r="O2327" s="88"/>
      <c r="P2327" s="225">
        <f>O2327*H2327</f>
        <v>0</v>
      </c>
      <c r="Q2327" s="225">
        <v>0.001</v>
      </c>
      <c r="R2327" s="225">
        <f>Q2327*H2327</f>
        <v>0.029288000000000002</v>
      </c>
      <c r="S2327" s="225">
        <v>0</v>
      </c>
      <c r="T2327" s="226">
        <f>S2327*H2327</f>
        <v>0</v>
      </c>
      <c r="U2327" s="42"/>
      <c r="V2327" s="42"/>
      <c r="W2327" s="42"/>
      <c r="X2327" s="42"/>
      <c r="Y2327" s="42"/>
      <c r="Z2327" s="42"/>
      <c r="AA2327" s="42"/>
      <c r="AB2327" s="42"/>
      <c r="AC2327" s="42"/>
      <c r="AD2327" s="42"/>
      <c r="AE2327" s="42"/>
      <c r="AR2327" s="227" t="s">
        <v>401</v>
      </c>
      <c r="AT2327" s="227" t="s">
        <v>849</v>
      </c>
      <c r="AU2327" s="227" t="s">
        <v>94</v>
      </c>
      <c r="AY2327" s="20" t="s">
        <v>156</v>
      </c>
      <c r="BE2327" s="228">
        <f>IF(N2327="základní",J2327,0)</f>
        <v>0</v>
      </c>
      <c r="BF2327" s="228">
        <f>IF(N2327="snížená",J2327,0)</f>
        <v>0</v>
      </c>
      <c r="BG2327" s="228">
        <f>IF(N2327="zákl. přenesená",J2327,0)</f>
        <v>0</v>
      </c>
      <c r="BH2327" s="228">
        <f>IF(N2327="sníž. přenesená",J2327,0)</f>
        <v>0</v>
      </c>
      <c r="BI2327" s="228">
        <f>IF(N2327="nulová",J2327,0)</f>
        <v>0</v>
      </c>
      <c r="BJ2327" s="20" t="s">
        <v>91</v>
      </c>
      <c r="BK2327" s="228">
        <f>ROUND(I2327*H2327,2)</f>
        <v>0</v>
      </c>
      <c r="BL2327" s="20" t="s">
        <v>291</v>
      </c>
      <c r="BM2327" s="227" t="s">
        <v>2301</v>
      </c>
    </row>
    <row r="2328" s="2" customFormat="1">
      <c r="A2328" s="42"/>
      <c r="B2328" s="43"/>
      <c r="C2328" s="44"/>
      <c r="D2328" s="236" t="s">
        <v>413</v>
      </c>
      <c r="E2328" s="44"/>
      <c r="F2328" s="278" t="s">
        <v>2297</v>
      </c>
      <c r="G2328" s="44"/>
      <c r="H2328" s="44"/>
      <c r="I2328" s="231"/>
      <c r="J2328" s="44"/>
      <c r="K2328" s="44"/>
      <c r="L2328" s="48"/>
      <c r="M2328" s="232"/>
      <c r="N2328" s="233"/>
      <c r="O2328" s="88"/>
      <c r="P2328" s="88"/>
      <c r="Q2328" s="88"/>
      <c r="R2328" s="88"/>
      <c r="S2328" s="88"/>
      <c r="T2328" s="89"/>
      <c r="U2328" s="42"/>
      <c r="V2328" s="42"/>
      <c r="W2328" s="42"/>
      <c r="X2328" s="42"/>
      <c r="Y2328" s="42"/>
      <c r="Z2328" s="42"/>
      <c r="AA2328" s="42"/>
      <c r="AB2328" s="42"/>
      <c r="AC2328" s="42"/>
      <c r="AD2328" s="42"/>
      <c r="AE2328" s="42"/>
      <c r="AT2328" s="20" t="s">
        <v>413</v>
      </c>
      <c r="AU2328" s="20" t="s">
        <v>94</v>
      </c>
    </row>
    <row r="2329" s="13" customFormat="1">
      <c r="A2329" s="13"/>
      <c r="B2329" s="234"/>
      <c r="C2329" s="235"/>
      <c r="D2329" s="236" t="s">
        <v>167</v>
      </c>
      <c r="E2329" s="237" t="s">
        <v>36</v>
      </c>
      <c r="F2329" s="238" t="s">
        <v>1922</v>
      </c>
      <c r="G2329" s="235"/>
      <c r="H2329" s="237" t="s">
        <v>36</v>
      </c>
      <c r="I2329" s="239"/>
      <c r="J2329" s="235"/>
      <c r="K2329" s="235"/>
      <c r="L2329" s="240"/>
      <c r="M2329" s="241"/>
      <c r="N2329" s="242"/>
      <c r="O2329" s="242"/>
      <c r="P2329" s="242"/>
      <c r="Q2329" s="242"/>
      <c r="R2329" s="242"/>
      <c r="S2329" s="242"/>
      <c r="T2329" s="243"/>
      <c r="U2329" s="13"/>
      <c r="V2329" s="13"/>
      <c r="W2329" s="13"/>
      <c r="X2329" s="13"/>
      <c r="Y2329" s="13"/>
      <c r="Z2329" s="13"/>
      <c r="AA2329" s="13"/>
      <c r="AB2329" s="13"/>
      <c r="AC2329" s="13"/>
      <c r="AD2329" s="13"/>
      <c r="AE2329" s="13"/>
      <c r="AT2329" s="244" t="s">
        <v>167</v>
      </c>
      <c r="AU2329" s="244" t="s">
        <v>94</v>
      </c>
      <c r="AV2329" s="13" t="s">
        <v>91</v>
      </c>
      <c r="AW2329" s="13" t="s">
        <v>43</v>
      </c>
      <c r="AX2329" s="13" t="s">
        <v>83</v>
      </c>
      <c r="AY2329" s="244" t="s">
        <v>156</v>
      </c>
    </row>
    <row r="2330" s="13" customFormat="1">
      <c r="A2330" s="13"/>
      <c r="B2330" s="234"/>
      <c r="C2330" s="235"/>
      <c r="D2330" s="236" t="s">
        <v>167</v>
      </c>
      <c r="E2330" s="237" t="s">
        <v>36</v>
      </c>
      <c r="F2330" s="238" t="s">
        <v>1923</v>
      </c>
      <c r="G2330" s="235"/>
      <c r="H2330" s="237" t="s">
        <v>36</v>
      </c>
      <c r="I2330" s="239"/>
      <c r="J2330" s="235"/>
      <c r="K2330" s="235"/>
      <c r="L2330" s="240"/>
      <c r="M2330" s="241"/>
      <c r="N2330" s="242"/>
      <c r="O2330" s="242"/>
      <c r="P2330" s="242"/>
      <c r="Q2330" s="242"/>
      <c r="R2330" s="242"/>
      <c r="S2330" s="242"/>
      <c r="T2330" s="243"/>
      <c r="U2330" s="13"/>
      <c r="V2330" s="13"/>
      <c r="W2330" s="13"/>
      <c r="X2330" s="13"/>
      <c r="Y2330" s="13"/>
      <c r="Z2330" s="13"/>
      <c r="AA2330" s="13"/>
      <c r="AB2330" s="13"/>
      <c r="AC2330" s="13"/>
      <c r="AD2330" s="13"/>
      <c r="AE2330" s="13"/>
      <c r="AT2330" s="244" t="s">
        <v>167</v>
      </c>
      <c r="AU2330" s="244" t="s">
        <v>94</v>
      </c>
      <c r="AV2330" s="13" t="s">
        <v>91</v>
      </c>
      <c r="AW2330" s="13" t="s">
        <v>43</v>
      </c>
      <c r="AX2330" s="13" t="s">
        <v>83</v>
      </c>
      <c r="AY2330" s="244" t="s">
        <v>156</v>
      </c>
    </row>
    <row r="2331" s="13" customFormat="1">
      <c r="A2331" s="13"/>
      <c r="B2331" s="234"/>
      <c r="C2331" s="235"/>
      <c r="D2331" s="236" t="s">
        <v>167</v>
      </c>
      <c r="E2331" s="237" t="s">
        <v>36</v>
      </c>
      <c r="F2331" s="238" t="s">
        <v>1899</v>
      </c>
      <c r="G2331" s="235"/>
      <c r="H2331" s="237" t="s">
        <v>36</v>
      </c>
      <c r="I2331" s="239"/>
      <c r="J2331" s="235"/>
      <c r="K2331" s="235"/>
      <c r="L2331" s="240"/>
      <c r="M2331" s="241"/>
      <c r="N2331" s="242"/>
      <c r="O2331" s="242"/>
      <c r="P2331" s="242"/>
      <c r="Q2331" s="242"/>
      <c r="R2331" s="242"/>
      <c r="S2331" s="242"/>
      <c r="T2331" s="243"/>
      <c r="U2331" s="13"/>
      <c r="V2331" s="13"/>
      <c r="W2331" s="13"/>
      <c r="X2331" s="13"/>
      <c r="Y2331" s="13"/>
      <c r="Z2331" s="13"/>
      <c r="AA2331" s="13"/>
      <c r="AB2331" s="13"/>
      <c r="AC2331" s="13"/>
      <c r="AD2331" s="13"/>
      <c r="AE2331" s="13"/>
      <c r="AT2331" s="244" t="s">
        <v>167</v>
      </c>
      <c r="AU2331" s="244" t="s">
        <v>94</v>
      </c>
      <c r="AV2331" s="13" t="s">
        <v>91</v>
      </c>
      <c r="AW2331" s="13" t="s">
        <v>43</v>
      </c>
      <c r="AX2331" s="13" t="s">
        <v>83</v>
      </c>
      <c r="AY2331" s="244" t="s">
        <v>156</v>
      </c>
    </row>
    <row r="2332" s="13" customFormat="1">
      <c r="A2332" s="13"/>
      <c r="B2332" s="234"/>
      <c r="C2332" s="235"/>
      <c r="D2332" s="236" t="s">
        <v>167</v>
      </c>
      <c r="E2332" s="237" t="s">
        <v>36</v>
      </c>
      <c r="F2332" s="238" t="s">
        <v>1900</v>
      </c>
      <c r="G2332" s="235"/>
      <c r="H2332" s="237" t="s">
        <v>36</v>
      </c>
      <c r="I2332" s="239"/>
      <c r="J2332" s="235"/>
      <c r="K2332" s="235"/>
      <c r="L2332" s="240"/>
      <c r="M2332" s="241"/>
      <c r="N2332" s="242"/>
      <c r="O2332" s="242"/>
      <c r="P2332" s="242"/>
      <c r="Q2332" s="242"/>
      <c r="R2332" s="242"/>
      <c r="S2332" s="242"/>
      <c r="T2332" s="243"/>
      <c r="U2332" s="13"/>
      <c r="V2332" s="13"/>
      <c r="W2332" s="13"/>
      <c r="X2332" s="13"/>
      <c r="Y2332" s="13"/>
      <c r="Z2332" s="13"/>
      <c r="AA2332" s="13"/>
      <c r="AB2332" s="13"/>
      <c r="AC2332" s="13"/>
      <c r="AD2332" s="13"/>
      <c r="AE2332" s="13"/>
      <c r="AT2332" s="244" t="s">
        <v>167</v>
      </c>
      <c r="AU2332" s="244" t="s">
        <v>94</v>
      </c>
      <c r="AV2332" s="13" t="s">
        <v>91</v>
      </c>
      <c r="AW2332" s="13" t="s">
        <v>43</v>
      </c>
      <c r="AX2332" s="13" t="s">
        <v>83</v>
      </c>
      <c r="AY2332" s="244" t="s">
        <v>156</v>
      </c>
    </row>
    <row r="2333" s="13" customFormat="1">
      <c r="A2333" s="13"/>
      <c r="B2333" s="234"/>
      <c r="C2333" s="235"/>
      <c r="D2333" s="236" t="s">
        <v>167</v>
      </c>
      <c r="E2333" s="237" t="s">
        <v>36</v>
      </c>
      <c r="F2333" s="238" t="s">
        <v>1918</v>
      </c>
      <c r="G2333" s="235"/>
      <c r="H2333" s="237" t="s">
        <v>36</v>
      </c>
      <c r="I2333" s="239"/>
      <c r="J2333" s="235"/>
      <c r="K2333" s="235"/>
      <c r="L2333" s="240"/>
      <c r="M2333" s="241"/>
      <c r="N2333" s="242"/>
      <c r="O2333" s="242"/>
      <c r="P2333" s="242"/>
      <c r="Q2333" s="242"/>
      <c r="R2333" s="242"/>
      <c r="S2333" s="242"/>
      <c r="T2333" s="243"/>
      <c r="U2333" s="13"/>
      <c r="V2333" s="13"/>
      <c r="W2333" s="13"/>
      <c r="X2333" s="13"/>
      <c r="Y2333" s="13"/>
      <c r="Z2333" s="13"/>
      <c r="AA2333" s="13"/>
      <c r="AB2333" s="13"/>
      <c r="AC2333" s="13"/>
      <c r="AD2333" s="13"/>
      <c r="AE2333" s="13"/>
      <c r="AT2333" s="244" t="s">
        <v>167</v>
      </c>
      <c r="AU2333" s="244" t="s">
        <v>94</v>
      </c>
      <c r="AV2333" s="13" t="s">
        <v>91</v>
      </c>
      <c r="AW2333" s="13" t="s">
        <v>43</v>
      </c>
      <c r="AX2333" s="13" t="s">
        <v>83</v>
      </c>
      <c r="AY2333" s="244" t="s">
        <v>156</v>
      </c>
    </row>
    <row r="2334" s="13" customFormat="1">
      <c r="A2334" s="13"/>
      <c r="B2334" s="234"/>
      <c r="C2334" s="235"/>
      <c r="D2334" s="236" t="s">
        <v>167</v>
      </c>
      <c r="E2334" s="237" t="s">
        <v>36</v>
      </c>
      <c r="F2334" s="238" t="s">
        <v>1919</v>
      </c>
      <c r="G2334" s="235"/>
      <c r="H2334" s="237" t="s">
        <v>36</v>
      </c>
      <c r="I2334" s="239"/>
      <c r="J2334" s="235"/>
      <c r="K2334" s="235"/>
      <c r="L2334" s="240"/>
      <c r="M2334" s="241"/>
      <c r="N2334" s="242"/>
      <c r="O2334" s="242"/>
      <c r="P2334" s="242"/>
      <c r="Q2334" s="242"/>
      <c r="R2334" s="242"/>
      <c r="S2334" s="242"/>
      <c r="T2334" s="243"/>
      <c r="U2334" s="13"/>
      <c r="V2334" s="13"/>
      <c r="W2334" s="13"/>
      <c r="X2334" s="13"/>
      <c r="Y2334" s="13"/>
      <c r="Z2334" s="13"/>
      <c r="AA2334" s="13"/>
      <c r="AB2334" s="13"/>
      <c r="AC2334" s="13"/>
      <c r="AD2334" s="13"/>
      <c r="AE2334" s="13"/>
      <c r="AT2334" s="244" t="s">
        <v>167</v>
      </c>
      <c r="AU2334" s="244" t="s">
        <v>94</v>
      </c>
      <c r="AV2334" s="13" t="s">
        <v>91</v>
      </c>
      <c r="AW2334" s="13" t="s">
        <v>43</v>
      </c>
      <c r="AX2334" s="13" t="s">
        <v>83</v>
      </c>
      <c r="AY2334" s="244" t="s">
        <v>156</v>
      </c>
    </row>
    <row r="2335" s="13" customFormat="1">
      <c r="A2335" s="13"/>
      <c r="B2335" s="234"/>
      <c r="C2335" s="235"/>
      <c r="D2335" s="236" t="s">
        <v>167</v>
      </c>
      <c r="E2335" s="237" t="s">
        <v>36</v>
      </c>
      <c r="F2335" s="238" t="s">
        <v>1901</v>
      </c>
      <c r="G2335" s="235"/>
      <c r="H2335" s="237" t="s">
        <v>36</v>
      </c>
      <c r="I2335" s="239"/>
      <c r="J2335" s="235"/>
      <c r="K2335" s="235"/>
      <c r="L2335" s="240"/>
      <c r="M2335" s="241"/>
      <c r="N2335" s="242"/>
      <c r="O2335" s="242"/>
      <c r="P2335" s="242"/>
      <c r="Q2335" s="242"/>
      <c r="R2335" s="242"/>
      <c r="S2335" s="242"/>
      <c r="T2335" s="243"/>
      <c r="U2335" s="13"/>
      <c r="V2335" s="13"/>
      <c r="W2335" s="13"/>
      <c r="X2335" s="13"/>
      <c r="Y2335" s="13"/>
      <c r="Z2335" s="13"/>
      <c r="AA2335" s="13"/>
      <c r="AB2335" s="13"/>
      <c r="AC2335" s="13"/>
      <c r="AD2335" s="13"/>
      <c r="AE2335" s="13"/>
      <c r="AT2335" s="244" t="s">
        <v>167</v>
      </c>
      <c r="AU2335" s="244" t="s">
        <v>94</v>
      </c>
      <c r="AV2335" s="13" t="s">
        <v>91</v>
      </c>
      <c r="AW2335" s="13" t="s">
        <v>43</v>
      </c>
      <c r="AX2335" s="13" t="s">
        <v>83</v>
      </c>
      <c r="AY2335" s="244" t="s">
        <v>156</v>
      </c>
    </row>
    <row r="2336" s="13" customFormat="1">
      <c r="A2336" s="13"/>
      <c r="B2336" s="234"/>
      <c r="C2336" s="235"/>
      <c r="D2336" s="236" t="s">
        <v>167</v>
      </c>
      <c r="E2336" s="237" t="s">
        <v>36</v>
      </c>
      <c r="F2336" s="238" t="s">
        <v>1924</v>
      </c>
      <c r="G2336" s="235"/>
      <c r="H2336" s="237" t="s">
        <v>36</v>
      </c>
      <c r="I2336" s="239"/>
      <c r="J2336" s="235"/>
      <c r="K2336" s="235"/>
      <c r="L2336" s="240"/>
      <c r="M2336" s="241"/>
      <c r="N2336" s="242"/>
      <c r="O2336" s="242"/>
      <c r="P2336" s="242"/>
      <c r="Q2336" s="242"/>
      <c r="R2336" s="242"/>
      <c r="S2336" s="242"/>
      <c r="T2336" s="243"/>
      <c r="U2336" s="13"/>
      <c r="V2336" s="13"/>
      <c r="W2336" s="13"/>
      <c r="X2336" s="13"/>
      <c r="Y2336" s="13"/>
      <c r="Z2336" s="13"/>
      <c r="AA2336" s="13"/>
      <c r="AB2336" s="13"/>
      <c r="AC2336" s="13"/>
      <c r="AD2336" s="13"/>
      <c r="AE2336" s="13"/>
      <c r="AT2336" s="244" t="s">
        <v>167</v>
      </c>
      <c r="AU2336" s="244" t="s">
        <v>94</v>
      </c>
      <c r="AV2336" s="13" t="s">
        <v>91</v>
      </c>
      <c r="AW2336" s="13" t="s">
        <v>43</v>
      </c>
      <c r="AX2336" s="13" t="s">
        <v>83</v>
      </c>
      <c r="AY2336" s="244" t="s">
        <v>156</v>
      </c>
    </row>
    <row r="2337" s="14" customFormat="1">
      <c r="A2337" s="14"/>
      <c r="B2337" s="245"/>
      <c r="C2337" s="246"/>
      <c r="D2337" s="236" t="s">
        <v>167</v>
      </c>
      <c r="E2337" s="247" t="s">
        <v>36</v>
      </c>
      <c r="F2337" s="248" t="s">
        <v>2302</v>
      </c>
      <c r="G2337" s="246"/>
      <c r="H2337" s="249">
        <v>7.7140000000000004</v>
      </c>
      <c r="I2337" s="250"/>
      <c r="J2337" s="246"/>
      <c r="K2337" s="246"/>
      <c r="L2337" s="251"/>
      <c r="M2337" s="252"/>
      <c r="N2337" s="253"/>
      <c r="O2337" s="253"/>
      <c r="P2337" s="253"/>
      <c r="Q2337" s="253"/>
      <c r="R2337" s="253"/>
      <c r="S2337" s="253"/>
      <c r="T2337" s="254"/>
      <c r="U2337" s="14"/>
      <c r="V2337" s="14"/>
      <c r="W2337" s="14"/>
      <c r="X2337" s="14"/>
      <c r="Y2337" s="14"/>
      <c r="Z2337" s="14"/>
      <c r="AA2337" s="14"/>
      <c r="AB2337" s="14"/>
      <c r="AC2337" s="14"/>
      <c r="AD2337" s="14"/>
      <c r="AE2337" s="14"/>
      <c r="AT2337" s="255" t="s">
        <v>167</v>
      </c>
      <c r="AU2337" s="255" t="s">
        <v>94</v>
      </c>
      <c r="AV2337" s="14" t="s">
        <v>94</v>
      </c>
      <c r="AW2337" s="14" t="s">
        <v>43</v>
      </c>
      <c r="AX2337" s="14" t="s">
        <v>83</v>
      </c>
      <c r="AY2337" s="255" t="s">
        <v>156</v>
      </c>
    </row>
    <row r="2338" s="13" customFormat="1">
      <c r="A2338" s="13"/>
      <c r="B2338" s="234"/>
      <c r="C2338" s="235"/>
      <c r="D2338" s="236" t="s">
        <v>167</v>
      </c>
      <c r="E2338" s="237" t="s">
        <v>36</v>
      </c>
      <c r="F2338" s="238" t="s">
        <v>1922</v>
      </c>
      <c r="G2338" s="235"/>
      <c r="H2338" s="237" t="s">
        <v>36</v>
      </c>
      <c r="I2338" s="239"/>
      <c r="J2338" s="235"/>
      <c r="K2338" s="235"/>
      <c r="L2338" s="240"/>
      <c r="M2338" s="241"/>
      <c r="N2338" s="242"/>
      <c r="O2338" s="242"/>
      <c r="P2338" s="242"/>
      <c r="Q2338" s="242"/>
      <c r="R2338" s="242"/>
      <c r="S2338" s="242"/>
      <c r="T2338" s="243"/>
      <c r="U2338" s="13"/>
      <c r="V2338" s="13"/>
      <c r="W2338" s="13"/>
      <c r="X2338" s="13"/>
      <c r="Y2338" s="13"/>
      <c r="Z2338" s="13"/>
      <c r="AA2338" s="13"/>
      <c r="AB2338" s="13"/>
      <c r="AC2338" s="13"/>
      <c r="AD2338" s="13"/>
      <c r="AE2338" s="13"/>
      <c r="AT2338" s="244" t="s">
        <v>167</v>
      </c>
      <c r="AU2338" s="244" t="s">
        <v>94</v>
      </c>
      <c r="AV2338" s="13" t="s">
        <v>91</v>
      </c>
      <c r="AW2338" s="13" t="s">
        <v>43</v>
      </c>
      <c r="AX2338" s="13" t="s">
        <v>83</v>
      </c>
      <c r="AY2338" s="244" t="s">
        <v>156</v>
      </c>
    </row>
    <row r="2339" s="13" customFormat="1">
      <c r="A2339" s="13"/>
      <c r="B2339" s="234"/>
      <c r="C2339" s="235"/>
      <c r="D2339" s="236" t="s">
        <v>167</v>
      </c>
      <c r="E2339" s="237" t="s">
        <v>36</v>
      </c>
      <c r="F2339" s="238" t="s">
        <v>1927</v>
      </c>
      <c r="G2339" s="235"/>
      <c r="H2339" s="237" t="s">
        <v>36</v>
      </c>
      <c r="I2339" s="239"/>
      <c r="J2339" s="235"/>
      <c r="K2339" s="235"/>
      <c r="L2339" s="240"/>
      <c r="M2339" s="241"/>
      <c r="N2339" s="242"/>
      <c r="O2339" s="242"/>
      <c r="P2339" s="242"/>
      <c r="Q2339" s="242"/>
      <c r="R2339" s="242"/>
      <c r="S2339" s="242"/>
      <c r="T2339" s="243"/>
      <c r="U2339" s="13"/>
      <c r="V2339" s="13"/>
      <c r="W2339" s="13"/>
      <c r="X2339" s="13"/>
      <c r="Y2339" s="13"/>
      <c r="Z2339" s="13"/>
      <c r="AA2339" s="13"/>
      <c r="AB2339" s="13"/>
      <c r="AC2339" s="13"/>
      <c r="AD2339" s="13"/>
      <c r="AE2339" s="13"/>
      <c r="AT2339" s="244" t="s">
        <v>167</v>
      </c>
      <c r="AU2339" s="244" t="s">
        <v>94</v>
      </c>
      <c r="AV2339" s="13" t="s">
        <v>91</v>
      </c>
      <c r="AW2339" s="13" t="s">
        <v>43</v>
      </c>
      <c r="AX2339" s="13" t="s">
        <v>83</v>
      </c>
      <c r="AY2339" s="244" t="s">
        <v>156</v>
      </c>
    </row>
    <row r="2340" s="13" customFormat="1">
      <c r="A2340" s="13"/>
      <c r="B2340" s="234"/>
      <c r="C2340" s="235"/>
      <c r="D2340" s="236" t="s">
        <v>167</v>
      </c>
      <c r="E2340" s="237" t="s">
        <v>36</v>
      </c>
      <c r="F2340" s="238" t="s">
        <v>1899</v>
      </c>
      <c r="G2340" s="235"/>
      <c r="H2340" s="237" t="s">
        <v>36</v>
      </c>
      <c r="I2340" s="239"/>
      <c r="J2340" s="235"/>
      <c r="K2340" s="235"/>
      <c r="L2340" s="240"/>
      <c r="M2340" s="241"/>
      <c r="N2340" s="242"/>
      <c r="O2340" s="242"/>
      <c r="P2340" s="242"/>
      <c r="Q2340" s="242"/>
      <c r="R2340" s="242"/>
      <c r="S2340" s="242"/>
      <c r="T2340" s="243"/>
      <c r="U2340" s="13"/>
      <c r="V2340" s="13"/>
      <c r="W2340" s="13"/>
      <c r="X2340" s="13"/>
      <c r="Y2340" s="13"/>
      <c r="Z2340" s="13"/>
      <c r="AA2340" s="13"/>
      <c r="AB2340" s="13"/>
      <c r="AC2340" s="13"/>
      <c r="AD2340" s="13"/>
      <c r="AE2340" s="13"/>
      <c r="AT2340" s="244" t="s">
        <v>167</v>
      </c>
      <c r="AU2340" s="244" t="s">
        <v>94</v>
      </c>
      <c r="AV2340" s="13" t="s">
        <v>91</v>
      </c>
      <c r="AW2340" s="13" t="s">
        <v>43</v>
      </c>
      <c r="AX2340" s="13" t="s">
        <v>83</v>
      </c>
      <c r="AY2340" s="244" t="s">
        <v>156</v>
      </c>
    </row>
    <row r="2341" s="13" customFormat="1">
      <c r="A2341" s="13"/>
      <c r="B2341" s="234"/>
      <c r="C2341" s="235"/>
      <c r="D2341" s="236" t="s">
        <v>167</v>
      </c>
      <c r="E2341" s="237" t="s">
        <v>36</v>
      </c>
      <c r="F2341" s="238" t="s">
        <v>1900</v>
      </c>
      <c r="G2341" s="235"/>
      <c r="H2341" s="237" t="s">
        <v>36</v>
      </c>
      <c r="I2341" s="239"/>
      <c r="J2341" s="235"/>
      <c r="K2341" s="235"/>
      <c r="L2341" s="240"/>
      <c r="M2341" s="241"/>
      <c r="N2341" s="242"/>
      <c r="O2341" s="242"/>
      <c r="P2341" s="242"/>
      <c r="Q2341" s="242"/>
      <c r="R2341" s="242"/>
      <c r="S2341" s="242"/>
      <c r="T2341" s="243"/>
      <c r="U2341" s="13"/>
      <c r="V2341" s="13"/>
      <c r="W2341" s="13"/>
      <c r="X2341" s="13"/>
      <c r="Y2341" s="13"/>
      <c r="Z2341" s="13"/>
      <c r="AA2341" s="13"/>
      <c r="AB2341" s="13"/>
      <c r="AC2341" s="13"/>
      <c r="AD2341" s="13"/>
      <c r="AE2341" s="13"/>
      <c r="AT2341" s="244" t="s">
        <v>167</v>
      </c>
      <c r="AU2341" s="244" t="s">
        <v>94</v>
      </c>
      <c r="AV2341" s="13" t="s">
        <v>91</v>
      </c>
      <c r="AW2341" s="13" t="s">
        <v>43</v>
      </c>
      <c r="AX2341" s="13" t="s">
        <v>83</v>
      </c>
      <c r="AY2341" s="244" t="s">
        <v>156</v>
      </c>
    </row>
    <row r="2342" s="13" customFormat="1">
      <c r="A2342" s="13"/>
      <c r="B2342" s="234"/>
      <c r="C2342" s="235"/>
      <c r="D2342" s="236" t="s">
        <v>167</v>
      </c>
      <c r="E2342" s="237" t="s">
        <v>36</v>
      </c>
      <c r="F2342" s="238" t="s">
        <v>1918</v>
      </c>
      <c r="G2342" s="235"/>
      <c r="H2342" s="237" t="s">
        <v>36</v>
      </c>
      <c r="I2342" s="239"/>
      <c r="J2342" s="235"/>
      <c r="K2342" s="235"/>
      <c r="L2342" s="240"/>
      <c r="M2342" s="241"/>
      <c r="N2342" s="242"/>
      <c r="O2342" s="242"/>
      <c r="P2342" s="242"/>
      <c r="Q2342" s="242"/>
      <c r="R2342" s="242"/>
      <c r="S2342" s="242"/>
      <c r="T2342" s="243"/>
      <c r="U2342" s="13"/>
      <c r="V2342" s="13"/>
      <c r="W2342" s="13"/>
      <c r="X2342" s="13"/>
      <c r="Y2342" s="13"/>
      <c r="Z2342" s="13"/>
      <c r="AA2342" s="13"/>
      <c r="AB2342" s="13"/>
      <c r="AC2342" s="13"/>
      <c r="AD2342" s="13"/>
      <c r="AE2342" s="13"/>
      <c r="AT2342" s="244" t="s">
        <v>167</v>
      </c>
      <c r="AU2342" s="244" t="s">
        <v>94</v>
      </c>
      <c r="AV2342" s="13" t="s">
        <v>91</v>
      </c>
      <c r="AW2342" s="13" t="s">
        <v>43</v>
      </c>
      <c r="AX2342" s="13" t="s">
        <v>83</v>
      </c>
      <c r="AY2342" s="244" t="s">
        <v>156</v>
      </c>
    </row>
    <row r="2343" s="13" customFormat="1">
      <c r="A2343" s="13"/>
      <c r="B2343" s="234"/>
      <c r="C2343" s="235"/>
      <c r="D2343" s="236" t="s">
        <v>167</v>
      </c>
      <c r="E2343" s="237" t="s">
        <v>36</v>
      </c>
      <c r="F2343" s="238" t="s">
        <v>1919</v>
      </c>
      <c r="G2343" s="235"/>
      <c r="H2343" s="237" t="s">
        <v>36</v>
      </c>
      <c r="I2343" s="239"/>
      <c r="J2343" s="235"/>
      <c r="K2343" s="235"/>
      <c r="L2343" s="240"/>
      <c r="M2343" s="241"/>
      <c r="N2343" s="242"/>
      <c r="O2343" s="242"/>
      <c r="P2343" s="242"/>
      <c r="Q2343" s="242"/>
      <c r="R2343" s="242"/>
      <c r="S2343" s="242"/>
      <c r="T2343" s="243"/>
      <c r="U2343" s="13"/>
      <c r="V2343" s="13"/>
      <c r="W2343" s="13"/>
      <c r="X2343" s="13"/>
      <c r="Y2343" s="13"/>
      <c r="Z2343" s="13"/>
      <c r="AA2343" s="13"/>
      <c r="AB2343" s="13"/>
      <c r="AC2343" s="13"/>
      <c r="AD2343" s="13"/>
      <c r="AE2343" s="13"/>
      <c r="AT2343" s="244" t="s">
        <v>167</v>
      </c>
      <c r="AU2343" s="244" t="s">
        <v>94</v>
      </c>
      <c r="AV2343" s="13" t="s">
        <v>91</v>
      </c>
      <c r="AW2343" s="13" t="s">
        <v>43</v>
      </c>
      <c r="AX2343" s="13" t="s">
        <v>83</v>
      </c>
      <c r="AY2343" s="244" t="s">
        <v>156</v>
      </c>
    </row>
    <row r="2344" s="13" customFormat="1">
      <c r="A2344" s="13"/>
      <c r="B2344" s="234"/>
      <c r="C2344" s="235"/>
      <c r="D2344" s="236" t="s">
        <v>167</v>
      </c>
      <c r="E2344" s="237" t="s">
        <v>36</v>
      </c>
      <c r="F2344" s="238" t="s">
        <v>1901</v>
      </c>
      <c r="G2344" s="235"/>
      <c r="H2344" s="237" t="s">
        <v>36</v>
      </c>
      <c r="I2344" s="239"/>
      <c r="J2344" s="235"/>
      <c r="K2344" s="235"/>
      <c r="L2344" s="240"/>
      <c r="M2344" s="241"/>
      <c r="N2344" s="242"/>
      <c r="O2344" s="242"/>
      <c r="P2344" s="242"/>
      <c r="Q2344" s="242"/>
      <c r="R2344" s="242"/>
      <c r="S2344" s="242"/>
      <c r="T2344" s="243"/>
      <c r="U2344" s="13"/>
      <c r="V2344" s="13"/>
      <c r="W2344" s="13"/>
      <c r="X2344" s="13"/>
      <c r="Y2344" s="13"/>
      <c r="Z2344" s="13"/>
      <c r="AA2344" s="13"/>
      <c r="AB2344" s="13"/>
      <c r="AC2344" s="13"/>
      <c r="AD2344" s="13"/>
      <c r="AE2344" s="13"/>
      <c r="AT2344" s="244" t="s">
        <v>167</v>
      </c>
      <c r="AU2344" s="244" t="s">
        <v>94</v>
      </c>
      <c r="AV2344" s="13" t="s">
        <v>91</v>
      </c>
      <c r="AW2344" s="13" t="s">
        <v>43</v>
      </c>
      <c r="AX2344" s="13" t="s">
        <v>83</v>
      </c>
      <c r="AY2344" s="244" t="s">
        <v>156</v>
      </c>
    </row>
    <row r="2345" s="13" customFormat="1">
      <c r="A2345" s="13"/>
      <c r="B2345" s="234"/>
      <c r="C2345" s="235"/>
      <c r="D2345" s="236" t="s">
        <v>167</v>
      </c>
      <c r="E2345" s="237" t="s">
        <v>36</v>
      </c>
      <c r="F2345" s="238" t="s">
        <v>1928</v>
      </c>
      <c r="G2345" s="235"/>
      <c r="H2345" s="237" t="s">
        <v>36</v>
      </c>
      <c r="I2345" s="239"/>
      <c r="J2345" s="235"/>
      <c r="K2345" s="235"/>
      <c r="L2345" s="240"/>
      <c r="M2345" s="241"/>
      <c r="N2345" s="242"/>
      <c r="O2345" s="242"/>
      <c r="P2345" s="242"/>
      <c r="Q2345" s="242"/>
      <c r="R2345" s="242"/>
      <c r="S2345" s="242"/>
      <c r="T2345" s="243"/>
      <c r="U2345" s="13"/>
      <c r="V2345" s="13"/>
      <c r="W2345" s="13"/>
      <c r="X2345" s="13"/>
      <c r="Y2345" s="13"/>
      <c r="Z2345" s="13"/>
      <c r="AA2345" s="13"/>
      <c r="AB2345" s="13"/>
      <c r="AC2345" s="13"/>
      <c r="AD2345" s="13"/>
      <c r="AE2345" s="13"/>
      <c r="AT2345" s="244" t="s">
        <v>167</v>
      </c>
      <c r="AU2345" s="244" t="s">
        <v>94</v>
      </c>
      <c r="AV2345" s="13" t="s">
        <v>91</v>
      </c>
      <c r="AW2345" s="13" t="s">
        <v>43</v>
      </c>
      <c r="AX2345" s="13" t="s">
        <v>83</v>
      </c>
      <c r="AY2345" s="244" t="s">
        <v>156</v>
      </c>
    </row>
    <row r="2346" s="14" customFormat="1">
      <c r="A2346" s="14"/>
      <c r="B2346" s="245"/>
      <c r="C2346" s="246"/>
      <c r="D2346" s="236" t="s">
        <v>167</v>
      </c>
      <c r="E2346" s="247" t="s">
        <v>36</v>
      </c>
      <c r="F2346" s="248" t="s">
        <v>2302</v>
      </c>
      <c r="G2346" s="246"/>
      <c r="H2346" s="249">
        <v>7.7140000000000004</v>
      </c>
      <c r="I2346" s="250"/>
      <c r="J2346" s="246"/>
      <c r="K2346" s="246"/>
      <c r="L2346" s="251"/>
      <c r="M2346" s="252"/>
      <c r="N2346" s="253"/>
      <c r="O2346" s="253"/>
      <c r="P2346" s="253"/>
      <c r="Q2346" s="253"/>
      <c r="R2346" s="253"/>
      <c r="S2346" s="253"/>
      <c r="T2346" s="254"/>
      <c r="U2346" s="14"/>
      <c r="V2346" s="14"/>
      <c r="W2346" s="14"/>
      <c r="X2346" s="14"/>
      <c r="Y2346" s="14"/>
      <c r="Z2346" s="14"/>
      <c r="AA2346" s="14"/>
      <c r="AB2346" s="14"/>
      <c r="AC2346" s="14"/>
      <c r="AD2346" s="14"/>
      <c r="AE2346" s="14"/>
      <c r="AT2346" s="255" t="s">
        <v>167</v>
      </c>
      <c r="AU2346" s="255" t="s">
        <v>94</v>
      </c>
      <c r="AV2346" s="14" t="s">
        <v>94</v>
      </c>
      <c r="AW2346" s="14" t="s">
        <v>43</v>
      </c>
      <c r="AX2346" s="14" t="s">
        <v>83</v>
      </c>
      <c r="AY2346" s="255" t="s">
        <v>156</v>
      </c>
    </row>
    <row r="2347" s="16" customFormat="1">
      <c r="A2347" s="16"/>
      <c r="B2347" s="267"/>
      <c r="C2347" s="268"/>
      <c r="D2347" s="236" t="s">
        <v>167</v>
      </c>
      <c r="E2347" s="269" t="s">
        <v>36</v>
      </c>
      <c r="F2347" s="270" t="s">
        <v>263</v>
      </c>
      <c r="G2347" s="268"/>
      <c r="H2347" s="271">
        <v>15.428000000000001</v>
      </c>
      <c r="I2347" s="272"/>
      <c r="J2347" s="268"/>
      <c r="K2347" s="268"/>
      <c r="L2347" s="273"/>
      <c r="M2347" s="274"/>
      <c r="N2347" s="275"/>
      <c r="O2347" s="275"/>
      <c r="P2347" s="275"/>
      <c r="Q2347" s="275"/>
      <c r="R2347" s="275"/>
      <c r="S2347" s="275"/>
      <c r="T2347" s="276"/>
      <c r="U2347" s="16"/>
      <c r="V2347" s="16"/>
      <c r="W2347" s="16"/>
      <c r="X2347" s="16"/>
      <c r="Y2347" s="16"/>
      <c r="Z2347" s="16"/>
      <c r="AA2347" s="16"/>
      <c r="AB2347" s="16"/>
      <c r="AC2347" s="16"/>
      <c r="AD2347" s="16"/>
      <c r="AE2347" s="16"/>
      <c r="AT2347" s="277" t="s">
        <v>167</v>
      </c>
      <c r="AU2347" s="277" t="s">
        <v>94</v>
      </c>
      <c r="AV2347" s="16" t="s">
        <v>181</v>
      </c>
      <c r="AW2347" s="16" t="s">
        <v>43</v>
      </c>
      <c r="AX2347" s="16" t="s">
        <v>83</v>
      </c>
      <c r="AY2347" s="277" t="s">
        <v>156</v>
      </c>
    </row>
    <row r="2348" s="13" customFormat="1">
      <c r="A2348" s="13"/>
      <c r="B2348" s="234"/>
      <c r="C2348" s="235"/>
      <c r="D2348" s="236" t="s">
        <v>167</v>
      </c>
      <c r="E2348" s="237" t="s">
        <v>36</v>
      </c>
      <c r="F2348" s="238" t="s">
        <v>1895</v>
      </c>
      <c r="G2348" s="235"/>
      <c r="H2348" s="237" t="s">
        <v>36</v>
      </c>
      <c r="I2348" s="239"/>
      <c r="J2348" s="235"/>
      <c r="K2348" s="235"/>
      <c r="L2348" s="240"/>
      <c r="M2348" s="241"/>
      <c r="N2348" s="242"/>
      <c r="O2348" s="242"/>
      <c r="P2348" s="242"/>
      <c r="Q2348" s="242"/>
      <c r="R2348" s="242"/>
      <c r="S2348" s="242"/>
      <c r="T2348" s="243"/>
      <c r="U2348" s="13"/>
      <c r="V2348" s="13"/>
      <c r="W2348" s="13"/>
      <c r="X2348" s="13"/>
      <c r="Y2348" s="13"/>
      <c r="Z2348" s="13"/>
      <c r="AA2348" s="13"/>
      <c r="AB2348" s="13"/>
      <c r="AC2348" s="13"/>
      <c r="AD2348" s="13"/>
      <c r="AE2348" s="13"/>
      <c r="AT2348" s="244" t="s">
        <v>167</v>
      </c>
      <c r="AU2348" s="244" t="s">
        <v>94</v>
      </c>
      <c r="AV2348" s="13" t="s">
        <v>91</v>
      </c>
      <c r="AW2348" s="13" t="s">
        <v>43</v>
      </c>
      <c r="AX2348" s="13" t="s">
        <v>83</v>
      </c>
      <c r="AY2348" s="244" t="s">
        <v>156</v>
      </c>
    </row>
    <row r="2349" s="13" customFormat="1">
      <c r="A2349" s="13"/>
      <c r="B2349" s="234"/>
      <c r="C2349" s="235"/>
      <c r="D2349" s="236" t="s">
        <v>167</v>
      </c>
      <c r="E2349" s="237" t="s">
        <v>36</v>
      </c>
      <c r="F2349" s="238" t="s">
        <v>1896</v>
      </c>
      <c r="G2349" s="235"/>
      <c r="H2349" s="237" t="s">
        <v>36</v>
      </c>
      <c r="I2349" s="239"/>
      <c r="J2349" s="235"/>
      <c r="K2349" s="235"/>
      <c r="L2349" s="240"/>
      <c r="M2349" s="241"/>
      <c r="N2349" s="242"/>
      <c r="O2349" s="242"/>
      <c r="P2349" s="242"/>
      <c r="Q2349" s="242"/>
      <c r="R2349" s="242"/>
      <c r="S2349" s="242"/>
      <c r="T2349" s="243"/>
      <c r="U2349" s="13"/>
      <c r="V2349" s="13"/>
      <c r="W2349" s="13"/>
      <c r="X2349" s="13"/>
      <c r="Y2349" s="13"/>
      <c r="Z2349" s="13"/>
      <c r="AA2349" s="13"/>
      <c r="AB2349" s="13"/>
      <c r="AC2349" s="13"/>
      <c r="AD2349" s="13"/>
      <c r="AE2349" s="13"/>
      <c r="AT2349" s="244" t="s">
        <v>167</v>
      </c>
      <c r="AU2349" s="244" t="s">
        <v>94</v>
      </c>
      <c r="AV2349" s="13" t="s">
        <v>91</v>
      </c>
      <c r="AW2349" s="13" t="s">
        <v>43</v>
      </c>
      <c r="AX2349" s="13" t="s">
        <v>83</v>
      </c>
      <c r="AY2349" s="244" t="s">
        <v>156</v>
      </c>
    </row>
    <row r="2350" s="13" customFormat="1">
      <c r="A2350" s="13"/>
      <c r="B2350" s="234"/>
      <c r="C2350" s="235"/>
      <c r="D2350" s="236" t="s">
        <v>167</v>
      </c>
      <c r="E2350" s="237" t="s">
        <v>36</v>
      </c>
      <c r="F2350" s="238" t="s">
        <v>1897</v>
      </c>
      <c r="G2350" s="235"/>
      <c r="H2350" s="237" t="s">
        <v>36</v>
      </c>
      <c r="I2350" s="239"/>
      <c r="J2350" s="235"/>
      <c r="K2350" s="235"/>
      <c r="L2350" s="240"/>
      <c r="M2350" s="241"/>
      <c r="N2350" s="242"/>
      <c r="O2350" s="242"/>
      <c r="P2350" s="242"/>
      <c r="Q2350" s="242"/>
      <c r="R2350" s="242"/>
      <c r="S2350" s="242"/>
      <c r="T2350" s="243"/>
      <c r="U2350" s="13"/>
      <c r="V2350" s="13"/>
      <c r="W2350" s="13"/>
      <c r="X2350" s="13"/>
      <c r="Y2350" s="13"/>
      <c r="Z2350" s="13"/>
      <c r="AA2350" s="13"/>
      <c r="AB2350" s="13"/>
      <c r="AC2350" s="13"/>
      <c r="AD2350" s="13"/>
      <c r="AE2350" s="13"/>
      <c r="AT2350" s="244" t="s">
        <v>167</v>
      </c>
      <c r="AU2350" s="244" t="s">
        <v>94</v>
      </c>
      <c r="AV2350" s="13" t="s">
        <v>91</v>
      </c>
      <c r="AW2350" s="13" t="s">
        <v>43</v>
      </c>
      <c r="AX2350" s="13" t="s">
        <v>83</v>
      </c>
      <c r="AY2350" s="244" t="s">
        <v>156</v>
      </c>
    </row>
    <row r="2351" s="13" customFormat="1">
      <c r="A2351" s="13"/>
      <c r="B2351" s="234"/>
      <c r="C2351" s="235"/>
      <c r="D2351" s="236" t="s">
        <v>167</v>
      </c>
      <c r="E2351" s="237" t="s">
        <v>36</v>
      </c>
      <c r="F2351" s="238" t="s">
        <v>1898</v>
      </c>
      <c r="G2351" s="235"/>
      <c r="H2351" s="237" t="s">
        <v>36</v>
      </c>
      <c r="I2351" s="239"/>
      <c r="J2351" s="235"/>
      <c r="K2351" s="235"/>
      <c r="L2351" s="240"/>
      <c r="M2351" s="241"/>
      <c r="N2351" s="242"/>
      <c r="O2351" s="242"/>
      <c r="P2351" s="242"/>
      <c r="Q2351" s="242"/>
      <c r="R2351" s="242"/>
      <c r="S2351" s="242"/>
      <c r="T2351" s="243"/>
      <c r="U2351" s="13"/>
      <c r="V2351" s="13"/>
      <c r="W2351" s="13"/>
      <c r="X2351" s="13"/>
      <c r="Y2351" s="13"/>
      <c r="Z2351" s="13"/>
      <c r="AA2351" s="13"/>
      <c r="AB2351" s="13"/>
      <c r="AC2351" s="13"/>
      <c r="AD2351" s="13"/>
      <c r="AE2351" s="13"/>
      <c r="AT2351" s="244" t="s">
        <v>167</v>
      </c>
      <c r="AU2351" s="244" t="s">
        <v>94</v>
      </c>
      <c r="AV2351" s="13" t="s">
        <v>91</v>
      </c>
      <c r="AW2351" s="13" t="s">
        <v>43</v>
      </c>
      <c r="AX2351" s="13" t="s">
        <v>83</v>
      </c>
      <c r="AY2351" s="244" t="s">
        <v>156</v>
      </c>
    </row>
    <row r="2352" s="13" customFormat="1">
      <c r="A2352" s="13"/>
      <c r="B2352" s="234"/>
      <c r="C2352" s="235"/>
      <c r="D2352" s="236" t="s">
        <v>167</v>
      </c>
      <c r="E2352" s="237" t="s">
        <v>36</v>
      </c>
      <c r="F2352" s="238" t="s">
        <v>1899</v>
      </c>
      <c r="G2352" s="235"/>
      <c r="H2352" s="237" t="s">
        <v>36</v>
      </c>
      <c r="I2352" s="239"/>
      <c r="J2352" s="235"/>
      <c r="K2352" s="235"/>
      <c r="L2352" s="240"/>
      <c r="M2352" s="241"/>
      <c r="N2352" s="242"/>
      <c r="O2352" s="242"/>
      <c r="P2352" s="242"/>
      <c r="Q2352" s="242"/>
      <c r="R2352" s="242"/>
      <c r="S2352" s="242"/>
      <c r="T2352" s="243"/>
      <c r="U2352" s="13"/>
      <c r="V2352" s="13"/>
      <c r="W2352" s="13"/>
      <c r="X2352" s="13"/>
      <c r="Y2352" s="13"/>
      <c r="Z2352" s="13"/>
      <c r="AA2352" s="13"/>
      <c r="AB2352" s="13"/>
      <c r="AC2352" s="13"/>
      <c r="AD2352" s="13"/>
      <c r="AE2352" s="13"/>
      <c r="AT2352" s="244" t="s">
        <v>167</v>
      </c>
      <c r="AU2352" s="244" t="s">
        <v>94</v>
      </c>
      <c r="AV2352" s="13" t="s">
        <v>91</v>
      </c>
      <c r="AW2352" s="13" t="s">
        <v>43</v>
      </c>
      <c r="AX2352" s="13" t="s">
        <v>83</v>
      </c>
      <c r="AY2352" s="244" t="s">
        <v>156</v>
      </c>
    </row>
    <row r="2353" s="13" customFormat="1">
      <c r="A2353" s="13"/>
      <c r="B2353" s="234"/>
      <c r="C2353" s="235"/>
      <c r="D2353" s="236" t="s">
        <v>167</v>
      </c>
      <c r="E2353" s="237" t="s">
        <v>36</v>
      </c>
      <c r="F2353" s="238" t="s">
        <v>1900</v>
      </c>
      <c r="G2353" s="235"/>
      <c r="H2353" s="237" t="s">
        <v>36</v>
      </c>
      <c r="I2353" s="239"/>
      <c r="J2353" s="235"/>
      <c r="K2353" s="235"/>
      <c r="L2353" s="240"/>
      <c r="M2353" s="241"/>
      <c r="N2353" s="242"/>
      <c r="O2353" s="242"/>
      <c r="P2353" s="242"/>
      <c r="Q2353" s="242"/>
      <c r="R2353" s="242"/>
      <c r="S2353" s="242"/>
      <c r="T2353" s="243"/>
      <c r="U2353" s="13"/>
      <c r="V2353" s="13"/>
      <c r="W2353" s="13"/>
      <c r="X2353" s="13"/>
      <c r="Y2353" s="13"/>
      <c r="Z2353" s="13"/>
      <c r="AA2353" s="13"/>
      <c r="AB2353" s="13"/>
      <c r="AC2353" s="13"/>
      <c r="AD2353" s="13"/>
      <c r="AE2353" s="13"/>
      <c r="AT2353" s="244" t="s">
        <v>167</v>
      </c>
      <c r="AU2353" s="244" t="s">
        <v>94</v>
      </c>
      <c r="AV2353" s="13" t="s">
        <v>91</v>
      </c>
      <c r="AW2353" s="13" t="s">
        <v>43</v>
      </c>
      <c r="AX2353" s="13" t="s">
        <v>83</v>
      </c>
      <c r="AY2353" s="244" t="s">
        <v>156</v>
      </c>
    </row>
    <row r="2354" s="13" customFormat="1">
      <c r="A2354" s="13"/>
      <c r="B2354" s="234"/>
      <c r="C2354" s="235"/>
      <c r="D2354" s="236" t="s">
        <v>167</v>
      </c>
      <c r="E2354" s="237" t="s">
        <v>36</v>
      </c>
      <c r="F2354" s="238" t="s">
        <v>1901</v>
      </c>
      <c r="G2354" s="235"/>
      <c r="H2354" s="237" t="s">
        <v>36</v>
      </c>
      <c r="I2354" s="239"/>
      <c r="J2354" s="235"/>
      <c r="K2354" s="235"/>
      <c r="L2354" s="240"/>
      <c r="M2354" s="241"/>
      <c r="N2354" s="242"/>
      <c r="O2354" s="242"/>
      <c r="P2354" s="242"/>
      <c r="Q2354" s="242"/>
      <c r="R2354" s="242"/>
      <c r="S2354" s="242"/>
      <c r="T2354" s="243"/>
      <c r="U2354" s="13"/>
      <c r="V2354" s="13"/>
      <c r="W2354" s="13"/>
      <c r="X2354" s="13"/>
      <c r="Y2354" s="13"/>
      <c r="Z2354" s="13"/>
      <c r="AA2354" s="13"/>
      <c r="AB2354" s="13"/>
      <c r="AC2354" s="13"/>
      <c r="AD2354" s="13"/>
      <c r="AE2354" s="13"/>
      <c r="AT2354" s="244" t="s">
        <v>167</v>
      </c>
      <c r="AU2354" s="244" t="s">
        <v>94</v>
      </c>
      <c r="AV2354" s="13" t="s">
        <v>91</v>
      </c>
      <c r="AW2354" s="13" t="s">
        <v>43</v>
      </c>
      <c r="AX2354" s="13" t="s">
        <v>83</v>
      </c>
      <c r="AY2354" s="244" t="s">
        <v>156</v>
      </c>
    </row>
    <row r="2355" s="13" customFormat="1">
      <c r="A2355" s="13"/>
      <c r="B2355" s="234"/>
      <c r="C2355" s="235"/>
      <c r="D2355" s="236" t="s">
        <v>167</v>
      </c>
      <c r="E2355" s="237" t="s">
        <v>36</v>
      </c>
      <c r="F2355" s="238" t="s">
        <v>1902</v>
      </c>
      <c r="G2355" s="235"/>
      <c r="H2355" s="237" t="s">
        <v>36</v>
      </c>
      <c r="I2355" s="239"/>
      <c r="J2355" s="235"/>
      <c r="K2355" s="235"/>
      <c r="L2355" s="240"/>
      <c r="M2355" s="241"/>
      <c r="N2355" s="242"/>
      <c r="O2355" s="242"/>
      <c r="P2355" s="242"/>
      <c r="Q2355" s="242"/>
      <c r="R2355" s="242"/>
      <c r="S2355" s="242"/>
      <c r="T2355" s="243"/>
      <c r="U2355" s="13"/>
      <c r="V2355" s="13"/>
      <c r="W2355" s="13"/>
      <c r="X2355" s="13"/>
      <c r="Y2355" s="13"/>
      <c r="Z2355" s="13"/>
      <c r="AA2355" s="13"/>
      <c r="AB2355" s="13"/>
      <c r="AC2355" s="13"/>
      <c r="AD2355" s="13"/>
      <c r="AE2355" s="13"/>
      <c r="AT2355" s="244" t="s">
        <v>167</v>
      </c>
      <c r="AU2355" s="244" t="s">
        <v>94</v>
      </c>
      <c r="AV2355" s="13" t="s">
        <v>91</v>
      </c>
      <c r="AW2355" s="13" t="s">
        <v>43</v>
      </c>
      <c r="AX2355" s="13" t="s">
        <v>83</v>
      </c>
      <c r="AY2355" s="244" t="s">
        <v>156</v>
      </c>
    </row>
    <row r="2356" s="14" customFormat="1">
      <c r="A2356" s="14"/>
      <c r="B2356" s="245"/>
      <c r="C2356" s="246"/>
      <c r="D2356" s="236" t="s">
        <v>167</v>
      </c>
      <c r="E2356" s="247" t="s">
        <v>36</v>
      </c>
      <c r="F2356" s="248" t="s">
        <v>1903</v>
      </c>
      <c r="G2356" s="246"/>
      <c r="H2356" s="249">
        <v>13.859999999999999</v>
      </c>
      <c r="I2356" s="250"/>
      <c r="J2356" s="246"/>
      <c r="K2356" s="246"/>
      <c r="L2356" s="251"/>
      <c r="M2356" s="252"/>
      <c r="N2356" s="253"/>
      <c r="O2356" s="253"/>
      <c r="P2356" s="253"/>
      <c r="Q2356" s="253"/>
      <c r="R2356" s="253"/>
      <c r="S2356" s="253"/>
      <c r="T2356" s="254"/>
      <c r="U2356" s="14"/>
      <c r="V2356" s="14"/>
      <c r="W2356" s="14"/>
      <c r="X2356" s="14"/>
      <c r="Y2356" s="14"/>
      <c r="Z2356" s="14"/>
      <c r="AA2356" s="14"/>
      <c r="AB2356" s="14"/>
      <c r="AC2356" s="14"/>
      <c r="AD2356" s="14"/>
      <c r="AE2356" s="14"/>
      <c r="AT2356" s="255" t="s">
        <v>167</v>
      </c>
      <c r="AU2356" s="255" t="s">
        <v>94</v>
      </c>
      <c r="AV2356" s="14" t="s">
        <v>94</v>
      </c>
      <c r="AW2356" s="14" t="s">
        <v>43</v>
      </c>
      <c r="AX2356" s="14" t="s">
        <v>83</v>
      </c>
      <c r="AY2356" s="255" t="s">
        <v>156</v>
      </c>
    </row>
    <row r="2357" s="16" customFormat="1">
      <c r="A2357" s="16"/>
      <c r="B2357" s="267"/>
      <c r="C2357" s="268"/>
      <c r="D2357" s="236" t="s">
        <v>167</v>
      </c>
      <c r="E2357" s="269" t="s">
        <v>36</v>
      </c>
      <c r="F2357" s="270" t="s">
        <v>263</v>
      </c>
      <c r="G2357" s="268"/>
      <c r="H2357" s="271">
        <v>13.859999999999999</v>
      </c>
      <c r="I2357" s="272"/>
      <c r="J2357" s="268"/>
      <c r="K2357" s="268"/>
      <c r="L2357" s="273"/>
      <c r="M2357" s="274"/>
      <c r="N2357" s="275"/>
      <c r="O2357" s="275"/>
      <c r="P2357" s="275"/>
      <c r="Q2357" s="275"/>
      <c r="R2357" s="275"/>
      <c r="S2357" s="275"/>
      <c r="T2357" s="276"/>
      <c r="U2357" s="16"/>
      <c r="V2357" s="16"/>
      <c r="W2357" s="16"/>
      <c r="X2357" s="16"/>
      <c r="Y2357" s="16"/>
      <c r="Z2357" s="16"/>
      <c r="AA2357" s="16"/>
      <c r="AB2357" s="16"/>
      <c r="AC2357" s="16"/>
      <c r="AD2357" s="16"/>
      <c r="AE2357" s="16"/>
      <c r="AT2357" s="277" t="s">
        <v>167</v>
      </c>
      <c r="AU2357" s="277" t="s">
        <v>94</v>
      </c>
      <c r="AV2357" s="16" t="s">
        <v>181</v>
      </c>
      <c r="AW2357" s="16" t="s">
        <v>43</v>
      </c>
      <c r="AX2357" s="16" t="s">
        <v>83</v>
      </c>
      <c r="AY2357" s="277" t="s">
        <v>156</v>
      </c>
    </row>
    <row r="2358" s="15" customFormat="1">
      <c r="A2358" s="15"/>
      <c r="B2358" s="256"/>
      <c r="C2358" s="257"/>
      <c r="D2358" s="236" t="s">
        <v>167</v>
      </c>
      <c r="E2358" s="258" t="s">
        <v>36</v>
      </c>
      <c r="F2358" s="259" t="s">
        <v>250</v>
      </c>
      <c r="G2358" s="257"/>
      <c r="H2358" s="260">
        <v>29.288</v>
      </c>
      <c r="I2358" s="261"/>
      <c r="J2358" s="257"/>
      <c r="K2358" s="257"/>
      <c r="L2358" s="262"/>
      <c r="M2358" s="263"/>
      <c r="N2358" s="264"/>
      <c r="O2358" s="264"/>
      <c r="P2358" s="264"/>
      <c r="Q2358" s="264"/>
      <c r="R2358" s="264"/>
      <c r="S2358" s="264"/>
      <c r="T2358" s="265"/>
      <c r="U2358" s="15"/>
      <c r="V2358" s="15"/>
      <c r="W2358" s="15"/>
      <c r="X2358" s="15"/>
      <c r="Y2358" s="15"/>
      <c r="Z2358" s="15"/>
      <c r="AA2358" s="15"/>
      <c r="AB2358" s="15"/>
      <c r="AC2358" s="15"/>
      <c r="AD2358" s="15"/>
      <c r="AE2358" s="15"/>
      <c r="AT2358" s="266" t="s">
        <v>167</v>
      </c>
      <c r="AU2358" s="266" t="s">
        <v>94</v>
      </c>
      <c r="AV2358" s="15" t="s">
        <v>163</v>
      </c>
      <c r="AW2358" s="15" t="s">
        <v>43</v>
      </c>
      <c r="AX2358" s="15" t="s">
        <v>91</v>
      </c>
      <c r="AY2358" s="266" t="s">
        <v>156</v>
      </c>
    </row>
    <row r="2359" s="2" customFormat="1" ht="21.75" customHeight="1">
      <c r="A2359" s="42"/>
      <c r="B2359" s="43"/>
      <c r="C2359" s="216" t="s">
        <v>2303</v>
      </c>
      <c r="D2359" s="216" t="s">
        <v>158</v>
      </c>
      <c r="E2359" s="217" t="s">
        <v>2304</v>
      </c>
      <c r="F2359" s="218" t="s">
        <v>2305</v>
      </c>
      <c r="G2359" s="219" t="s">
        <v>226</v>
      </c>
      <c r="H2359" s="220">
        <v>1</v>
      </c>
      <c r="I2359" s="221"/>
      <c r="J2359" s="222">
        <f>ROUND(I2359*H2359,2)</f>
        <v>0</v>
      </c>
      <c r="K2359" s="218" t="s">
        <v>162</v>
      </c>
      <c r="L2359" s="48"/>
      <c r="M2359" s="223" t="s">
        <v>36</v>
      </c>
      <c r="N2359" s="224" t="s">
        <v>54</v>
      </c>
      <c r="O2359" s="88"/>
      <c r="P2359" s="225">
        <f>O2359*H2359</f>
        <v>0</v>
      </c>
      <c r="Q2359" s="225">
        <v>0</v>
      </c>
      <c r="R2359" s="225">
        <f>Q2359*H2359</f>
        <v>0</v>
      </c>
      <c r="S2359" s="225">
        <v>0</v>
      </c>
      <c r="T2359" s="226">
        <f>S2359*H2359</f>
        <v>0</v>
      </c>
      <c r="U2359" s="42"/>
      <c r="V2359" s="42"/>
      <c r="W2359" s="42"/>
      <c r="X2359" s="42"/>
      <c r="Y2359" s="42"/>
      <c r="Z2359" s="42"/>
      <c r="AA2359" s="42"/>
      <c r="AB2359" s="42"/>
      <c r="AC2359" s="42"/>
      <c r="AD2359" s="42"/>
      <c r="AE2359" s="42"/>
      <c r="AR2359" s="227" t="s">
        <v>291</v>
      </c>
      <c r="AT2359" s="227" t="s">
        <v>158</v>
      </c>
      <c r="AU2359" s="227" t="s">
        <v>94</v>
      </c>
      <c r="AY2359" s="20" t="s">
        <v>156</v>
      </c>
      <c r="BE2359" s="228">
        <f>IF(N2359="základní",J2359,0)</f>
        <v>0</v>
      </c>
      <c r="BF2359" s="228">
        <f>IF(N2359="snížená",J2359,0)</f>
        <v>0</v>
      </c>
      <c r="BG2359" s="228">
        <f>IF(N2359="zákl. přenesená",J2359,0)</f>
        <v>0</v>
      </c>
      <c r="BH2359" s="228">
        <f>IF(N2359="sníž. přenesená",J2359,0)</f>
        <v>0</v>
      </c>
      <c r="BI2359" s="228">
        <f>IF(N2359="nulová",J2359,0)</f>
        <v>0</v>
      </c>
      <c r="BJ2359" s="20" t="s">
        <v>91</v>
      </c>
      <c r="BK2359" s="228">
        <f>ROUND(I2359*H2359,2)</f>
        <v>0</v>
      </c>
      <c r="BL2359" s="20" t="s">
        <v>291</v>
      </c>
      <c r="BM2359" s="227" t="s">
        <v>2306</v>
      </c>
    </row>
    <row r="2360" s="2" customFormat="1">
      <c r="A2360" s="42"/>
      <c r="B2360" s="43"/>
      <c r="C2360" s="44"/>
      <c r="D2360" s="229" t="s">
        <v>165</v>
      </c>
      <c r="E2360" s="44"/>
      <c r="F2360" s="230" t="s">
        <v>2307</v>
      </c>
      <c r="G2360" s="44"/>
      <c r="H2360" s="44"/>
      <c r="I2360" s="231"/>
      <c r="J2360" s="44"/>
      <c r="K2360" s="44"/>
      <c r="L2360" s="48"/>
      <c r="M2360" s="232"/>
      <c r="N2360" s="233"/>
      <c r="O2360" s="88"/>
      <c r="P2360" s="88"/>
      <c r="Q2360" s="88"/>
      <c r="R2360" s="88"/>
      <c r="S2360" s="88"/>
      <c r="T2360" s="89"/>
      <c r="U2360" s="42"/>
      <c r="V2360" s="42"/>
      <c r="W2360" s="42"/>
      <c r="X2360" s="42"/>
      <c r="Y2360" s="42"/>
      <c r="Z2360" s="42"/>
      <c r="AA2360" s="42"/>
      <c r="AB2360" s="42"/>
      <c r="AC2360" s="42"/>
      <c r="AD2360" s="42"/>
      <c r="AE2360" s="42"/>
      <c r="AT2360" s="20" t="s">
        <v>165</v>
      </c>
      <c r="AU2360" s="20" t="s">
        <v>94</v>
      </c>
    </row>
    <row r="2361" s="2" customFormat="1">
      <c r="A2361" s="42"/>
      <c r="B2361" s="43"/>
      <c r="C2361" s="44"/>
      <c r="D2361" s="236" t="s">
        <v>413</v>
      </c>
      <c r="E2361" s="44"/>
      <c r="F2361" s="278" t="s">
        <v>2286</v>
      </c>
      <c r="G2361" s="44"/>
      <c r="H2361" s="44"/>
      <c r="I2361" s="231"/>
      <c r="J2361" s="44"/>
      <c r="K2361" s="44"/>
      <c r="L2361" s="48"/>
      <c r="M2361" s="232"/>
      <c r="N2361" s="233"/>
      <c r="O2361" s="88"/>
      <c r="P2361" s="88"/>
      <c r="Q2361" s="88"/>
      <c r="R2361" s="88"/>
      <c r="S2361" s="88"/>
      <c r="T2361" s="89"/>
      <c r="U2361" s="42"/>
      <c r="V2361" s="42"/>
      <c r="W2361" s="42"/>
      <c r="X2361" s="42"/>
      <c r="Y2361" s="42"/>
      <c r="Z2361" s="42"/>
      <c r="AA2361" s="42"/>
      <c r="AB2361" s="42"/>
      <c r="AC2361" s="42"/>
      <c r="AD2361" s="42"/>
      <c r="AE2361" s="42"/>
      <c r="AT2361" s="20" t="s">
        <v>413</v>
      </c>
      <c r="AU2361" s="20" t="s">
        <v>94</v>
      </c>
    </row>
    <row r="2362" s="13" customFormat="1">
      <c r="A2362" s="13"/>
      <c r="B2362" s="234"/>
      <c r="C2362" s="235"/>
      <c r="D2362" s="236" t="s">
        <v>167</v>
      </c>
      <c r="E2362" s="237" t="s">
        <v>36</v>
      </c>
      <c r="F2362" s="238" t="s">
        <v>1916</v>
      </c>
      <c r="G2362" s="235"/>
      <c r="H2362" s="237" t="s">
        <v>36</v>
      </c>
      <c r="I2362" s="239"/>
      <c r="J2362" s="235"/>
      <c r="K2362" s="235"/>
      <c r="L2362" s="240"/>
      <c r="M2362" s="241"/>
      <c r="N2362" s="242"/>
      <c r="O2362" s="242"/>
      <c r="P2362" s="242"/>
      <c r="Q2362" s="242"/>
      <c r="R2362" s="242"/>
      <c r="S2362" s="242"/>
      <c r="T2362" s="243"/>
      <c r="U2362" s="13"/>
      <c r="V2362" s="13"/>
      <c r="W2362" s="13"/>
      <c r="X2362" s="13"/>
      <c r="Y2362" s="13"/>
      <c r="Z2362" s="13"/>
      <c r="AA2362" s="13"/>
      <c r="AB2362" s="13"/>
      <c r="AC2362" s="13"/>
      <c r="AD2362" s="13"/>
      <c r="AE2362" s="13"/>
      <c r="AT2362" s="244" t="s">
        <v>167</v>
      </c>
      <c r="AU2362" s="244" t="s">
        <v>94</v>
      </c>
      <c r="AV2362" s="13" t="s">
        <v>91</v>
      </c>
      <c r="AW2362" s="13" t="s">
        <v>43</v>
      </c>
      <c r="AX2362" s="13" t="s">
        <v>83</v>
      </c>
      <c r="AY2362" s="244" t="s">
        <v>156</v>
      </c>
    </row>
    <row r="2363" s="13" customFormat="1">
      <c r="A2363" s="13"/>
      <c r="B2363" s="234"/>
      <c r="C2363" s="235"/>
      <c r="D2363" s="236" t="s">
        <v>167</v>
      </c>
      <c r="E2363" s="237" t="s">
        <v>36</v>
      </c>
      <c r="F2363" s="238" t="s">
        <v>1917</v>
      </c>
      <c r="G2363" s="235"/>
      <c r="H2363" s="237" t="s">
        <v>36</v>
      </c>
      <c r="I2363" s="239"/>
      <c r="J2363" s="235"/>
      <c r="K2363" s="235"/>
      <c r="L2363" s="240"/>
      <c r="M2363" s="241"/>
      <c r="N2363" s="242"/>
      <c r="O2363" s="242"/>
      <c r="P2363" s="242"/>
      <c r="Q2363" s="242"/>
      <c r="R2363" s="242"/>
      <c r="S2363" s="242"/>
      <c r="T2363" s="243"/>
      <c r="U2363" s="13"/>
      <c r="V2363" s="13"/>
      <c r="W2363" s="13"/>
      <c r="X2363" s="13"/>
      <c r="Y2363" s="13"/>
      <c r="Z2363" s="13"/>
      <c r="AA2363" s="13"/>
      <c r="AB2363" s="13"/>
      <c r="AC2363" s="13"/>
      <c r="AD2363" s="13"/>
      <c r="AE2363" s="13"/>
      <c r="AT2363" s="244" t="s">
        <v>167</v>
      </c>
      <c r="AU2363" s="244" t="s">
        <v>94</v>
      </c>
      <c r="AV2363" s="13" t="s">
        <v>91</v>
      </c>
      <c r="AW2363" s="13" t="s">
        <v>43</v>
      </c>
      <c r="AX2363" s="13" t="s">
        <v>83</v>
      </c>
      <c r="AY2363" s="244" t="s">
        <v>156</v>
      </c>
    </row>
    <row r="2364" s="13" customFormat="1">
      <c r="A2364" s="13"/>
      <c r="B2364" s="234"/>
      <c r="C2364" s="235"/>
      <c r="D2364" s="236" t="s">
        <v>167</v>
      </c>
      <c r="E2364" s="237" t="s">
        <v>36</v>
      </c>
      <c r="F2364" s="238" t="s">
        <v>1899</v>
      </c>
      <c r="G2364" s="235"/>
      <c r="H2364" s="237" t="s">
        <v>36</v>
      </c>
      <c r="I2364" s="239"/>
      <c r="J2364" s="235"/>
      <c r="K2364" s="235"/>
      <c r="L2364" s="240"/>
      <c r="M2364" s="241"/>
      <c r="N2364" s="242"/>
      <c r="O2364" s="242"/>
      <c r="P2364" s="242"/>
      <c r="Q2364" s="242"/>
      <c r="R2364" s="242"/>
      <c r="S2364" s="242"/>
      <c r="T2364" s="243"/>
      <c r="U2364" s="13"/>
      <c r="V2364" s="13"/>
      <c r="W2364" s="13"/>
      <c r="X2364" s="13"/>
      <c r="Y2364" s="13"/>
      <c r="Z2364" s="13"/>
      <c r="AA2364" s="13"/>
      <c r="AB2364" s="13"/>
      <c r="AC2364" s="13"/>
      <c r="AD2364" s="13"/>
      <c r="AE2364" s="13"/>
      <c r="AT2364" s="244" t="s">
        <v>167</v>
      </c>
      <c r="AU2364" s="244" t="s">
        <v>94</v>
      </c>
      <c r="AV2364" s="13" t="s">
        <v>91</v>
      </c>
      <c r="AW2364" s="13" t="s">
        <v>43</v>
      </c>
      <c r="AX2364" s="13" t="s">
        <v>83</v>
      </c>
      <c r="AY2364" s="244" t="s">
        <v>156</v>
      </c>
    </row>
    <row r="2365" s="13" customFormat="1">
      <c r="A2365" s="13"/>
      <c r="B2365" s="234"/>
      <c r="C2365" s="235"/>
      <c r="D2365" s="236" t="s">
        <v>167</v>
      </c>
      <c r="E2365" s="237" t="s">
        <v>36</v>
      </c>
      <c r="F2365" s="238" t="s">
        <v>1900</v>
      </c>
      <c r="G2365" s="235"/>
      <c r="H2365" s="237" t="s">
        <v>36</v>
      </c>
      <c r="I2365" s="239"/>
      <c r="J2365" s="235"/>
      <c r="K2365" s="235"/>
      <c r="L2365" s="240"/>
      <c r="M2365" s="241"/>
      <c r="N2365" s="242"/>
      <c r="O2365" s="242"/>
      <c r="P2365" s="242"/>
      <c r="Q2365" s="242"/>
      <c r="R2365" s="242"/>
      <c r="S2365" s="242"/>
      <c r="T2365" s="243"/>
      <c r="U2365" s="13"/>
      <c r="V2365" s="13"/>
      <c r="W2365" s="13"/>
      <c r="X2365" s="13"/>
      <c r="Y2365" s="13"/>
      <c r="Z2365" s="13"/>
      <c r="AA2365" s="13"/>
      <c r="AB2365" s="13"/>
      <c r="AC2365" s="13"/>
      <c r="AD2365" s="13"/>
      <c r="AE2365" s="13"/>
      <c r="AT2365" s="244" t="s">
        <v>167</v>
      </c>
      <c r="AU2365" s="244" t="s">
        <v>94</v>
      </c>
      <c r="AV2365" s="13" t="s">
        <v>91</v>
      </c>
      <c r="AW2365" s="13" t="s">
        <v>43</v>
      </c>
      <c r="AX2365" s="13" t="s">
        <v>83</v>
      </c>
      <c r="AY2365" s="244" t="s">
        <v>156</v>
      </c>
    </row>
    <row r="2366" s="13" customFormat="1">
      <c r="A2366" s="13"/>
      <c r="B2366" s="234"/>
      <c r="C2366" s="235"/>
      <c r="D2366" s="236" t="s">
        <v>167</v>
      </c>
      <c r="E2366" s="237" t="s">
        <v>36</v>
      </c>
      <c r="F2366" s="238" t="s">
        <v>1918</v>
      </c>
      <c r="G2366" s="235"/>
      <c r="H2366" s="237" t="s">
        <v>36</v>
      </c>
      <c r="I2366" s="239"/>
      <c r="J2366" s="235"/>
      <c r="K2366" s="235"/>
      <c r="L2366" s="240"/>
      <c r="M2366" s="241"/>
      <c r="N2366" s="242"/>
      <c r="O2366" s="242"/>
      <c r="P2366" s="242"/>
      <c r="Q2366" s="242"/>
      <c r="R2366" s="242"/>
      <c r="S2366" s="242"/>
      <c r="T2366" s="243"/>
      <c r="U2366" s="13"/>
      <c r="V2366" s="13"/>
      <c r="W2366" s="13"/>
      <c r="X2366" s="13"/>
      <c r="Y2366" s="13"/>
      <c r="Z2366" s="13"/>
      <c r="AA2366" s="13"/>
      <c r="AB2366" s="13"/>
      <c r="AC2366" s="13"/>
      <c r="AD2366" s="13"/>
      <c r="AE2366" s="13"/>
      <c r="AT2366" s="244" t="s">
        <v>167</v>
      </c>
      <c r="AU2366" s="244" t="s">
        <v>94</v>
      </c>
      <c r="AV2366" s="13" t="s">
        <v>91</v>
      </c>
      <c r="AW2366" s="13" t="s">
        <v>43</v>
      </c>
      <c r="AX2366" s="13" t="s">
        <v>83</v>
      </c>
      <c r="AY2366" s="244" t="s">
        <v>156</v>
      </c>
    </row>
    <row r="2367" s="13" customFormat="1">
      <c r="A2367" s="13"/>
      <c r="B2367" s="234"/>
      <c r="C2367" s="235"/>
      <c r="D2367" s="236" t="s">
        <v>167</v>
      </c>
      <c r="E2367" s="237" t="s">
        <v>36</v>
      </c>
      <c r="F2367" s="238" t="s">
        <v>1919</v>
      </c>
      <c r="G2367" s="235"/>
      <c r="H2367" s="237" t="s">
        <v>36</v>
      </c>
      <c r="I2367" s="239"/>
      <c r="J2367" s="235"/>
      <c r="K2367" s="235"/>
      <c r="L2367" s="240"/>
      <c r="M2367" s="241"/>
      <c r="N2367" s="242"/>
      <c r="O2367" s="242"/>
      <c r="P2367" s="242"/>
      <c r="Q2367" s="242"/>
      <c r="R2367" s="242"/>
      <c r="S2367" s="242"/>
      <c r="T2367" s="243"/>
      <c r="U2367" s="13"/>
      <c r="V2367" s="13"/>
      <c r="W2367" s="13"/>
      <c r="X2367" s="13"/>
      <c r="Y2367" s="13"/>
      <c r="Z2367" s="13"/>
      <c r="AA2367" s="13"/>
      <c r="AB2367" s="13"/>
      <c r="AC2367" s="13"/>
      <c r="AD2367" s="13"/>
      <c r="AE2367" s="13"/>
      <c r="AT2367" s="244" t="s">
        <v>167</v>
      </c>
      <c r="AU2367" s="244" t="s">
        <v>94</v>
      </c>
      <c r="AV2367" s="13" t="s">
        <v>91</v>
      </c>
      <c r="AW2367" s="13" t="s">
        <v>43</v>
      </c>
      <c r="AX2367" s="13" t="s">
        <v>83</v>
      </c>
      <c r="AY2367" s="244" t="s">
        <v>156</v>
      </c>
    </row>
    <row r="2368" s="13" customFormat="1">
      <c r="A2368" s="13"/>
      <c r="B2368" s="234"/>
      <c r="C2368" s="235"/>
      <c r="D2368" s="236" t="s">
        <v>167</v>
      </c>
      <c r="E2368" s="237" t="s">
        <v>36</v>
      </c>
      <c r="F2368" s="238" t="s">
        <v>1901</v>
      </c>
      <c r="G2368" s="235"/>
      <c r="H2368" s="237" t="s">
        <v>36</v>
      </c>
      <c r="I2368" s="239"/>
      <c r="J2368" s="235"/>
      <c r="K2368" s="235"/>
      <c r="L2368" s="240"/>
      <c r="M2368" s="241"/>
      <c r="N2368" s="242"/>
      <c r="O2368" s="242"/>
      <c r="P2368" s="242"/>
      <c r="Q2368" s="242"/>
      <c r="R2368" s="242"/>
      <c r="S2368" s="242"/>
      <c r="T2368" s="243"/>
      <c r="U2368" s="13"/>
      <c r="V2368" s="13"/>
      <c r="W2368" s="13"/>
      <c r="X2368" s="13"/>
      <c r="Y2368" s="13"/>
      <c r="Z2368" s="13"/>
      <c r="AA2368" s="13"/>
      <c r="AB2368" s="13"/>
      <c r="AC2368" s="13"/>
      <c r="AD2368" s="13"/>
      <c r="AE2368" s="13"/>
      <c r="AT2368" s="244" t="s">
        <v>167</v>
      </c>
      <c r="AU2368" s="244" t="s">
        <v>94</v>
      </c>
      <c r="AV2368" s="13" t="s">
        <v>91</v>
      </c>
      <c r="AW2368" s="13" t="s">
        <v>43</v>
      </c>
      <c r="AX2368" s="13" t="s">
        <v>83</v>
      </c>
      <c r="AY2368" s="244" t="s">
        <v>156</v>
      </c>
    </row>
    <row r="2369" s="13" customFormat="1">
      <c r="A2369" s="13"/>
      <c r="B2369" s="234"/>
      <c r="C2369" s="235"/>
      <c r="D2369" s="236" t="s">
        <v>167</v>
      </c>
      <c r="E2369" s="237" t="s">
        <v>36</v>
      </c>
      <c r="F2369" s="238" t="s">
        <v>1926</v>
      </c>
      <c r="G2369" s="235"/>
      <c r="H2369" s="237" t="s">
        <v>36</v>
      </c>
      <c r="I2369" s="239"/>
      <c r="J2369" s="235"/>
      <c r="K2369" s="235"/>
      <c r="L2369" s="240"/>
      <c r="M2369" s="241"/>
      <c r="N2369" s="242"/>
      <c r="O2369" s="242"/>
      <c r="P2369" s="242"/>
      <c r="Q2369" s="242"/>
      <c r="R2369" s="242"/>
      <c r="S2369" s="242"/>
      <c r="T2369" s="243"/>
      <c r="U2369" s="13"/>
      <c r="V2369" s="13"/>
      <c r="W2369" s="13"/>
      <c r="X2369" s="13"/>
      <c r="Y2369" s="13"/>
      <c r="Z2369" s="13"/>
      <c r="AA2369" s="13"/>
      <c r="AB2369" s="13"/>
      <c r="AC2369" s="13"/>
      <c r="AD2369" s="13"/>
      <c r="AE2369" s="13"/>
      <c r="AT2369" s="244" t="s">
        <v>167</v>
      </c>
      <c r="AU2369" s="244" t="s">
        <v>94</v>
      </c>
      <c r="AV2369" s="13" t="s">
        <v>91</v>
      </c>
      <c r="AW2369" s="13" t="s">
        <v>43</v>
      </c>
      <c r="AX2369" s="13" t="s">
        <v>83</v>
      </c>
      <c r="AY2369" s="244" t="s">
        <v>156</v>
      </c>
    </row>
    <row r="2370" s="14" customFormat="1">
      <c r="A2370" s="14"/>
      <c r="B2370" s="245"/>
      <c r="C2370" s="246"/>
      <c r="D2370" s="236" t="s">
        <v>167</v>
      </c>
      <c r="E2370" s="247" t="s">
        <v>36</v>
      </c>
      <c r="F2370" s="248" t="s">
        <v>91</v>
      </c>
      <c r="G2370" s="246"/>
      <c r="H2370" s="249">
        <v>1</v>
      </c>
      <c r="I2370" s="250"/>
      <c r="J2370" s="246"/>
      <c r="K2370" s="246"/>
      <c r="L2370" s="251"/>
      <c r="M2370" s="252"/>
      <c r="N2370" s="253"/>
      <c r="O2370" s="253"/>
      <c r="P2370" s="253"/>
      <c r="Q2370" s="253"/>
      <c r="R2370" s="253"/>
      <c r="S2370" s="253"/>
      <c r="T2370" s="254"/>
      <c r="U2370" s="14"/>
      <c r="V2370" s="14"/>
      <c r="W2370" s="14"/>
      <c r="X2370" s="14"/>
      <c r="Y2370" s="14"/>
      <c r="Z2370" s="14"/>
      <c r="AA2370" s="14"/>
      <c r="AB2370" s="14"/>
      <c r="AC2370" s="14"/>
      <c r="AD2370" s="14"/>
      <c r="AE2370" s="14"/>
      <c r="AT2370" s="255" t="s">
        <v>167</v>
      </c>
      <c r="AU2370" s="255" t="s">
        <v>94</v>
      </c>
      <c r="AV2370" s="14" t="s">
        <v>94</v>
      </c>
      <c r="AW2370" s="14" t="s">
        <v>43</v>
      </c>
      <c r="AX2370" s="14" t="s">
        <v>83</v>
      </c>
      <c r="AY2370" s="255" t="s">
        <v>156</v>
      </c>
    </row>
    <row r="2371" s="15" customFormat="1">
      <c r="A2371" s="15"/>
      <c r="B2371" s="256"/>
      <c r="C2371" s="257"/>
      <c r="D2371" s="236" t="s">
        <v>167</v>
      </c>
      <c r="E2371" s="258" t="s">
        <v>36</v>
      </c>
      <c r="F2371" s="259" t="s">
        <v>250</v>
      </c>
      <c r="G2371" s="257"/>
      <c r="H2371" s="260">
        <v>1</v>
      </c>
      <c r="I2371" s="261"/>
      <c r="J2371" s="257"/>
      <c r="K2371" s="257"/>
      <c r="L2371" s="262"/>
      <c r="M2371" s="263"/>
      <c r="N2371" s="264"/>
      <c r="O2371" s="264"/>
      <c r="P2371" s="264"/>
      <c r="Q2371" s="264"/>
      <c r="R2371" s="264"/>
      <c r="S2371" s="264"/>
      <c r="T2371" s="265"/>
      <c r="U2371" s="15"/>
      <c r="V2371" s="15"/>
      <c r="W2371" s="15"/>
      <c r="X2371" s="15"/>
      <c r="Y2371" s="15"/>
      <c r="Z2371" s="15"/>
      <c r="AA2371" s="15"/>
      <c r="AB2371" s="15"/>
      <c r="AC2371" s="15"/>
      <c r="AD2371" s="15"/>
      <c r="AE2371" s="15"/>
      <c r="AT2371" s="266" t="s">
        <v>167</v>
      </c>
      <c r="AU2371" s="266" t="s">
        <v>94</v>
      </c>
      <c r="AV2371" s="15" t="s">
        <v>163</v>
      </c>
      <c r="AW2371" s="15" t="s">
        <v>43</v>
      </c>
      <c r="AX2371" s="15" t="s">
        <v>91</v>
      </c>
      <c r="AY2371" s="266" t="s">
        <v>156</v>
      </c>
    </row>
    <row r="2372" s="2" customFormat="1" ht="21.75" customHeight="1">
      <c r="A2372" s="42"/>
      <c r="B2372" s="43"/>
      <c r="C2372" s="282" t="s">
        <v>2308</v>
      </c>
      <c r="D2372" s="282" t="s">
        <v>849</v>
      </c>
      <c r="E2372" s="283" t="s">
        <v>2309</v>
      </c>
      <c r="F2372" s="284" t="s">
        <v>2310</v>
      </c>
      <c r="G2372" s="285" t="s">
        <v>226</v>
      </c>
      <c r="H2372" s="286">
        <v>1</v>
      </c>
      <c r="I2372" s="287"/>
      <c r="J2372" s="288">
        <f>ROUND(I2372*H2372,2)</f>
        <v>0</v>
      </c>
      <c r="K2372" s="284" t="s">
        <v>162</v>
      </c>
      <c r="L2372" s="289"/>
      <c r="M2372" s="290" t="s">
        <v>36</v>
      </c>
      <c r="N2372" s="291" t="s">
        <v>54</v>
      </c>
      <c r="O2372" s="88"/>
      <c r="P2372" s="225">
        <f>O2372*H2372</f>
        <v>0</v>
      </c>
      <c r="Q2372" s="225">
        <v>0.001</v>
      </c>
      <c r="R2372" s="225">
        <f>Q2372*H2372</f>
        <v>0.001</v>
      </c>
      <c r="S2372" s="225">
        <v>0</v>
      </c>
      <c r="T2372" s="226">
        <f>S2372*H2372</f>
        <v>0</v>
      </c>
      <c r="U2372" s="42"/>
      <c r="V2372" s="42"/>
      <c r="W2372" s="42"/>
      <c r="X2372" s="42"/>
      <c r="Y2372" s="42"/>
      <c r="Z2372" s="42"/>
      <c r="AA2372" s="42"/>
      <c r="AB2372" s="42"/>
      <c r="AC2372" s="42"/>
      <c r="AD2372" s="42"/>
      <c r="AE2372" s="42"/>
      <c r="AR2372" s="227" t="s">
        <v>401</v>
      </c>
      <c r="AT2372" s="227" t="s">
        <v>849</v>
      </c>
      <c r="AU2372" s="227" t="s">
        <v>94</v>
      </c>
      <c r="AY2372" s="20" t="s">
        <v>156</v>
      </c>
      <c r="BE2372" s="228">
        <f>IF(N2372="základní",J2372,0)</f>
        <v>0</v>
      </c>
      <c r="BF2372" s="228">
        <f>IF(N2372="snížená",J2372,0)</f>
        <v>0</v>
      </c>
      <c r="BG2372" s="228">
        <f>IF(N2372="zákl. přenesená",J2372,0)</f>
        <v>0</v>
      </c>
      <c r="BH2372" s="228">
        <f>IF(N2372="sníž. přenesená",J2372,0)</f>
        <v>0</v>
      </c>
      <c r="BI2372" s="228">
        <f>IF(N2372="nulová",J2372,0)</f>
        <v>0</v>
      </c>
      <c r="BJ2372" s="20" t="s">
        <v>91</v>
      </c>
      <c r="BK2372" s="228">
        <f>ROUND(I2372*H2372,2)</f>
        <v>0</v>
      </c>
      <c r="BL2372" s="20" t="s">
        <v>291</v>
      </c>
      <c r="BM2372" s="227" t="s">
        <v>2311</v>
      </c>
    </row>
    <row r="2373" s="2" customFormat="1">
      <c r="A2373" s="42"/>
      <c r="B2373" s="43"/>
      <c r="C2373" s="44"/>
      <c r="D2373" s="236" t="s">
        <v>413</v>
      </c>
      <c r="E2373" s="44"/>
      <c r="F2373" s="278" t="s">
        <v>2286</v>
      </c>
      <c r="G2373" s="44"/>
      <c r="H2373" s="44"/>
      <c r="I2373" s="231"/>
      <c r="J2373" s="44"/>
      <c r="K2373" s="44"/>
      <c r="L2373" s="48"/>
      <c r="M2373" s="232"/>
      <c r="N2373" s="233"/>
      <c r="O2373" s="88"/>
      <c r="P2373" s="88"/>
      <c r="Q2373" s="88"/>
      <c r="R2373" s="88"/>
      <c r="S2373" s="88"/>
      <c r="T2373" s="89"/>
      <c r="U2373" s="42"/>
      <c r="V2373" s="42"/>
      <c r="W2373" s="42"/>
      <c r="X2373" s="42"/>
      <c r="Y2373" s="42"/>
      <c r="Z2373" s="42"/>
      <c r="AA2373" s="42"/>
      <c r="AB2373" s="42"/>
      <c r="AC2373" s="42"/>
      <c r="AD2373" s="42"/>
      <c r="AE2373" s="42"/>
      <c r="AT2373" s="20" t="s">
        <v>413</v>
      </c>
      <c r="AU2373" s="20" t="s">
        <v>94</v>
      </c>
    </row>
    <row r="2374" s="2" customFormat="1" ht="21.75" customHeight="1">
      <c r="A2374" s="42"/>
      <c r="B2374" s="43"/>
      <c r="C2374" s="216" t="s">
        <v>2312</v>
      </c>
      <c r="D2374" s="216" t="s">
        <v>158</v>
      </c>
      <c r="E2374" s="217" t="s">
        <v>2313</v>
      </c>
      <c r="F2374" s="218" t="s">
        <v>2314</v>
      </c>
      <c r="G2374" s="219" t="s">
        <v>226</v>
      </c>
      <c r="H2374" s="220">
        <v>2</v>
      </c>
      <c r="I2374" s="221"/>
      <c r="J2374" s="222">
        <f>ROUND(I2374*H2374,2)</f>
        <v>0</v>
      </c>
      <c r="K2374" s="218" t="s">
        <v>162</v>
      </c>
      <c r="L2374" s="48"/>
      <c r="M2374" s="223" t="s">
        <v>36</v>
      </c>
      <c r="N2374" s="224" t="s">
        <v>54</v>
      </c>
      <c r="O2374" s="88"/>
      <c r="P2374" s="225">
        <f>O2374*H2374</f>
        <v>0</v>
      </c>
      <c r="Q2374" s="225">
        <v>0</v>
      </c>
      <c r="R2374" s="225">
        <f>Q2374*H2374</f>
        <v>0</v>
      </c>
      <c r="S2374" s="225">
        <v>0</v>
      </c>
      <c r="T2374" s="226">
        <f>S2374*H2374</f>
        <v>0</v>
      </c>
      <c r="U2374" s="42"/>
      <c r="V2374" s="42"/>
      <c r="W2374" s="42"/>
      <c r="X2374" s="42"/>
      <c r="Y2374" s="42"/>
      <c r="Z2374" s="42"/>
      <c r="AA2374" s="42"/>
      <c r="AB2374" s="42"/>
      <c r="AC2374" s="42"/>
      <c r="AD2374" s="42"/>
      <c r="AE2374" s="42"/>
      <c r="AR2374" s="227" t="s">
        <v>291</v>
      </c>
      <c r="AT2374" s="227" t="s">
        <v>158</v>
      </c>
      <c r="AU2374" s="227" t="s">
        <v>94</v>
      </c>
      <c r="AY2374" s="20" t="s">
        <v>156</v>
      </c>
      <c r="BE2374" s="228">
        <f>IF(N2374="základní",J2374,0)</f>
        <v>0</v>
      </c>
      <c r="BF2374" s="228">
        <f>IF(N2374="snížená",J2374,0)</f>
        <v>0</v>
      </c>
      <c r="BG2374" s="228">
        <f>IF(N2374="zákl. přenesená",J2374,0)</f>
        <v>0</v>
      </c>
      <c r="BH2374" s="228">
        <f>IF(N2374="sníž. přenesená",J2374,0)</f>
        <v>0</v>
      </c>
      <c r="BI2374" s="228">
        <f>IF(N2374="nulová",J2374,0)</f>
        <v>0</v>
      </c>
      <c r="BJ2374" s="20" t="s">
        <v>91</v>
      </c>
      <c r="BK2374" s="228">
        <f>ROUND(I2374*H2374,2)</f>
        <v>0</v>
      </c>
      <c r="BL2374" s="20" t="s">
        <v>291</v>
      </c>
      <c r="BM2374" s="227" t="s">
        <v>2315</v>
      </c>
    </row>
    <row r="2375" s="2" customFormat="1">
      <c r="A2375" s="42"/>
      <c r="B2375" s="43"/>
      <c r="C2375" s="44"/>
      <c r="D2375" s="229" t="s">
        <v>165</v>
      </c>
      <c r="E2375" s="44"/>
      <c r="F2375" s="230" t="s">
        <v>2316</v>
      </c>
      <c r="G2375" s="44"/>
      <c r="H2375" s="44"/>
      <c r="I2375" s="231"/>
      <c r="J2375" s="44"/>
      <c r="K2375" s="44"/>
      <c r="L2375" s="48"/>
      <c r="M2375" s="232"/>
      <c r="N2375" s="233"/>
      <c r="O2375" s="88"/>
      <c r="P2375" s="88"/>
      <c r="Q2375" s="88"/>
      <c r="R2375" s="88"/>
      <c r="S2375" s="88"/>
      <c r="T2375" s="89"/>
      <c r="U2375" s="42"/>
      <c r="V2375" s="42"/>
      <c r="W2375" s="42"/>
      <c r="X2375" s="42"/>
      <c r="Y2375" s="42"/>
      <c r="Z2375" s="42"/>
      <c r="AA2375" s="42"/>
      <c r="AB2375" s="42"/>
      <c r="AC2375" s="42"/>
      <c r="AD2375" s="42"/>
      <c r="AE2375" s="42"/>
      <c r="AT2375" s="20" t="s">
        <v>165</v>
      </c>
      <c r="AU2375" s="20" t="s">
        <v>94</v>
      </c>
    </row>
    <row r="2376" s="2" customFormat="1">
      <c r="A2376" s="42"/>
      <c r="B2376" s="43"/>
      <c r="C2376" s="44"/>
      <c r="D2376" s="236" t="s">
        <v>413</v>
      </c>
      <c r="E2376" s="44"/>
      <c r="F2376" s="278" t="s">
        <v>2317</v>
      </c>
      <c r="G2376" s="44"/>
      <c r="H2376" s="44"/>
      <c r="I2376" s="231"/>
      <c r="J2376" s="44"/>
      <c r="K2376" s="44"/>
      <c r="L2376" s="48"/>
      <c r="M2376" s="232"/>
      <c r="N2376" s="233"/>
      <c r="O2376" s="88"/>
      <c r="P2376" s="88"/>
      <c r="Q2376" s="88"/>
      <c r="R2376" s="88"/>
      <c r="S2376" s="88"/>
      <c r="T2376" s="89"/>
      <c r="U2376" s="42"/>
      <c r="V2376" s="42"/>
      <c r="W2376" s="42"/>
      <c r="X2376" s="42"/>
      <c r="Y2376" s="42"/>
      <c r="Z2376" s="42"/>
      <c r="AA2376" s="42"/>
      <c r="AB2376" s="42"/>
      <c r="AC2376" s="42"/>
      <c r="AD2376" s="42"/>
      <c r="AE2376" s="42"/>
      <c r="AT2376" s="20" t="s">
        <v>413</v>
      </c>
      <c r="AU2376" s="20" t="s">
        <v>94</v>
      </c>
    </row>
    <row r="2377" s="13" customFormat="1">
      <c r="A2377" s="13"/>
      <c r="B2377" s="234"/>
      <c r="C2377" s="235"/>
      <c r="D2377" s="236" t="s">
        <v>167</v>
      </c>
      <c r="E2377" s="237" t="s">
        <v>36</v>
      </c>
      <c r="F2377" s="238" t="s">
        <v>1922</v>
      </c>
      <c r="G2377" s="235"/>
      <c r="H2377" s="237" t="s">
        <v>36</v>
      </c>
      <c r="I2377" s="239"/>
      <c r="J2377" s="235"/>
      <c r="K2377" s="235"/>
      <c r="L2377" s="240"/>
      <c r="M2377" s="241"/>
      <c r="N2377" s="242"/>
      <c r="O2377" s="242"/>
      <c r="P2377" s="242"/>
      <c r="Q2377" s="242"/>
      <c r="R2377" s="242"/>
      <c r="S2377" s="242"/>
      <c r="T2377" s="243"/>
      <c r="U2377" s="13"/>
      <c r="V2377" s="13"/>
      <c r="W2377" s="13"/>
      <c r="X2377" s="13"/>
      <c r="Y2377" s="13"/>
      <c r="Z2377" s="13"/>
      <c r="AA2377" s="13"/>
      <c r="AB2377" s="13"/>
      <c r="AC2377" s="13"/>
      <c r="AD2377" s="13"/>
      <c r="AE2377" s="13"/>
      <c r="AT2377" s="244" t="s">
        <v>167</v>
      </c>
      <c r="AU2377" s="244" t="s">
        <v>94</v>
      </c>
      <c r="AV2377" s="13" t="s">
        <v>91</v>
      </c>
      <c r="AW2377" s="13" t="s">
        <v>43</v>
      </c>
      <c r="AX2377" s="13" t="s">
        <v>83</v>
      </c>
      <c r="AY2377" s="244" t="s">
        <v>156</v>
      </c>
    </row>
    <row r="2378" s="13" customFormat="1">
      <c r="A2378" s="13"/>
      <c r="B2378" s="234"/>
      <c r="C2378" s="235"/>
      <c r="D2378" s="236" t="s">
        <v>167</v>
      </c>
      <c r="E2378" s="237" t="s">
        <v>36</v>
      </c>
      <c r="F2378" s="238" t="s">
        <v>1923</v>
      </c>
      <c r="G2378" s="235"/>
      <c r="H2378" s="237" t="s">
        <v>36</v>
      </c>
      <c r="I2378" s="239"/>
      <c r="J2378" s="235"/>
      <c r="K2378" s="235"/>
      <c r="L2378" s="240"/>
      <c r="M2378" s="241"/>
      <c r="N2378" s="242"/>
      <c r="O2378" s="242"/>
      <c r="P2378" s="242"/>
      <c r="Q2378" s="242"/>
      <c r="R2378" s="242"/>
      <c r="S2378" s="242"/>
      <c r="T2378" s="243"/>
      <c r="U2378" s="13"/>
      <c r="V2378" s="13"/>
      <c r="W2378" s="13"/>
      <c r="X2378" s="13"/>
      <c r="Y2378" s="13"/>
      <c r="Z2378" s="13"/>
      <c r="AA2378" s="13"/>
      <c r="AB2378" s="13"/>
      <c r="AC2378" s="13"/>
      <c r="AD2378" s="13"/>
      <c r="AE2378" s="13"/>
      <c r="AT2378" s="244" t="s">
        <v>167</v>
      </c>
      <c r="AU2378" s="244" t="s">
        <v>94</v>
      </c>
      <c r="AV2378" s="13" t="s">
        <v>91</v>
      </c>
      <c r="AW2378" s="13" t="s">
        <v>43</v>
      </c>
      <c r="AX2378" s="13" t="s">
        <v>83</v>
      </c>
      <c r="AY2378" s="244" t="s">
        <v>156</v>
      </c>
    </row>
    <row r="2379" s="13" customFormat="1">
      <c r="A2379" s="13"/>
      <c r="B2379" s="234"/>
      <c r="C2379" s="235"/>
      <c r="D2379" s="236" t="s">
        <v>167</v>
      </c>
      <c r="E2379" s="237" t="s">
        <v>36</v>
      </c>
      <c r="F2379" s="238" t="s">
        <v>1899</v>
      </c>
      <c r="G2379" s="235"/>
      <c r="H2379" s="237" t="s">
        <v>36</v>
      </c>
      <c r="I2379" s="239"/>
      <c r="J2379" s="235"/>
      <c r="K2379" s="235"/>
      <c r="L2379" s="240"/>
      <c r="M2379" s="241"/>
      <c r="N2379" s="242"/>
      <c r="O2379" s="242"/>
      <c r="P2379" s="242"/>
      <c r="Q2379" s="242"/>
      <c r="R2379" s="242"/>
      <c r="S2379" s="242"/>
      <c r="T2379" s="243"/>
      <c r="U2379" s="13"/>
      <c r="V2379" s="13"/>
      <c r="W2379" s="13"/>
      <c r="X2379" s="13"/>
      <c r="Y2379" s="13"/>
      <c r="Z2379" s="13"/>
      <c r="AA2379" s="13"/>
      <c r="AB2379" s="13"/>
      <c r="AC2379" s="13"/>
      <c r="AD2379" s="13"/>
      <c r="AE2379" s="13"/>
      <c r="AT2379" s="244" t="s">
        <v>167</v>
      </c>
      <c r="AU2379" s="244" t="s">
        <v>94</v>
      </c>
      <c r="AV2379" s="13" t="s">
        <v>91</v>
      </c>
      <c r="AW2379" s="13" t="s">
        <v>43</v>
      </c>
      <c r="AX2379" s="13" t="s">
        <v>83</v>
      </c>
      <c r="AY2379" s="244" t="s">
        <v>156</v>
      </c>
    </row>
    <row r="2380" s="13" customFormat="1">
      <c r="A2380" s="13"/>
      <c r="B2380" s="234"/>
      <c r="C2380" s="235"/>
      <c r="D2380" s="236" t="s">
        <v>167</v>
      </c>
      <c r="E2380" s="237" t="s">
        <v>36</v>
      </c>
      <c r="F2380" s="238" t="s">
        <v>1900</v>
      </c>
      <c r="G2380" s="235"/>
      <c r="H2380" s="237" t="s">
        <v>36</v>
      </c>
      <c r="I2380" s="239"/>
      <c r="J2380" s="235"/>
      <c r="K2380" s="235"/>
      <c r="L2380" s="240"/>
      <c r="M2380" s="241"/>
      <c r="N2380" s="242"/>
      <c r="O2380" s="242"/>
      <c r="P2380" s="242"/>
      <c r="Q2380" s="242"/>
      <c r="R2380" s="242"/>
      <c r="S2380" s="242"/>
      <c r="T2380" s="243"/>
      <c r="U2380" s="13"/>
      <c r="V2380" s="13"/>
      <c r="W2380" s="13"/>
      <c r="X2380" s="13"/>
      <c r="Y2380" s="13"/>
      <c r="Z2380" s="13"/>
      <c r="AA2380" s="13"/>
      <c r="AB2380" s="13"/>
      <c r="AC2380" s="13"/>
      <c r="AD2380" s="13"/>
      <c r="AE2380" s="13"/>
      <c r="AT2380" s="244" t="s">
        <v>167</v>
      </c>
      <c r="AU2380" s="244" t="s">
        <v>94</v>
      </c>
      <c r="AV2380" s="13" t="s">
        <v>91</v>
      </c>
      <c r="AW2380" s="13" t="s">
        <v>43</v>
      </c>
      <c r="AX2380" s="13" t="s">
        <v>83</v>
      </c>
      <c r="AY2380" s="244" t="s">
        <v>156</v>
      </c>
    </row>
    <row r="2381" s="13" customFormat="1">
      <c r="A2381" s="13"/>
      <c r="B2381" s="234"/>
      <c r="C2381" s="235"/>
      <c r="D2381" s="236" t="s">
        <v>167</v>
      </c>
      <c r="E2381" s="237" t="s">
        <v>36</v>
      </c>
      <c r="F2381" s="238" t="s">
        <v>1918</v>
      </c>
      <c r="G2381" s="235"/>
      <c r="H2381" s="237" t="s">
        <v>36</v>
      </c>
      <c r="I2381" s="239"/>
      <c r="J2381" s="235"/>
      <c r="K2381" s="235"/>
      <c r="L2381" s="240"/>
      <c r="M2381" s="241"/>
      <c r="N2381" s="242"/>
      <c r="O2381" s="242"/>
      <c r="P2381" s="242"/>
      <c r="Q2381" s="242"/>
      <c r="R2381" s="242"/>
      <c r="S2381" s="242"/>
      <c r="T2381" s="243"/>
      <c r="U2381" s="13"/>
      <c r="V2381" s="13"/>
      <c r="W2381" s="13"/>
      <c r="X2381" s="13"/>
      <c r="Y2381" s="13"/>
      <c r="Z2381" s="13"/>
      <c r="AA2381" s="13"/>
      <c r="AB2381" s="13"/>
      <c r="AC2381" s="13"/>
      <c r="AD2381" s="13"/>
      <c r="AE2381" s="13"/>
      <c r="AT2381" s="244" t="s">
        <v>167</v>
      </c>
      <c r="AU2381" s="244" t="s">
        <v>94</v>
      </c>
      <c r="AV2381" s="13" t="s">
        <v>91</v>
      </c>
      <c r="AW2381" s="13" t="s">
        <v>43</v>
      </c>
      <c r="AX2381" s="13" t="s">
        <v>83</v>
      </c>
      <c r="AY2381" s="244" t="s">
        <v>156</v>
      </c>
    </row>
    <row r="2382" s="13" customFormat="1">
      <c r="A2382" s="13"/>
      <c r="B2382" s="234"/>
      <c r="C2382" s="235"/>
      <c r="D2382" s="236" t="s">
        <v>167</v>
      </c>
      <c r="E2382" s="237" t="s">
        <v>36</v>
      </c>
      <c r="F2382" s="238" t="s">
        <v>1919</v>
      </c>
      <c r="G2382" s="235"/>
      <c r="H2382" s="237" t="s">
        <v>36</v>
      </c>
      <c r="I2382" s="239"/>
      <c r="J2382" s="235"/>
      <c r="K2382" s="235"/>
      <c r="L2382" s="240"/>
      <c r="M2382" s="241"/>
      <c r="N2382" s="242"/>
      <c r="O2382" s="242"/>
      <c r="P2382" s="242"/>
      <c r="Q2382" s="242"/>
      <c r="R2382" s="242"/>
      <c r="S2382" s="242"/>
      <c r="T2382" s="243"/>
      <c r="U2382" s="13"/>
      <c r="V2382" s="13"/>
      <c r="W2382" s="13"/>
      <c r="X2382" s="13"/>
      <c r="Y2382" s="13"/>
      <c r="Z2382" s="13"/>
      <c r="AA2382" s="13"/>
      <c r="AB2382" s="13"/>
      <c r="AC2382" s="13"/>
      <c r="AD2382" s="13"/>
      <c r="AE2382" s="13"/>
      <c r="AT2382" s="244" t="s">
        <v>167</v>
      </c>
      <c r="AU2382" s="244" t="s">
        <v>94</v>
      </c>
      <c r="AV2382" s="13" t="s">
        <v>91</v>
      </c>
      <c r="AW2382" s="13" t="s">
        <v>43</v>
      </c>
      <c r="AX2382" s="13" t="s">
        <v>83</v>
      </c>
      <c r="AY2382" s="244" t="s">
        <v>156</v>
      </c>
    </row>
    <row r="2383" s="13" customFormat="1">
      <c r="A2383" s="13"/>
      <c r="B2383" s="234"/>
      <c r="C2383" s="235"/>
      <c r="D2383" s="236" t="s">
        <v>167</v>
      </c>
      <c r="E2383" s="237" t="s">
        <v>36</v>
      </c>
      <c r="F2383" s="238" t="s">
        <v>1901</v>
      </c>
      <c r="G2383" s="235"/>
      <c r="H2383" s="237" t="s">
        <v>36</v>
      </c>
      <c r="I2383" s="239"/>
      <c r="J2383" s="235"/>
      <c r="K2383" s="235"/>
      <c r="L2383" s="240"/>
      <c r="M2383" s="241"/>
      <c r="N2383" s="242"/>
      <c r="O2383" s="242"/>
      <c r="P2383" s="242"/>
      <c r="Q2383" s="242"/>
      <c r="R2383" s="242"/>
      <c r="S2383" s="242"/>
      <c r="T2383" s="243"/>
      <c r="U2383" s="13"/>
      <c r="V2383" s="13"/>
      <c r="W2383" s="13"/>
      <c r="X2383" s="13"/>
      <c r="Y2383" s="13"/>
      <c r="Z2383" s="13"/>
      <c r="AA2383" s="13"/>
      <c r="AB2383" s="13"/>
      <c r="AC2383" s="13"/>
      <c r="AD2383" s="13"/>
      <c r="AE2383" s="13"/>
      <c r="AT2383" s="244" t="s">
        <v>167</v>
      </c>
      <c r="AU2383" s="244" t="s">
        <v>94</v>
      </c>
      <c r="AV2383" s="13" t="s">
        <v>91</v>
      </c>
      <c r="AW2383" s="13" t="s">
        <v>43</v>
      </c>
      <c r="AX2383" s="13" t="s">
        <v>83</v>
      </c>
      <c r="AY2383" s="244" t="s">
        <v>156</v>
      </c>
    </row>
    <row r="2384" s="13" customFormat="1">
      <c r="A2384" s="13"/>
      <c r="B2384" s="234"/>
      <c r="C2384" s="235"/>
      <c r="D2384" s="236" t="s">
        <v>167</v>
      </c>
      <c r="E2384" s="237" t="s">
        <v>36</v>
      </c>
      <c r="F2384" s="238" t="s">
        <v>1924</v>
      </c>
      <c r="G2384" s="235"/>
      <c r="H2384" s="237" t="s">
        <v>36</v>
      </c>
      <c r="I2384" s="239"/>
      <c r="J2384" s="235"/>
      <c r="K2384" s="235"/>
      <c r="L2384" s="240"/>
      <c r="M2384" s="241"/>
      <c r="N2384" s="242"/>
      <c r="O2384" s="242"/>
      <c r="P2384" s="242"/>
      <c r="Q2384" s="242"/>
      <c r="R2384" s="242"/>
      <c r="S2384" s="242"/>
      <c r="T2384" s="243"/>
      <c r="U2384" s="13"/>
      <c r="V2384" s="13"/>
      <c r="W2384" s="13"/>
      <c r="X2384" s="13"/>
      <c r="Y2384" s="13"/>
      <c r="Z2384" s="13"/>
      <c r="AA2384" s="13"/>
      <c r="AB2384" s="13"/>
      <c r="AC2384" s="13"/>
      <c r="AD2384" s="13"/>
      <c r="AE2384" s="13"/>
      <c r="AT2384" s="244" t="s">
        <v>167</v>
      </c>
      <c r="AU2384" s="244" t="s">
        <v>94</v>
      </c>
      <c r="AV2384" s="13" t="s">
        <v>91</v>
      </c>
      <c r="AW2384" s="13" t="s">
        <v>43</v>
      </c>
      <c r="AX2384" s="13" t="s">
        <v>83</v>
      </c>
      <c r="AY2384" s="244" t="s">
        <v>156</v>
      </c>
    </row>
    <row r="2385" s="14" customFormat="1">
      <c r="A2385" s="14"/>
      <c r="B2385" s="245"/>
      <c r="C2385" s="246"/>
      <c r="D2385" s="236" t="s">
        <v>167</v>
      </c>
      <c r="E2385" s="247" t="s">
        <v>36</v>
      </c>
      <c r="F2385" s="248" t="s">
        <v>91</v>
      </c>
      <c r="G2385" s="246"/>
      <c r="H2385" s="249">
        <v>1</v>
      </c>
      <c r="I2385" s="250"/>
      <c r="J2385" s="246"/>
      <c r="K2385" s="246"/>
      <c r="L2385" s="251"/>
      <c r="M2385" s="252"/>
      <c r="N2385" s="253"/>
      <c r="O2385" s="253"/>
      <c r="P2385" s="253"/>
      <c r="Q2385" s="253"/>
      <c r="R2385" s="253"/>
      <c r="S2385" s="253"/>
      <c r="T2385" s="254"/>
      <c r="U2385" s="14"/>
      <c r="V2385" s="14"/>
      <c r="W2385" s="14"/>
      <c r="X2385" s="14"/>
      <c r="Y2385" s="14"/>
      <c r="Z2385" s="14"/>
      <c r="AA2385" s="14"/>
      <c r="AB2385" s="14"/>
      <c r="AC2385" s="14"/>
      <c r="AD2385" s="14"/>
      <c r="AE2385" s="14"/>
      <c r="AT2385" s="255" t="s">
        <v>167</v>
      </c>
      <c r="AU2385" s="255" t="s">
        <v>94</v>
      </c>
      <c r="AV2385" s="14" t="s">
        <v>94</v>
      </c>
      <c r="AW2385" s="14" t="s">
        <v>43</v>
      </c>
      <c r="AX2385" s="14" t="s">
        <v>83</v>
      </c>
      <c r="AY2385" s="255" t="s">
        <v>156</v>
      </c>
    </row>
    <row r="2386" s="13" customFormat="1">
      <c r="A2386" s="13"/>
      <c r="B2386" s="234"/>
      <c r="C2386" s="235"/>
      <c r="D2386" s="236" t="s">
        <v>167</v>
      </c>
      <c r="E2386" s="237" t="s">
        <v>36</v>
      </c>
      <c r="F2386" s="238" t="s">
        <v>1922</v>
      </c>
      <c r="G2386" s="235"/>
      <c r="H2386" s="237" t="s">
        <v>36</v>
      </c>
      <c r="I2386" s="239"/>
      <c r="J2386" s="235"/>
      <c r="K2386" s="235"/>
      <c r="L2386" s="240"/>
      <c r="M2386" s="241"/>
      <c r="N2386" s="242"/>
      <c r="O2386" s="242"/>
      <c r="P2386" s="242"/>
      <c r="Q2386" s="242"/>
      <c r="R2386" s="242"/>
      <c r="S2386" s="242"/>
      <c r="T2386" s="243"/>
      <c r="U2386" s="13"/>
      <c r="V2386" s="13"/>
      <c r="W2386" s="13"/>
      <c r="X2386" s="13"/>
      <c r="Y2386" s="13"/>
      <c r="Z2386" s="13"/>
      <c r="AA2386" s="13"/>
      <c r="AB2386" s="13"/>
      <c r="AC2386" s="13"/>
      <c r="AD2386" s="13"/>
      <c r="AE2386" s="13"/>
      <c r="AT2386" s="244" t="s">
        <v>167</v>
      </c>
      <c r="AU2386" s="244" t="s">
        <v>94</v>
      </c>
      <c r="AV2386" s="13" t="s">
        <v>91</v>
      </c>
      <c r="AW2386" s="13" t="s">
        <v>43</v>
      </c>
      <c r="AX2386" s="13" t="s">
        <v>83</v>
      </c>
      <c r="AY2386" s="244" t="s">
        <v>156</v>
      </c>
    </row>
    <row r="2387" s="13" customFormat="1">
      <c r="A2387" s="13"/>
      <c r="B2387" s="234"/>
      <c r="C2387" s="235"/>
      <c r="D2387" s="236" t="s">
        <v>167</v>
      </c>
      <c r="E2387" s="237" t="s">
        <v>36</v>
      </c>
      <c r="F2387" s="238" t="s">
        <v>1927</v>
      </c>
      <c r="G2387" s="235"/>
      <c r="H2387" s="237" t="s">
        <v>36</v>
      </c>
      <c r="I2387" s="239"/>
      <c r="J2387" s="235"/>
      <c r="K2387" s="235"/>
      <c r="L2387" s="240"/>
      <c r="M2387" s="241"/>
      <c r="N2387" s="242"/>
      <c r="O2387" s="242"/>
      <c r="P2387" s="242"/>
      <c r="Q2387" s="242"/>
      <c r="R2387" s="242"/>
      <c r="S2387" s="242"/>
      <c r="T2387" s="243"/>
      <c r="U2387" s="13"/>
      <c r="V2387" s="13"/>
      <c r="W2387" s="13"/>
      <c r="X2387" s="13"/>
      <c r="Y2387" s="13"/>
      <c r="Z2387" s="13"/>
      <c r="AA2387" s="13"/>
      <c r="AB2387" s="13"/>
      <c r="AC2387" s="13"/>
      <c r="AD2387" s="13"/>
      <c r="AE2387" s="13"/>
      <c r="AT2387" s="244" t="s">
        <v>167</v>
      </c>
      <c r="AU2387" s="244" t="s">
        <v>94</v>
      </c>
      <c r="AV2387" s="13" t="s">
        <v>91</v>
      </c>
      <c r="AW2387" s="13" t="s">
        <v>43</v>
      </c>
      <c r="AX2387" s="13" t="s">
        <v>83</v>
      </c>
      <c r="AY2387" s="244" t="s">
        <v>156</v>
      </c>
    </row>
    <row r="2388" s="13" customFormat="1">
      <c r="A2388" s="13"/>
      <c r="B2388" s="234"/>
      <c r="C2388" s="235"/>
      <c r="D2388" s="236" t="s">
        <v>167</v>
      </c>
      <c r="E2388" s="237" t="s">
        <v>36</v>
      </c>
      <c r="F2388" s="238" t="s">
        <v>1899</v>
      </c>
      <c r="G2388" s="235"/>
      <c r="H2388" s="237" t="s">
        <v>36</v>
      </c>
      <c r="I2388" s="239"/>
      <c r="J2388" s="235"/>
      <c r="K2388" s="235"/>
      <c r="L2388" s="240"/>
      <c r="M2388" s="241"/>
      <c r="N2388" s="242"/>
      <c r="O2388" s="242"/>
      <c r="P2388" s="242"/>
      <c r="Q2388" s="242"/>
      <c r="R2388" s="242"/>
      <c r="S2388" s="242"/>
      <c r="T2388" s="243"/>
      <c r="U2388" s="13"/>
      <c r="V2388" s="13"/>
      <c r="W2388" s="13"/>
      <c r="X2388" s="13"/>
      <c r="Y2388" s="13"/>
      <c r="Z2388" s="13"/>
      <c r="AA2388" s="13"/>
      <c r="AB2388" s="13"/>
      <c r="AC2388" s="13"/>
      <c r="AD2388" s="13"/>
      <c r="AE2388" s="13"/>
      <c r="AT2388" s="244" t="s">
        <v>167</v>
      </c>
      <c r="AU2388" s="244" t="s">
        <v>94</v>
      </c>
      <c r="AV2388" s="13" t="s">
        <v>91</v>
      </c>
      <c r="AW2388" s="13" t="s">
        <v>43</v>
      </c>
      <c r="AX2388" s="13" t="s">
        <v>83</v>
      </c>
      <c r="AY2388" s="244" t="s">
        <v>156</v>
      </c>
    </row>
    <row r="2389" s="13" customFormat="1">
      <c r="A2389" s="13"/>
      <c r="B2389" s="234"/>
      <c r="C2389" s="235"/>
      <c r="D2389" s="236" t="s">
        <v>167</v>
      </c>
      <c r="E2389" s="237" t="s">
        <v>36</v>
      </c>
      <c r="F2389" s="238" t="s">
        <v>1900</v>
      </c>
      <c r="G2389" s="235"/>
      <c r="H2389" s="237" t="s">
        <v>36</v>
      </c>
      <c r="I2389" s="239"/>
      <c r="J2389" s="235"/>
      <c r="K2389" s="235"/>
      <c r="L2389" s="240"/>
      <c r="M2389" s="241"/>
      <c r="N2389" s="242"/>
      <c r="O2389" s="242"/>
      <c r="P2389" s="242"/>
      <c r="Q2389" s="242"/>
      <c r="R2389" s="242"/>
      <c r="S2389" s="242"/>
      <c r="T2389" s="243"/>
      <c r="U2389" s="13"/>
      <c r="V2389" s="13"/>
      <c r="W2389" s="13"/>
      <c r="X2389" s="13"/>
      <c r="Y2389" s="13"/>
      <c r="Z2389" s="13"/>
      <c r="AA2389" s="13"/>
      <c r="AB2389" s="13"/>
      <c r="AC2389" s="13"/>
      <c r="AD2389" s="13"/>
      <c r="AE2389" s="13"/>
      <c r="AT2389" s="244" t="s">
        <v>167</v>
      </c>
      <c r="AU2389" s="244" t="s">
        <v>94</v>
      </c>
      <c r="AV2389" s="13" t="s">
        <v>91</v>
      </c>
      <c r="AW2389" s="13" t="s">
        <v>43</v>
      </c>
      <c r="AX2389" s="13" t="s">
        <v>83</v>
      </c>
      <c r="AY2389" s="244" t="s">
        <v>156</v>
      </c>
    </row>
    <row r="2390" s="13" customFormat="1">
      <c r="A2390" s="13"/>
      <c r="B2390" s="234"/>
      <c r="C2390" s="235"/>
      <c r="D2390" s="236" t="s">
        <v>167</v>
      </c>
      <c r="E2390" s="237" t="s">
        <v>36</v>
      </c>
      <c r="F2390" s="238" t="s">
        <v>1918</v>
      </c>
      <c r="G2390" s="235"/>
      <c r="H2390" s="237" t="s">
        <v>36</v>
      </c>
      <c r="I2390" s="239"/>
      <c r="J2390" s="235"/>
      <c r="K2390" s="235"/>
      <c r="L2390" s="240"/>
      <c r="M2390" s="241"/>
      <c r="N2390" s="242"/>
      <c r="O2390" s="242"/>
      <c r="P2390" s="242"/>
      <c r="Q2390" s="242"/>
      <c r="R2390" s="242"/>
      <c r="S2390" s="242"/>
      <c r="T2390" s="243"/>
      <c r="U2390" s="13"/>
      <c r="V2390" s="13"/>
      <c r="W2390" s="13"/>
      <c r="X2390" s="13"/>
      <c r="Y2390" s="13"/>
      <c r="Z2390" s="13"/>
      <c r="AA2390" s="13"/>
      <c r="AB2390" s="13"/>
      <c r="AC2390" s="13"/>
      <c r="AD2390" s="13"/>
      <c r="AE2390" s="13"/>
      <c r="AT2390" s="244" t="s">
        <v>167</v>
      </c>
      <c r="AU2390" s="244" t="s">
        <v>94</v>
      </c>
      <c r="AV2390" s="13" t="s">
        <v>91</v>
      </c>
      <c r="AW2390" s="13" t="s">
        <v>43</v>
      </c>
      <c r="AX2390" s="13" t="s">
        <v>83</v>
      </c>
      <c r="AY2390" s="244" t="s">
        <v>156</v>
      </c>
    </row>
    <row r="2391" s="13" customFormat="1">
      <c r="A2391" s="13"/>
      <c r="B2391" s="234"/>
      <c r="C2391" s="235"/>
      <c r="D2391" s="236" t="s">
        <v>167</v>
      </c>
      <c r="E2391" s="237" t="s">
        <v>36</v>
      </c>
      <c r="F2391" s="238" t="s">
        <v>1919</v>
      </c>
      <c r="G2391" s="235"/>
      <c r="H2391" s="237" t="s">
        <v>36</v>
      </c>
      <c r="I2391" s="239"/>
      <c r="J2391" s="235"/>
      <c r="K2391" s="235"/>
      <c r="L2391" s="240"/>
      <c r="M2391" s="241"/>
      <c r="N2391" s="242"/>
      <c r="O2391" s="242"/>
      <c r="P2391" s="242"/>
      <c r="Q2391" s="242"/>
      <c r="R2391" s="242"/>
      <c r="S2391" s="242"/>
      <c r="T2391" s="243"/>
      <c r="U2391" s="13"/>
      <c r="V2391" s="13"/>
      <c r="W2391" s="13"/>
      <c r="X2391" s="13"/>
      <c r="Y2391" s="13"/>
      <c r="Z2391" s="13"/>
      <c r="AA2391" s="13"/>
      <c r="AB2391" s="13"/>
      <c r="AC2391" s="13"/>
      <c r="AD2391" s="13"/>
      <c r="AE2391" s="13"/>
      <c r="AT2391" s="244" t="s">
        <v>167</v>
      </c>
      <c r="AU2391" s="244" t="s">
        <v>94</v>
      </c>
      <c r="AV2391" s="13" t="s">
        <v>91</v>
      </c>
      <c r="AW2391" s="13" t="s">
        <v>43</v>
      </c>
      <c r="AX2391" s="13" t="s">
        <v>83</v>
      </c>
      <c r="AY2391" s="244" t="s">
        <v>156</v>
      </c>
    </row>
    <row r="2392" s="13" customFormat="1">
      <c r="A2392" s="13"/>
      <c r="B2392" s="234"/>
      <c r="C2392" s="235"/>
      <c r="D2392" s="236" t="s">
        <v>167</v>
      </c>
      <c r="E2392" s="237" t="s">
        <v>36</v>
      </c>
      <c r="F2392" s="238" t="s">
        <v>1901</v>
      </c>
      <c r="G2392" s="235"/>
      <c r="H2392" s="237" t="s">
        <v>36</v>
      </c>
      <c r="I2392" s="239"/>
      <c r="J2392" s="235"/>
      <c r="K2392" s="235"/>
      <c r="L2392" s="240"/>
      <c r="M2392" s="241"/>
      <c r="N2392" s="242"/>
      <c r="O2392" s="242"/>
      <c r="P2392" s="242"/>
      <c r="Q2392" s="242"/>
      <c r="R2392" s="242"/>
      <c r="S2392" s="242"/>
      <c r="T2392" s="243"/>
      <c r="U2392" s="13"/>
      <c r="V2392" s="13"/>
      <c r="W2392" s="13"/>
      <c r="X2392" s="13"/>
      <c r="Y2392" s="13"/>
      <c r="Z2392" s="13"/>
      <c r="AA2392" s="13"/>
      <c r="AB2392" s="13"/>
      <c r="AC2392" s="13"/>
      <c r="AD2392" s="13"/>
      <c r="AE2392" s="13"/>
      <c r="AT2392" s="244" t="s">
        <v>167</v>
      </c>
      <c r="AU2392" s="244" t="s">
        <v>94</v>
      </c>
      <c r="AV2392" s="13" t="s">
        <v>91</v>
      </c>
      <c r="AW2392" s="13" t="s">
        <v>43</v>
      </c>
      <c r="AX2392" s="13" t="s">
        <v>83</v>
      </c>
      <c r="AY2392" s="244" t="s">
        <v>156</v>
      </c>
    </row>
    <row r="2393" s="13" customFormat="1">
      <c r="A2393" s="13"/>
      <c r="B2393" s="234"/>
      <c r="C2393" s="235"/>
      <c r="D2393" s="236" t="s">
        <v>167</v>
      </c>
      <c r="E2393" s="237" t="s">
        <v>36</v>
      </c>
      <c r="F2393" s="238" t="s">
        <v>1928</v>
      </c>
      <c r="G2393" s="235"/>
      <c r="H2393" s="237" t="s">
        <v>36</v>
      </c>
      <c r="I2393" s="239"/>
      <c r="J2393" s="235"/>
      <c r="K2393" s="235"/>
      <c r="L2393" s="240"/>
      <c r="M2393" s="241"/>
      <c r="N2393" s="242"/>
      <c r="O2393" s="242"/>
      <c r="P2393" s="242"/>
      <c r="Q2393" s="242"/>
      <c r="R2393" s="242"/>
      <c r="S2393" s="242"/>
      <c r="T2393" s="243"/>
      <c r="U2393" s="13"/>
      <c r="V2393" s="13"/>
      <c r="W2393" s="13"/>
      <c r="X2393" s="13"/>
      <c r="Y2393" s="13"/>
      <c r="Z2393" s="13"/>
      <c r="AA2393" s="13"/>
      <c r="AB2393" s="13"/>
      <c r="AC2393" s="13"/>
      <c r="AD2393" s="13"/>
      <c r="AE2393" s="13"/>
      <c r="AT2393" s="244" t="s">
        <v>167</v>
      </c>
      <c r="AU2393" s="244" t="s">
        <v>94</v>
      </c>
      <c r="AV2393" s="13" t="s">
        <v>91</v>
      </c>
      <c r="AW2393" s="13" t="s">
        <v>43</v>
      </c>
      <c r="AX2393" s="13" t="s">
        <v>83</v>
      </c>
      <c r="AY2393" s="244" t="s">
        <v>156</v>
      </c>
    </row>
    <row r="2394" s="14" customFormat="1">
      <c r="A2394" s="14"/>
      <c r="B2394" s="245"/>
      <c r="C2394" s="246"/>
      <c r="D2394" s="236" t="s">
        <v>167</v>
      </c>
      <c r="E2394" s="247" t="s">
        <v>36</v>
      </c>
      <c r="F2394" s="248" t="s">
        <v>91</v>
      </c>
      <c r="G2394" s="246"/>
      <c r="H2394" s="249">
        <v>1</v>
      </c>
      <c r="I2394" s="250"/>
      <c r="J2394" s="246"/>
      <c r="K2394" s="246"/>
      <c r="L2394" s="251"/>
      <c r="M2394" s="252"/>
      <c r="N2394" s="253"/>
      <c r="O2394" s="253"/>
      <c r="P2394" s="253"/>
      <c r="Q2394" s="253"/>
      <c r="R2394" s="253"/>
      <c r="S2394" s="253"/>
      <c r="T2394" s="254"/>
      <c r="U2394" s="14"/>
      <c r="V2394" s="14"/>
      <c r="W2394" s="14"/>
      <c r="X2394" s="14"/>
      <c r="Y2394" s="14"/>
      <c r="Z2394" s="14"/>
      <c r="AA2394" s="14"/>
      <c r="AB2394" s="14"/>
      <c r="AC2394" s="14"/>
      <c r="AD2394" s="14"/>
      <c r="AE2394" s="14"/>
      <c r="AT2394" s="255" t="s">
        <v>167</v>
      </c>
      <c r="AU2394" s="255" t="s">
        <v>94</v>
      </c>
      <c r="AV2394" s="14" t="s">
        <v>94</v>
      </c>
      <c r="AW2394" s="14" t="s">
        <v>43</v>
      </c>
      <c r="AX2394" s="14" t="s">
        <v>83</v>
      </c>
      <c r="AY2394" s="255" t="s">
        <v>156</v>
      </c>
    </row>
    <row r="2395" s="15" customFormat="1">
      <c r="A2395" s="15"/>
      <c r="B2395" s="256"/>
      <c r="C2395" s="257"/>
      <c r="D2395" s="236" t="s">
        <v>167</v>
      </c>
      <c r="E2395" s="258" t="s">
        <v>36</v>
      </c>
      <c r="F2395" s="259" t="s">
        <v>250</v>
      </c>
      <c r="G2395" s="257"/>
      <c r="H2395" s="260">
        <v>2</v>
      </c>
      <c r="I2395" s="261"/>
      <c r="J2395" s="257"/>
      <c r="K2395" s="257"/>
      <c r="L2395" s="262"/>
      <c r="M2395" s="263"/>
      <c r="N2395" s="264"/>
      <c r="O2395" s="264"/>
      <c r="P2395" s="264"/>
      <c r="Q2395" s="264"/>
      <c r="R2395" s="264"/>
      <c r="S2395" s="264"/>
      <c r="T2395" s="265"/>
      <c r="U2395" s="15"/>
      <c r="V2395" s="15"/>
      <c r="W2395" s="15"/>
      <c r="X2395" s="15"/>
      <c r="Y2395" s="15"/>
      <c r="Z2395" s="15"/>
      <c r="AA2395" s="15"/>
      <c r="AB2395" s="15"/>
      <c r="AC2395" s="15"/>
      <c r="AD2395" s="15"/>
      <c r="AE2395" s="15"/>
      <c r="AT2395" s="266" t="s">
        <v>167</v>
      </c>
      <c r="AU2395" s="266" t="s">
        <v>94</v>
      </c>
      <c r="AV2395" s="15" t="s">
        <v>163</v>
      </c>
      <c r="AW2395" s="15" t="s">
        <v>43</v>
      </c>
      <c r="AX2395" s="15" t="s">
        <v>91</v>
      </c>
      <c r="AY2395" s="266" t="s">
        <v>156</v>
      </c>
    </row>
    <row r="2396" s="2" customFormat="1" ht="21.75" customHeight="1">
      <c r="A2396" s="42"/>
      <c r="B2396" s="43"/>
      <c r="C2396" s="282" t="s">
        <v>2318</v>
      </c>
      <c r="D2396" s="282" t="s">
        <v>849</v>
      </c>
      <c r="E2396" s="283" t="s">
        <v>2319</v>
      </c>
      <c r="F2396" s="284" t="s">
        <v>2320</v>
      </c>
      <c r="G2396" s="285" t="s">
        <v>226</v>
      </c>
      <c r="H2396" s="286">
        <v>2</v>
      </c>
      <c r="I2396" s="287"/>
      <c r="J2396" s="288">
        <f>ROUND(I2396*H2396,2)</f>
        <v>0</v>
      </c>
      <c r="K2396" s="284" t="s">
        <v>162</v>
      </c>
      <c r="L2396" s="289"/>
      <c r="M2396" s="290" t="s">
        <v>36</v>
      </c>
      <c r="N2396" s="291" t="s">
        <v>54</v>
      </c>
      <c r="O2396" s="88"/>
      <c r="P2396" s="225">
        <f>O2396*H2396</f>
        <v>0</v>
      </c>
      <c r="Q2396" s="225">
        <v>0.001</v>
      </c>
      <c r="R2396" s="225">
        <f>Q2396*H2396</f>
        <v>0.002</v>
      </c>
      <c r="S2396" s="225">
        <v>0</v>
      </c>
      <c r="T2396" s="226">
        <f>S2396*H2396</f>
        <v>0</v>
      </c>
      <c r="U2396" s="42"/>
      <c r="V2396" s="42"/>
      <c r="W2396" s="42"/>
      <c r="X2396" s="42"/>
      <c r="Y2396" s="42"/>
      <c r="Z2396" s="42"/>
      <c r="AA2396" s="42"/>
      <c r="AB2396" s="42"/>
      <c r="AC2396" s="42"/>
      <c r="AD2396" s="42"/>
      <c r="AE2396" s="42"/>
      <c r="AR2396" s="227" t="s">
        <v>401</v>
      </c>
      <c r="AT2396" s="227" t="s">
        <v>849</v>
      </c>
      <c r="AU2396" s="227" t="s">
        <v>94</v>
      </c>
      <c r="AY2396" s="20" t="s">
        <v>156</v>
      </c>
      <c r="BE2396" s="228">
        <f>IF(N2396="základní",J2396,0)</f>
        <v>0</v>
      </c>
      <c r="BF2396" s="228">
        <f>IF(N2396="snížená",J2396,0)</f>
        <v>0</v>
      </c>
      <c r="BG2396" s="228">
        <f>IF(N2396="zákl. přenesená",J2396,0)</f>
        <v>0</v>
      </c>
      <c r="BH2396" s="228">
        <f>IF(N2396="sníž. přenesená",J2396,0)</f>
        <v>0</v>
      </c>
      <c r="BI2396" s="228">
        <f>IF(N2396="nulová",J2396,0)</f>
        <v>0</v>
      </c>
      <c r="BJ2396" s="20" t="s">
        <v>91</v>
      </c>
      <c r="BK2396" s="228">
        <f>ROUND(I2396*H2396,2)</f>
        <v>0</v>
      </c>
      <c r="BL2396" s="20" t="s">
        <v>291</v>
      </c>
      <c r="BM2396" s="227" t="s">
        <v>2321</v>
      </c>
    </row>
    <row r="2397" s="2" customFormat="1">
      <c r="A2397" s="42"/>
      <c r="B2397" s="43"/>
      <c r="C2397" s="44"/>
      <c r="D2397" s="236" t="s">
        <v>413</v>
      </c>
      <c r="E2397" s="44"/>
      <c r="F2397" s="278" t="s">
        <v>2317</v>
      </c>
      <c r="G2397" s="44"/>
      <c r="H2397" s="44"/>
      <c r="I2397" s="231"/>
      <c r="J2397" s="44"/>
      <c r="K2397" s="44"/>
      <c r="L2397" s="48"/>
      <c r="M2397" s="232"/>
      <c r="N2397" s="233"/>
      <c r="O2397" s="88"/>
      <c r="P2397" s="88"/>
      <c r="Q2397" s="88"/>
      <c r="R2397" s="88"/>
      <c r="S2397" s="88"/>
      <c r="T2397" s="89"/>
      <c r="U2397" s="42"/>
      <c r="V2397" s="42"/>
      <c r="W2397" s="42"/>
      <c r="X2397" s="42"/>
      <c r="Y2397" s="42"/>
      <c r="Z2397" s="42"/>
      <c r="AA2397" s="42"/>
      <c r="AB2397" s="42"/>
      <c r="AC2397" s="42"/>
      <c r="AD2397" s="42"/>
      <c r="AE2397" s="42"/>
      <c r="AT2397" s="20" t="s">
        <v>413</v>
      </c>
      <c r="AU2397" s="20" t="s">
        <v>94</v>
      </c>
    </row>
    <row r="2398" s="2" customFormat="1" ht="21.75" customHeight="1">
      <c r="A2398" s="42"/>
      <c r="B2398" s="43"/>
      <c r="C2398" s="216" t="s">
        <v>2322</v>
      </c>
      <c r="D2398" s="216" t="s">
        <v>158</v>
      </c>
      <c r="E2398" s="217" t="s">
        <v>2323</v>
      </c>
      <c r="F2398" s="218" t="s">
        <v>2324</v>
      </c>
      <c r="G2398" s="219" t="s">
        <v>226</v>
      </c>
      <c r="H2398" s="220">
        <v>2</v>
      </c>
      <c r="I2398" s="221"/>
      <c r="J2398" s="222">
        <f>ROUND(I2398*H2398,2)</f>
        <v>0</v>
      </c>
      <c r="K2398" s="218" t="s">
        <v>162</v>
      </c>
      <c r="L2398" s="48"/>
      <c r="M2398" s="223" t="s">
        <v>36</v>
      </c>
      <c r="N2398" s="224" t="s">
        <v>54</v>
      </c>
      <c r="O2398" s="88"/>
      <c r="P2398" s="225">
        <f>O2398*H2398</f>
        <v>0</v>
      </c>
      <c r="Q2398" s="225">
        <v>0</v>
      </c>
      <c r="R2398" s="225">
        <f>Q2398*H2398</f>
        <v>0</v>
      </c>
      <c r="S2398" s="225">
        <v>0</v>
      </c>
      <c r="T2398" s="226">
        <f>S2398*H2398</f>
        <v>0</v>
      </c>
      <c r="U2398" s="42"/>
      <c r="V2398" s="42"/>
      <c r="W2398" s="42"/>
      <c r="X2398" s="42"/>
      <c r="Y2398" s="42"/>
      <c r="Z2398" s="42"/>
      <c r="AA2398" s="42"/>
      <c r="AB2398" s="42"/>
      <c r="AC2398" s="42"/>
      <c r="AD2398" s="42"/>
      <c r="AE2398" s="42"/>
      <c r="AR2398" s="227" t="s">
        <v>291</v>
      </c>
      <c r="AT2398" s="227" t="s">
        <v>158</v>
      </c>
      <c r="AU2398" s="227" t="s">
        <v>94</v>
      </c>
      <c r="AY2398" s="20" t="s">
        <v>156</v>
      </c>
      <c r="BE2398" s="228">
        <f>IF(N2398="základní",J2398,0)</f>
        <v>0</v>
      </c>
      <c r="BF2398" s="228">
        <f>IF(N2398="snížená",J2398,0)</f>
        <v>0</v>
      </c>
      <c r="BG2398" s="228">
        <f>IF(N2398="zákl. přenesená",J2398,0)</f>
        <v>0</v>
      </c>
      <c r="BH2398" s="228">
        <f>IF(N2398="sníž. přenesená",J2398,0)</f>
        <v>0</v>
      </c>
      <c r="BI2398" s="228">
        <f>IF(N2398="nulová",J2398,0)</f>
        <v>0</v>
      </c>
      <c r="BJ2398" s="20" t="s">
        <v>91</v>
      </c>
      <c r="BK2398" s="228">
        <f>ROUND(I2398*H2398,2)</f>
        <v>0</v>
      </c>
      <c r="BL2398" s="20" t="s">
        <v>291</v>
      </c>
      <c r="BM2398" s="227" t="s">
        <v>2325</v>
      </c>
    </row>
    <row r="2399" s="2" customFormat="1">
      <c r="A2399" s="42"/>
      <c r="B2399" s="43"/>
      <c r="C2399" s="44"/>
      <c r="D2399" s="229" t="s">
        <v>165</v>
      </c>
      <c r="E2399" s="44"/>
      <c r="F2399" s="230" t="s">
        <v>2326</v>
      </c>
      <c r="G2399" s="44"/>
      <c r="H2399" s="44"/>
      <c r="I2399" s="231"/>
      <c r="J2399" s="44"/>
      <c r="K2399" s="44"/>
      <c r="L2399" s="48"/>
      <c r="M2399" s="232"/>
      <c r="N2399" s="233"/>
      <c r="O2399" s="88"/>
      <c r="P2399" s="88"/>
      <c r="Q2399" s="88"/>
      <c r="R2399" s="88"/>
      <c r="S2399" s="88"/>
      <c r="T2399" s="89"/>
      <c r="U2399" s="42"/>
      <c r="V2399" s="42"/>
      <c r="W2399" s="42"/>
      <c r="X2399" s="42"/>
      <c r="Y2399" s="42"/>
      <c r="Z2399" s="42"/>
      <c r="AA2399" s="42"/>
      <c r="AB2399" s="42"/>
      <c r="AC2399" s="42"/>
      <c r="AD2399" s="42"/>
      <c r="AE2399" s="42"/>
      <c r="AT2399" s="20" t="s">
        <v>165</v>
      </c>
      <c r="AU2399" s="20" t="s">
        <v>94</v>
      </c>
    </row>
    <row r="2400" s="2" customFormat="1">
      <c r="A2400" s="42"/>
      <c r="B2400" s="43"/>
      <c r="C2400" s="44"/>
      <c r="D2400" s="236" t="s">
        <v>413</v>
      </c>
      <c r="E2400" s="44"/>
      <c r="F2400" s="278" t="s">
        <v>1894</v>
      </c>
      <c r="G2400" s="44"/>
      <c r="H2400" s="44"/>
      <c r="I2400" s="231"/>
      <c r="J2400" s="44"/>
      <c r="K2400" s="44"/>
      <c r="L2400" s="48"/>
      <c r="M2400" s="232"/>
      <c r="N2400" s="233"/>
      <c r="O2400" s="88"/>
      <c r="P2400" s="88"/>
      <c r="Q2400" s="88"/>
      <c r="R2400" s="88"/>
      <c r="S2400" s="88"/>
      <c r="T2400" s="89"/>
      <c r="U2400" s="42"/>
      <c r="V2400" s="42"/>
      <c r="W2400" s="42"/>
      <c r="X2400" s="42"/>
      <c r="Y2400" s="42"/>
      <c r="Z2400" s="42"/>
      <c r="AA2400" s="42"/>
      <c r="AB2400" s="42"/>
      <c r="AC2400" s="42"/>
      <c r="AD2400" s="42"/>
      <c r="AE2400" s="42"/>
      <c r="AT2400" s="20" t="s">
        <v>413</v>
      </c>
      <c r="AU2400" s="20" t="s">
        <v>94</v>
      </c>
    </row>
    <row r="2401" s="13" customFormat="1">
      <c r="A2401" s="13"/>
      <c r="B2401" s="234"/>
      <c r="C2401" s="235"/>
      <c r="D2401" s="236" t="s">
        <v>167</v>
      </c>
      <c r="E2401" s="237" t="s">
        <v>36</v>
      </c>
      <c r="F2401" s="238" t="s">
        <v>1895</v>
      </c>
      <c r="G2401" s="235"/>
      <c r="H2401" s="237" t="s">
        <v>36</v>
      </c>
      <c r="I2401" s="239"/>
      <c r="J2401" s="235"/>
      <c r="K2401" s="235"/>
      <c r="L2401" s="240"/>
      <c r="M2401" s="241"/>
      <c r="N2401" s="242"/>
      <c r="O2401" s="242"/>
      <c r="P2401" s="242"/>
      <c r="Q2401" s="242"/>
      <c r="R2401" s="242"/>
      <c r="S2401" s="242"/>
      <c r="T2401" s="243"/>
      <c r="U2401" s="13"/>
      <c r="V2401" s="13"/>
      <c r="W2401" s="13"/>
      <c r="X2401" s="13"/>
      <c r="Y2401" s="13"/>
      <c r="Z2401" s="13"/>
      <c r="AA2401" s="13"/>
      <c r="AB2401" s="13"/>
      <c r="AC2401" s="13"/>
      <c r="AD2401" s="13"/>
      <c r="AE2401" s="13"/>
      <c r="AT2401" s="244" t="s">
        <v>167</v>
      </c>
      <c r="AU2401" s="244" t="s">
        <v>94</v>
      </c>
      <c r="AV2401" s="13" t="s">
        <v>91</v>
      </c>
      <c r="AW2401" s="13" t="s">
        <v>43</v>
      </c>
      <c r="AX2401" s="13" t="s">
        <v>83</v>
      </c>
      <c r="AY2401" s="244" t="s">
        <v>156</v>
      </c>
    </row>
    <row r="2402" s="13" customFormat="1">
      <c r="A2402" s="13"/>
      <c r="B2402" s="234"/>
      <c r="C2402" s="235"/>
      <c r="D2402" s="236" t="s">
        <v>167</v>
      </c>
      <c r="E2402" s="237" t="s">
        <v>36</v>
      </c>
      <c r="F2402" s="238" t="s">
        <v>1896</v>
      </c>
      <c r="G2402" s="235"/>
      <c r="H2402" s="237" t="s">
        <v>36</v>
      </c>
      <c r="I2402" s="239"/>
      <c r="J2402" s="235"/>
      <c r="K2402" s="235"/>
      <c r="L2402" s="240"/>
      <c r="M2402" s="241"/>
      <c r="N2402" s="242"/>
      <c r="O2402" s="242"/>
      <c r="P2402" s="242"/>
      <c r="Q2402" s="242"/>
      <c r="R2402" s="242"/>
      <c r="S2402" s="242"/>
      <c r="T2402" s="243"/>
      <c r="U2402" s="13"/>
      <c r="V2402" s="13"/>
      <c r="W2402" s="13"/>
      <c r="X2402" s="13"/>
      <c r="Y2402" s="13"/>
      <c r="Z2402" s="13"/>
      <c r="AA2402" s="13"/>
      <c r="AB2402" s="13"/>
      <c r="AC2402" s="13"/>
      <c r="AD2402" s="13"/>
      <c r="AE2402" s="13"/>
      <c r="AT2402" s="244" t="s">
        <v>167</v>
      </c>
      <c r="AU2402" s="244" t="s">
        <v>94</v>
      </c>
      <c r="AV2402" s="13" t="s">
        <v>91</v>
      </c>
      <c r="AW2402" s="13" t="s">
        <v>43</v>
      </c>
      <c r="AX2402" s="13" t="s">
        <v>83</v>
      </c>
      <c r="AY2402" s="244" t="s">
        <v>156</v>
      </c>
    </row>
    <row r="2403" s="13" customFormat="1">
      <c r="A2403" s="13"/>
      <c r="B2403" s="234"/>
      <c r="C2403" s="235"/>
      <c r="D2403" s="236" t="s">
        <v>167</v>
      </c>
      <c r="E2403" s="237" t="s">
        <v>36</v>
      </c>
      <c r="F2403" s="238" t="s">
        <v>1897</v>
      </c>
      <c r="G2403" s="235"/>
      <c r="H2403" s="237" t="s">
        <v>36</v>
      </c>
      <c r="I2403" s="239"/>
      <c r="J2403" s="235"/>
      <c r="K2403" s="235"/>
      <c r="L2403" s="240"/>
      <c r="M2403" s="241"/>
      <c r="N2403" s="242"/>
      <c r="O2403" s="242"/>
      <c r="P2403" s="242"/>
      <c r="Q2403" s="242"/>
      <c r="R2403" s="242"/>
      <c r="S2403" s="242"/>
      <c r="T2403" s="243"/>
      <c r="U2403" s="13"/>
      <c r="V2403" s="13"/>
      <c r="W2403" s="13"/>
      <c r="X2403" s="13"/>
      <c r="Y2403" s="13"/>
      <c r="Z2403" s="13"/>
      <c r="AA2403" s="13"/>
      <c r="AB2403" s="13"/>
      <c r="AC2403" s="13"/>
      <c r="AD2403" s="13"/>
      <c r="AE2403" s="13"/>
      <c r="AT2403" s="244" t="s">
        <v>167</v>
      </c>
      <c r="AU2403" s="244" t="s">
        <v>94</v>
      </c>
      <c r="AV2403" s="13" t="s">
        <v>91</v>
      </c>
      <c r="AW2403" s="13" t="s">
        <v>43</v>
      </c>
      <c r="AX2403" s="13" t="s">
        <v>83</v>
      </c>
      <c r="AY2403" s="244" t="s">
        <v>156</v>
      </c>
    </row>
    <row r="2404" s="13" customFormat="1">
      <c r="A2404" s="13"/>
      <c r="B2404" s="234"/>
      <c r="C2404" s="235"/>
      <c r="D2404" s="236" t="s">
        <v>167</v>
      </c>
      <c r="E2404" s="237" t="s">
        <v>36</v>
      </c>
      <c r="F2404" s="238" t="s">
        <v>1898</v>
      </c>
      <c r="G2404" s="235"/>
      <c r="H2404" s="237" t="s">
        <v>36</v>
      </c>
      <c r="I2404" s="239"/>
      <c r="J2404" s="235"/>
      <c r="K2404" s="235"/>
      <c r="L2404" s="240"/>
      <c r="M2404" s="241"/>
      <c r="N2404" s="242"/>
      <c r="O2404" s="242"/>
      <c r="P2404" s="242"/>
      <c r="Q2404" s="242"/>
      <c r="R2404" s="242"/>
      <c r="S2404" s="242"/>
      <c r="T2404" s="243"/>
      <c r="U2404" s="13"/>
      <c r="V2404" s="13"/>
      <c r="W2404" s="13"/>
      <c r="X2404" s="13"/>
      <c r="Y2404" s="13"/>
      <c r="Z2404" s="13"/>
      <c r="AA2404" s="13"/>
      <c r="AB2404" s="13"/>
      <c r="AC2404" s="13"/>
      <c r="AD2404" s="13"/>
      <c r="AE2404" s="13"/>
      <c r="AT2404" s="244" t="s">
        <v>167</v>
      </c>
      <c r="AU2404" s="244" t="s">
        <v>94</v>
      </c>
      <c r="AV2404" s="13" t="s">
        <v>91</v>
      </c>
      <c r="AW2404" s="13" t="s">
        <v>43</v>
      </c>
      <c r="AX2404" s="13" t="s">
        <v>83</v>
      </c>
      <c r="AY2404" s="244" t="s">
        <v>156</v>
      </c>
    </row>
    <row r="2405" s="13" customFormat="1">
      <c r="A2405" s="13"/>
      <c r="B2405" s="234"/>
      <c r="C2405" s="235"/>
      <c r="D2405" s="236" t="s">
        <v>167</v>
      </c>
      <c r="E2405" s="237" t="s">
        <v>36</v>
      </c>
      <c r="F2405" s="238" t="s">
        <v>1899</v>
      </c>
      <c r="G2405" s="235"/>
      <c r="H2405" s="237" t="s">
        <v>36</v>
      </c>
      <c r="I2405" s="239"/>
      <c r="J2405" s="235"/>
      <c r="K2405" s="235"/>
      <c r="L2405" s="240"/>
      <c r="M2405" s="241"/>
      <c r="N2405" s="242"/>
      <c r="O2405" s="242"/>
      <c r="P2405" s="242"/>
      <c r="Q2405" s="242"/>
      <c r="R2405" s="242"/>
      <c r="S2405" s="242"/>
      <c r="T2405" s="243"/>
      <c r="U2405" s="13"/>
      <c r="V2405" s="13"/>
      <c r="W2405" s="13"/>
      <c r="X2405" s="13"/>
      <c r="Y2405" s="13"/>
      <c r="Z2405" s="13"/>
      <c r="AA2405" s="13"/>
      <c r="AB2405" s="13"/>
      <c r="AC2405" s="13"/>
      <c r="AD2405" s="13"/>
      <c r="AE2405" s="13"/>
      <c r="AT2405" s="244" t="s">
        <v>167</v>
      </c>
      <c r="AU2405" s="244" t="s">
        <v>94</v>
      </c>
      <c r="AV2405" s="13" t="s">
        <v>91</v>
      </c>
      <c r="AW2405" s="13" t="s">
        <v>43</v>
      </c>
      <c r="AX2405" s="13" t="s">
        <v>83</v>
      </c>
      <c r="AY2405" s="244" t="s">
        <v>156</v>
      </c>
    </row>
    <row r="2406" s="13" customFormat="1">
      <c r="A2406" s="13"/>
      <c r="B2406" s="234"/>
      <c r="C2406" s="235"/>
      <c r="D2406" s="236" t="s">
        <v>167</v>
      </c>
      <c r="E2406" s="237" t="s">
        <v>36</v>
      </c>
      <c r="F2406" s="238" t="s">
        <v>1900</v>
      </c>
      <c r="G2406" s="235"/>
      <c r="H2406" s="237" t="s">
        <v>36</v>
      </c>
      <c r="I2406" s="239"/>
      <c r="J2406" s="235"/>
      <c r="K2406" s="235"/>
      <c r="L2406" s="240"/>
      <c r="M2406" s="241"/>
      <c r="N2406" s="242"/>
      <c r="O2406" s="242"/>
      <c r="P2406" s="242"/>
      <c r="Q2406" s="242"/>
      <c r="R2406" s="242"/>
      <c r="S2406" s="242"/>
      <c r="T2406" s="243"/>
      <c r="U2406" s="13"/>
      <c r="V2406" s="13"/>
      <c r="W2406" s="13"/>
      <c r="X2406" s="13"/>
      <c r="Y2406" s="13"/>
      <c r="Z2406" s="13"/>
      <c r="AA2406" s="13"/>
      <c r="AB2406" s="13"/>
      <c r="AC2406" s="13"/>
      <c r="AD2406" s="13"/>
      <c r="AE2406" s="13"/>
      <c r="AT2406" s="244" t="s">
        <v>167</v>
      </c>
      <c r="AU2406" s="244" t="s">
        <v>94</v>
      </c>
      <c r="AV2406" s="13" t="s">
        <v>91</v>
      </c>
      <c r="AW2406" s="13" t="s">
        <v>43</v>
      </c>
      <c r="AX2406" s="13" t="s">
        <v>83</v>
      </c>
      <c r="AY2406" s="244" t="s">
        <v>156</v>
      </c>
    </row>
    <row r="2407" s="13" customFormat="1">
      <c r="A2407" s="13"/>
      <c r="B2407" s="234"/>
      <c r="C2407" s="235"/>
      <c r="D2407" s="236" t="s">
        <v>167</v>
      </c>
      <c r="E2407" s="237" t="s">
        <v>36</v>
      </c>
      <c r="F2407" s="238" t="s">
        <v>1901</v>
      </c>
      <c r="G2407" s="235"/>
      <c r="H2407" s="237" t="s">
        <v>36</v>
      </c>
      <c r="I2407" s="239"/>
      <c r="J2407" s="235"/>
      <c r="K2407" s="235"/>
      <c r="L2407" s="240"/>
      <c r="M2407" s="241"/>
      <c r="N2407" s="242"/>
      <c r="O2407" s="242"/>
      <c r="P2407" s="242"/>
      <c r="Q2407" s="242"/>
      <c r="R2407" s="242"/>
      <c r="S2407" s="242"/>
      <c r="T2407" s="243"/>
      <c r="U2407" s="13"/>
      <c r="V2407" s="13"/>
      <c r="W2407" s="13"/>
      <c r="X2407" s="13"/>
      <c r="Y2407" s="13"/>
      <c r="Z2407" s="13"/>
      <c r="AA2407" s="13"/>
      <c r="AB2407" s="13"/>
      <c r="AC2407" s="13"/>
      <c r="AD2407" s="13"/>
      <c r="AE2407" s="13"/>
      <c r="AT2407" s="244" t="s">
        <v>167</v>
      </c>
      <c r="AU2407" s="244" t="s">
        <v>94</v>
      </c>
      <c r="AV2407" s="13" t="s">
        <v>91</v>
      </c>
      <c r="AW2407" s="13" t="s">
        <v>43</v>
      </c>
      <c r="AX2407" s="13" t="s">
        <v>83</v>
      </c>
      <c r="AY2407" s="244" t="s">
        <v>156</v>
      </c>
    </row>
    <row r="2408" s="13" customFormat="1">
      <c r="A2408" s="13"/>
      <c r="B2408" s="234"/>
      <c r="C2408" s="235"/>
      <c r="D2408" s="236" t="s">
        <v>167</v>
      </c>
      <c r="E2408" s="237" t="s">
        <v>36</v>
      </c>
      <c r="F2408" s="238" t="s">
        <v>1902</v>
      </c>
      <c r="G2408" s="235"/>
      <c r="H2408" s="237" t="s">
        <v>36</v>
      </c>
      <c r="I2408" s="239"/>
      <c r="J2408" s="235"/>
      <c r="K2408" s="235"/>
      <c r="L2408" s="240"/>
      <c r="M2408" s="241"/>
      <c r="N2408" s="242"/>
      <c r="O2408" s="242"/>
      <c r="P2408" s="242"/>
      <c r="Q2408" s="242"/>
      <c r="R2408" s="242"/>
      <c r="S2408" s="242"/>
      <c r="T2408" s="243"/>
      <c r="U2408" s="13"/>
      <c r="V2408" s="13"/>
      <c r="W2408" s="13"/>
      <c r="X2408" s="13"/>
      <c r="Y2408" s="13"/>
      <c r="Z2408" s="13"/>
      <c r="AA2408" s="13"/>
      <c r="AB2408" s="13"/>
      <c r="AC2408" s="13"/>
      <c r="AD2408" s="13"/>
      <c r="AE2408" s="13"/>
      <c r="AT2408" s="244" t="s">
        <v>167</v>
      </c>
      <c r="AU2408" s="244" t="s">
        <v>94</v>
      </c>
      <c r="AV2408" s="13" t="s">
        <v>91</v>
      </c>
      <c r="AW2408" s="13" t="s">
        <v>43</v>
      </c>
      <c r="AX2408" s="13" t="s">
        <v>83</v>
      </c>
      <c r="AY2408" s="244" t="s">
        <v>156</v>
      </c>
    </row>
    <row r="2409" s="14" customFormat="1">
      <c r="A2409" s="14"/>
      <c r="B2409" s="245"/>
      <c r="C2409" s="246"/>
      <c r="D2409" s="236" t="s">
        <v>167</v>
      </c>
      <c r="E2409" s="247" t="s">
        <v>36</v>
      </c>
      <c r="F2409" s="248" t="s">
        <v>94</v>
      </c>
      <c r="G2409" s="246"/>
      <c r="H2409" s="249">
        <v>2</v>
      </c>
      <c r="I2409" s="250"/>
      <c r="J2409" s="246"/>
      <c r="K2409" s="246"/>
      <c r="L2409" s="251"/>
      <c r="M2409" s="252"/>
      <c r="N2409" s="253"/>
      <c r="O2409" s="253"/>
      <c r="P2409" s="253"/>
      <c r="Q2409" s="253"/>
      <c r="R2409" s="253"/>
      <c r="S2409" s="253"/>
      <c r="T2409" s="254"/>
      <c r="U2409" s="14"/>
      <c r="V2409" s="14"/>
      <c r="W2409" s="14"/>
      <c r="X2409" s="14"/>
      <c r="Y2409" s="14"/>
      <c r="Z2409" s="14"/>
      <c r="AA2409" s="14"/>
      <c r="AB2409" s="14"/>
      <c r="AC2409" s="14"/>
      <c r="AD2409" s="14"/>
      <c r="AE2409" s="14"/>
      <c r="AT2409" s="255" t="s">
        <v>167</v>
      </c>
      <c r="AU2409" s="255" t="s">
        <v>94</v>
      </c>
      <c r="AV2409" s="14" t="s">
        <v>94</v>
      </c>
      <c r="AW2409" s="14" t="s">
        <v>43</v>
      </c>
      <c r="AX2409" s="14" t="s">
        <v>83</v>
      </c>
      <c r="AY2409" s="255" t="s">
        <v>156</v>
      </c>
    </row>
    <row r="2410" s="15" customFormat="1">
      <c r="A2410" s="15"/>
      <c r="B2410" s="256"/>
      <c r="C2410" s="257"/>
      <c r="D2410" s="236" t="s">
        <v>167</v>
      </c>
      <c r="E2410" s="258" t="s">
        <v>36</v>
      </c>
      <c r="F2410" s="259" t="s">
        <v>250</v>
      </c>
      <c r="G2410" s="257"/>
      <c r="H2410" s="260">
        <v>2</v>
      </c>
      <c r="I2410" s="261"/>
      <c r="J2410" s="257"/>
      <c r="K2410" s="257"/>
      <c r="L2410" s="262"/>
      <c r="M2410" s="263"/>
      <c r="N2410" s="264"/>
      <c r="O2410" s="264"/>
      <c r="P2410" s="264"/>
      <c r="Q2410" s="264"/>
      <c r="R2410" s="264"/>
      <c r="S2410" s="264"/>
      <c r="T2410" s="265"/>
      <c r="U2410" s="15"/>
      <c r="V2410" s="15"/>
      <c r="W2410" s="15"/>
      <c r="X2410" s="15"/>
      <c r="Y2410" s="15"/>
      <c r="Z2410" s="15"/>
      <c r="AA2410" s="15"/>
      <c r="AB2410" s="15"/>
      <c r="AC2410" s="15"/>
      <c r="AD2410" s="15"/>
      <c r="AE2410" s="15"/>
      <c r="AT2410" s="266" t="s">
        <v>167</v>
      </c>
      <c r="AU2410" s="266" t="s">
        <v>94</v>
      </c>
      <c r="AV2410" s="15" t="s">
        <v>163</v>
      </c>
      <c r="AW2410" s="15" t="s">
        <v>43</v>
      </c>
      <c r="AX2410" s="15" t="s">
        <v>91</v>
      </c>
      <c r="AY2410" s="266" t="s">
        <v>156</v>
      </c>
    </row>
    <row r="2411" s="2" customFormat="1" ht="21.75" customHeight="1">
      <c r="A2411" s="42"/>
      <c r="B2411" s="43"/>
      <c r="C2411" s="282" t="s">
        <v>2327</v>
      </c>
      <c r="D2411" s="282" t="s">
        <v>849</v>
      </c>
      <c r="E2411" s="283" t="s">
        <v>2328</v>
      </c>
      <c r="F2411" s="284" t="s">
        <v>2329</v>
      </c>
      <c r="G2411" s="285" t="s">
        <v>226</v>
      </c>
      <c r="H2411" s="286">
        <v>2</v>
      </c>
      <c r="I2411" s="287"/>
      <c r="J2411" s="288">
        <f>ROUND(I2411*H2411,2)</f>
        <v>0</v>
      </c>
      <c r="K2411" s="284" t="s">
        <v>162</v>
      </c>
      <c r="L2411" s="289"/>
      <c r="M2411" s="290" t="s">
        <v>36</v>
      </c>
      <c r="N2411" s="291" t="s">
        <v>54</v>
      </c>
      <c r="O2411" s="88"/>
      <c r="P2411" s="225">
        <f>O2411*H2411</f>
        <v>0</v>
      </c>
      <c r="Q2411" s="225">
        <v>0.001</v>
      </c>
      <c r="R2411" s="225">
        <f>Q2411*H2411</f>
        <v>0.002</v>
      </c>
      <c r="S2411" s="225">
        <v>0</v>
      </c>
      <c r="T2411" s="226">
        <f>S2411*H2411</f>
        <v>0</v>
      </c>
      <c r="U2411" s="42"/>
      <c r="V2411" s="42"/>
      <c r="W2411" s="42"/>
      <c r="X2411" s="42"/>
      <c r="Y2411" s="42"/>
      <c r="Z2411" s="42"/>
      <c r="AA2411" s="42"/>
      <c r="AB2411" s="42"/>
      <c r="AC2411" s="42"/>
      <c r="AD2411" s="42"/>
      <c r="AE2411" s="42"/>
      <c r="AR2411" s="227" t="s">
        <v>401</v>
      </c>
      <c r="AT2411" s="227" t="s">
        <v>849</v>
      </c>
      <c r="AU2411" s="227" t="s">
        <v>94</v>
      </c>
      <c r="AY2411" s="20" t="s">
        <v>156</v>
      </c>
      <c r="BE2411" s="228">
        <f>IF(N2411="základní",J2411,0)</f>
        <v>0</v>
      </c>
      <c r="BF2411" s="228">
        <f>IF(N2411="snížená",J2411,0)</f>
        <v>0</v>
      </c>
      <c r="BG2411" s="228">
        <f>IF(N2411="zákl. přenesená",J2411,0)</f>
        <v>0</v>
      </c>
      <c r="BH2411" s="228">
        <f>IF(N2411="sníž. přenesená",J2411,0)</f>
        <v>0</v>
      </c>
      <c r="BI2411" s="228">
        <f>IF(N2411="nulová",J2411,0)</f>
        <v>0</v>
      </c>
      <c r="BJ2411" s="20" t="s">
        <v>91</v>
      </c>
      <c r="BK2411" s="228">
        <f>ROUND(I2411*H2411,2)</f>
        <v>0</v>
      </c>
      <c r="BL2411" s="20" t="s">
        <v>291</v>
      </c>
      <c r="BM2411" s="227" t="s">
        <v>2330</v>
      </c>
    </row>
    <row r="2412" s="2" customFormat="1">
      <c r="A2412" s="42"/>
      <c r="B2412" s="43"/>
      <c r="C2412" s="44"/>
      <c r="D2412" s="236" t="s">
        <v>413</v>
      </c>
      <c r="E2412" s="44"/>
      <c r="F2412" s="278" t="s">
        <v>1894</v>
      </c>
      <c r="G2412" s="44"/>
      <c r="H2412" s="44"/>
      <c r="I2412" s="231"/>
      <c r="J2412" s="44"/>
      <c r="K2412" s="44"/>
      <c r="L2412" s="48"/>
      <c r="M2412" s="232"/>
      <c r="N2412" s="233"/>
      <c r="O2412" s="88"/>
      <c r="P2412" s="88"/>
      <c r="Q2412" s="88"/>
      <c r="R2412" s="88"/>
      <c r="S2412" s="88"/>
      <c r="T2412" s="89"/>
      <c r="U2412" s="42"/>
      <c r="V2412" s="42"/>
      <c r="W2412" s="42"/>
      <c r="X2412" s="42"/>
      <c r="Y2412" s="42"/>
      <c r="Z2412" s="42"/>
      <c r="AA2412" s="42"/>
      <c r="AB2412" s="42"/>
      <c r="AC2412" s="42"/>
      <c r="AD2412" s="42"/>
      <c r="AE2412" s="42"/>
      <c r="AT2412" s="20" t="s">
        <v>413</v>
      </c>
      <c r="AU2412" s="20" t="s">
        <v>94</v>
      </c>
    </row>
    <row r="2413" s="2" customFormat="1" ht="24.15" customHeight="1">
      <c r="A2413" s="42"/>
      <c r="B2413" s="43"/>
      <c r="C2413" s="216" t="s">
        <v>2331</v>
      </c>
      <c r="D2413" s="216" t="s">
        <v>158</v>
      </c>
      <c r="E2413" s="217" t="s">
        <v>2332</v>
      </c>
      <c r="F2413" s="218" t="s">
        <v>2333</v>
      </c>
      <c r="G2413" s="219" t="s">
        <v>283</v>
      </c>
      <c r="H2413" s="220">
        <v>0.036999999999999998</v>
      </c>
      <c r="I2413" s="221"/>
      <c r="J2413" s="222">
        <f>ROUND(I2413*H2413,2)</f>
        <v>0</v>
      </c>
      <c r="K2413" s="218" t="s">
        <v>162</v>
      </c>
      <c r="L2413" s="48"/>
      <c r="M2413" s="223" t="s">
        <v>36</v>
      </c>
      <c r="N2413" s="224" t="s">
        <v>54</v>
      </c>
      <c r="O2413" s="88"/>
      <c r="P2413" s="225">
        <f>O2413*H2413</f>
        <v>0</v>
      </c>
      <c r="Q2413" s="225">
        <v>0</v>
      </c>
      <c r="R2413" s="225">
        <f>Q2413*H2413</f>
        <v>0</v>
      </c>
      <c r="S2413" s="225">
        <v>0</v>
      </c>
      <c r="T2413" s="226">
        <f>S2413*H2413</f>
        <v>0</v>
      </c>
      <c r="U2413" s="42"/>
      <c r="V2413" s="42"/>
      <c r="W2413" s="42"/>
      <c r="X2413" s="42"/>
      <c r="Y2413" s="42"/>
      <c r="Z2413" s="42"/>
      <c r="AA2413" s="42"/>
      <c r="AB2413" s="42"/>
      <c r="AC2413" s="42"/>
      <c r="AD2413" s="42"/>
      <c r="AE2413" s="42"/>
      <c r="AR2413" s="227" t="s">
        <v>291</v>
      </c>
      <c r="AT2413" s="227" t="s">
        <v>158</v>
      </c>
      <c r="AU2413" s="227" t="s">
        <v>94</v>
      </c>
      <c r="AY2413" s="20" t="s">
        <v>156</v>
      </c>
      <c r="BE2413" s="228">
        <f>IF(N2413="základní",J2413,0)</f>
        <v>0</v>
      </c>
      <c r="BF2413" s="228">
        <f>IF(N2413="snížená",J2413,0)</f>
        <v>0</v>
      </c>
      <c r="BG2413" s="228">
        <f>IF(N2413="zákl. přenesená",J2413,0)</f>
        <v>0</v>
      </c>
      <c r="BH2413" s="228">
        <f>IF(N2413="sníž. přenesená",J2413,0)</f>
        <v>0</v>
      </c>
      <c r="BI2413" s="228">
        <f>IF(N2413="nulová",J2413,0)</f>
        <v>0</v>
      </c>
      <c r="BJ2413" s="20" t="s">
        <v>91</v>
      </c>
      <c r="BK2413" s="228">
        <f>ROUND(I2413*H2413,2)</f>
        <v>0</v>
      </c>
      <c r="BL2413" s="20" t="s">
        <v>291</v>
      </c>
      <c r="BM2413" s="227" t="s">
        <v>2334</v>
      </c>
    </row>
    <row r="2414" s="2" customFormat="1">
      <c r="A2414" s="42"/>
      <c r="B2414" s="43"/>
      <c r="C2414" s="44"/>
      <c r="D2414" s="229" t="s">
        <v>165</v>
      </c>
      <c r="E2414" s="44"/>
      <c r="F2414" s="230" t="s">
        <v>2335</v>
      </c>
      <c r="G2414" s="44"/>
      <c r="H2414" s="44"/>
      <c r="I2414" s="231"/>
      <c r="J2414" s="44"/>
      <c r="K2414" s="44"/>
      <c r="L2414" s="48"/>
      <c r="M2414" s="232"/>
      <c r="N2414" s="233"/>
      <c r="O2414" s="88"/>
      <c r="P2414" s="88"/>
      <c r="Q2414" s="88"/>
      <c r="R2414" s="88"/>
      <c r="S2414" s="88"/>
      <c r="T2414" s="89"/>
      <c r="U2414" s="42"/>
      <c r="V2414" s="42"/>
      <c r="W2414" s="42"/>
      <c r="X2414" s="42"/>
      <c r="Y2414" s="42"/>
      <c r="Z2414" s="42"/>
      <c r="AA2414" s="42"/>
      <c r="AB2414" s="42"/>
      <c r="AC2414" s="42"/>
      <c r="AD2414" s="42"/>
      <c r="AE2414" s="42"/>
      <c r="AT2414" s="20" t="s">
        <v>165</v>
      </c>
      <c r="AU2414" s="20" t="s">
        <v>94</v>
      </c>
    </row>
    <row r="2415" s="12" customFormat="1" ht="22.8" customHeight="1">
      <c r="A2415" s="12"/>
      <c r="B2415" s="200"/>
      <c r="C2415" s="201"/>
      <c r="D2415" s="202" t="s">
        <v>82</v>
      </c>
      <c r="E2415" s="214" t="s">
        <v>2336</v>
      </c>
      <c r="F2415" s="214" t="s">
        <v>2337</v>
      </c>
      <c r="G2415" s="201"/>
      <c r="H2415" s="201"/>
      <c r="I2415" s="204"/>
      <c r="J2415" s="215">
        <f>BK2415</f>
        <v>0</v>
      </c>
      <c r="K2415" s="201"/>
      <c r="L2415" s="206"/>
      <c r="M2415" s="207"/>
      <c r="N2415" s="208"/>
      <c r="O2415" s="208"/>
      <c r="P2415" s="209">
        <f>SUM(P2416:P2430)</f>
        <v>0</v>
      </c>
      <c r="Q2415" s="208"/>
      <c r="R2415" s="209">
        <f>SUM(R2416:R2430)</f>
        <v>0.025508920799999998</v>
      </c>
      <c r="S2415" s="208"/>
      <c r="T2415" s="210">
        <f>SUM(T2416:T2430)</f>
        <v>0</v>
      </c>
      <c r="U2415" s="12"/>
      <c r="V2415" s="12"/>
      <c r="W2415" s="12"/>
      <c r="X2415" s="12"/>
      <c r="Y2415" s="12"/>
      <c r="Z2415" s="12"/>
      <c r="AA2415" s="12"/>
      <c r="AB2415" s="12"/>
      <c r="AC2415" s="12"/>
      <c r="AD2415" s="12"/>
      <c r="AE2415" s="12"/>
      <c r="AR2415" s="211" t="s">
        <v>94</v>
      </c>
      <c r="AT2415" s="212" t="s">
        <v>82</v>
      </c>
      <c r="AU2415" s="212" t="s">
        <v>91</v>
      </c>
      <c r="AY2415" s="211" t="s">
        <v>156</v>
      </c>
      <c r="BK2415" s="213">
        <f>SUM(BK2416:BK2430)</f>
        <v>0</v>
      </c>
    </row>
    <row r="2416" s="2" customFormat="1" ht="16.5" customHeight="1">
      <c r="A2416" s="42"/>
      <c r="B2416" s="43"/>
      <c r="C2416" s="216" t="s">
        <v>2338</v>
      </c>
      <c r="D2416" s="216" t="s">
        <v>158</v>
      </c>
      <c r="E2416" s="217" t="s">
        <v>2339</v>
      </c>
      <c r="F2416" s="218" t="s">
        <v>2340</v>
      </c>
      <c r="G2416" s="219" t="s">
        <v>161</v>
      </c>
      <c r="H2416" s="220">
        <v>9.0199999999999996</v>
      </c>
      <c r="I2416" s="221"/>
      <c r="J2416" s="222">
        <f>ROUND(I2416*H2416,2)</f>
        <v>0</v>
      </c>
      <c r="K2416" s="218" t="s">
        <v>162</v>
      </c>
      <c r="L2416" s="48"/>
      <c r="M2416" s="223" t="s">
        <v>36</v>
      </c>
      <c r="N2416" s="224" t="s">
        <v>54</v>
      </c>
      <c r="O2416" s="88"/>
      <c r="P2416" s="225">
        <f>O2416*H2416</f>
        <v>0</v>
      </c>
      <c r="Q2416" s="225">
        <v>0.00282804</v>
      </c>
      <c r="R2416" s="225">
        <f>Q2416*H2416</f>
        <v>0.025508920799999998</v>
      </c>
      <c r="S2416" s="225">
        <v>0</v>
      </c>
      <c r="T2416" s="226">
        <f>S2416*H2416</f>
        <v>0</v>
      </c>
      <c r="U2416" s="42"/>
      <c r="V2416" s="42"/>
      <c r="W2416" s="42"/>
      <c r="X2416" s="42"/>
      <c r="Y2416" s="42"/>
      <c r="Z2416" s="42"/>
      <c r="AA2416" s="42"/>
      <c r="AB2416" s="42"/>
      <c r="AC2416" s="42"/>
      <c r="AD2416" s="42"/>
      <c r="AE2416" s="42"/>
      <c r="AR2416" s="227" t="s">
        <v>291</v>
      </c>
      <c r="AT2416" s="227" t="s">
        <v>158</v>
      </c>
      <c r="AU2416" s="227" t="s">
        <v>94</v>
      </c>
      <c r="AY2416" s="20" t="s">
        <v>156</v>
      </c>
      <c r="BE2416" s="228">
        <f>IF(N2416="základní",J2416,0)</f>
        <v>0</v>
      </c>
      <c r="BF2416" s="228">
        <f>IF(N2416="snížená",J2416,0)</f>
        <v>0</v>
      </c>
      <c r="BG2416" s="228">
        <f>IF(N2416="zákl. přenesená",J2416,0)</f>
        <v>0</v>
      </c>
      <c r="BH2416" s="228">
        <f>IF(N2416="sníž. přenesená",J2416,0)</f>
        <v>0</v>
      </c>
      <c r="BI2416" s="228">
        <f>IF(N2416="nulová",J2416,0)</f>
        <v>0</v>
      </c>
      <c r="BJ2416" s="20" t="s">
        <v>91</v>
      </c>
      <c r="BK2416" s="228">
        <f>ROUND(I2416*H2416,2)</f>
        <v>0</v>
      </c>
      <c r="BL2416" s="20" t="s">
        <v>291</v>
      </c>
      <c r="BM2416" s="227" t="s">
        <v>2341</v>
      </c>
    </row>
    <row r="2417" s="2" customFormat="1">
      <c r="A2417" s="42"/>
      <c r="B2417" s="43"/>
      <c r="C2417" s="44"/>
      <c r="D2417" s="229" t="s">
        <v>165</v>
      </c>
      <c r="E2417" s="44"/>
      <c r="F2417" s="230" t="s">
        <v>2342</v>
      </c>
      <c r="G2417" s="44"/>
      <c r="H2417" s="44"/>
      <c r="I2417" s="231"/>
      <c r="J2417" s="44"/>
      <c r="K2417" s="44"/>
      <c r="L2417" s="48"/>
      <c r="M2417" s="232"/>
      <c r="N2417" s="233"/>
      <c r="O2417" s="88"/>
      <c r="P2417" s="88"/>
      <c r="Q2417" s="88"/>
      <c r="R2417" s="88"/>
      <c r="S2417" s="88"/>
      <c r="T2417" s="89"/>
      <c r="U2417" s="42"/>
      <c r="V2417" s="42"/>
      <c r="W2417" s="42"/>
      <c r="X2417" s="42"/>
      <c r="Y2417" s="42"/>
      <c r="Z2417" s="42"/>
      <c r="AA2417" s="42"/>
      <c r="AB2417" s="42"/>
      <c r="AC2417" s="42"/>
      <c r="AD2417" s="42"/>
      <c r="AE2417" s="42"/>
      <c r="AT2417" s="20" t="s">
        <v>165</v>
      </c>
      <c r="AU2417" s="20" t="s">
        <v>94</v>
      </c>
    </row>
    <row r="2418" s="2" customFormat="1">
      <c r="A2418" s="42"/>
      <c r="B2418" s="43"/>
      <c r="C2418" s="44"/>
      <c r="D2418" s="236" t="s">
        <v>413</v>
      </c>
      <c r="E2418" s="44"/>
      <c r="F2418" s="278" t="s">
        <v>1279</v>
      </c>
      <c r="G2418" s="44"/>
      <c r="H2418" s="44"/>
      <c r="I2418" s="231"/>
      <c r="J2418" s="44"/>
      <c r="K2418" s="44"/>
      <c r="L2418" s="48"/>
      <c r="M2418" s="232"/>
      <c r="N2418" s="233"/>
      <c r="O2418" s="88"/>
      <c r="P2418" s="88"/>
      <c r="Q2418" s="88"/>
      <c r="R2418" s="88"/>
      <c r="S2418" s="88"/>
      <c r="T2418" s="89"/>
      <c r="U2418" s="42"/>
      <c r="V2418" s="42"/>
      <c r="W2418" s="42"/>
      <c r="X2418" s="42"/>
      <c r="Y2418" s="42"/>
      <c r="Z2418" s="42"/>
      <c r="AA2418" s="42"/>
      <c r="AB2418" s="42"/>
      <c r="AC2418" s="42"/>
      <c r="AD2418" s="42"/>
      <c r="AE2418" s="42"/>
      <c r="AT2418" s="20" t="s">
        <v>413</v>
      </c>
      <c r="AU2418" s="20" t="s">
        <v>94</v>
      </c>
    </row>
    <row r="2419" s="13" customFormat="1">
      <c r="A2419" s="13"/>
      <c r="B2419" s="234"/>
      <c r="C2419" s="235"/>
      <c r="D2419" s="236" t="s">
        <v>167</v>
      </c>
      <c r="E2419" s="237" t="s">
        <v>36</v>
      </c>
      <c r="F2419" s="238" t="s">
        <v>1280</v>
      </c>
      <c r="G2419" s="235"/>
      <c r="H2419" s="237" t="s">
        <v>36</v>
      </c>
      <c r="I2419" s="239"/>
      <c r="J2419" s="235"/>
      <c r="K2419" s="235"/>
      <c r="L2419" s="240"/>
      <c r="M2419" s="241"/>
      <c r="N2419" s="242"/>
      <c r="O2419" s="242"/>
      <c r="P2419" s="242"/>
      <c r="Q2419" s="242"/>
      <c r="R2419" s="242"/>
      <c r="S2419" s="242"/>
      <c r="T2419" s="243"/>
      <c r="U2419" s="13"/>
      <c r="V2419" s="13"/>
      <c r="W2419" s="13"/>
      <c r="X2419" s="13"/>
      <c r="Y2419" s="13"/>
      <c r="Z2419" s="13"/>
      <c r="AA2419" s="13"/>
      <c r="AB2419" s="13"/>
      <c r="AC2419" s="13"/>
      <c r="AD2419" s="13"/>
      <c r="AE2419" s="13"/>
      <c r="AT2419" s="244" t="s">
        <v>167</v>
      </c>
      <c r="AU2419" s="244" t="s">
        <v>94</v>
      </c>
      <c r="AV2419" s="13" t="s">
        <v>91</v>
      </c>
      <c r="AW2419" s="13" t="s">
        <v>43</v>
      </c>
      <c r="AX2419" s="13" t="s">
        <v>83</v>
      </c>
      <c r="AY2419" s="244" t="s">
        <v>156</v>
      </c>
    </row>
    <row r="2420" s="13" customFormat="1">
      <c r="A2420" s="13"/>
      <c r="B2420" s="234"/>
      <c r="C2420" s="235"/>
      <c r="D2420" s="236" t="s">
        <v>167</v>
      </c>
      <c r="E2420" s="237" t="s">
        <v>36</v>
      </c>
      <c r="F2420" s="238" t="s">
        <v>1281</v>
      </c>
      <c r="G2420" s="235"/>
      <c r="H2420" s="237" t="s">
        <v>36</v>
      </c>
      <c r="I2420" s="239"/>
      <c r="J2420" s="235"/>
      <c r="K2420" s="235"/>
      <c r="L2420" s="240"/>
      <c r="M2420" s="241"/>
      <c r="N2420" s="242"/>
      <c r="O2420" s="242"/>
      <c r="P2420" s="242"/>
      <c r="Q2420" s="242"/>
      <c r="R2420" s="242"/>
      <c r="S2420" s="242"/>
      <c r="T2420" s="243"/>
      <c r="U2420" s="13"/>
      <c r="V2420" s="13"/>
      <c r="W2420" s="13"/>
      <c r="X2420" s="13"/>
      <c r="Y2420" s="13"/>
      <c r="Z2420" s="13"/>
      <c r="AA2420" s="13"/>
      <c r="AB2420" s="13"/>
      <c r="AC2420" s="13"/>
      <c r="AD2420" s="13"/>
      <c r="AE2420" s="13"/>
      <c r="AT2420" s="244" t="s">
        <v>167</v>
      </c>
      <c r="AU2420" s="244" t="s">
        <v>94</v>
      </c>
      <c r="AV2420" s="13" t="s">
        <v>91</v>
      </c>
      <c r="AW2420" s="13" t="s">
        <v>43</v>
      </c>
      <c r="AX2420" s="13" t="s">
        <v>83</v>
      </c>
      <c r="AY2420" s="244" t="s">
        <v>156</v>
      </c>
    </row>
    <row r="2421" s="13" customFormat="1">
      <c r="A2421" s="13"/>
      <c r="B2421" s="234"/>
      <c r="C2421" s="235"/>
      <c r="D2421" s="236" t="s">
        <v>167</v>
      </c>
      <c r="E2421" s="237" t="s">
        <v>36</v>
      </c>
      <c r="F2421" s="238" t="s">
        <v>1282</v>
      </c>
      <c r="G2421" s="235"/>
      <c r="H2421" s="237" t="s">
        <v>36</v>
      </c>
      <c r="I2421" s="239"/>
      <c r="J2421" s="235"/>
      <c r="K2421" s="235"/>
      <c r="L2421" s="240"/>
      <c r="M2421" s="241"/>
      <c r="N2421" s="242"/>
      <c r="O2421" s="242"/>
      <c r="P2421" s="242"/>
      <c r="Q2421" s="242"/>
      <c r="R2421" s="242"/>
      <c r="S2421" s="242"/>
      <c r="T2421" s="243"/>
      <c r="U2421" s="13"/>
      <c r="V2421" s="13"/>
      <c r="W2421" s="13"/>
      <c r="X2421" s="13"/>
      <c r="Y2421" s="13"/>
      <c r="Z2421" s="13"/>
      <c r="AA2421" s="13"/>
      <c r="AB2421" s="13"/>
      <c r="AC2421" s="13"/>
      <c r="AD2421" s="13"/>
      <c r="AE2421" s="13"/>
      <c r="AT2421" s="244" t="s">
        <v>167</v>
      </c>
      <c r="AU2421" s="244" t="s">
        <v>94</v>
      </c>
      <c r="AV2421" s="13" t="s">
        <v>91</v>
      </c>
      <c r="AW2421" s="13" t="s">
        <v>43</v>
      </c>
      <c r="AX2421" s="13" t="s">
        <v>83</v>
      </c>
      <c r="AY2421" s="244" t="s">
        <v>156</v>
      </c>
    </row>
    <row r="2422" s="13" customFormat="1">
      <c r="A2422" s="13"/>
      <c r="B2422" s="234"/>
      <c r="C2422" s="235"/>
      <c r="D2422" s="236" t="s">
        <v>167</v>
      </c>
      <c r="E2422" s="237" t="s">
        <v>36</v>
      </c>
      <c r="F2422" s="238" t="s">
        <v>1283</v>
      </c>
      <c r="G2422" s="235"/>
      <c r="H2422" s="237" t="s">
        <v>36</v>
      </c>
      <c r="I2422" s="239"/>
      <c r="J2422" s="235"/>
      <c r="K2422" s="235"/>
      <c r="L2422" s="240"/>
      <c r="M2422" s="241"/>
      <c r="N2422" s="242"/>
      <c r="O2422" s="242"/>
      <c r="P2422" s="242"/>
      <c r="Q2422" s="242"/>
      <c r="R2422" s="242"/>
      <c r="S2422" s="242"/>
      <c r="T2422" s="243"/>
      <c r="U2422" s="13"/>
      <c r="V2422" s="13"/>
      <c r="W2422" s="13"/>
      <c r="X2422" s="13"/>
      <c r="Y2422" s="13"/>
      <c r="Z2422" s="13"/>
      <c r="AA2422" s="13"/>
      <c r="AB2422" s="13"/>
      <c r="AC2422" s="13"/>
      <c r="AD2422" s="13"/>
      <c r="AE2422" s="13"/>
      <c r="AT2422" s="244" t="s">
        <v>167</v>
      </c>
      <c r="AU2422" s="244" t="s">
        <v>94</v>
      </c>
      <c r="AV2422" s="13" t="s">
        <v>91</v>
      </c>
      <c r="AW2422" s="13" t="s">
        <v>43</v>
      </c>
      <c r="AX2422" s="13" t="s">
        <v>83</v>
      </c>
      <c r="AY2422" s="244" t="s">
        <v>156</v>
      </c>
    </row>
    <row r="2423" s="13" customFormat="1">
      <c r="A2423" s="13"/>
      <c r="B2423" s="234"/>
      <c r="C2423" s="235"/>
      <c r="D2423" s="236" t="s">
        <v>167</v>
      </c>
      <c r="E2423" s="237" t="s">
        <v>36</v>
      </c>
      <c r="F2423" s="238" t="s">
        <v>1284</v>
      </c>
      <c r="G2423" s="235"/>
      <c r="H2423" s="237" t="s">
        <v>36</v>
      </c>
      <c r="I2423" s="239"/>
      <c r="J2423" s="235"/>
      <c r="K2423" s="235"/>
      <c r="L2423" s="240"/>
      <c r="M2423" s="241"/>
      <c r="N2423" s="242"/>
      <c r="O2423" s="242"/>
      <c r="P2423" s="242"/>
      <c r="Q2423" s="242"/>
      <c r="R2423" s="242"/>
      <c r="S2423" s="242"/>
      <c r="T2423" s="243"/>
      <c r="U2423" s="13"/>
      <c r="V2423" s="13"/>
      <c r="W2423" s="13"/>
      <c r="X2423" s="13"/>
      <c r="Y2423" s="13"/>
      <c r="Z2423" s="13"/>
      <c r="AA2423" s="13"/>
      <c r="AB2423" s="13"/>
      <c r="AC2423" s="13"/>
      <c r="AD2423" s="13"/>
      <c r="AE2423" s="13"/>
      <c r="AT2423" s="244" t="s">
        <v>167</v>
      </c>
      <c r="AU2423" s="244" t="s">
        <v>94</v>
      </c>
      <c r="AV2423" s="13" t="s">
        <v>91</v>
      </c>
      <c r="AW2423" s="13" t="s">
        <v>43</v>
      </c>
      <c r="AX2423" s="13" t="s">
        <v>83</v>
      </c>
      <c r="AY2423" s="244" t="s">
        <v>156</v>
      </c>
    </row>
    <row r="2424" s="13" customFormat="1">
      <c r="A2424" s="13"/>
      <c r="B2424" s="234"/>
      <c r="C2424" s="235"/>
      <c r="D2424" s="236" t="s">
        <v>167</v>
      </c>
      <c r="E2424" s="237" t="s">
        <v>36</v>
      </c>
      <c r="F2424" s="238" t="s">
        <v>1285</v>
      </c>
      <c r="G2424" s="235"/>
      <c r="H2424" s="237" t="s">
        <v>36</v>
      </c>
      <c r="I2424" s="239"/>
      <c r="J2424" s="235"/>
      <c r="K2424" s="235"/>
      <c r="L2424" s="240"/>
      <c r="M2424" s="241"/>
      <c r="N2424" s="242"/>
      <c r="O2424" s="242"/>
      <c r="P2424" s="242"/>
      <c r="Q2424" s="242"/>
      <c r="R2424" s="242"/>
      <c r="S2424" s="242"/>
      <c r="T2424" s="243"/>
      <c r="U2424" s="13"/>
      <c r="V2424" s="13"/>
      <c r="W2424" s="13"/>
      <c r="X2424" s="13"/>
      <c r="Y2424" s="13"/>
      <c r="Z2424" s="13"/>
      <c r="AA2424" s="13"/>
      <c r="AB2424" s="13"/>
      <c r="AC2424" s="13"/>
      <c r="AD2424" s="13"/>
      <c r="AE2424" s="13"/>
      <c r="AT2424" s="244" t="s">
        <v>167</v>
      </c>
      <c r="AU2424" s="244" t="s">
        <v>94</v>
      </c>
      <c r="AV2424" s="13" t="s">
        <v>91</v>
      </c>
      <c r="AW2424" s="13" t="s">
        <v>43</v>
      </c>
      <c r="AX2424" s="13" t="s">
        <v>83</v>
      </c>
      <c r="AY2424" s="244" t="s">
        <v>156</v>
      </c>
    </row>
    <row r="2425" s="13" customFormat="1">
      <c r="A2425" s="13"/>
      <c r="B2425" s="234"/>
      <c r="C2425" s="235"/>
      <c r="D2425" s="236" t="s">
        <v>167</v>
      </c>
      <c r="E2425" s="237" t="s">
        <v>36</v>
      </c>
      <c r="F2425" s="238" t="s">
        <v>1286</v>
      </c>
      <c r="G2425" s="235"/>
      <c r="H2425" s="237" t="s">
        <v>36</v>
      </c>
      <c r="I2425" s="239"/>
      <c r="J2425" s="235"/>
      <c r="K2425" s="235"/>
      <c r="L2425" s="240"/>
      <c r="M2425" s="241"/>
      <c r="N2425" s="242"/>
      <c r="O2425" s="242"/>
      <c r="P2425" s="242"/>
      <c r="Q2425" s="242"/>
      <c r="R2425" s="242"/>
      <c r="S2425" s="242"/>
      <c r="T2425" s="243"/>
      <c r="U2425" s="13"/>
      <c r="V2425" s="13"/>
      <c r="W2425" s="13"/>
      <c r="X2425" s="13"/>
      <c r="Y2425" s="13"/>
      <c r="Z2425" s="13"/>
      <c r="AA2425" s="13"/>
      <c r="AB2425" s="13"/>
      <c r="AC2425" s="13"/>
      <c r="AD2425" s="13"/>
      <c r="AE2425" s="13"/>
      <c r="AT2425" s="244" t="s">
        <v>167</v>
      </c>
      <c r="AU2425" s="244" t="s">
        <v>94</v>
      </c>
      <c r="AV2425" s="13" t="s">
        <v>91</v>
      </c>
      <c r="AW2425" s="13" t="s">
        <v>43</v>
      </c>
      <c r="AX2425" s="13" t="s">
        <v>83</v>
      </c>
      <c r="AY2425" s="244" t="s">
        <v>156</v>
      </c>
    </row>
    <row r="2426" s="13" customFormat="1">
      <c r="A2426" s="13"/>
      <c r="B2426" s="234"/>
      <c r="C2426" s="235"/>
      <c r="D2426" s="236" t="s">
        <v>167</v>
      </c>
      <c r="E2426" s="237" t="s">
        <v>36</v>
      </c>
      <c r="F2426" s="238" t="s">
        <v>1287</v>
      </c>
      <c r="G2426" s="235"/>
      <c r="H2426" s="237" t="s">
        <v>36</v>
      </c>
      <c r="I2426" s="239"/>
      <c r="J2426" s="235"/>
      <c r="K2426" s="235"/>
      <c r="L2426" s="240"/>
      <c r="M2426" s="241"/>
      <c r="N2426" s="242"/>
      <c r="O2426" s="242"/>
      <c r="P2426" s="242"/>
      <c r="Q2426" s="242"/>
      <c r="R2426" s="242"/>
      <c r="S2426" s="242"/>
      <c r="T2426" s="243"/>
      <c r="U2426" s="13"/>
      <c r="V2426" s="13"/>
      <c r="W2426" s="13"/>
      <c r="X2426" s="13"/>
      <c r="Y2426" s="13"/>
      <c r="Z2426" s="13"/>
      <c r="AA2426" s="13"/>
      <c r="AB2426" s="13"/>
      <c r="AC2426" s="13"/>
      <c r="AD2426" s="13"/>
      <c r="AE2426" s="13"/>
      <c r="AT2426" s="244" t="s">
        <v>167</v>
      </c>
      <c r="AU2426" s="244" t="s">
        <v>94</v>
      </c>
      <c r="AV2426" s="13" t="s">
        <v>91</v>
      </c>
      <c r="AW2426" s="13" t="s">
        <v>43</v>
      </c>
      <c r="AX2426" s="13" t="s">
        <v>83</v>
      </c>
      <c r="AY2426" s="244" t="s">
        <v>156</v>
      </c>
    </row>
    <row r="2427" s="13" customFormat="1">
      <c r="A2427" s="13"/>
      <c r="B2427" s="234"/>
      <c r="C2427" s="235"/>
      <c r="D2427" s="236" t="s">
        <v>167</v>
      </c>
      <c r="E2427" s="237" t="s">
        <v>36</v>
      </c>
      <c r="F2427" s="238" t="s">
        <v>1288</v>
      </c>
      <c r="G2427" s="235"/>
      <c r="H2427" s="237" t="s">
        <v>36</v>
      </c>
      <c r="I2427" s="239"/>
      <c r="J2427" s="235"/>
      <c r="K2427" s="235"/>
      <c r="L2427" s="240"/>
      <c r="M2427" s="241"/>
      <c r="N2427" s="242"/>
      <c r="O2427" s="242"/>
      <c r="P2427" s="242"/>
      <c r="Q2427" s="242"/>
      <c r="R2427" s="242"/>
      <c r="S2427" s="242"/>
      <c r="T2427" s="243"/>
      <c r="U2427" s="13"/>
      <c r="V2427" s="13"/>
      <c r="W2427" s="13"/>
      <c r="X2427" s="13"/>
      <c r="Y2427" s="13"/>
      <c r="Z2427" s="13"/>
      <c r="AA2427" s="13"/>
      <c r="AB2427" s="13"/>
      <c r="AC2427" s="13"/>
      <c r="AD2427" s="13"/>
      <c r="AE2427" s="13"/>
      <c r="AT2427" s="244" t="s">
        <v>167</v>
      </c>
      <c r="AU2427" s="244" t="s">
        <v>94</v>
      </c>
      <c r="AV2427" s="13" t="s">
        <v>91</v>
      </c>
      <c r="AW2427" s="13" t="s">
        <v>43</v>
      </c>
      <c r="AX2427" s="13" t="s">
        <v>83</v>
      </c>
      <c r="AY2427" s="244" t="s">
        <v>156</v>
      </c>
    </row>
    <row r="2428" s="13" customFormat="1">
      <c r="A2428" s="13"/>
      <c r="B2428" s="234"/>
      <c r="C2428" s="235"/>
      <c r="D2428" s="236" t="s">
        <v>167</v>
      </c>
      <c r="E2428" s="237" t="s">
        <v>36</v>
      </c>
      <c r="F2428" s="238" t="s">
        <v>1289</v>
      </c>
      <c r="G2428" s="235"/>
      <c r="H2428" s="237" t="s">
        <v>36</v>
      </c>
      <c r="I2428" s="239"/>
      <c r="J2428" s="235"/>
      <c r="K2428" s="235"/>
      <c r="L2428" s="240"/>
      <c r="M2428" s="241"/>
      <c r="N2428" s="242"/>
      <c r="O2428" s="242"/>
      <c r="P2428" s="242"/>
      <c r="Q2428" s="242"/>
      <c r="R2428" s="242"/>
      <c r="S2428" s="242"/>
      <c r="T2428" s="243"/>
      <c r="U2428" s="13"/>
      <c r="V2428" s="13"/>
      <c r="W2428" s="13"/>
      <c r="X2428" s="13"/>
      <c r="Y2428" s="13"/>
      <c r="Z2428" s="13"/>
      <c r="AA2428" s="13"/>
      <c r="AB2428" s="13"/>
      <c r="AC2428" s="13"/>
      <c r="AD2428" s="13"/>
      <c r="AE2428" s="13"/>
      <c r="AT2428" s="244" t="s">
        <v>167</v>
      </c>
      <c r="AU2428" s="244" t="s">
        <v>94</v>
      </c>
      <c r="AV2428" s="13" t="s">
        <v>91</v>
      </c>
      <c r="AW2428" s="13" t="s">
        <v>43</v>
      </c>
      <c r="AX2428" s="13" t="s">
        <v>83</v>
      </c>
      <c r="AY2428" s="244" t="s">
        <v>156</v>
      </c>
    </row>
    <row r="2429" s="13" customFormat="1">
      <c r="A2429" s="13"/>
      <c r="B2429" s="234"/>
      <c r="C2429" s="235"/>
      <c r="D2429" s="236" t="s">
        <v>167</v>
      </c>
      <c r="E2429" s="237" t="s">
        <v>36</v>
      </c>
      <c r="F2429" s="238" t="s">
        <v>1290</v>
      </c>
      <c r="G2429" s="235"/>
      <c r="H2429" s="237" t="s">
        <v>36</v>
      </c>
      <c r="I2429" s="239"/>
      <c r="J2429" s="235"/>
      <c r="K2429" s="235"/>
      <c r="L2429" s="240"/>
      <c r="M2429" s="241"/>
      <c r="N2429" s="242"/>
      <c r="O2429" s="242"/>
      <c r="P2429" s="242"/>
      <c r="Q2429" s="242"/>
      <c r="R2429" s="242"/>
      <c r="S2429" s="242"/>
      <c r="T2429" s="243"/>
      <c r="U2429" s="13"/>
      <c r="V2429" s="13"/>
      <c r="W2429" s="13"/>
      <c r="X2429" s="13"/>
      <c r="Y2429" s="13"/>
      <c r="Z2429" s="13"/>
      <c r="AA2429" s="13"/>
      <c r="AB2429" s="13"/>
      <c r="AC2429" s="13"/>
      <c r="AD2429" s="13"/>
      <c r="AE2429" s="13"/>
      <c r="AT2429" s="244" t="s">
        <v>167</v>
      </c>
      <c r="AU2429" s="244" t="s">
        <v>94</v>
      </c>
      <c r="AV2429" s="13" t="s">
        <v>91</v>
      </c>
      <c r="AW2429" s="13" t="s">
        <v>43</v>
      </c>
      <c r="AX2429" s="13" t="s">
        <v>83</v>
      </c>
      <c r="AY2429" s="244" t="s">
        <v>156</v>
      </c>
    </row>
    <row r="2430" s="14" customFormat="1">
      <c r="A2430" s="14"/>
      <c r="B2430" s="245"/>
      <c r="C2430" s="246"/>
      <c r="D2430" s="236" t="s">
        <v>167</v>
      </c>
      <c r="E2430" s="247" t="s">
        <v>36</v>
      </c>
      <c r="F2430" s="248" t="s">
        <v>2343</v>
      </c>
      <c r="G2430" s="246"/>
      <c r="H2430" s="249">
        <v>9.0199999999999996</v>
      </c>
      <c r="I2430" s="250"/>
      <c r="J2430" s="246"/>
      <c r="K2430" s="246"/>
      <c r="L2430" s="251"/>
      <c r="M2430" s="252"/>
      <c r="N2430" s="253"/>
      <c r="O2430" s="253"/>
      <c r="P2430" s="253"/>
      <c r="Q2430" s="253"/>
      <c r="R2430" s="253"/>
      <c r="S2430" s="253"/>
      <c r="T2430" s="254"/>
      <c r="U2430" s="14"/>
      <c r="V2430" s="14"/>
      <c r="W2430" s="14"/>
      <c r="X2430" s="14"/>
      <c r="Y2430" s="14"/>
      <c r="Z2430" s="14"/>
      <c r="AA2430" s="14"/>
      <c r="AB2430" s="14"/>
      <c r="AC2430" s="14"/>
      <c r="AD2430" s="14"/>
      <c r="AE2430" s="14"/>
      <c r="AT2430" s="255" t="s">
        <v>167</v>
      </c>
      <c r="AU2430" s="255" t="s">
        <v>94</v>
      </c>
      <c r="AV2430" s="14" t="s">
        <v>94</v>
      </c>
      <c r="AW2430" s="14" t="s">
        <v>43</v>
      </c>
      <c r="AX2430" s="14" t="s">
        <v>91</v>
      </c>
      <c r="AY2430" s="255" t="s">
        <v>156</v>
      </c>
    </row>
    <row r="2431" s="12" customFormat="1" ht="25.92" customHeight="1">
      <c r="A2431" s="12"/>
      <c r="B2431" s="200"/>
      <c r="C2431" s="201"/>
      <c r="D2431" s="202" t="s">
        <v>82</v>
      </c>
      <c r="E2431" s="203" t="s">
        <v>2344</v>
      </c>
      <c r="F2431" s="203" t="s">
        <v>2345</v>
      </c>
      <c r="G2431" s="201"/>
      <c r="H2431" s="201"/>
      <c r="I2431" s="204"/>
      <c r="J2431" s="205">
        <f>BK2431</f>
        <v>0</v>
      </c>
      <c r="K2431" s="201"/>
      <c r="L2431" s="206"/>
      <c r="M2431" s="207"/>
      <c r="N2431" s="208"/>
      <c r="O2431" s="208"/>
      <c r="P2431" s="209">
        <f>SUM(P2432:P2439)</f>
        <v>0</v>
      </c>
      <c r="Q2431" s="208"/>
      <c r="R2431" s="209">
        <f>SUM(R2432:R2439)</f>
        <v>0</v>
      </c>
      <c r="S2431" s="208"/>
      <c r="T2431" s="210">
        <f>SUM(T2432:T2439)</f>
        <v>0</v>
      </c>
      <c r="U2431" s="12"/>
      <c r="V2431" s="12"/>
      <c r="W2431" s="12"/>
      <c r="X2431" s="12"/>
      <c r="Y2431" s="12"/>
      <c r="Z2431" s="12"/>
      <c r="AA2431" s="12"/>
      <c r="AB2431" s="12"/>
      <c r="AC2431" s="12"/>
      <c r="AD2431" s="12"/>
      <c r="AE2431" s="12"/>
      <c r="AR2431" s="211" t="s">
        <v>163</v>
      </c>
      <c r="AT2431" s="212" t="s">
        <v>82</v>
      </c>
      <c r="AU2431" s="212" t="s">
        <v>83</v>
      </c>
      <c r="AY2431" s="211" t="s">
        <v>156</v>
      </c>
      <c r="BK2431" s="213">
        <f>SUM(BK2432:BK2439)</f>
        <v>0</v>
      </c>
    </row>
    <row r="2432" s="2" customFormat="1" ht="16.5" customHeight="1">
      <c r="A2432" s="42"/>
      <c r="B2432" s="43"/>
      <c r="C2432" s="216" t="s">
        <v>2346</v>
      </c>
      <c r="D2432" s="216" t="s">
        <v>158</v>
      </c>
      <c r="E2432" s="217" t="s">
        <v>2347</v>
      </c>
      <c r="F2432" s="218" t="s">
        <v>2348</v>
      </c>
      <c r="G2432" s="219" t="s">
        <v>436</v>
      </c>
      <c r="H2432" s="220">
        <v>16</v>
      </c>
      <c r="I2432" s="221"/>
      <c r="J2432" s="222">
        <f>ROUND(I2432*H2432,2)</f>
        <v>0</v>
      </c>
      <c r="K2432" s="218" t="s">
        <v>162</v>
      </c>
      <c r="L2432" s="48"/>
      <c r="M2432" s="223" t="s">
        <v>36</v>
      </c>
      <c r="N2432" s="224" t="s">
        <v>54</v>
      </c>
      <c r="O2432" s="88"/>
      <c r="P2432" s="225">
        <f>O2432*H2432</f>
        <v>0</v>
      </c>
      <c r="Q2432" s="225">
        <v>0</v>
      </c>
      <c r="R2432" s="225">
        <f>Q2432*H2432</f>
        <v>0</v>
      </c>
      <c r="S2432" s="225">
        <v>0</v>
      </c>
      <c r="T2432" s="226">
        <f>S2432*H2432</f>
        <v>0</v>
      </c>
      <c r="U2432" s="42"/>
      <c r="V2432" s="42"/>
      <c r="W2432" s="42"/>
      <c r="X2432" s="42"/>
      <c r="Y2432" s="42"/>
      <c r="Z2432" s="42"/>
      <c r="AA2432" s="42"/>
      <c r="AB2432" s="42"/>
      <c r="AC2432" s="42"/>
      <c r="AD2432" s="42"/>
      <c r="AE2432" s="42"/>
      <c r="AR2432" s="227" t="s">
        <v>2349</v>
      </c>
      <c r="AT2432" s="227" t="s">
        <v>158</v>
      </c>
      <c r="AU2432" s="227" t="s">
        <v>91</v>
      </c>
      <c r="AY2432" s="20" t="s">
        <v>156</v>
      </c>
      <c r="BE2432" s="228">
        <f>IF(N2432="základní",J2432,0)</f>
        <v>0</v>
      </c>
      <c r="BF2432" s="228">
        <f>IF(N2432="snížená",J2432,0)</f>
        <v>0</v>
      </c>
      <c r="BG2432" s="228">
        <f>IF(N2432="zákl. přenesená",J2432,0)</f>
        <v>0</v>
      </c>
      <c r="BH2432" s="228">
        <f>IF(N2432="sníž. přenesená",J2432,0)</f>
        <v>0</v>
      </c>
      <c r="BI2432" s="228">
        <f>IF(N2432="nulová",J2432,0)</f>
        <v>0</v>
      </c>
      <c r="BJ2432" s="20" t="s">
        <v>91</v>
      </c>
      <c r="BK2432" s="228">
        <f>ROUND(I2432*H2432,2)</f>
        <v>0</v>
      </c>
      <c r="BL2432" s="20" t="s">
        <v>2349</v>
      </c>
      <c r="BM2432" s="227" t="s">
        <v>2350</v>
      </c>
    </row>
    <row r="2433" s="2" customFormat="1">
      <c r="A2433" s="42"/>
      <c r="B2433" s="43"/>
      <c r="C2433" s="44"/>
      <c r="D2433" s="229" t="s">
        <v>165</v>
      </c>
      <c r="E2433" s="44"/>
      <c r="F2433" s="230" t="s">
        <v>2351</v>
      </c>
      <c r="G2433" s="44"/>
      <c r="H2433" s="44"/>
      <c r="I2433" s="231"/>
      <c r="J2433" s="44"/>
      <c r="K2433" s="44"/>
      <c r="L2433" s="48"/>
      <c r="M2433" s="232"/>
      <c r="N2433" s="233"/>
      <c r="O2433" s="88"/>
      <c r="P2433" s="88"/>
      <c r="Q2433" s="88"/>
      <c r="R2433" s="88"/>
      <c r="S2433" s="88"/>
      <c r="T2433" s="89"/>
      <c r="U2433" s="42"/>
      <c r="V2433" s="42"/>
      <c r="W2433" s="42"/>
      <c r="X2433" s="42"/>
      <c r="Y2433" s="42"/>
      <c r="Z2433" s="42"/>
      <c r="AA2433" s="42"/>
      <c r="AB2433" s="42"/>
      <c r="AC2433" s="42"/>
      <c r="AD2433" s="42"/>
      <c r="AE2433" s="42"/>
      <c r="AT2433" s="20" t="s">
        <v>165</v>
      </c>
      <c r="AU2433" s="20" t="s">
        <v>91</v>
      </c>
    </row>
    <row r="2434" s="13" customFormat="1">
      <c r="A2434" s="13"/>
      <c r="B2434" s="234"/>
      <c r="C2434" s="235"/>
      <c r="D2434" s="236" t="s">
        <v>167</v>
      </c>
      <c r="E2434" s="237" t="s">
        <v>36</v>
      </c>
      <c r="F2434" s="238" t="s">
        <v>2352</v>
      </c>
      <c r="G2434" s="235"/>
      <c r="H2434" s="237" t="s">
        <v>36</v>
      </c>
      <c r="I2434" s="239"/>
      <c r="J2434" s="235"/>
      <c r="K2434" s="235"/>
      <c r="L2434" s="240"/>
      <c r="M2434" s="241"/>
      <c r="N2434" s="242"/>
      <c r="O2434" s="242"/>
      <c r="P2434" s="242"/>
      <c r="Q2434" s="242"/>
      <c r="R2434" s="242"/>
      <c r="S2434" s="242"/>
      <c r="T2434" s="243"/>
      <c r="U2434" s="13"/>
      <c r="V2434" s="13"/>
      <c r="W2434" s="13"/>
      <c r="X2434" s="13"/>
      <c r="Y2434" s="13"/>
      <c r="Z2434" s="13"/>
      <c r="AA2434" s="13"/>
      <c r="AB2434" s="13"/>
      <c r="AC2434" s="13"/>
      <c r="AD2434" s="13"/>
      <c r="AE2434" s="13"/>
      <c r="AT2434" s="244" t="s">
        <v>167</v>
      </c>
      <c r="AU2434" s="244" t="s">
        <v>91</v>
      </c>
      <c r="AV2434" s="13" t="s">
        <v>91</v>
      </c>
      <c r="AW2434" s="13" t="s">
        <v>43</v>
      </c>
      <c r="AX2434" s="13" t="s">
        <v>83</v>
      </c>
      <c r="AY2434" s="244" t="s">
        <v>156</v>
      </c>
    </row>
    <row r="2435" s="14" customFormat="1">
      <c r="A2435" s="14"/>
      <c r="B2435" s="245"/>
      <c r="C2435" s="246"/>
      <c r="D2435" s="236" t="s">
        <v>167</v>
      </c>
      <c r="E2435" s="247" t="s">
        <v>36</v>
      </c>
      <c r="F2435" s="248" t="s">
        <v>2353</v>
      </c>
      <c r="G2435" s="246"/>
      <c r="H2435" s="249">
        <v>16</v>
      </c>
      <c r="I2435" s="250"/>
      <c r="J2435" s="246"/>
      <c r="K2435" s="246"/>
      <c r="L2435" s="251"/>
      <c r="M2435" s="252"/>
      <c r="N2435" s="253"/>
      <c r="O2435" s="253"/>
      <c r="P2435" s="253"/>
      <c r="Q2435" s="253"/>
      <c r="R2435" s="253"/>
      <c r="S2435" s="253"/>
      <c r="T2435" s="254"/>
      <c r="U2435" s="14"/>
      <c r="V2435" s="14"/>
      <c r="W2435" s="14"/>
      <c r="X2435" s="14"/>
      <c r="Y2435" s="14"/>
      <c r="Z2435" s="14"/>
      <c r="AA2435" s="14"/>
      <c r="AB2435" s="14"/>
      <c r="AC2435" s="14"/>
      <c r="AD2435" s="14"/>
      <c r="AE2435" s="14"/>
      <c r="AT2435" s="255" t="s">
        <v>167</v>
      </c>
      <c r="AU2435" s="255" t="s">
        <v>91</v>
      </c>
      <c r="AV2435" s="14" t="s">
        <v>94</v>
      </c>
      <c r="AW2435" s="14" t="s">
        <v>43</v>
      </c>
      <c r="AX2435" s="14" t="s">
        <v>91</v>
      </c>
      <c r="AY2435" s="255" t="s">
        <v>156</v>
      </c>
    </row>
    <row r="2436" s="2" customFormat="1" ht="21.75" customHeight="1">
      <c r="A2436" s="42"/>
      <c r="B2436" s="43"/>
      <c r="C2436" s="216" t="s">
        <v>2354</v>
      </c>
      <c r="D2436" s="216" t="s">
        <v>158</v>
      </c>
      <c r="E2436" s="217" t="s">
        <v>2355</v>
      </c>
      <c r="F2436" s="218" t="s">
        <v>2356</v>
      </c>
      <c r="G2436" s="219" t="s">
        <v>436</v>
      </c>
      <c r="H2436" s="220">
        <v>16</v>
      </c>
      <c r="I2436" s="221"/>
      <c r="J2436" s="222">
        <f>ROUND(I2436*H2436,2)</f>
        <v>0</v>
      </c>
      <c r="K2436" s="218" t="s">
        <v>162</v>
      </c>
      <c r="L2436" s="48"/>
      <c r="M2436" s="223" t="s">
        <v>36</v>
      </c>
      <c r="N2436" s="224" t="s">
        <v>54</v>
      </c>
      <c r="O2436" s="88"/>
      <c r="P2436" s="225">
        <f>O2436*H2436</f>
        <v>0</v>
      </c>
      <c r="Q2436" s="225">
        <v>0</v>
      </c>
      <c r="R2436" s="225">
        <f>Q2436*H2436</f>
        <v>0</v>
      </c>
      <c r="S2436" s="225">
        <v>0</v>
      </c>
      <c r="T2436" s="226">
        <f>S2436*H2436</f>
        <v>0</v>
      </c>
      <c r="U2436" s="42"/>
      <c r="V2436" s="42"/>
      <c r="W2436" s="42"/>
      <c r="X2436" s="42"/>
      <c r="Y2436" s="42"/>
      <c r="Z2436" s="42"/>
      <c r="AA2436" s="42"/>
      <c r="AB2436" s="42"/>
      <c r="AC2436" s="42"/>
      <c r="AD2436" s="42"/>
      <c r="AE2436" s="42"/>
      <c r="AR2436" s="227" t="s">
        <v>2349</v>
      </c>
      <c r="AT2436" s="227" t="s">
        <v>158</v>
      </c>
      <c r="AU2436" s="227" t="s">
        <v>91</v>
      </c>
      <c r="AY2436" s="20" t="s">
        <v>156</v>
      </c>
      <c r="BE2436" s="228">
        <f>IF(N2436="základní",J2436,0)</f>
        <v>0</v>
      </c>
      <c r="BF2436" s="228">
        <f>IF(N2436="snížená",J2436,0)</f>
        <v>0</v>
      </c>
      <c r="BG2436" s="228">
        <f>IF(N2436="zákl. přenesená",J2436,0)</f>
        <v>0</v>
      </c>
      <c r="BH2436" s="228">
        <f>IF(N2436="sníž. přenesená",J2436,0)</f>
        <v>0</v>
      </c>
      <c r="BI2436" s="228">
        <f>IF(N2436="nulová",J2436,0)</f>
        <v>0</v>
      </c>
      <c r="BJ2436" s="20" t="s">
        <v>91</v>
      </c>
      <c r="BK2436" s="228">
        <f>ROUND(I2436*H2436,2)</f>
        <v>0</v>
      </c>
      <c r="BL2436" s="20" t="s">
        <v>2349</v>
      </c>
      <c r="BM2436" s="227" t="s">
        <v>2357</v>
      </c>
    </row>
    <row r="2437" s="2" customFormat="1">
      <c r="A2437" s="42"/>
      <c r="B2437" s="43"/>
      <c r="C2437" s="44"/>
      <c r="D2437" s="229" t="s">
        <v>165</v>
      </c>
      <c r="E2437" s="44"/>
      <c r="F2437" s="230" t="s">
        <v>2358</v>
      </c>
      <c r="G2437" s="44"/>
      <c r="H2437" s="44"/>
      <c r="I2437" s="231"/>
      <c r="J2437" s="44"/>
      <c r="K2437" s="44"/>
      <c r="L2437" s="48"/>
      <c r="M2437" s="232"/>
      <c r="N2437" s="233"/>
      <c r="O2437" s="88"/>
      <c r="P2437" s="88"/>
      <c r="Q2437" s="88"/>
      <c r="R2437" s="88"/>
      <c r="S2437" s="88"/>
      <c r="T2437" s="89"/>
      <c r="U2437" s="42"/>
      <c r="V2437" s="42"/>
      <c r="W2437" s="42"/>
      <c r="X2437" s="42"/>
      <c r="Y2437" s="42"/>
      <c r="Z2437" s="42"/>
      <c r="AA2437" s="42"/>
      <c r="AB2437" s="42"/>
      <c r="AC2437" s="42"/>
      <c r="AD2437" s="42"/>
      <c r="AE2437" s="42"/>
      <c r="AT2437" s="20" t="s">
        <v>165</v>
      </c>
      <c r="AU2437" s="20" t="s">
        <v>91</v>
      </c>
    </row>
    <row r="2438" s="13" customFormat="1">
      <c r="A2438" s="13"/>
      <c r="B2438" s="234"/>
      <c r="C2438" s="235"/>
      <c r="D2438" s="236" t="s">
        <v>167</v>
      </c>
      <c r="E2438" s="237" t="s">
        <v>36</v>
      </c>
      <c r="F2438" s="238" t="s">
        <v>2352</v>
      </c>
      <c r="G2438" s="235"/>
      <c r="H2438" s="237" t="s">
        <v>36</v>
      </c>
      <c r="I2438" s="239"/>
      <c r="J2438" s="235"/>
      <c r="K2438" s="235"/>
      <c r="L2438" s="240"/>
      <c r="M2438" s="241"/>
      <c r="N2438" s="242"/>
      <c r="O2438" s="242"/>
      <c r="P2438" s="242"/>
      <c r="Q2438" s="242"/>
      <c r="R2438" s="242"/>
      <c r="S2438" s="242"/>
      <c r="T2438" s="243"/>
      <c r="U2438" s="13"/>
      <c r="V2438" s="13"/>
      <c r="W2438" s="13"/>
      <c r="X2438" s="13"/>
      <c r="Y2438" s="13"/>
      <c r="Z2438" s="13"/>
      <c r="AA2438" s="13"/>
      <c r="AB2438" s="13"/>
      <c r="AC2438" s="13"/>
      <c r="AD2438" s="13"/>
      <c r="AE2438" s="13"/>
      <c r="AT2438" s="244" t="s">
        <v>167</v>
      </c>
      <c r="AU2438" s="244" t="s">
        <v>91</v>
      </c>
      <c r="AV2438" s="13" t="s">
        <v>91</v>
      </c>
      <c r="AW2438" s="13" t="s">
        <v>43</v>
      </c>
      <c r="AX2438" s="13" t="s">
        <v>83</v>
      </c>
      <c r="AY2438" s="244" t="s">
        <v>156</v>
      </c>
    </row>
    <row r="2439" s="14" customFormat="1">
      <c r="A2439" s="14"/>
      <c r="B2439" s="245"/>
      <c r="C2439" s="246"/>
      <c r="D2439" s="236" t="s">
        <v>167</v>
      </c>
      <c r="E2439" s="247" t="s">
        <v>36</v>
      </c>
      <c r="F2439" s="248" t="s">
        <v>2353</v>
      </c>
      <c r="G2439" s="246"/>
      <c r="H2439" s="249">
        <v>16</v>
      </c>
      <c r="I2439" s="250"/>
      <c r="J2439" s="246"/>
      <c r="K2439" s="246"/>
      <c r="L2439" s="251"/>
      <c r="M2439" s="279"/>
      <c r="N2439" s="280"/>
      <c r="O2439" s="280"/>
      <c r="P2439" s="280"/>
      <c r="Q2439" s="280"/>
      <c r="R2439" s="280"/>
      <c r="S2439" s="280"/>
      <c r="T2439" s="281"/>
      <c r="U2439" s="14"/>
      <c r="V2439" s="14"/>
      <c r="W2439" s="14"/>
      <c r="X2439" s="14"/>
      <c r="Y2439" s="14"/>
      <c r="Z2439" s="14"/>
      <c r="AA2439" s="14"/>
      <c r="AB2439" s="14"/>
      <c r="AC2439" s="14"/>
      <c r="AD2439" s="14"/>
      <c r="AE2439" s="14"/>
      <c r="AT2439" s="255" t="s">
        <v>167</v>
      </c>
      <c r="AU2439" s="255" t="s">
        <v>91</v>
      </c>
      <c r="AV2439" s="14" t="s">
        <v>94</v>
      </c>
      <c r="AW2439" s="14" t="s">
        <v>43</v>
      </c>
      <c r="AX2439" s="14" t="s">
        <v>91</v>
      </c>
      <c r="AY2439" s="255" t="s">
        <v>156</v>
      </c>
    </row>
    <row r="2440" s="2" customFormat="1" ht="6.96" customHeight="1">
      <c r="A2440" s="42"/>
      <c r="B2440" s="63"/>
      <c r="C2440" s="64"/>
      <c r="D2440" s="64"/>
      <c r="E2440" s="64"/>
      <c r="F2440" s="64"/>
      <c r="G2440" s="64"/>
      <c r="H2440" s="64"/>
      <c r="I2440" s="64"/>
      <c r="J2440" s="64"/>
      <c r="K2440" s="64"/>
      <c r="L2440" s="48"/>
      <c r="M2440" s="42"/>
      <c r="O2440" s="42"/>
      <c r="P2440" s="42"/>
      <c r="Q2440" s="42"/>
      <c r="R2440" s="42"/>
      <c r="S2440" s="42"/>
      <c r="T2440" s="42"/>
      <c r="U2440" s="42"/>
      <c r="V2440" s="42"/>
      <c r="W2440" s="42"/>
      <c r="X2440" s="42"/>
      <c r="Y2440" s="42"/>
      <c r="Z2440" s="42"/>
      <c r="AA2440" s="42"/>
      <c r="AB2440" s="42"/>
      <c r="AC2440" s="42"/>
      <c r="AD2440" s="42"/>
      <c r="AE2440" s="42"/>
    </row>
  </sheetData>
  <sheetProtection sheet="1" autoFilter="0" formatColumns="0" formatRows="0" objects="1" scenarios="1" spinCount="100000" saltValue="IHGyTnY1F65MFuGLAQ3dRm31Th0as1PP0QbAx3BmUbWZJOs0TrPzt9N3fuc2QSIr8MECK+TkmPJicpGXHP8qYw==" hashValue="zK58/avkEj+6G8sU/l2939eDIv1Su4ZJ2BR8xeQFUhhPf4H51cQ3PvoFWITZgI00CwDWPKBNdqucTKY9kVLsEA==" algorithmName="SHA-512" password="CC35"/>
  <autoFilter ref="C104:K2439"/>
  <mergeCells count="9">
    <mergeCell ref="E7:H7"/>
    <mergeCell ref="E9:H9"/>
    <mergeCell ref="E18:H18"/>
    <mergeCell ref="E27:H27"/>
    <mergeCell ref="E48:H48"/>
    <mergeCell ref="E50:H50"/>
    <mergeCell ref="E95:H95"/>
    <mergeCell ref="E97:H97"/>
    <mergeCell ref="L2:V2"/>
  </mergeCells>
  <hyperlinks>
    <hyperlink ref="F109" r:id="rId1" display="https://podminky.urs.cz/item/CS_URS_2024_01/131251100"/>
    <hyperlink ref="F115" r:id="rId2" display="https://podminky.urs.cz/item/CS_URS_2024_01/132251101"/>
    <hyperlink ref="F127" r:id="rId3" display="https://podminky.urs.cz/item/CS_URS_2024_01/162251102"/>
    <hyperlink ref="F131" r:id="rId4" display="https://podminky.urs.cz/item/CS_URS_2024_01/162751117"/>
    <hyperlink ref="F137" r:id="rId5" display="https://podminky.urs.cz/item/CS_URS_2024_01/162751119"/>
    <hyperlink ref="F140" r:id="rId6" display="https://podminky.urs.cz/item/CS_URS_2024_01/167151101"/>
    <hyperlink ref="F142" r:id="rId7" display="https://podminky.urs.cz/item/CS_URS_2024_01/171152501"/>
    <hyperlink ref="F149" r:id="rId8" display="https://podminky.urs.cz/item/CS_URS_2024_01/171201221"/>
    <hyperlink ref="F152" r:id="rId9" display="https://podminky.urs.cz/item/CS_URS_2024_01/171251201"/>
    <hyperlink ref="F154" r:id="rId10" display="https://podminky.urs.cz/item/CS_URS_2024_01/174111101"/>
    <hyperlink ref="F158" r:id="rId11" display="https://podminky.urs.cz/item/CS_URS_2024_01/184818232"/>
    <hyperlink ref="F163" r:id="rId12" display="https://podminky.urs.cz/item/CS_URS_2024_01/218111114"/>
    <hyperlink ref="F171" r:id="rId13" display="https://podminky.urs.cz/item/CS_URS_2024_01/218121111"/>
    <hyperlink ref="F179" r:id="rId14" display="https://podminky.urs.cz/item/CS_URS_2024_01/271532212"/>
    <hyperlink ref="F187" r:id="rId15" display="https://podminky.urs.cz/item/CS_URS_2024_01/273321511"/>
    <hyperlink ref="F199" r:id="rId16" display="https://podminky.urs.cz/item/CS_URS_2024_01/273351121"/>
    <hyperlink ref="F208" r:id="rId17" display="https://podminky.urs.cz/item/CS_URS_2024_01/273351122"/>
    <hyperlink ref="F210" r:id="rId18" display="https://podminky.urs.cz/item/CS_URS_2024_01/273353111"/>
    <hyperlink ref="F214" r:id="rId19" display="https://podminky.urs.cz/item/CS_URS_2024_01/273361821"/>
    <hyperlink ref="F225" r:id="rId20" display="https://podminky.urs.cz/item/CS_URS_2024_01/273362021"/>
    <hyperlink ref="F235" r:id="rId21" display="https://podminky.urs.cz/item/CS_URS_2024_01/274313811"/>
    <hyperlink ref="F245" r:id="rId22" display="https://podminky.urs.cz/item/CS_URS_2024_01/274321511"/>
    <hyperlink ref="F255" r:id="rId23" display="https://podminky.urs.cz/item/CS_URS_2024_01/274351121"/>
    <hyperlink ref="F267" r:id="rId24" display="https://podminky.urs.cz/item/CS_URS_2024_01/274351122"/>
    <hyperlink ref="F269" r:id="rId25" display="https://podminky.urs.cz/item/CS_URS_2024_01/274361821"/>
    <hyperlink ref="F279" r:id="rId26" display="https://podminky.urs.cz/item/CS_URS_2024_01/274362021"/>
    <hyperlink ref="F289" r:id="rId27" display="https://podminky.urs.cz/item/CS_URS_2024_01/279113155"/>
    <hyperlink ref="F298" r:id="rId28" display="https://podminky.urs.cz/item/CS_URS_2024_01/279361821"/>
    <hyperlink ref="F311" r:id="rId29" display="https://podminky.urs.cz/item/CS_URS_2024_01/311113142"/>
    <hyperlink ref="F323" r:id="rId30" display="https://podminky.urs.cz/item/CS_URS_2024_01/311113153"/>
    <hyperlink ref="F331" r:id="rId31" display="https://podminky.urs.cz/item/CS_URS_2024_01/311235131"/>
    <hyperlink ref="F339" r:id="rId32" display="https://podminky.urs.cz/item/CS_URS_2024_01/311235151"/>
    <hyperlink ref="F348" r:id="rId33" display="https://podminky.urs.cz/item/CS_URS_2024_01/311238935"/>
    <hyperlink ref="F356" r:id="rId34" display="https://podminky.urs.cz/item/CS_URS_2024_01/311238937"/>
    <hyperlink ref="F363" r:id="rId35" display="https://podminky.urs.cz/item/CS_URS_2024_01/311273901"/>
    <hyperlink ref="F371" r:id="rId36" display="https://podminky.urs.cz/item/CS_URS_2024_01/311273903"/>
    <hyperlink ref="F379" r:id="rId37" display="https://podminky.urs.cz/item/CS_URS_2024_01/311361821"/>
    <hyperlink ref="F391" r:id="rId38" display="https://podminky.urs.cz/item/CS_URS_2024_01/315361821"/>
    <hyperlink ref="F405" r:id="rId39" display="https://podminky.urs.cz/item/CS_URS_2024_01/317168053"/>
    <hyperlink ref="F409" r:id="rId40" display="https://podminky.urs.cz/item/CS_URS_2024_01/317168056"/>
    <hyperlink ref="F414" r:id="rId41" display="https://podminky.urs.cz/item/CS_URS_2024_01/317318141"/>
    <hyperlink ref="F418" r:id="rId42" display="https://podminky.urs.cz/item/CS_URS_2024_01/317998123"/>
    <hyperlink ref="F424" r:id="rId43" display="https://podminky.urs.cz/item/CS_URS_2024_01/346272256"/>
    <hyperlink ref="F434" r:id="rId44" display="https://podminky.urs.cz/item/CS_URS_2024_01/411321616"/>
    <hyperlink ref="F442" r:id="rId45" display="https://podminky.urs.cz/item/CS_URS_2024_01/411354313"/>
    <hyperlink ref="F450" r:id="rId46" display="https://podminky.urs.cz/item/CS_URS_2024_01/411354314"/>
    <hyperlink ref="F452" r:id="rId47" display="https://podminky.urs.cz/item/CS_URS_2024_01/411361821"/>
    <hyperlink ref="F457" r:id="rId48" display="https://podminky.urs.cz/item/CS_URS_2024_01/413321616"/>
    <hyperlink ref="F474" r:id="rId49" display="https://podminky.urs.cz/item/CS_URS_2024_01/413351111"/>
    <hyperlink ref="F490" r:id="rId50" display="https://podminky.urs.cz/item/CS_URS_2024_01/413351112"/>
    <hyperlink ref="F492" r:id="rId51" display="https://podminky.urs.cz/item/CS_URS_2024_01/413352111"/>
    <hyperlink ref="F503" r:id="rId52" display="https://podminky.urs.cz/item/CS_URS_2024_01/413352112"/>
    <hyperlink ref="F505" r:id="rId53" display="https://podminky.urs.cz/item/CS_URS_2024_01/413941135"/>
    <hyperlink ref="F517" r:id="rId54" display="https://podminky.urs.cz/item/CS_URS_2024_01/451317777"/>
    <hyperlink ref="F526" r:id="rId55" display="https://podminky.urs.cz/item/CS_URS_2024_01/451577777"/>
    <hyperlink ref="F528" r:id="rId56" display="https://podminky.urs.cz/item/CS_URS_2024_01/451577877"/>
    <hyperlink ref="F538" r:id="rId57" display="https://podminky.urs.cz/item/CS_URS_2024_01/564710001"/>
    <hyperlink ref="F540" r:id="rId58" display="https://podminky.urs.cz/item/CS_URS_2024_01/564732111"/>
    <hyperlink ref="F542" r:id="rId59" display="https://podminky.urs.cz/item/CS_URS_2024_01/596811221"/>
    <hyperlink ref="F556" r:id="rId60" display="https://podminky.urs.cz/item/CS_URS_2024_01/611131121"/>
    <hyperlink ref="F577" r:id="rId61" display="https://podminky.urs.cz/item/CS_URS_2024_01/611135101"/>
    <hyperlink ref="F586" r:id="rId62" display="https://podminky.urs.cz/item/CS_URS_2024_01/611142001"/>
    <hyperlink ref="F589" r:id="rId63" display="https://podminky.urs.cz/item/CS_URS_2024_01/611321141"/>
    <hyperlink ref="F600" r:id="rId64" display="https://podminky.urs.cz/item/CS_URS_2024_01/611325417"/>
    <hyperlink ref="F611" r:id="rId65" display="https://podminky.urs.cz/item/CS_URS_2024_01/612131121"/>
    <hyperlink ref="F654" r:id="rId66" display="https://podminky.urs.cz/item/CS_URS_2024_01/612135101"/>
    <hyperlink ref="F663" r:id="rId67" display="https://podminky.urs.cz/item/CS_URS_2024_01/612142001"/>
    <hyperlink ref="F666" r:id="rId68" display="https://podminky.urs.cz/item/CS_URS_2024_01/612321121"/>
    <hyperlink ref="F679" r:id="rId69" display="https://podminky.urs.cz/item/CS_URS_2024_01/612321141"/>
    <hyperlink ref="F696" r:id="rId70" display="https://podminky.urs.cz/item/CS_URS_2024_01/612321191"/>
    <hyperlink ref="F698" r:id="rId71" display="https://podminky.urs.cz/item/CS_URS_2024_01/612325417"/>
    <hyperlink ref="F715" r:id="rId72" display="https://podminky.urs.cz/item/CS_URS_2024_01/619991001"/>
    <hyperlink ref="F717" r:id="rId73" display="https://podminky.urs.cz/item/CS_URS_2024_01/619991011"/>
    <hyperlink ref="F721" r:id="rId74" display="https://podminky.urs.cz/item/CS_URS_2024_01/622131121"/>
    <hyperlink ref="F730" r:id="rId75" display="https://podminky.urs.cz/item/CS_URS_2024_01/622131121"/>
    <hyperlink ref="F742" r:id="rId76" display="https://podminky.urs.cz/item/CS_URS_2024_01/622151021"/>
    <hyperlink ref="F753" r:id="rId77" display="https://podminky.urs.cz/item/CS_URS_2024_01/622151031"/>
    <hyperlink ref="F767" r:id="rId78" display="https://podminky.urs.cz/item/CS_URS_2024_01/622211031"/>
    <hyperlink ref="F780" r:id="rId79" display="https://podminky.urs.cz/item/CS_URS_2024_01/622211031"/>
    <hyperlink ref="F793" r:id="rId80" display="https://podminky.urs.cz/item/CS_URS_2024_01/622211041"/>
    <hyperlink ref="F807" r:id="rId81" display="https://podminky.urs.cz/item/CS_URS_2024_01/622252001"/>
    <hyperlink ref="F848" r:id="rId82" display="https://podminky.urs.cz/item/CS_URS_2024_01/622252002"/>
    <hyperlink ref="F882" r:id="rId83" display="https://podminky.urs.cz/item/CS_URS_2024_01/622321121"/>
    <hyperlink ref="F891" r:id="rId84" display="https://podminky.urs.cz/item/CS_URS_2024_01/622511112"/>
    <hyperlink ref="F902" r:id="rId85" display="https://podminky.urs.cz/item/CS_URS_2024_01/622531012"/>
    <hyperlink ref="F916" r:id="rId86" display="https://podminky.urs.cz/item/CS_URS_2023_02/629135101"/>
    <hyperlink ref="F918" r:id="rId87" display="https://podminky.urs.cz/item/CS_URS_2024_01/629991011"/>
    <hyperlink ref="F922" r:id="rId88" display="https://podminky.urs.cz/item/CS_URS_2024_01/629999001"/>
    <hyperlink ref="F924" r:id="rId89" display="https://podminky.urs.cz/item/CS_URS_2024_01/629999030"/>
    <hyperlink ref="F926" r:id="rId90" display="https://podminky.urs.cz/item/CS_URS_2024_01/631311115"/>
    <hyperlink ref="F950" r:id="rId91" display="https://podminky.urs.cz/item/CS_URS_2024_01/631319011"/>
    <hyperlink ref="F952" r:id="rId92" display="https://podminky.urs.cz/item/CS_URS_2024_01/631319204"/>
    <hyperlink ref="F954" r:id="rId93" display="https://podminky.urs.cz/item/CS_URS_2024_01/634112123"/>
    <hyperlink ref="F964" r:id="rId94" display="https://podminky.urs.cz/item/CS_URS_2024_01/637211131"/>
    <hyperlink ref="F974" r:id="rId95" display="https://podminky.urs.cz/item/CS_URS_2024_01/941111131"/>
    <hyperlink ref="F987" r:id="rId96" display="https://podminky.urs.cz/item/CS_URS_2024_01/941111231"/>
    <hyperlink ref="F990" r:id="rId97" display="https://podminky.urs.cz/item/CS_URS_2024_01/941111312"/>
    <hyperlink ref="F992" r:id="rId98" display="https://podminky.urs.cz/item/CS_URS_2024_01/941111831"/>
    <hyperlink ref="F994" r:id="rId99" display="https://podminky.urs.cz/item/CS_URS_2024_01/944511111"/>
    <hyperlink ref="F996" r:id="rId100" display="https://podminky.urs.cz/item/CS_URS_2024_01/944511211"/>
    <hyperlink ref="F999" r:id="rId101" display="https://podminky.urs.cz/item/CS_URS_2024_01/944511811"/>
    <hyperlink ref="F1001" r:id="rId102" display="https://podminky.urs.cz/item/CS_URS_2024_01/949101111"/>
    <hyperlink ref="F1019" r:id="rId103" display="https://podminky.urs.cz/item/CS_URS_2024_01/952901111"/>
    <hyperlink ref="F1058" r:id="rId104" display="https://podminky.urs.cz/item/CS_URS_2024_01/953312112"/>
    <hyperlink ref="F1064" r:id="rId105" display="https://podminky.urs.cz/item/CS_URS_2024_01/953312125"/>
    <hyperlink ref="F1071" r:id="rId106" display="https://podminky.urs.cz/item/CS_URS_2024_01/953961213"/>
    <hyperlink ref="F1088" r:id="rId107" display="https://podminky.urs.cz/item/CS_URS_2024_01/953965121"/>
    <hyperlink ref="F1105" r:id="rId108" display="https://podminky.urs.cz/item/CS_URS_2024_01/993111111"/>
    <hyperlink ref="F1107" r:id="rId109" display="https://podminky.urs.cz/item/CS_URS_2024_01/993111119"/>
    <hyperlink ref="F1110" r:id="rId110" display="https://podminky.urs.cz/item/CS_URS_2024_01/998011002"/>
    <hyperlink ref="F1114" r:id="rId111" display="https://podminky.urs.cz/item/CS_URS_2024_01/711111001"/>
    <hyperlink ref="F1124" r:id="rId112" display="https://podminky.urs.cz/item/CS_URS_2024_01/711112001"/>
    <hyperlink ref="F1136" r:id="rId113" display="https://podminky.urs.cz/item/CS_URS_2024_01/711141559"/>
    <hyperlink ref="F1140" r:id="rId114" display="https://podminky.urs.cz/item/CS_URS_2024_01/711142559"/>
    <hyperlink ref="F1144" r:id="rId115" display="https://podminky.urs.cz/item/CS_URS_2024_01/711161215"/>
    <hyperlink ref="F1155" r:id="rId116" display="https://podminky.urs.cz/item/CS_URS_2024_01/711741567"/>
    <hyperlink ref="F1162" r:id="rId117" display="https://podminky.urs.cz/item/CS_URS_2024_01/711745567"/>
    <hyperlink ref="F1172" r:id="rId118" display="https://podminky.urs.cz/item/CS_URS_2024_01/711747067"/>
    <hyperlink ref="F1178" r:id="rId119" display="https://podminky.urs.cz/item/CS_URS_2024_01/998711101"/>
    <hyperlink ref="F1181" r:id="rId120" display="https://podminky.urs.cz/item/CS_URS_2024_01/712311101"/>
    <hyperlink ref="F1208" r:id="rId121" display="https://podminky.urs.cz/item/CS_URS_2024_01/712341559"/>
    <hyperlink ref="F1212" r:id="rId122" display="https://podminky.urs.cz/item/CS_URS_2024_01/712341715"/>
    <hyperlink ref="F1215" r:id="rId123" display="https://podminky.urs.cz/item/CS_URS_2024_01/712361301"/>
    <hyperlink ref="F1235" r:id="rId124" display="https://podminky.urs.cz/item/CS_URS_2024_01/712362301"/>
    <hyperlink ref="F1255" r:id="rId125" display="https://podminky.urs.cz/item/CS_URS_2024_01/712363351"/>
    <hyperlink ref="F1269" r:id="rId126" display="https://podminky.urs.cz/item/CS_URS_2024_01/712363352"/>
    <hyperlink ref="F1284" r:id="rId127" display="https://podminky.urs.cz/item/CS_URS_2024_01/712363353"/>
    <hyperlink ref="F1299" r:id="rId128" display="https://podminky.urs.cz/item/CS_URS_2024_01/712363354"/>
    <hyperlink ref="F1312" r:id="rId129" display="https://podminky.urs.cz/item/CS_URS_2024_01/712391171"/>
    <hyperlink ref="F1338" r:id="rId130" display="https://podminky.urs.cz/item/CS_URS_2024_01/712391172"/>
    <hyperlink ref="F1342" r:id="rId131" display="https://podminky.urs.cz/item/CS_URS_2024_01/712771221"/>
    <hyperlink ref="F1362" r:id="rId132" display="https://podminky.urs.cz/item/CS_URS_2024_01/712771255"/>
    <hyperlink ref="F1373" r:id="rId133" display="https://podminky.urs.cz/item/CS_URS_2024_01/712771271"/>
    <hyperlink ref="F1377" r:id="rId134" display="https://podminky.urs.cz/item/CS_URS_2024_01/712771401"/>
    <hyperlink ref="F1402" r:id="rId135" display="https://podminky.urs.cz/item/CS_URS_2024_01/712771521"/>
    <hyperlink ref="F1405" r:id="rId136" display="https://podminky.urs.cz/item/CS_URS_2024_01/712771601"/>
    <hyperlink ref="F1412" r:id="rId137" display="https://podminky.urs.cz/item/CS_URS_2024_01/712771613"/>
    <hyperlink ref="F1424" r:id="rId138" display="https://podminky.urs.cz/item/CS_URS_2024_01/712811101"/>
    <hyperlink ref="F1447" r:id="rId139" display="https://podminky.urs.cz/item/CS_URS_2024_01/712841559"/>
    <hyperlink ref="F1451" r:id="rId140" display="https://podminky.urs.cz/item/CS_URS_2024_01/712998004"/>
    <hyperlink ref="F1463" r:id="rId141" display="https://podminky.urs.cz/item/CS_URS_2024_01/712998202"/>
    <hyperlink ref="F1473" r:id="rId142" display="https://podminky.urs.cz/item/CS_URS_2024_01/998712101"/>
    <hyperlink ref="F1476" r:id="rId143" display="https://podminky.urs.cz/item/CS_URS_2024_01/713121111"/>
    <hyperlink ref="F1501" r:id="rId144" display="https://podminky.urs.cz/item/CS_URS_2024_01/713141152"/>
    <hyperlink ref="F1521" r:id="rId145" display="https://podminky.urs.cz/item/CS_URS_2024_01/713141212"/>
    <hyperlink ref="F1527" r:id="rId146" display="https://podminky.urs.cz/item/CS_URS_2024_01/713141243"/>
    <hyperlink ref="F1529" r:id="rId147" display="https://podminky.urs.cz/item/CS_URS_2024_01/713141336"/>
    <hyperlink ref="F1552" r:id="rId148" display="https://podminky.urs.cz/item/CS_URS_2024_01/713141358"/>
    <hyperlink ref="F1576" r:id="rId149" display="https://podminky.urs.cz/item/CS_URS_2024_01/713141396"/>
    <hyperlink ref="F1582" r:id="rId150" display="https://podminky.urs.cz/item/CS_URS_2024_01/713191133"/>
    <hyperlink ref="F1607" r:id="rId151" display="https://podminky.urs.cz/item/CS_URS_2024_01/998713102"/>
    <hyperlink ref="F1610" r:id="rId152" display="https://podminky.urs.cz/item/CS_URS_2024_01/721273153"/>
    <hyperlink ref="F1618" r:id="rId153" display="https://podminky.urs.cz/item/CS_URS_2024_01/998721101"/>
    <hyperlink ref="F1621" r:id="rId154" display="https://podminky.urs.cz/item/CS_URS_2024_01/762341670"/>
    <hyperlink ref="F1638" r:id="rId155" display="https://podminky.urs.cz/item/CS_URS_2024_01/762342511"/>
    <hyperlink ref="F1666" r:id="rId156" display="https://podminky.urs.cz/item/CS_URS_2024_01/762395000"/>
    <hyperlink ref="F1671" r:id="rId157" display="https://podminky.urs.cz/item/CS_URS_2024_01/998762101"/>
    <hyperlink ref="F1674" r:id="rId158" display="https://podminky.urs.cz/item/CS_URS_2024_01/763164511"/>
    <hyperlink ref="F1680" r:id="rId159" display="https://podminky.urs.cz/item/CS_URS_2024_01/998763301"/>
    <hyperlink ref="F1683" r:id="rId160" display="https://podminky.urs.cz/item/CS_URS_2024_01/764214605"/>
    <hyperlink ref="F1697" r:id="rId161" display="https://podminky.urs.cz/item/CS_URS_2024_01/764214608"/>
    <hyperlink ref="F1712" r:id="rId162" display="https://podminky.urs.cz/item/CS_URS_2024_01/764215645"/>
    <hyperlink ref="F1726" r:id="rId163" display="https://podminky.urs.cz/item/CS_URS_2024_01/764215646"/>
    <hyperlink ref="F1741" r:id="rId164" display="https://podminky.urs.cz/item/CS_URS_2024_01/764216604"/>
    <hyperlink ref="F1762" r:id="rId165" display="https://podminky.urs.cz/item/CS_URS_2024_01/764216665"/>
    <hyperlink ref="F1783" r:id="rId166" display="https://podminky.urs.cz/item/CS_URS_2024_01/998764102"/>
    <hyperlink ref="F1786" r:id="rId167" display="https://podminky.urs.cz/item/CS_URS_2024_01/766622132"/>
    <hyperlink ref="F1809" r:id="rId168" display="https://podminky.urs.cz/item/CS_URS_2024_01/766629623"/>
    <hyperlink ref="F1918" r:id="rId169" display="https://podminky.urs.cz/item/CS_URS_2024_01/766660001"/>
    <hyperlink ref="F1934" r:id="rId170" display="https://podminky.urs.cz/item/CS_URS_2024_01/766660021"/>
    <hyperlink ref="F1956" r:id="rId171" display="https://podminky.urs.cz/item/CS_URS_2024_01/766660717"/>
    <hyperlink ref="F1961" r:id="rId172" display="https://podminky.urs.cz/item/CS_URS_2024_01/766660728"/>
    <hyperlink ref="F1968" r:id="rId173" display="https://podminky.urs.cz/item/CS_URS_2024_01/766660729"/>
    <hyperlink ref="F1973" r:id="rId174" display="https://podminky.urs.cz/item/CS_URS_2024_01/766660734"/>
    <hyperlink ref="F1981" r:id="rId175" display="https://podminky.urs.cz/item/CS_URS_2024_01/766694116"/>
    <hyperlink ref="F2013" r:id="rId176" display="https://podminky.urs.cz/item/CS_URS_2024_01/998766101"/>
    <hyperlink ref="F2016" r:id="rId177" display="https://podminky.urs.cz/item/CS_URS_2024_01/767995111"/>
    <hyperlink ref="F2046" r:id="rId178" display="https://podminky.urs.cz/item/CS_URS_2024_01/998767101"/>
    <hyperlink ref="F2049" r:id="rId179" display="https://podminky.urs.cz/item/CS_URS_2024_01/776111115"/>
    <hyperlink ref="F2060" r:id="rId180" display="https://podminky.urs.cz/item/CS_URS_2024_01/776111311"/>
    <hyperlink ref="F2062" r:id="rId181" display="https://podminky.urs.cz/item/CS_URS_2024_01/776121112"/>
    <hyperlink ref="F2064" r:id="rId182" display="https://podminky.urs.cz/item/CS_URS_2024_01/776141111"/>
    <hyperlink ref="F2066" r:id="rId183" display="https://podminky.urs.cz/item/CS_URS_2024_01/776221111"/>
    <hyperlink ref="F2101" r:id="rId184" display="https://podminky.urs.cz/item/CS_URS_2024_01/776411112"/>
    <hyperlink ref="F2123" r:id="rId185" display="https://podminky.urs.cz/item/CS_URS_2024_01/776421312"/>
    <hyperlink ref="F2141" r:id="rId186" display="https://podminky.urs.cz/item/CS_URS_2024_01/776991111"/>
    <hyperlink ref="F2143" r:id="rId187" display="https://podminky.urs.cz/item/CS_URS_2024_01/776991121"/>
    <hyperlink ref="F2145" r:id="rId188" display="https://podminky.urs.cz/item/CS_URS_2024_01/998776101"/>
    <hyperlink ref="F2148" r:id="rId189" display="https://podminky.urs.cz/item/CS_URS_2024_01/781121011"/>
    <hyperlink ref="F2150" r:id="rId190" display="https://podminky.urs.cz/item/CS_URS_2024_01/781734111"/>
    <hyperlink ref="F2167" r:id="rId191" display="https://podminky.urs.cz/item/CS_URS_2024_01/781739195"/>
    <hyperlink ref="F2169" r:id="rId192" display="https://podminky.urs.cz/item/CS_URS_2024_01/998781101"/>
    <hyperlink ref="F2172" r:id="rId193" display="https://podminky.urs.cz/item/CS_URS_2024_01/783301313"/>
    <hyperlink ref="F2175" r:id="rId194" display="https://podminky.urs.cz/item/CS_URS_2024_01/783314201"/>
    <hyperlink ref="F2192" r:id="rId195" display="https://podminky.urs.cz/item/CS_URS_2024_01/783315101"/>
    <hyperlink ref="F2204" r:id="rId196" display="https://podminky.urs.cz/item/CS_URS_2024_01/783317101"/>
    <hyperlink ref="F2209" r:id="rId197" display="https://podminky.urs.cz/item/CS_URS_2024_01/783442101"/>
    <hyperlink ref="F2224" r:id="rId198" display="https://podminky.urs.cz/item/CS_URS_2024_01/784111001"/>
    <hyperlink ref="F2226" r:id="rId199" display="https://podminky.urs.cz/item/CS_URS_2024_01/784171101"/>
    <hyperlink ref="F2247" r:id="rId200" display="https://podminky.urs.cz/item/CS_URS_2024_01/784171111"/>
    <hyperlink ref="F2257" r:id="rId201" display="https://podminky.urs.cz/item/CS_URS_2024_01/784181121"/>
    <hyperlink ref="F2259" r:id="rId202" display="https://podminky.urs.cz/item/CS_URS_2024_01/784221101"/>
    <hyperlink ref="F2270" r:id="rId203" display="https://podminky.urs.cz/item/CS_URS_2024_01/786623011"/>
    <hyperlink ref="F2295" r:id="rId204" display="https://podminky.urs.cz/item/CS_URS_2024_01/786623015"/>
    <hyperlink ref="F2360" r:id="rId205" display="https://podminky.urs.cz/item/CS_URS_2024_01/786623039"/>
    <hyperlink ref="F2375" r:id="rId206" display="https://podminky.urs.cz/item/CS_URS_2024_01/786623043"/>
    <hyperlink ref="F2399" r:id="rId207" display="https://podminky.urs.cz/item/CS_URS_2024_01/786623045"/>
    <hyperlink ref="F2414" r:id="rId208" display="https://podminky.urs.cz/item/CS_URS_2024_01/998786101"/>
    <hyperlink ref="F2417" r:id="rId209" display="https://podminky.urs.cz/item/CS_URS_2024_01/789421531"/>
    <hyperlink ref="F2433" r:id="rId210" display="https://podminky.urs.cz/item/CS_URS_2024_01/HZS1302"/>
    <hyperlink ref="F2437" r:id="rId211" display="https://podminky.urs.cz/item/CS_URS_2024_01/HZS24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100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94</v>
      </c>
    </row>
    <row r="4" s="1" customFormat="1" ht="24.96" customHeight="1">
      <c r="B4" s="23"/>
      <c r="D4" s="144" t="s">
        <v>120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Přístavba školní jídelny a rozšíření tříd v 1NP v pavilonu č 3</v>
      </c>
      <c r="F7" s="146"/>
      <c r="G7" s="146"/>
      <c r="H7" s="146"/>
      <c r="L7" s="23"/>
    </row>
    <row r="8" s="2" customFormat="1" ht="12" customHeight="1">
      <c r="A8" s="42"/>
      <c r="B8" s="48"/>
      <c r="C8" s="42"/>
      <c r="D8" s="146" t="s">
        <v>121</v>
      </c>
      <c r="E8" s="42"/>
      <c r="F8" s="42"/>
      <c r="G8" s="42"/>
      <c r="H8" s="42"/>
      <c r="I8" s="42"/>
      <c r="J8" s="42"/>
      <c r="K8" s="42"/>
      <c r="L8" s="14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49" t="s">
        <v>2359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46" t="s">
        <v>18</v>
      </c>
      <c r="E11" s="42"/>
      <c r="F11" s="137" t="s">
        <v>36</v>
      </c>
      <c r="G11" s="42"/>
      <c r="H11" s="42"/>
      <c r="I11" s="146" t="s">
        <v>20</v>
      </c>
      <c r="J11" s="137" t="s">
        <v>36</v>
      </c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46" t="s">
        <v>22</v>
      </c>
      <c r="E12" s="42"/>
      <c r="F12" s="137" t="s">
        <v>23</v>
      </c>
      <c r="G12" s="42"/>
      <c r="H12" s="42"/>
      <c r="I12" s="146" t="s">
        <v>24</v>
      </c>
      <c r="J12" s="150" t="str">
        <f>'Rekapitulace stavby'!AN8</f>
        <v>4. 1. 2024</v>
      </c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30</v>
      </c>
      <c r="E14" s="42"/>
      <c r="F14" s="42"/>
      <c r="G14" s="42"/>
      <c r="H14" s="42"/>
      <c r="I14" s="146" t="s">
        <v>31</v>
      </c>
      <c r="J14" s="137" t="s">
        <v>32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37" t="s">
        <v>34</v>
      </c>
      <c r="F15" s="42"/>
      <c r="G15" s="42"/>
      <c r="H15" s="42"/>
      <c r="I15" s="146" t="s">
        <v>35</v>
      </c>
      <c r="J15" s="137" t="s">
        <v>36</v>
      </c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46" t="s">
        <v>37</v>
      </c>
      <c r="E17" s="42"/>
      <c r="F17" s="42"/>
      <c r="G17" s="42"/>
      <c r="H17" s="42"/>
      <c r="I17" s="146" t="s">
        <v>31</v>
      </c>
      <c r="J17" s="36" t="str">
        <f>'Rekapitulace stavby'!AN13</f>
        <v>Vyplň údaj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37"/>
      <c r="G18" s="137"/>
      <c r="H18" s="137"/>
      <c r="I18" s="146" t="s">
        <v>35</v>
      </c>
      <c r="J18" s="36" t="str">
        <f>'Rekapitulace stavby'!AN14</f>
        <v>Vyplň údaj</v>
      </c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46" t="s">
        <v>39</v>
      </c>
      <c r="E20" s="42"/>
      <c r="F20" s="42"/>
      <c r="G20" s="42"/>
      <c r="H20" s="42"/>
      <c r="I20" s="146" t="s">
        <v>31</v>
      </c>
      <c r="J20" s="137" t="s">
        <v>40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37" t="s">
        <v>41</v>
      </c>
      <c r="F21" s="42"/>
      <c r="G21" s="42"/>
      <c r="H21" s="42"/>
      <c r="I21" s="146" t="s">
        <v>35</v>
      </c>
      <c r="J21" s="137" t="s">
        <v>42</v>
      </c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46" t="s">
        <v>44</v>
      </c>
      <c r="E23" s="42"/>
      <c r="F23" s="42"/>
      <c r="G23" s="42"/>
      <c r="H23" s="42"/>
      <c r="I23" s="146" t="s">
        <v>31</v>
      </c>
      <c r="J23" s="137" t="s">
        <v>45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37" t="s">
        <v>46</v>
      </c>
      <c r="F24" s="42"/>
      <c r="G24" s="42"/>
      <c r="H24" s="42"/>
      <c r="I24" s="146" t="s">
        <v>35</v>
      </c>
      <c r="J24" s="137" t="s">
        <v>36</v>
      </c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46" t="s">
        <v>47</v>
      </c>
      <c r="E26" s="42"/>
      <c r="F26" s="42"/>
      <c r="G26" s="42"/>
      <c r="H26" s="42"/>
      <c r="I26" s="42"/>
      <c r="J26" s="42"/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214.5" customHeight="1">
      <c r="A27" s="151"/>
      <c r="B27" s="152"/>
      <c r="C27" s="151"/>
      <c r="D27" s="151"/>
      <c r="E27" s="153" t="s">
        <v>123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55"/>
      <c r="E29" s="155"/>
      <c r="F29" s="155"/>
      <c r="G29" s="155"/>
      <c r="H29" s="155"/>
      <c r="I29" s="155"/>
      <c r="J29" s="155"/>
      <c r="K29" s="155"/>
      <c r="L29" s="14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56" t="s">
        <v>49</v>
      </c>
      <c r="E30" s="42"/>
      <c r="F30" s="42"/>
      <c r="G30" s="42"/>
      <c r="H30" s="42"/>
      <c r="I30" s="42"/>
      <c r="J30" s="157">
        <f>ROUND(J82, 2)</f>
        <v>0</v>
      </c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8" t="s">
        <v>51</v>
      </c>
      <c r="G32" s="42"/>
      <c r="H32" s="42"/>
      <c r="I32" s="158" t="s">
        <v>50</v>
      </c>
      <c r="J32" s="158" t="s">
        <v>52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9" t="s">
        <v>53</v>
      </c>
      <c r="E33" s="146" t="s">
        <v>54</v>
      </c>
      <c r="F33" s="160">
        <f>ROUND((SUM(BE82:BE102)),  2)</f>
        <v>0</v>
      </c>
      <c r="G33" s="42"/>
      <c r="H33" s="42"/>
      <c r="I33" s="161">
        <v>0.20999999999999999</v>
      </c>
      <c r="J33" s="160">
        <f>ROUND(((SUM(BE82:BE102))*I33),  2)</f>
        <v>0</v>
      </c>
      <c r="K33" s="42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46" t="s">
        <v>55</v>
      </c>
      <c r="F34" s="160">
        <f>ROUND((SUM(BF82:BF102)),  2)</f>
        <v>0</v>
      </c>
      <c r="G34" s="42"/>
      <c r="H34" s="42"/>
      <c r="I34" s="161">
        <v>0.12</v>
      </c>
      <c r="J34" s="160">
        <f>ROUND(((SUM(BF82:BF102))*I34),  2)</f>
        <v>0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46" t="s">
        <v>56</v>
      </c>
      <c r="F35" s="160">
        <f>ROUND((SUM(BG82:BG102)),  2)</f>
        <v>0</v>
      </c>
      <c r="G35" s="42"/>
      <c r="H35" s="42"/>
      <c r="I35" s="161">
        <v>0.20999999999999999</v>
      </c>
      <c r="J35" s="160">
        <f>0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46" t="s">
        <v>57</v>
      </c>
      <c r="F36" s="160">
        <f>ROUND((SUM(BH82:BH102)),  2)</f>
        <v>0</v>
      </c>
      <c r="G36" s="42"/>
      <c r="H36" s="42"/>
      <c r="I36" s="161">
        <v>0.12</v>
      </c>
      <c r="J36" s="160">
        <f>0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58</v>
      </c>
      <c r="F37" s="160">
        <f>ROUND((SUM(BI82:BI102)),  2)</f>
        <v>0</v>
      </c>
      <c r="G37" s="42"/>
      <c r="H37" s="42"/>
      <c r="I37" s="161">
        <v>0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62"/>
      <c r="D39" s="163" t="s">
        <v>59</v>
      </c>
      <c r="E39" s="164"/>
      <c r="F39" s="164"/>
      <c r="G39" s="165" t="s">
        <v>60</v>
      </c>
      <c r="H39" s="166" t="s">
        <v>61</v>
      </c>
      <c r="I39" s="164"/>
      <c r="J39" s="167">
        <f>SUM(J30:J37)</f>
        <v>0</v>
      </c>
      <c r="K39" s="168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124</v>
      </c>
      <c r="D45" s="44"/>
      <c r="E45" s="44"/>
      <c r="F45" s="44"/>
      <c r="G45" s="44"/>
      <c r="H45" s="44"/>
      <c r="I45" s="44"/>
      <c r="J45" s="44"/>
      <c r="K45" s="44"/>
      <c r="L45" s="14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73" t="str">
        <f>E7</f>
        <v>Přístavba školní jídelny a rozšíření tříd v 1NP v pavilonu č 3</v>
      </c>
      <c r="F48" s="35"/>
      <c r="G48" s="35"/>
      <c r="H48" s="35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121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D.1.3 - Požárně bezpečnostní řešení</v>
      </c>
      <c r="F50" s="44"/>
      <c r="G50" s="44"/>
      <c r="H50" s="44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4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Plzeň, pozemky parc. č. 2401/20, 2401/22</v>
      </c>
      <c r="G52" s="44"/>
      <c r="H52" s="44"/>
      <c r="I52" s="35" t="s">
        <v>24</v>
      </c>
      <c r="J52" s="76" t="str">
        <f>IF(J12="","",J12)</f>
        <v>4. 1. 2024</v>
      </c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40.05" customHeight="1">
      <c r="A54" s="42"/>
      <c r="B54" s="43"/>
      <c r="C54" s="35" t="s">
        <v>30</v>
      </c>
      <c r="D54" s="44"/>
      <c r="E54" s="44"/>
      <c r="F54" s="30" t="str">
        <f>E15</f>
        <v>ZŠ a MŠ pro zrakově postižené a vady řeči</v>
      </c>
      <c r="G54" s="44"/>
      <c r="H54" s="44"/>
      <c r="I54" s="35" t="s">
        <v>39</v>
      </c>
      <c r="J54" s="40" t="str">
        <f>E21</f>
        <v>ing. arch. Pavel Šticha– archa architekt</v>
      </c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37</v>
      </c>
      <c r="D55" s="44"/>
      <c r="E55" s="44"/>
      <c r="F55" s="30" t="str">
        <f>IF(E18="","",E18)</f>
        <v>Vyplň údaj</v>
      </c>
      <c r="G55" s="44"/>
      <c r="H55" s="44"/>
      <c r="I55" s="35" t="s">
        <v>44</v>
      </c>
      <c r="J55" s="40" t="str">
        <f>E24</f>
        <v>Eva Vopalecká</v>
      </c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74" t="s">
        <v>125</v>
      </c>
      <c r="D57" s="175"/>
      <c r="E57" s="175"/>
      <c r="F57" s="175"/>
      <c r="G57" s="175"/>
      <c r="H57" s="175"/>
      <c r="I57" s="175"/>
      <c r="J57" s="176" t="s">
        <v>126</v>
      </c>
      <c r="K57" s="175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7" t="s">
        <v>81</v>
      </c>
      <c r="D59" s="44"/>
      <c r="E59" s="44"/>
      <c r="F59" s="44"/>
      <c r="G59" s="44"/>
      <c r="H59" s="44"/>
      <c r="I59" s="44"/>
      <c r="J59" s="106">
        <f>J82</f>
        <v>0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127</v>
      </c>
    </row>
    <row r="60" s="9" customFormat="1" ht="24.96" customHeight="1">
      <c r="A60" s="9"/>
      <c r="B60" s="178"/>
      <c r="C60" s="179"/>
      <c r="D60" s="180" t="s">
        <v>128</v>
      </c>
      <c r="E60" s="181"/>
      <c r="F60" s="181"/>
      <c r="G60" s="181"/>
      <c r="H60" s="181"/>
      <c r="I60" s="181"/>
      <c r="J60" s="182">
        <f>J83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29"/>
      <c r="D61" s="185" t="s">
        <v>2360</v>
      </c>
      <c r="E61" s="186"/>
      <c r="F61" s="186"/>
      <c r="G61" s="186"/>
      <c r="H61" s="186"/>
      <c r="I61" s="186"/>
      <c r="J61" s="187">
        <f>J84</f>
        <v>0</v>
      </c>
      <c r="K61" s="129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29"/>
      <c r="D62" s="185" t="s">
        <v>447</v>
      </c>
      <c r="E62" s="186"/>
      <c r="F62" s="186"/>
      <c r="G62" s="186"/>
      <c r="H62" s="186"/>
      <c r="I62" s="186"/>
      <c r="J62" s="187">
        <f>J100</f>
        <v>0</v>
      </c>
      <c r="K62" s="129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2"/>
      <c r="B63" s="43"/>
      <c r="C63" s="44"/>
      <c r="D63" s="44"/>
      <c r="E63" s="44"/>
      <c r="F63" s="44"/>
      <c r="G63" s="44"/>
      <c r="H63" s="44"/>
      <c r="I63" s="44"/>
      <c r="J63" s="44"/>
      <c r="K63" s="44"/>
      <c r="L63" s="14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</row>
    <row r="64" s="2" customFormat="1" ht="6.96" customHeight="1">
      <c r="A64" s="42"/>
      <c r="B64" s="63"/>
      <c r="C64" s="64"/>
      <c r="D64" s="64"/>
      <c r="E64" s="64"/>
      <c r="F64" s="64"/>
      <c r="G64" s="64"/>
      <c r="H64" s="64"/>
      <c r="I64" s="64"/>
      <c r="J64" s="64"/>
      <c r="K64" s="64"/>
      <c r="L64" s="148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</row>
    <row r="68" s="2" customFormat="1" ht="6.96" customHeight="1">
      <c r="A68" s="42"/>
      <c r="B68" s="65"/>
      <c r="C68" s="66"/>
      <c r="D68" s="66"/>
      <c r="E68" s="66"/>
      <c r="F68" s="66"/>
      <c r="G68" s="66"/>
      <c r="H68" s="66"/>
      <c r="I68" s="66"/>
      <c r="J68" s="66"/>
      <c r="K68" s="66"/>
      <c r="L68" s="14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24.96" customHeight="1">
      <c r="A69" s="42"/>
      <c r="B69" s="43"/>
      <c r="C69" s="26" t="s">
        <v>141</v>
      </c>
      <c r="D69" s="44"/>
      <c r="E69" s="44"/>
      <c r="F69" s="44"/>
      <c r="G69" s="44"/>
      <c r="H69" s="44"/>
      <c r="I69" s="44"/>
      <c r="J69" s="44"/>
      <c r="K69" s="44"/>
      <c r="L69" s="14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6.96" customHeight="1">
      <c r="A70" s="42"/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14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12" customHeight="1">
      <c r="A71" s="42"/>
      <c r="B71" s="43"/>
      <c r="C71" s="35" t="s">
        <v>16</v>
      </c>
      <c r="D71" s="44"/>
      <c r="E71" s="44"/>
      <c r="F71" s="44"/>
      <c r="G71" s="44"/>
      <c r="H71" s="44"/>
      <c r="I71" s="44"/>
      <c r="J71" s="44"/>
      <c r="K71" s="44"/>
      <c r="L71" s="14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6.5" customHeight="1">
      <c r="A72" s="42"/>
      <c r="B72" s="43"/>
      <c r="C72" s="44"/>
      <c r="D72" s="44"/>
      <c r="E72" s="173" t="str">
        <f>E7</f>
        <v>Přístavba školní jídelny a rozšíření tříd v 1NP v pavilonu č 3</v>
      </c>
      <c r="F72" s="35"/>
      <c r="G72" s="35"/>
      <c r="H72" s="35"/>
      <c r="I72" s="44"/>
      <c r="J72" s="44"/>
      <c r="K72" s="44"/>
      <c r="L72" s="14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2" customHeight="1">
      <c r="A73" s="42"/>
      <c r="B73" s="43"/>
      <c r="C73" s="35" t="s">
        <v>121</v>
      </c>
      <c r="D73" s="44"/>
      <c r="E73" s="44"/>
      <c r="F73" s="44"/>
      <c r="G73" s="44"/>
      <c r="H73" s="44"/>
      <c r="I73" s="44"/>
      <c r="J73" s="44"/>
      <c r="K73" s="44"/>
      <c r="L73" s="14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6.5" customHeight="1">
      <c r="A74" s="42"/>
      <c r="B74" s="43"/>
      <c r="C74" s="44"/>
      <c r="D74" s="44"/>
      <c r="E74" s="73" t="str">
        <f>E9</f>
        <v>D.1.3 - Požárně bezpečnostní řešení</v>
      </c>
      <c r="F74" s="44"/>
      <c r="G74" s="44"/>
      <c r="H74" s="44"/>
      <c r="I74" s="44"/>
      <c r="J74" s="44"/>
      <c r="K74" s="44"/>
      <c r="L74" s="14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6.96" customHeight="1">
      <c r="A75" s="42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14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2" customHeight="1">
      <c r="A76" s="42"/>
      <c r="B76" s="43"/>
      <c r="C76" s="35" t="s">
        <v>22</v>
      </c>
      <c r="D76" s="44"/>
      <c r="E76" s="44"/>
      <c r="F76" s="30" t="str">
        <f>F12</f>
        <v>Plzeň, pozemky parc. č. 2401/20, 2401/22</v>
      </c>
      <c r="G76" s="44"/>
      <c r="H76" s="44"/>
      <c r="I76" s="35" t="s">
        <v>24</v>
      </c>
      <c r="J76" s="76" t="str">
        <f>IF(J12="","",J12)</f>
        <v>4. 1. 2024</v>
      </c>
      <c r="K76" s="44"/>
      <c r="L76" s="14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6.96" customHeight="1">
      <c r="A77" s="42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14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40.05" customHeight="1">
      <c r="A78" s="42"/>
      <c r="B78" s="43"/>
      <c r="C78" s="35" t="s">
        <v>30</v>
      </c>
      <c r="D78" s="44"/>
      <c r="E78" s="44"/>
      <c r="F78" s="30" t="str">
        <f>E15</f>
        <v>ZŠ a MŠ pro zrakově postižené a vady řeči</v>
      </c>
      <c r="G78" s="44"/>
      <c r="H78" s="44"/>
      <c r="I78" s="35" t="s">
        <v>39</v>
      </c>
      <c r="J78" s="40" t="str">
        <f>E21</f>
        <v>ing. arch. Pavel Šticha– archa architekt</v>
      </c>
      <c r="K78" s="44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5.15" customHeight="1">
      <c r="A79" s="42"/>
      <c r="B79" s="43"/>
      <c r="C79" s="35" t="s">
        <v>37</v>
      </c>
      <c r="D79" s="44"/>
      <c r="E79" s="44"/>
      <c r="F79" s="30" t="str">
        <f>IF(E18="","",E18)</f>
        <v>Vyplň údaj</v>
      </c>
      <c r="G79" s="44"/>
      <c r="H79" s="44"/>
      <c r="I79" s="35" t="s">
        <v>44</v>
      </c>
      <c r="J79" s="40" t="str">
        <f>E24</f>
        <v>Eva Vopalecká</v>
      </c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0.32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4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11" customFormat="1" ht="29.28" customHeight="1">
      <c r="A81" s="189"/>
      <c r="B81" s="190"/>
      <c r="C81" s="191" t="s">
        <v>142</v>
      </c>
      <c r="D81" s="192" t="s">
        <v>68</v>
      </c>
      <c r="E81" s="192" t="s">
        <v>64</v>
      </c>
      <c r="F81" s="192" t="s">
        <v>65</v>
      </c>
      <c r="G81" s="192" t="s">
        <v>143</v>
      </c>
      <c r="H81" s="192" t="s">
        <v>144</v>
      </c>
      <c r="I81" s="192" t="s">
        <v>145</v>
      </c>
      <c r="J81" s="192" t="s">
        <v>126</v>
      </c>
      <c r="K81" s="193" t="s">
        <v>146</v>
      </c>
      <c r="L81" s="194"/>
      <c r="M81" s="96" t="s">
        <v>36</v>
      </c>
      <c r="N81" s="97" t="s">
        <v>53</v>
      </c>
      <c r="O81" s="97" t="s">
        <v>147</v>
      </c>
      <c r="P81" s="97" t="s">
        <v>148</v>
      </c>
      <c r="Q81" s="97" t="s">
        <v>149</v>
      </c>
      <c r="R81" s="97" t="s">
        <v>150</v>
      </c>
      <c r="S81" s="97" t="s">
        <v>151</v>
      </c>
      <c r="T81" s="98" t="s">
        <v>152</v>
      </c>
      <c r="U81" s="189"/>
      <c r="V81" s="189"/>
      <c r="W81" s="189"/>
      <c r="X81" s="189"/>
      <c r="Y81" s="189"/>
      <c r="Z81" s="189"/>
      <c r="AA81" s="189"/>
      <c r="AB81" s="189"/>
      <c r="AC81" s="189"/>
      <c r="AD81" s="189"/>
      <c r="AE81" s="189"/>
    </row>
    <row r="82" s="2" customFormat="1" ht="22.8" customHeight="1">
      <c r="A82" s="42"/>
      <c r="B82" s="43"/>
      <c r="C82" s="103" t="s">
        <v>153</v>
      </c>
      <c r="D82" s="44"/>
      <c r="E82" s="44"/>
      <c r="F82" s="44"/>
      <c r="G82" s="44"/>
      <c r="H82" s="44"/>
      <c r="I82" s="44"/>
      <c r="J82" s="195">
        <f>BK82</f>
        <v>0</v>
      </c>
      <c r="K82" s="44"/>
      <c r="L82" s="48"/>
      <c r="M82" s="99"/>
      <c r="N82" s="196"/>
      <c r="O82" s="100"/>
      <c r="P82" s="197">
        <f>P83</f>
        <v>0</v>
      </c>
      <c r="Q82" s="100"/>
      <c r="R82" s="197">
        <f>R83</f>
        <v>0.037207200000000003</v>
      </c>
      <c r="S82" s="100"/>
      <c r="T82" s="198">
        <f>T83</f>
        <v>0</v>
      </c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T82" s="20" t="s">
        <v>82</v>
      </c>
      <c r="AU82" s="20" t="s">
        <v>127</v>
      </c>
      <c r="BK82" s="199">
        <f>BK83</f>
        <v>0</v>
      </c>
    </row>
    <row r="83" s="12" customFormat="1" ht="25.92" customHeight="1">
      <c r="A83" s="12"/>
      <c r="B83" s="200"/>
      <c r="C83" s="201"/>
      <c r="D83" s="202" t="s">
        <v>82</v>
      </c>
      <c r="E83" s="203" t="s">
        <v>154</v>
      </c>
      <c r="F83" s="203" t="s">
        <v>155</v>
      </c>
      <c r="G83" s="201"/>
      <c r="H83" s="201"/>
      <c r="I83" s="204"/>
      <c r="J83" s="205">
        <f>BK83</f>
        <v>0</v>
      </c>
      <c r="K83" s="201"/>
      <c r="L83" s="206"/>
      <c r="M83" s="207"/>
      <c r="N83" s="208"/>
      <c r="O83" s="208"/>
      <c r="P83" s="209">
        <f>P84+P100</f>
        <v>0</v>
      </c>
      <c r="Q83" s="208"/>
      <c r="R83" s="209">
        <f>R84+R100</f>
        <v>0.037207200000000003</v>
      </c>
      <c r="S83" s="208"/>
      <c r="T83" s="210">
        <f>T84+T100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1" t="s">
        <v>91</v>
      </c>
      <c r="AT83" s="212" t="s">
        <v>82</v>
      </c>
      <c r="AU83" s="212" t="s">
        <v>83</v>
      </c>
      <c r="AY83" s="211" t="s">
        <v>156</v>
      </c>
      <c r="BK83" s="213">
        <f>BK84+BK100</f>
        <v>0</v>
      </c>
    </row>
    <row r="84" s="12" customFormat="1" ht="22.8" customHeight="1">
      <c r="A84" s="12"/>
      <c r="B84" s="200"/>
      <c r="C84" s="201"/>
      <c r="D84" s="202" t="s">
        <v>82</v>
      </c>
      <c r="E84" s="214" t="s">
        <v>186</v>
      </c>
      <c r="F84" s="214" t="s">
        <v>2361</v>
      </c>
      <c r="G84" s="201"/>
      <c r="H84" s="201"/>
      <c r="I84" s="204"/>
      <c r="J84" s="215">
        <f>BK84</f>
        <v>0</v>
      </c>
      <c r="K84" s="201"/>
      <c r="L84" s="206"/>
      <c r="M84" s="207"/>
      <c r="N84" s="208"/>
      <c r="O84" s="208"/>
      <c r="P84" s="209">
        <f>SUM(P85:P99)</f>
        <v>0</v>
      </c>
      <c r="Q84" s="208"/>
      <c r="R84" s="209">
        <f>SUM(R85:R99)</f>
        <v>0.037207200000000003</v>
      </c>
      <c r="S84" s="208"/>
      <c r="T84" s="210">
        <f>SUM(T85:T99)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1" t="s">
        <v>91</v>
      </c>
      <c r="AT84" s="212" t="s">
        <v>82</v>
      </c>
      <c r="AU84" s="212" t="s">
        <v>91</v>
      </c>
      <c r="AY84" s="211" t="s">
        <v>156</v>
      </c>
      <c r="BK84" s="213">
        <f>SUM(BK85:BK99)</f>
        <v>0</v>
      </c>
    </row>
    <row r="85" s="2" customFormat="1" ht="16.5" customHeight="1">
      <c r="A85" s="42"/>
      <c r="B85" s="43"/>
      <c r="C85" s="216" t="s">
        <v>91</v>
      </c>
      <c r="D85" s="216" t="s">
        <v>158</v>
      </c>
      <c r="E85" s="217" t="s">
        <v>2362</v>
      </c>
      <c r="F85" s="218" t="s">
        <v>2363</v>
      </c>
      <c r="G85" s="219" t="s">
        <v>226</v>
      </c>
      <c r="H85" s="220">
        <v>1</v>
      </c>
      <c r="I85" s="221"/>
      <c r="J85" s="222">
        <f>ROUND(I85*H85,2)</f>
        <v>0</v>
      </c>
      <c r="K85" s="218" t="s">
        <v>36</v>
      </c>
      <c r="L85" s="48"/>
      <c r="M85" s="223" t="s">
        <v>36</v>
      </c>
      <c r="N85" s="224" t="s">
        <v>54</v>
      </c>
      <c r="O85" s="88"/>
      <c r="P85" s="225">
        <f>O85*H85</f>
        <v>0</v>
      </c>
      <c r="Q85" s="225">
        <v>0</v>
      </c>
      <c r="R85" s="225">
        <f>Q85*H85</f>
        <v>0</v>
      </c>
      <c r="S85" s="225">
        <v>0</v>
      </c>
      <c r="T85" s="226">
        <f>S85*H85</f>
        <v>0</v>
      </c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R85" s="227" t="s">
        <v>163</v>
      </c>
      <c r="AT85" s="227" t="s">
        <v>158</v>
      </c>
      <c r="AU85" s="227" t="s">
        <v>94</v>
      </c>
      <c r="AY85" s="20" t="s">
        <v>156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91</v>
      </c>
      <c r="BK85" s="228">
        <f>ROUND(I85*H85,2)</f>
        <v>0</v>
      </c>
      <c r="BL85" s="20" t="s">
        <v>163</v>
      </c>
      <c r="BM85" s="227" t="s">
        <v>2364</v>
      </c>
    </row>
    <row r="86" s="2" customFormat="1" ht="16.5" customHeight="1">
      <c r="A86" s="42"/>
      <c r="B86" s="43"/>
      <c r="C86" s="216" t="s">
        <v>94</v>
      </c>
      <c r="D86" s="216" t="s">
        <v>158</v>
      </c>
      <c r="E86" s="217" t="s">
        <v>2365</v>
      </c>
      <c r="F86" s="218" t="s">
        <v>2366</v>
      </c>
      <c r="G86" s="219" t="s">
        <v>226</v>
      </c>
      <c r="H86" s="220">
        <v>3</v>
      </c>
      <c r="I86" s="221"/>
      <c r="J86" s="222">
        <f>ROUND(I86*H86,2)</f>
        <v>0</v>
      </c>
      <c r="K86" s="218" t="s">
        <v>162</v>
      </c>
      <c r="L86" s="48"/>
      <c r="M86" s="223" t="s">
        <v>36</v>
      </c>
      <c r="N86" s="224" t="s">
        <v>54</v>
      </c>
      <c r="O86" s="88"/>
      <c r="P86" s="225">
        <f>O86*H86</f>
        <v>0</v>
      </c>
      <c r="Q86" s="225">
        <v>0.000176</v>
      </c>
      <c r="R86" s="225">
        <f>Q86*H86</f>
        <v>0.00052800000000000004</v>
      </c>
      <c r="S86" s="225">
        <v>0</v>
      </c>
      <c r="T86" s="226">
        <f>S86*H86</f>
        <v>0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R86" s="227" t="s">
        <v>163</v>
      </c>
      <c r="AT86" s="227" t="s">
        <v>158</v>
      </c>
      <c r="AU86" s="227" t="s">
        <v>94</v>
      </c>
      <c r="AY86" s="20" t="s">
        <v>156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91</v>
      </c>
      <c r="BK86" s="228">
        <f>ROUND(I86*H86,2)</f>
        <v>0</v>
      </c>
      <c r="BL86" s="20" t="s">
        <v>163</v>
      </c>
      <c r="BM86" s="227" t="s">
        <v>2367</v>
      </c>
    </row>
    <row r="87" s="2" customFormat="1">
      <c r="A87" s="42"/>
      <c r="B87" s="43"/>
      <c r="C87" s="44"/>
      <c r="D87" s="229" t="s">
        <v>165</v>
      </c>
      <c r="E87" s="44"/>
      <c r="F87" s="230" t="s">
        <v>2368</v>
      </c>
      <c r="G87" s="44"/>
      <c r="H87" s="44"/>
      <c r="I87" s="231"/>
      <c r="J87" s="44"/>
      <c r="K87" s="44"/>
      <c r="L87" s="48"/>
      <c r="M87" s="232"/>
      <c r="N87" s="233"/>
      <c r="O87" s="88"/>
      <c r="P87" s="88"/>
      <c r="Q87" s="88"/>
      <c r="R87" s="88"/>
      <c r="S87" s="88"/>
      <c r="T87" s="89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T87" s="20" t="s">
        <v>165</v>
      </c>
      <c r="AU87" s="20" t="s">
        <v>94</v>
      </c>
    </row>
    <row r="88" s="13" customFormat="1">
      <c r="A88" s="13"/>
      <c r="B88" s="234"/>
      <c r="C88" s="235"/>
      <c r="D88" s="236" t="s">
        <v>167</v>
      </c>
      <c r="E88" s="237" t="s">
        <v>36</v>
      </c>
      <c r="F88" s="238" t="s">
        <v>2369</v>
      </c>
      <c r="G88" s="235"/>
      <c r="H88" s="237" t="s">
        <v>36</v>
      </c>
      <c r="I88" s="239"/>
      <c r="J88" s="235"/>
      <c r="K88" s="235"/>
      <c r="L88" s="240"/>
      <c r="M88" s="241"/>
      <c r="N88" s="242"/>
      <c r="O88" s="242"/>
      <c r="P88" s="242"/>
      <c r="Q88" s="242"/>
      <c r="R88" s="242"/>
      <c r="S88" s="242"/>
      <c r="T88" s="24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4" t="s">
        <v>167</v>
      </c>
      <c r="AU88" s="244" t="s">
        <v>94</v>
      </c>
      <c r="AV88" s="13" t="s">
        <v>91</v>
      </c>
      <c r="AW88" s="13" t="s">
        <v>43</v>
      </c>
      <c r="AX88" s="13" t="s">
        <v>83</v>
      </c>
      <c r="AY88" s="244" t="s">
        <v>156</v>
      </c>
    </row>
    <row r="89" s="13" customFormat="1">
      <c r="A89" s="13"/>
      <c r="B89" s="234"/>
      <c r="C89" s="235"/>
      <c r="D89" s="236" t="s">
        <v>167</v>
      </c>
      <c r="E89" s="237" t="s">
        <v>36</v>
      </c>
      <c r="F89" s="238" t="s">
        <v>2370</v>
      </c>
      <c r="G89" s="235"/>
      <c r="H89" s="237" t="s">
        <v>36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4" t="s">
        <v>167</v>
      </c>
      <c r="AU89" s="244" t="s">
        <v>94</v>
      </c>
      <c r="AV89" s="13" t="s">
        <v>91</v>
      </c>
      <c r="AW89" s="13" t="s">
        <v>43</v>
      </c>
      <c r="AX89" s="13" t="s">
        <v>83</v>
      </c>
      <c r="AY89" s="244" t="s">
        <v>156</v>
      </c>
    </row>
    <row r="90" s="13" customFormat="1">
      <c r="A90" s="13"/>
      <c r="B90" s="234"/>
      <c r="C90" s="235"/>
      <c r="D90" s="236" t="s">
        <v>167</v>
      </c>
      <c r="E90" s="237" t="s">
        <v>36</v>
      </c>
      <c r="F90" s="238" t="s">
        <v>2371</v>
      </c>
      <c r="G90" s="235"/>
      <c r="H90" s="237" t="s">
        <v>36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4" t="s">
        <v>167</v>
      </c>
      <c r="AU90" s="244" t="s">
        <v>94</v>
      </c>
      <c r="AV90" s="13" t="s">
        <v>91</v>
      </c>
      <c r="AW90" s="13" t="s">
        <v>43</v>
      </c>
      <c r="AX90" s="13" t="s">
        <v>83</v>
      </c>
      <c r="AY90" s="244" t="s">
        <v>156</v>
      </c>
    </row>
    <row r="91" s="14" customFormat="1">
      <c r="A91" s="14"/>
      <c r="B91" s="245"/>
      <c r="C91" s="246"/>
      <c r="D91" s="236" t="s">
        <v>167</v>
      </c>
      <c r="E91" s="247" t="s">
        <v>36</v>
      </c>
      <c r="F91" s="248" t="s">
        <v>181</v>
      </c>
      <c r="G91" s="246"/>
      <c r="H91" s="249">
        <v>3</v>
      </c>
      <c r="I91" s="250"/>
      <c r="J91" s="246"/>
      <c r="K91" s="246"/>
      <c r="L91" s="251"/>
      <c r="M91" s="252"/>
      <c r="N91" s="253"/>
      <c r="O91" s="253"/>
      <c r="P91" s="253"/>
      <c r="Q91" s="253"/>
      <c r="R91" s="253"/>
      <c r="S91" s="253"/>
      <c r="T91" s="25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5" t="s">
        <v>167</v>
      </c>
      <c r="AU91" s="255" t="s">
        <v>94</v>
      </c>
      <c r="AV91" s="14" t="s">
        <v>94</v>
      </c>
      <c r="AW91" s="14" t="s">
        <v>43</v>
      </c>
      <c r="AX91" s="14" t="s">
        <v>91</v>
      </c>
      <c r="AY91" s="255" t="s">
        <v>156</v>
      </c>
    </row>
    <row r="92" s="2" customFormat="1" ht="16.5" customHeight="1">
      <c r="A92" s="42"/>
      <c r="B92" s="43"/>
      <c r="C92" s="282" t="s">
        <v>181</v>
      </c>
      <c r="D92" s="282" t="s">
        <v>849</v>
      </c>
      <c r="E92" s="283" t="s">
        <v>2372</v>
      </c>
      <c r="F92" s="284" t="s">
        <v>2373</v>
      </c>
      <c r="G92" s="285" t="s">
        <v>226</v>
      </c>
      <c r="H92" s="286">
        <v>3</v>
      </c>
      <c r="I92" s="287"/>
      <c r="J92" s="288">
        <f>ROUND(I92*H92,2)</f>
        <v>0</v>
      </c>
      <c r="K92" s="284" t="s">
        <v>162</v>
      </c>
      <c r="L92" s="289"/>
      <c r="M92" s="290" t="s">
        <v>36</v>
      </c>
      <c r="N92" s="291" t="s">
        <v>54</v>
      </c>
      <c r="O92" s="88"/>
      <c r="P92" s="225">
        <f>O92*H92</f>
        <v>0</v>
      </c>
      <c r="Q92" s="225">
        <v>0.012</v>
      </c>
      <c r="R92" s="225">
        <f>Q92*H92</f>
        <v>0.036000000000000004</v>
      </c>
      <c r="S92" s="225">
        <v>0</v>
      </c>
      <c r="T92" s="226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27" t="s">
        <v>217</v>
      </c>
      <c r="AT92" s="227" t="s">
        <v>849</v>
      </c>
      <c r="AU92" s="227" t="s">
        <v>94</v>
      </c>
      <c r="AY92" s="20" t="s">
        <v>156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91</v>
      </c>
      <c r="BK92" s="228">
        <f>ROUND(I92*H92,2)</f>
        <v>0</v>
      </c>
      <c r="BL92" s="20" t="s">
        <v>163</v>
      </c>
      <c r="BM92" s="227" t="s">
        <v>2374</v>
      </c>
    </row>
    <row r="93" s="2" customFormat="1">
      <c r="A93" s="42"/>
      <c r="B93" s="43"/>
      <c r="C93" s="44"/>
      <c r="D93" s="236" t="s">
        <v>413</v>
      </c>
      <c r="E93" s="44"/>
      <c r="F93" s="278" t="s">
        <v>2375</v>
      </c>
      <c r="G93" s="44"/>
      <c r="H93" s="44"/>
      <c r="I93" s="231"/>
      <c r="J93" s="44"/>
      <c r="K93" s="44"/>
      <c r="L93" s="48"/>
      <c r="M93" s="232"/>
      <c r="N93" s="233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413</v>
      </c>
      <c r="AU93" s="20" t="s">
        <v>94</v>
      </c>
    </row>
    <row r="94" s="2" customFormat="1" ht="21.75" customHeight="1">
      <c r="A94" s="42"/>
      <c r="B94" s="43"/>
      <c r="C94" s="216" t="s">
        <v>163</v>
      </c>
      <c r="D94" s="216" t="s">
        <v>158</v>
      </c>
      <c r="E94" s="217" t="s">
        <v>2376</v>
      </c>
      <c r="F94" s="218" t="s">
        <v>2377</v>
      </c>
      <c r="G94" s="219" t="s">
        <v>226</v>
      </c>
      <c r="H94" s="220">
        <v>3</v>
      </c>
      <c r="I94" s="221"/>
      <c r="J94" s="222">
        <f>ROUND(I94*H94,2)</f>
        <v>0</v>
      </c>
      <c r="K94" s="218" t="s">
        <v>162</v>
      </c>
      <c r="L94" s="48"/>
      <c r="M94" s="223" t="s">
        <v>36</v>
      </c>
      <c r="N94" s="224" t="s">
        <v>54</v>
      </c>
      <c r="O94" s="88"/>
      <c r="P94" s="225">
        <f>O94*H94</f>
        <v>0</v>
      </c>
      <c r="Q94" s="225">
        <v>0.0002264</v>
      </c>
      <c r="R94" s="225">
        <f>Q94*H94</f>
        <v>0.00067920000000000003</v>
      </c>
      <c r="S94" s="225">
        <v>0</v>
      </c>
      <c r="T94" s="226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27" t="s">
        <v>163</v>
      </c>
      <c r="AT94" s="227" t="s">
        <v>158</v>
      </c>
      <c r="AU94" s="227" t="s">
        <v>94</v>
      </c>
      <c r="AY94" s="20" t="s">
        <v>156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91</v>
      </c>
      <c r="BK94" s="228">
        <f>ROUND(I94*H94,2)</f>
        <v>0</v>
      </c>
      <c r="BL94" s="20" t="s">
        <v>163</v>
      </c>
      <c r="BM94" s="227" t="s">
        <v>2378</v>
      </c>
    </row>
    <row r="95" s="2" customFormat="1">
      <c r="A95" s="42"/>
      <c r="B95" s="43"/>
      <c r="C95" s="44"/>
      <c r="D95" s="229" t="s">
        <v>165</v>
      </c>
      <c r="E95" s="44"/>
      <c r="F95" s="230" t="s">
        <v>2379</v>
      </c>
      <c r="G95" s="44"/>
      <c r="H95" s="44"/>
      <c r="I95" s="231"/>
      <c r="J95" s="44"/>
      <c r="K95" s="44"/>
      <c r="L95" s="48"/>
      <c r="M95" s="232"/>
      <c r="N95" s="233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165</v>
      </c>
      <c r="AU95" s="20" t="s">
        <v>94</v>
      </c>
    </row>
    <row r="96" s="13" customFormat="1">
      <c r="A96" s="13"/>
      <c r="B96" s="234"/>
      <c r="C96" s="235"/>
      <c r="D96" s="236" t="s">
        <v>167</v>
      </c>
      <c r="E96" s="237" t="s">
        <v>36</v>
      </c>
      <c r="F96" s="238" t="s">
        <v>2380</v>
      </c>
      <c r="G96" s="235"/>
      <c r="H96" s="237" t="s">
        <v>36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4" t="s">
        <v>167</v>
      </c>
      <c r="AU96" s="244" t="s">
        <v>94</v>
      </c>
      <c r="AV96" s="13" t="s">
        <v>91</v>
      </c>
      <c r="AW96" s="13" t="s">
        <v>43</v>
      </c>
      <c r="AX96" s="13" t="s">
        <v>83</v>
      </c>
      <c r="AY96" s="244" t="s">
        <v>156</v>
      </c>
    </row>
    <row r="97" s="14" customFormat="1">
      <c r="A97" s="14"/>
      <c r="B97" s="245"/>
      <c r="C97" s="246"/>
      <c r="D97" s="236" t="s">
        <v>167</v>
      </c>
      <c r="E97" s="247" t="s">
        <v>36</v>
      </c>
      <c r="F97" s="248" t="s">
        <v>181</v>
      </c>
      <c r="G97" s="246"/>
      <c r="H97" s="249">
        <v>3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5" t="s">
        <v>167</v>
      </c>
      <c r="AU97" s="255" t="s">
        <v>94</v>
      </c>
      <c r="AV97" s="14" t="s">
        <v>94</v>
      </c>
      <c r="AW97" s="14" t="s">
        <v>43</v>
      </c>
      <c r="AX97" s="14" t="s">
        <v>91</v>
      </c>
      <c r="AY97" s="255" t="s">
        <v>156</v>
      </c>
    </row>
    <row r="98" s="2" customFormat="1" ht="16.5" customHeight="1">
      <c r="A98" s="42"/>
      <c r="B98" s="43"/>
      <c r="C98" s="282" t="s">
        <v>195</v>
      </c>
      <c r="D98" s="282" t="s">
        <v>849</v>
      </c>
      <c r="E98" s="283" t="s">
        <v>2381</v>
      </c>
      <c r="F98" s="284" t="s">
        <v>2382</v>
      </c>
      <c r="G98" s="285" t="s">
        <v>226</v>
      </c>
      <c r="H98" s="286">
        <v>3</v>
      </c>
      <c r="I98" s="287"/>
      <c r="J98" s="288">
        <f>ROUND(I98*H98,2)</f>
        <v>0</v>
      </c>
      <c r="K98" s="284" t="s">
        <v>162</v>
      </c>
      <c r="L98" s="289"/>
      <c r="M98" s="290" t="s">
        <v>36</v>
      </c>
      <c r="N98" s="291" t="s">
        <v>54</v>
      </c>
      <c r="O98" s="88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27" t="s">
        <v>217</v>
      </c>
      <c r="AT98" s="227" t="s">
        <v>849</v>
      </c>
      <c r="AU98" s="227" t="s">
        <v>94</v>
      </c>
      <c r="AY98" s="20" t="s">
        <v>156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91</v>
      </c>
      <c r="BK98" s="228">
        <f>ROUND(I98*H98,2)</f>
        <v>0</v>
      </c>
      <c r="BL98" s="20" t="s">
        <v>163</v>
      </c>
      <c r="BM98" s="227" t="s">
        <v>2383</v>
      </c>
    </row>
    <row r="99" s="2" customFormat="1">
      <c r="A99" s="42"/>
      <c r="B99" s="43"/>
      <c r="C99" s="44"/>
      <c r="D99" s="236" t="s">
        <v>413</v>
      </c>
      <c r="E99" s="44"/>
      <c r="F99" s="278" t="s">
        <v>2384</v>
      </c>
      <c r="G99" s="44"/>
      <c r="H99" s="44"/>
      <c r="I99" s="231"/>
      <c r="J99" s="44"/>
      <c r="K99" s="44"/>
      <c r="L99" s="48"/>
      <c r="M99" s="232"/>
      <c r="N99" s="233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413</v>
      </c>
      <c r="AU99" s="20" t="s">
        <v>94</v>
      </c>
    </row>
    <row r="100" s="12" customFormat="1" ht="22.8" customHeight="1">
      <c r="A100" s="12"/>
      <c r="B100" s="200"/>
      <c r="C100" s="201"/>
      <c r="D100" s="202" t="s">
        <v>82</v>
      </c>
      <c r="E100" s="214" t="s">
        <v>1308</v>
      </c>
      <c r="F100" s="214" t="s">
        <v>1309</v>
      </c>
      <c r="G100" s="201"/>
      <c r="H100" s="201"/>
      <c r="I100" s="204"/>
      <c r="J100" s="215">
        <f>BK100</f>
        <v>0</v>
      </c>
      <c r="K100" s="201"/>
      <c r="L100" s="206"/>
      <c r="M100" s="207"/>
      <c r="N100" s="208"/>
      <c r="O100" s="208"/>
      <c r="P100" s="209">
        <f>SUM(P101:P102)</f>
        <v>0</v>
      </c>
      <c r="Q100" s="208"/>
      <c r="R100" s="209">
        <f>SUM(R101:R102)</f>
        <v>0</v>
      </c>
      <c r="S100" s="208"/>
      <c r="T100" s="210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1" t="s">
        <v>91</v>
      </c>
      <c r="AT100" s="212" t="s">
        <v>82</v>
      </c>
      <c r="AU100" s="212" t="s">
        <v>91</v>
      </c>
      <c r="AY100" s="211" t="s">
        <v>156</v>
      </c>
      <c r="BK100" s="213">
        <f>SUM(BK101:BK102)</f>
        <v>0</v>
      </c>
    </row>
    <row r="101" s="2" customFormat="1" ht="33" customHeight="1">
      <c r="A101" s="42"/>
      <c r="B101" s="43"/>
      <c r="C101" s="216" t="s">
        <v>202</v>
      </c>
      <c r="D101" s="216" t="s">
        <v>158</v>
      </c>
      <c r="E101" s="217" t="s">
        <v>2385</v>
      </c>
      <c r="F101" s="218" t="s">
        <v>2386</v>
      </c>
      <c r="G101" s="219" t="s">
        <v>283</v>
      </c>
      <c r="H101" s="220">
        <v>0.036999999999999998</v>
      </c>
      <c r="I101" s="221"/>
      <c r="J101" s="222">
        <f>ROUND(I101*H101,2)</f>
        <v>0</v>
      </c>
      <c r="K101" s="218" t="s">
        <v>162</v>
      </c>
      <c r="L101" s="48"/>
      <c r="M101" s="223" t="s">
        <v>36</v>
      </c>
      <c r="N101" s="224" t="s">
        <v>54</v>
      </c>
      <c r="O101" s="88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27" t="s">
        <v>163</v>
      </c>
      <c r="AT101" s="227" t="s">
        <v>158</v>
      </c>
      <c r="AU101" s="227" t="s">
        <v>94</v>
      </c>
      <c r="AY101" s="20" t="s">
        <v>156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91</v>
      </c>
      <c r="BK101" s="228">
        <f>ROUND(I101*H101,2)</f>
        <v>0</v>
      </c>
      <c r="BL101" s="20" t="s">
        <v>163</v>
      </c>
      <c r="BM101" s="227" t="s">
        <v>2387</v>
      </c>
    </row>
    <row r="102" s="2" customFormat="1">
      <c r="A102" s="42"/>
      <c r="B102" s="43"/>
      <c r="C102" s="44"/>
      <c r="D102" s="229" t="s">
        <v>165</v>
      </c>
      <c r="E102" s="44"/>
      <c r="F102" s="230" t="s">
        <v>2388</v>
      </c>
      <c r="G102" s="44"/>
      <c r="H102" s="44"/>
      <c r="I102" s="231"/>
      <c r="J102" s="44"/>
      <c r="K102" s="44"/>
      <c r="L102" s="48"/>
      <c r="M102" s="292"/>
      <c r="N102" s="293"/>
      <c r="O102" s="294"/>
      <c r="P102" s="294"/>
      <c r="Q102" s="294"/>
      <c r="R102" s="294"/>
      <c r="S102" s="294"/>
      <c r="T102" s="295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165</v>
      </c>
      <c r="AU102" s="20" t="s">
        <v>94</v>
      </c>
    </row>
    <row r="103" s="2" customFormat="1" ht="6.96" customHeight="1">
      <c r="A103" s="42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48"/>
      <c r="M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</row>
  </sheetData>
  <sheetProtection sheet="1" autoFilter="0" formatColumns="0" formatRows="0" objects="1" scenarios="1" spinCount="100000" saltValue="0VcchxTGePw9zPSq5+96DMjyb3rBKS3s+nUceR8rh/ISk0fpGFACtqu4ot8InGRbz9PZFgfvzMuOpCwW7QQCwg==" hashValue="7d/3vfJkKoZ80sRdFPULnFyX/AwbroivpL9doD63a807M/2bmKSP2k+cPs7/VGtodPccvX1Y5RY1uHcuzNBB3A==" algorithmName="SHA-512" password="CC35"/>
  <autoFilter ref="C81:K10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4_01/953943211"/>
    <hyperlink ref="F95" r:id="rId2" display="https://podminky.urs.cz/item/CS_URS_2024_01/953993326"/>
    <hyperlink ref="F102" r:id="rId3" display="https://podminky.urs.cz/item/CS_URS_2024_01/998011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107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94</v>
      </c>
    </row>
    <row r="4" s="1" customFormat="1" ht="24.96" customHeight="1">
      <c r="B4" s="23"/>
      <c r="D4" s="144" t="s">
        <v>120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Přístavba školní jídelny a rozšíření tříd v 1NP v pavilonu č 3</v>
      </c>
      <c r="F7" s="146"/>
      <c r="G7" s="146"/>
      <c r="H7" s="146"/>
      <c r="L7" s="23"/>
    </row>
    <row r="8" s="1" customFormat="1" ht="12" customHeight="1">
      <c r="B8" s="23"/>
      <c r="D8" s="146" t="s">
        <v>121</v>
      </c>
      <c r="L8" s="23"/>
    </row>
    <row r="9" s="2" customFormat="1" ht="16.5" customHeight="1">
      <c r="A9" s="42"/>
      <c r="B9" s="48"/>
      <c r="C9" s="42"/>
      <c r="D9" s="42"/>
      <c r="E9" s="147" t="s">
        <v>2389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 ht="12" customHeight="1">
      <c r="A10" s="42"/>
      <c r="B10" s="48"/>
      <c r="C10" s="42"/>
      <c r="D10" s="146" t="s">
        <v>2390</v>
      </c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8"/>
      <c r="C11" s="42"/>
      <c r="D11" s="42"/>
      <c r="E11" s="149" t="s">
        <v>2391</v>
      </c>
      <c r="F11" s="42"/>
      <c r="G11" s="42"/>
      <c r="H11" s="42"/>
      <c r="I11" s="42"/>
      <c r="J11" s="42"/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8"/>
      <c r="C12" s="42"/>
      <c r="D12" s="42"/>
      <c r="E12" s="42"/>
      <c r="F12" s="42"/>
      <c r="G12" s="42"/>
      <c r="H12" s="42"/>
      <c r="I12" s="42"/>
      <c r="J12" s="42"/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8"/>
      <c r="C13" s="42"/>
      <c r="D13" s="146" t="s">
        <v>18</v>
      </c>
      <c r="E13" s="42"/>
      <c r="F13" s="137" t="s">
        <v>36</v>
      </c>
      <c r="G13" s="42"/>
      <c r="H13" s="42"/>
      <c r="I13" s="146" t="s">
        <v>20</v>
      </c>
      <c r="J13" s="137" t="s">
        <v>36</v>
      </c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22</v>
      </c>
      <c r="E14" s="42"/>
      <c r="F14" s="137" t="s">
        <v>23</v>
      </c>
      <c r="G14" s="42"/>
      <c r="H14" s="42"/>
      <c r="I14" s="146" t="s">
        <v>24</v>
      </c>
      <c r="J14" s="150" t="str">
        <f>'Rekapitulace stavby'!AN8</f>
        <v>4. 1. 2024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0.8" customHeight="1">
      <c r="A15" s="42"/>
      <c r="B15" s="48"/>
      <c r="C15" s="42"/>
      <c r="D15" s="42"/>
      <c r="E15" s="42"/>
      <c r="F15" s="42"/>
      <c r="G15" s="42"/>
      <c r="H15" s="42"/>
      <c r="I15" s="42"/>
      <c r="J15" s="42"/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8"/>
      <c r="C16" s="42"/>
      <c r="D16" s="146" t="s">
        <v>30</v>
      </c>
      <c r="E16" s="42"/>
      <c r="F16" s="42"/>
      <c r="G16" s="42"/>
      <c r="H16" s="42"/>
      <c r="I16" s="146" t="s">
        <v>31</v>
      </c>
      <c r="J16" s="137" t="s">
        <v>32</v>
      </c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8"/>
      <c r="C17" s="42"/>
      <c r="D17" s="42"/>
      <c r="E17" s="137" t="s">
        <v>34</v>
      </c>
      <c r="F17" s="42"/>
      <c r="G17" s="42"/>
      <c r="H17" s="42"/>
      <c r="I17" s="146" t="s">
        <v>35</v>
      </c>
      <c r="J17" s="137" t="s">
        <v>36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8"/>
      <c r="C18" s="42"/>
      <c r="D18" s="42"/>
      <c r="E18" s="42"/>
      <c r="F18" s="42"/>
      <c r="G18" s="42"/>
      <c r="H18" s="42"/>
      <c r="I18" s="42"/>
      <c r="J18" s="42"/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8"/>
      <c r="C19" s="42"/>
      <c r="D19" s="146" t="s">
        <v>37</v>
      </c>
      <c r="E19" s="42"/>
      <c r="F19" s="42"/>
      <c r="G19" s="42"/>
      <c r="H19" s="42"/>
      <c r="I19" s="146" t="s">
        <v>31</v>
      </c>
      <c r="J19" s="36" t="str">
        <f>'Rekapitulace stavby'!AN13</f>
        <v>Vyplň údaj</v>
      </c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8"/>
      <c r="C20" s="42"/>
      <c r="D20" s="42"/>
      <c r="E20" s="36" t="str">
        <f>'Rekapitulace stavby'!E14</f>
        <v>Vyplň údaj</v>
      </c>
      <c r="F20" s="137"/>
      <c r="G20" s="137"/>
      <c r="H20" s="137"/>
      <c r="I20" s="146" t="s">
        <v>35</v>
      </c>
      <c r="J20" s="36" t="str">
        <f>'Rekapitulace stavby'!AN14</f>
        <v>Vyplň údaj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8"/>
      <c r="C21" s="42"/>
      <c r="D21" s="42"/>
      <c r="E21" s="42"/>
      <c r="F21" s="42"/>
      <c r="G21" s="42"/>
      <c r="H21" s="42"/>
      <c r="I21" s="42"/>
      <c r="J21" s="42"/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8"/>
      <c r="C22" s="42"/>
      <c r="D22" s="146" t="s">
        <v>39</v>
      </c>
      <c r="E22" s="42"/>
      <c r="F22" s="42"/>
      <c r="G22" s="42"/>
      <c r="H22" s="42"/>
      <c r="I22" s="146" t="s">
        <v>31</v>
      </c>
      <c r="J22" s="137" t="s">
        <v>40</v>
      </c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8"/>
      <c r="C23" s="42"/>
      <c r="D23" s="42"/>
      <c r="E23" s="137" t="s">
        <v>41</v>
      </c>
      <c r="F23" s="42"/>
      <c r="G23" s="42"/>
      <c r="H23" s="42"/>
      <c r="I23" s="146" t="s">
        <v>35</v>
      </c>
      <c r="J23" s="137" t="s">
        <v>42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8"/>
      <c r="C24" s="42"/>
      <c r="D24" s="42"/>
      <c r="E24" s="42"/>
      <c r="F24" s="42"/>
      <c r="G24" s="42"/>
      <c r="H24" s="42"/>
      <c r="I24" s="42"/>
      <c r="J24" s="42"/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8"/>
      <c r="C25" s="42"/>
      <c r="D25" s="146" t="s">
        <v>44</v>
      </c>
      <c r="E25" s="42"/>
      <c r="F25" s="42"/>
      <c r="G25" s="42"/>
      <c r="H25" s="42"/>
      <c r="I25" s="146" t="s">
        <v>31</v>
      </c>
      <c r="J25" s="137" t="s">
        <v>45</v>
      </c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8"/>
      <c r="C26" s="42"/>
      <c r="D26" s="42"/>
      <c r="E26" s="137" t="s">
        <v>46</v>
      </c>
      <c r="F26" s="42"/>
      <c r="G26" s="42"/>
      <c r="H26" s="42"/>
      <c r="I26" s="146" t="s">
        <v>35</v>
      </c>
      <c r="J26" s="137" t="s">
        <v>36</v>
      </c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8"/>
      <c r="C27" s="42"/>
      <c r="D27" s="42"/>
      <c r="E27" s="42"/>
      <c r="F27" s="42"/>
      <c r="G27" s="42"/>
      <c r="H27" s="42"/>
      <c r="I27" s="42"/>
      <c r="J27" s="42"/>
      <c r="K27" s="42"/>
      <c r="L27" s="148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8"/>
      <c r="C28" s="42"/>
      <c r="D28" s="146" t="s">
        <v>47</v>
      </c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214.5" customHeight="1">
      <c r="A29" s="151"/>
      <c r="B29" s="152"/>
      <c r="C29" s="151"/>
      <c r="D29" s="151"/>
      <c r="E29" s="153" t="s">
        <v>123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2"/>
      <c r="B30" s="48"/>
      <c r="C30" s="42"/>
      <c r="D30" s="42"/>
      <c r="E30" s="42"/>
      <c r="F30" s="42"/>
      <c r="G30" s="42"/>
      <c r="H30" s="42"/>
      <c r="I30" s="42"/>
      <c r="J30" s="42"/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25.44" customHeight="1">
      <c r="A32" s="42"/>
      <c r="B32" s="48"/>
      <c r="C32" s="42"/>
      <c r="D32" s="156" t="s">
        <v>49</v>
      </c>
      <c r="E32" s="42"/>
      <c r="F32" s="42"/>
      <c r="G32" s="42"/>
      <c r="H32" s="42"/>
      <c r="I32" s="42"/>
      <c r="J32" s="157">
        <f>ROUND(J94, 2)</f>
        <v>0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6.96" customHeight="1">
      <c r="A33" s="42"/>
      <c r="B33" s="48"/>
      <c r="C33" s="42"/>
      <c r="D33" s="155"/>
      <c r="E33" s="155"/>
      <c r="F33" s="155"/>
      <c r="G33" s="155"/>
      <c r="H33" s="155"/>
      <c r="I33" s="155"/>
      <c r="J33" s="155"/>
      <c r="K33" s="155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42"/>
      <c r="F34" s="158" t="s">
        <v>51</v>
      </c>
      <c r="G34" s="42"/>
      <c r="H34" s="42"/>
      <c r="I34" s="158" t="s">
        <v>50</v>
      </c>
      <c r="J34" s="158" t="s">
        <v>52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8"/>
      <c r="C35" s="42"/>
      <c r="D35" s="159" t="s">
        <v>53</v>
      </c>
      <c r="E35" s="146" t="s">
        <v>54</v>
      </c>
      <c r="F35" s="160">
        <f>ROUND((SUM(BE94:BE198)),  2)</f>
        <v>0</v>
      </c>
      <c r="G35" s="42"/>
      <c r="H35" s="42"/>
      <c r="I35" s="161">
        <v>0.20999999999999999</v>
      </c>
      <c r="J35" s="160">
        <f>ROUND(((SUM(BE94:BE198))*I35),  2)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14.4" customHeight="1">
      <c r="A36" s="42"/>
      <c r="B36" s="48"/>
      <c r="C36" s="42"/>
      <c r="D36" s="42"/>
      <c r="E36" s="146" t="s">
        <v>55</v>
      </c>
      <c r="F36" s="160">
        <f>ROUND((SUM(BF94:BF198)),  2)</f>
        <v>0</v>
      </c>
      <c r="G36" s="42"/>
      <c r="H36" s="42"/>
      <c r="I36" s="161">
        <v>0.12</v>
      </c>
      <c r="J36" s="160">
        <f>ROUND(((SUM(BF94:BF198))*I36),  2)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56</v>
      </c>
      <c r="F37" s="160">
        <f>ROUND((SUM(BG94:BG198)),  2)</f>
        <v>0</v>
      </c>
      <c r="G37" s="42"/>
      <c r="H37" s="42"/>
      <c r="I37" s="161">
        <v>0.20999999999999999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hidden="1" s="2" customFormat="1" ht="14.4" customHeight="1">
      <c r="A38" s="42"/>
      <c r="B38" s="48"/>
      <c r="C38" s="42"/>
      <c r="D38" s="42"/>
      <c r="E38" s="146" t="s">
        <v>57</v>
      </c>
      <c r="F38" s="160">
        <f>ROUND((SUM(BH94:BH198)),  2)</f>
        <v>0</v>
      </c>
      <c r="G38" s="42"/>
      <c r="H38" s="42"/>
      <c r="I38" s="161">
        <v>0.12</v>
      </c>
      <c r="J38" s="160">
        <f>0</f>
        <v>0</v>
      </c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hidden="1" s="2" customFormat="1" ht="14.4" customHeight="1">
      <c r="A39" s="42"/>
      <c r="B39" s="48"/>
      <c r="C39" s="42"/>
      <c r="D39" s="42"/>
      <c r="E39" s="146" t="s">
        <v>58</v>
      </c>
      <c r="F39" s="160">
        <f>ROUND((SUM(BI94:BI198)),  2)</f>
        <v>0</v>
      </c>
      <c r="G39" s="42"/>
      <c r="H39" s="42"/>
      <c r="I39" s="161">
        <v>0</v>
      </c>
      <c r="J39" s="160">
        <f>0</f>
        <v>0</v>
      </c>
      <c r="K39" s="42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6.96" customHeight="1">
      <c r="A40" s="42"/>
      <c r="B40" s="48"/>
      <c r="C40" s="42"/>
      <c r="D40" s="42"/>
      <c r="E40" s="42"/>
      <c r="F40" s="42"/>
      <c r="G40" s="42"/>
      <c r="H40" s="42"/>
      <c r="I40" s="42"/>
      <c r="J40" s="42"/>
      <c r="K40" s="42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s="2" customFormat="1" ht="25.44" customHeight="1">
      <c r="A41" s="42"/>
      <c r="B41" s="48"/>
      <c r="C41" s="162"/>
      <c r="D41" s="163" t="s">
        <v>59</v>
      </c>
      <c r="E41" s="164"/>
      <c r="F41" s="164"/>
      <c r="G41" s="165" t="s">
        <v>60</v>
      </c>
      <c r="H41" s="166" t="s">
        <v>61</v>
      </c>
      <c r="I41" s="164"/>
      <c r="J41" s="167">
        <f>SUM(J32:J39)</f>
        <v>0</v>
      </c>
      <c r="K41" s="168"/>
      <c r="L41" s="148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s="2" customFormat="1" ht="14.4" customHeight="1">
      <c r="A42" s="42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6" s="2" customFormat="1" ht="6.96" customHeight="1">
      <c r="A46" s="42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24.96" customHeight="1">
      <c r="A47" s="42"/>
      <c r="B47" s="43"/>
      <c r="C47" s="26" t="s">
        <v>124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16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173" t="str">
        <f>E7</f>
        <v>Přístavba školní jídelny a rozšíření tříd v 1NP v pavilonu č 3</v>
      </c>
      <c r="F50" s="35"/>
      <c r="G50" s="35"/>
      <c r="H50" s="35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1" customFormat="1" ht="12" customHeight="1">
      <c r="B51" s="24"/>
      <c r="C51" s="35" t="s">
        <v>121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2"/>
      <c r="B52" s="43"/>
      <c r="C52" s="44"/>
      <c r="D52" s="44"/>
      <c r="E52" s="173" t="s">
        <v>2389</v>
      </c>
      <c r="F52" s="44"/>
      <c r="G52" s="44"/>
      <c r="H52" s="44"/>
      <c r="I52" s="44"/>
      <c r="J52" s="44"/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12" customHeight="1">
      <c r="A53" s="42"/>
      <c r="B53" s="43"/>
      <c r="C53" s="35" t="s">
        <v>2390</v>
      </c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6.5" customHeight="1">
      <c r="A54" s="42"/>
      <c r="B54" s="43"/>
      <c r="C54" s="44"/>
      <c r="D54" s="44"/>
      <c r="E54" s="73" t="str">
        <f>E11</f>
        <v>D.1.4.1 - ZDRAVOTNĚ TECHNICKÉ INSTALACE</v>
      </c>
      <c r="F54" s="44"/>
      <c r="G54" s="44"/>
      <c r="H54" s="44"/>
      <c r="I54" s="44"/>
      <c r="J54" s="44"/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6.96" customHeight="1">
      <c r="A55" s="42"/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2" customHeight="1">
      <c r="A56" s="42"/>
      <c r="B56" s="43"/>
      <c r="C56" s="35" t="s">
        <v>22</v>
      </c>
      <c r="D56" s="44"/>
      <c r="E56" s="44"/>
      <c r="F56" s="30" t="str">
        <f>F14</f>
        <v>Plzeň, pozemky parc. č. 2401/20, 2401/22</v>
      </c>
      <c r="G56" s="44"/>
      <c r="H56" s="44"/>
      <c r="I56" s="35" t="s">
        <v>24</v>
      </c>
      <c r="J56" s="76" t="str">
        <f>IF(J14="","",J14)</f>
        <v>4. 1. 2024</v>
      </c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6.96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40.05" customHeight="1">
      <c r="A58" s="42"/>
      <c r="B58" s="43"/>
      <c r="C58" s="35" t="s">
        <v>30</v>
      </c>
      <c r="D58" s="44"/>
      <c r="E58" s="44"/>
      <c r="F58" s="30" t="str">
        <f>E17</f>
        <v>ZŠ a MŠ pro zrakově postižené a vady řeči</v>
      </c>
      <c r="G58" s="44"/>
      <c r="H58" s="44"/>
      <c r="I58" s="35" t="s">
        <v>39</v>
      </c>
      <c r="J58" s="40" t="str">
        <f>E23</f>
        <v>ing. arch. Pavel Šticha– archa architekt</v>
      </c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15.15" customHeight="1">
      <c r="A59" s="42"/>
      <c r="B59" s="43"/>
      <c r="C59" s="35" t="s">
        <v>37</v>
      </c>
      <c r="D59" s="44"/>
      <c r="E59" s="44"/>
      <c r="F59" s="30" t="str">
        <f>IF(E20="","",E20)</f>
        <v>Vyplň údaj</v>
      </c>
      <c r="G59" s="44"/>
      <c r="H59" s="44"/>
      <c r="I59" s="35" t="s">
        <v>44</v>
      </c>
      <c r="J59" s="40" t="str">
        <f>E26</f>
        <v>Eva Vopalecká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</row>
    <row r="60" s="2" customFormat="1" ht="10.32" customHeight="1">
      <c r="A60" s="42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148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 s="2" customFormat="1" ht="29.28" customHeight="1">
      <c r="A61" s="42"/>
      <c r="B61" s="43"/>
      <c r="C61" s="174" t="s">
        <v>125</v>
      </c>
      <c r="D61" s="175"/>
      <c r="E61" s="175"/>
      <c r="F61" s="175"/>
      <c r="G61" s="175"/>
      <c r="H61" s="175"/>
      <c r="I61" s="175"/>
      <c r="J61" s="176" t="s">
        <v>126</v>
      </c>
      <c r="K61" s="175"/>
      <c r="L61" s="14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10.32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4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22.8" customHeight="1">
      <c r="A63" s="42"/>
      <c r="B63" s="43"/>
      <c r="C63" s="177" t="s">
        <v>81</v>
      </c>
      <c r="D63" s="44"/>
      <c r="E63" s="44"/>
      <c r="F63" s="44"/>
      <c r="G63" s="44"/>
      <c r="H63" s="44"/>
      <c r="I63" s="44"/>
      <c r="J63" s="106">
        <f>J94</f>
        <v>0</v>
      </c>
      <c r="K63" s="44"/>
      <c r="L63" s="14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U63" s="20" t="s">
        <v>127</v>
      </c>
    </row>
    <row r="64" s="9" customFormat="1" ht="24.96" customHeight="1">
      <c r="A64" s="9"/>
      <c r="B64" s="178"/>
      <c r="C64" s="179"/>
      <c r="D64" s="180" t="s">
        <v>128</v>
      </c>
      <c r="E64" s="181"/>
      <c r="F64" s="181"/>
      <c r="G64" s="181"/>
      <c r="H64" s="181"/>
      <c r="I64" s="181"/>
      <c r="J64" s="182">
        <f>J95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9"/>
      <c r="D65" s="185" t="s">
        <v>129</v>
      </c>
      <c r="E65" s="186"/>
      <c r="F65" s="186"/>
      <c r="G65" s="186"/>
      <c r="H65" s="186"/>
      <c r="I65" s="186"/>
      <c r="J65" s="187">
        <f>J96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9"/>
      <c r="D66" s="185" t="s">
        <v>442</v>
      </c>
      <c r="E66" s="186"/>
      <c r="F66" s="186"/>
      <c r="G66" s="186"/>
      <c r="H66" s="186"/>
      <c r="I66" s="186"/>
      <c r="J66" s="187">
        <f>J139</f>
        <v>0</v>
      </c>
      <c r="K66" s="129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9"/>
      <c r="D67" s="185" t="s">
        <v>444</v>
      </c>
      <c r="E67" s="186"/>
      <c r="F67" s="186"/>
      <c r="G67" s="186"/>
      <c r="H67" s="186"/>
      <c r="I67" s="186"/>
      <c r="J67" s="187">
        <f>J153</f>
        <v>0</v>
      </c>
      <c r="K67" s="129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9"/>
      <c r="D68" s="185" t="s">
        <v>2392</v>
      </c>
      <c r="E68" s="186"/>
      <c r="F68" s="186"/>
      <c r="G68" s="186"/>
      <c r="H68" s="186"/>
      <c r="I68" s="186"/>
      <c r="J68" s="187">
        <f>J159</f>
        <v>0</v>
      </c>
      <c r="K68" s="129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9"/>
      <c r="D69" s="185" t="s">
        <v>447</v>
      </c>
      <c r="E69" s="186"/>
      <c r="F69" s="186"/>
      <c r="G69" s="186"/>
      <c r="H69" s="186"/>
      <c r="I69" s="186"/>
      <c r="J69" s="187">
        <f>J176</f>
        <v>0</v>
      </c>
      <c r="K69" s="129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8"/>
      <c r="C70" s="179"/>
      <c r="D70" s="180" t="s">
        <v>132</v>
      </c>
      <c r="E70" s="181"/>
      <c r="F70" s="181"/>
      <c r="G70" s="181"/>
      <c r="H70" s="181"/>
      <c r="I70" s="181"/>
      <c r="J70" s="182">
        <f>J179</f>
        <v>0</v>
      </c>
      <c r="K70" s="179"/>
      <c r="L70" s="18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4"/>
      <c r="C71" s="129"/>
      <c r="D71" s="185" t="s">
        <v>451</v>
      </c>
      <c r="E71" s="186"/>
      <c r="F71" s="186"/>
      <c r="G71" s="186"/>
      <c r="H71" s="186"/>
      <c r="I71" s="186"/>
      <c r="J71" s="187">
        <f>J180</f>
        <v>0</v>
      </c>
      <c r="K71" s="129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8"/>
      <c r="C72" s="179"/>
      <c r="D72" s="180" t="s">
        <v>458</v>
      </c>
      <c r="E72" s="181"/>
      <c r="F72" s="181"/>
      <c r="G72" s="181"/>
      <c r="H72" s="181"/>
      <c r="I72" s="181"/>
      <c r="J72" s="182">
        <f>J194</f>
        <v>0</v>
      </c>
      <c r="K72" s="179"/>
      <c r="L72" s="18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4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6.96" customHeight="1">
      <c r="A74" s="42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8" s="2" customFormat="1" ht="6.96" customHeight="1">
      <c r="A78" s="42"/>
      <c r="B78" s="65"/>
      <c r="C78" s="66"/>
      <c r="D78" s="66"/>
      <c r="E78" s="66"/>
      <c r="F78" s="66"/>
      <c r="G78" s="66"/>
      <c r="H78" s="66"/>
      <c r="I78" s="66"/>
      <c r="J78" s="66"/>
      <c r="K78" s="66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24.96" customHeight="1">
      <c r="A79" s="42"/>
      <c r="B79" s="43"/>
      <c r="C79" s="26" t="s">
        <v>141</v>
      </c>
      <c r="D79" s="44"/>
      <c r="E79" s="44"/>
      <c r="F79" s="44"/>
      <c r="G79" s="44"/>
      <c r="H79" s="44"/>
      <c r="I79" s="44"/>
      <c r="J79" s="44"/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4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2" customHeight="1">
      <c r="A81" s="42"/>
      <c r="B81" s="43"/>
      <c r="C81" s="35" t="s">
        <v>16</v>
      </c>
      <c r="D81" s="44"/>
      <c r="E81" s="44"/>
      <c r="F81" s="44"/>
      <c r="G81" s="44"/>
      <c r="H81" s="44"/>
      <c r="I81" s="44"/>
      <c r="J81" s="44"/>
      <c r="K81" s="44"/>
      <c r="L81" s="14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6.5" customHeight="1">
      <c r="A82" s="42"/>
      <c r="B82" s="43"/>
      <c r="C82" s="44"/>
      <c r="D82" s="44"/>
      <c r="E82" s="173" t="str">
        <f>E7</f>
        <v>Přístavba školní jídelny a rozšíření tříd v 1NP v pavilonu č 3</v>
      </c>
      <c r="F82" s="35"/>
      <c r="G82" s="35"/>
      <c r="H82" s="35"/>
      <c r="I82" s="44"/>
      <c r="J82" s="44"/>
      <c r="K82" s="44"/>
      <c r="L82" s="14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1" customFormat="1" ht="12" customHeight="1">
      <c r="B83" s="24"/>
      <c r="C83" s="35" t="s">
        <v>121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2" customFormat="1" ht="16.5" customHeight="1">
      <c r="A84" s="42"/>
      <c r="B84" s="43"/>
      <c r="C84" s="44"/>
      <c r="D84" s="44"/>
      <c r="E84" s="173" t="s">
        <v>2389</v>
      </c>
      <c r="F84" s="44"/>
      <c r="G84" s="44"/>
      <c r="H84" s="44"/>
      <c r="I84" s="44"/>
      <c r="J84" s="44"/>
      <c r="K84" s="44"/>
      <c r="L84" s="14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12" customHeight="1">
      <c r="A85" s="42"/>
      <c r="B85" s="43"/>
      <c r="C85" s="35" t="s">
        <v>2390</v>
      </c>
      <c r="D85" s="44"/>
      <c r="E85" s="44"/>
      <c r="F85" s="44"/>
      <c r="G85" s="44"/>
      <c r="H85" s="44"/>
      <c r="I85" s="44"/>
      <c r="J85" s="44"/>
      <c r="K85" s="44"/>
      <c r="L85" s="14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16.5" customHeight="1">
      <c r="A86" s="42"/>
      <c r="B86" s="43"/>
      <c r="C86" s="44"/>
      <c r="D86" s="44"/>
      <c r="E86" s="73" t="str">
        <f>E11</f>
        <v>D.1.4.1 - ZDRAVOTNĚ TECHNICKÉ INSTALACE</v>
      </c>
      <c r="F86" s="44"/>
      <c r="G86" s="44"/>
      <c r="H86" s="44"/>
      <c r="I86" s="44"/>
      <c r="J86" s="44"/>
      <c r="K86" s="44"/>
      <c r="L86" s="14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6.96" customHeight="1">
      <c r="A87" s="42"/>
      <c r="B87" s="43"/>
      <c r="C87" s="44"/>
      <c r="D87" s="44"/>
      <c r="E87" s="44"/>
      <c r="F87" s="44"/>
      <c r="G87" s="44"/>
      <c r="H87" s="44"/>
      <c r="I87" s="44"/>
      <c r="J87" s="44"/>
      <c r="K87" s="44"/>
      <c r="L87" s="14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12" customHeight="1">
      <c r="A88" s="42"/>
      <c r="B88" s="43"/>
      <c r="C88" s="35" t="s">
        <v>22</v>
      </c>
      <c r="D88" s="44"/>
      <c r="E88" s="44"/>
      <c r="F88" s="30" t="str">
        <f>F14</f>
        <v>Plzeň, pozemky parc. č. 2401/20, 2401/22</v>
      </c>
      <c r="G88" s="44"/>
      <c r="H88" s="44"/>
      <c r="I88" s="35" t="s">
        <v>24</v>
      </c>
      <c r="J88" s="76" t="str">
        <f>IF(J14="","",J14)</f>
        <v>4. 1. 2024</v>
      </c>
      <c r="K88" s="44"/>
      <c r="L88" s="14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6.96" customHeight="1">
      <c r="A89" s="42"/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14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40.05" customHeight="1">
      <c r="A90" s="42"/>
      <c r="B90" s="43"/>
      <c r="C90" s="35" t="s">
        <v>30</v>
      </c>
      <c r="D90" s="44"/>
      <c r="E90" s="44"/>
      <c r="F90" s="30" t="str">
        <f>E17</f>
        <v>ZŠ a MŠ pro zrakově postižené a vady řeči</v>
      </c>
      <c r="G90" s="44"/>
      <c r="H90" s="44"/>
      <c r="I90" s="35" t="s">
        <v>39</v>
      </c>
      <c r="J90" s="40" t="str">
        <f>E23</f>
        <v>ing. arch. Pavel Šticha– archa architekt</v>
      </c>
      <c r="K90" s="44"/>
      <c r="L90" s="14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15.15" customHeight="1">
      <c r="A91" s="42"/>
      <c r="B91" s="43"/>
      <c r="C91" s="35" t="s">
        <v>37</v>
      </c>
      <c r="D91" s="44"/>
      <c r="E91" s="44"/>
      <c r="F91" s="30" t="str">
        <f>IF(E20="","",E20)</f>
        <v>Vyplň údaj</v>
      </c>
      <c r="G91" s="44"/>
      <c r="H91" s="44"/>
      <c r="I91" s="35" t="s">
        <v>44</v>
      </c>
      <c r="J91" s="40" t="str">
        <f>E26</f>
        <v>Eva Vopalecká</v>
      </c>
      <c r="K91" s="44"/>
      <c r="L91" s="148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10.32" customHeight="1">
      <c r="A92" s="42"/>
      <c r="B92" s="43"/>
      <c r="C92" s="44"/>
      <c r="D92" s="44"/>
      <c r="E92" s="44"/>
      <c r="F92" s="44"/>
      <c r="G92" s="44"/>
      <c r="H92" s="44"/>
      <c r="I92" s="44"/>
      <c r="J92" s="44"/>
      <c r="K92" s="44"/>
      <c r="L92" s="148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11" customFormat="1" ht="29.28" customHeight="1">
      <c r="A93" s="189"/>
      <c r="B93" s="190"/>
      <c r="C93" s="191" t="s">
        <v>142</v>
      </c>
      <c r="D93" s="192" t="s">
        <v>68</v>
      </c>
      <c r="E93" s="192" t="s">
        <v>64</v>
      </c>
      <c r="F93" s="192" t="s">
        <v>65</v>
      </c>
      <c r="G93" s="192" t="s">
        <v>143</v>
      </c>
      <c r="H93" s="192" t="s">
        <v>144</v>
      </c>
      <c r="I93" s="192" t="s">
        <v>145</v>
      </c>
      <c r="J93" s="192" t="s">
        <v>126</v>
      </c>
      <c r="K93" s="193" t="s">
        <v>146</v>
      </c>
      <c r="L93" s="194"/>
      <c r="M93" s="96" t="s">
        <v>36</v>
      </c>
      <c r="N93" s="97" t="s">
        <v>53</v>
      </c>
      <c r="O93" s="97" t="s">
        <v>147</v>
      </c>
      <c r="P93" s="97" t="s">
        <v>148</v>
      </c>
      <c r="Q93" s="97" t="s">
        <v>149</v>
      </c>
      <c r="R93" s="97" t="s">
        <v>150</v>
      </c>
      <c r="S93" s="97" t="s">
        <v>151</v>
      </c>
      <c r="T93" s="98" t="s">
        <v>152</v>
      </c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="2" customFormat="1" ht="22.8" customHeight="1">
      <c r="A94" s="42"/>
      <c r="B94" s="43"/>
      <c r="C94" s="103" t="s">
        <v>153</v>
      </c>
      <c r="D94" s="44"/>
      <c r="E94" s="44"/>
      <c r="F94" s="44"/>
      <c r="G94" s="44"/>
      <c r="H94" s="44"/>
      <c r="I94" s="44"/>
      <c r="J94" s="195">
        <f>BK94</f>
        <v>0</v>
      </c>
      <c r="K94" s="44"/>
      <c r="L94" s="48"/>
      <c r="M94" s="99"/>
      <c r="N94" s="196"/>
      <c r="O94" s="100"/>
      <c r="P94" s="197">
        <f>P95+P179+P194</f>
        <v>0</v>
      </c>
      <c r="Q94" s="100"/>
      <c r="R94" s="197">
        <f>R95+R179+R194</f>
        <v>33.78759238</v>
      </c>
      <c r="S94" s="100"/>
      <c r="T94" s="198">
        <f>T95+T179+T194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T94" s="20" t="s">
        <v>82</v>
      </c>
      <c r="AU94" s="20" t="s">
        <v>127</v>
      </c>
      <c r="BK94" s="199">
        <f>BK95+BK179+BK194</f>
        <v>0</v>
      </c>
    </row>
    <row r="95" s="12" customFormat="1" ht="25.92" customHeight="1">
      <c r="A95" s="12"/>
      <c r="B95" s="200"/>
      <c r="C95" s="201"/>
      <c r="D95" s="202" t="s">
        <v>82</v>
      </c>
      <c r="E95" s="203" t="s">
        <v>154</v>
      </c>
      <c r="F95" s="203" t="s">
        <v>155</v>
      </c>
      <c r="G95" s="201"/>
      <c r="H95" s="201"/>
      <c r="I95" s="204"/>
      <c r="J95" s="205">
        <f>BK95</f>
        <v>0</v>
      </c>
      <c r="K95" s="201"/>
      <c r="L95" s="206"/>
      <c r="M95" s="207"/>
      <c r="N95" s="208"/>
      <c r="O95" s="208"/>
      <c r="P95" s="209">
        <f>P96+P139+P153+P159+P176</f>
        <v>0</v>
      </c>
      <c r="Q95" s="208"/>
      <c r="R95" s="209">
        <f>R96+R139+R153+R159+R176</f>
        <v>33.77199238</v>
      </c>
      <c r="S95" s="208"/>
      <c r="T95" s="210">
        <f>T96+T139+T153+T159+T176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91</v>
      </c>
      <c r="AT95" s="212" t="s">
        <v>82</v>
      </c>
      <c r="AU95" s="212" t="s">
        <v>83</v>
      </c>
      <c r="AY95" s="211" t="s">
        <v>156</v>
      </c>
      <c r="BK95" s="213">
        <f>BK96+BK139+BK153+BK159+BK176</f>
        <v>0</v>
      </c>
    </row>
    <row r="96" s="12" customFormat="1" ht="22.8" customHeight="1">
      <c r="A96" s="12"/>
      <c r="B96" s="200"/>
      <c r="C96" s="201"/>
      <c r="D96" s="202" t="s">
        <v>82</v>
      </c>
      <c r="E96" s="214" t="s">
        <v>91</v>
      </c>
      <c r="F96" s="214" t="s">
        <v>157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SUM(P97:P138)</f>
        <v>0</v>
      </c>
      <c r="Q96" s="208"/>
      <c r="R96" s="209">
        <f>SUM(R97:R138)</f>
        <v>3.48</v>
      </c>
      <c r="S96" s="208"/>
      <c r="T96" s="210">
        <f>SUM(T97:T138)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91</v>
      </c>
      <c r="AT96" s="212" t="s">
        <v>82</v>
      </c>
      <c r="AU96" s="212" t="s">
        <v>91</v>
      </c>
      <c r="AY96" s="211" t="s">
        <v>156</v>
      </c>
      <c r="BK96" s="213">
        <f>SUM(BK97:BK138)</f>
        <v>0</v>
      </c>
    </row>
    <row r="97" s="2" customFormat="1" ht="24.15" customHeight="1">
      <c r="A97" s="42"/>
      <c r="B97" s="43"/>
      <c r="C97" s="216" t="s">
        <v>91</v>
      </c>
      <c r="D97" s="216" t="s">
        <v>158</v>
      </c>
      <c r="E97" s="217" t="s">
        <v>2393</v>
      </c>
      <c r="F97" s="218" t="s">
        <v>2394</v>
      </c>
      <c r="G97" s="219" t="s">
        <v>190</v>
      </c>
      <c r="H97" s="220">
        <v>22.5</v>
      </c>
      <c r="I97" s="221"/>
      <c r="J97" s="222">
        <f>ROUND(I97*H97,2)</f>
        <v>0</v>
      </c>
      <c r="K97" s="218" t="s">
        <v>162</v>
      </c>
      <c r="L97" s="48"/>
      <c r="M97" s="223" t="s">
        <v>36</v>
      </c>
      <c r="N97" s="224" t="s">
        <v>54</v>
      </c>
      <c r="O97" s="88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R97" s="227" t="s">
        <v>163</v>
      </c>
      <c r="AT97" s="227" t="s">
        <v>158</v>
      </c>
      <c r="AU97" s="227" t="s">
        <v>94</v>
      </c>
      <c r="AY97" s="20" t="s">
        <v>156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91</v>
      </c>
      <c r="BK97" s="228">
        <f>ROUND(I97*H97,2)</f>
        <v>0</v>
      </c>
      <c r="BL97" s="20" t="s">
        <v>163</v>
      </c>
      <c r="BM97" s="227" t="s">
        <v>2395</v>
      </c>
    </row>
    <row r="98" s="2" customFormat="1">
      <c r="A98" s="42"/>
      <c r="B98" s="43"/>
      <c r="C98" s="44"/>
      <c r="D98" s="229" t="s">
        <v>165</v>
      </c>
      <c r="E98" s="44"/>
      <c r="F98" s="230" t="s">
        <v>2396</v>
      </c>
      <c r="G98" s="44"/>
      <c r="H98" s="44"/>
      <c r="I98" s="231"/>
      <c r="J98" s="44"/>
      <c r="K98" s="44"/>
      <c r="L98" s="48"/>
      <c r="M98" s="232"/>
      <c r="N98" s="233"/>
      <c r="O98" s="88"/>
      <c r="P98" s="88"/>
      <c r="Q98" s="88"/>
      <c r="R98" s="88"/>
      <c r="S98" s="88"/>
      <c r="T98" s="89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T98" s="20" t="s">
        <v>165</v>
      </c>
      <c r="AU98" s="20" t="s">
        <v>94</v>
      </c>
    </row>
    <row r="99" s="13" customFormat="1">
      <c r="A99" s="13"/>
      <c r="B99" s="234"/>
      <c r="C99" s="235"/>
      <c r="D99" s="236" t="s">
        <v>167</v>
      </c>
      <c r="E99" s="237" t="s">
        <v>36</v>
      </c>
      <c r="F99" s="238" t="s">
        <v>2397</v>
      </c>
      <c r="G99" s="235"/>
      <c r="H99" s="237" t="s">
        <v>36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167</v>
      </c>
      <c r="AU99" s="244" t="s">
        <v>94</v>
      </c>
      <c r="AV99" s="13" t="s">
        <v>91</v>
      </c>
      <c r="AW99" s="13" t="s">
        <v>43</v>
      </c>
      <c r="AX99" s="13" t="s">
        <v>83</v>
      </c>
      <c r="AY99" s="244" t="s">
        <v>156</v>
      </c>
    </row>
    <row r="100" s="14" customFormat="1">
      <c r="A100" s="14"/>
      <c r="B100" s="245"/>
      <c r="C100" s="246"/>
      <c r="D100" s="236" t="s">
        <v>167</v>
      </c>
      <c r="E100" s="247" t="s">
        <v>36</v>
      </c>
      <c r="F100" s="248" t="s">
        <v>2398</v>
      </c>
      <c r="G100" s="246"/>
      <c r="H100" s="249">
        <v>22.5</v>
      </c>
      <c r="I100" s="250"/>
      <c r="J100" s="246"/>
      <c r="K100" s="246"/>
      <c r="L100" s="251"/>
      <c r="M100" s="252"/>
      <c r="N100" s="253"/>
      <c r="O100" s="253"/>
      <c r="P100" s="253"/>
      <c r="Q100" s="253"/>
      <c r="R100" s="253"/>
      <c r="S100" s="253"/>
      <c r="T100" s="25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5" t="s">
        <v>167</v>
      </c>
      <c r="AU100" s="255" t="s">
        <v>94</v>
      </c>
      <c r="AV100" s="14" t="s">
        <v>94</v>
      </c>
      <c r="AW100" s="14" t="s">
        <v>43</v>
      </c>
      <c r="AX100" s="14" t="s">
        <v>91</v>
      </c>
      <c r="AY100" s="255" t="s">
        <v>156</v>
      </c>
    </row>
    <row r="101" s="2" customFormat="1" ht="24.15" customHeight="1">
      <c r="A101" s="42"/>
      <c r="B101" s="43"/>
      <c r="C101" s="216" t="s">
        <v>94</v>
      </c>
      <c r="D101" s="216" t="s">
        <v>158</v>
      </c>
      <c r="E101" s="217" t="s">
        <v>466</v>
      </c>
      <c r="F101" s="218" t="s">
        <v>467</v>
      </c>
      <c r="G101" s="219" t="s">
        <v>190</v>
      </c>
      <c r="H101" s="220">
        <v>3.5</v>
      </c>
      <c r="I101" s="221"/>
      <c r="J101" s="222">
        <f>ROUND(I101*H101,2)</f>
        <v>0</v>
      </c>
      <c r="K101" s="218" t="s">
        <v>162</v>
      </c>
      <c r="L101" s="48"/>
      <c r="M101" s="223" t="s">
        <v>36</v>
      </c>
      <c r="N101" s="224" t="s">
        <v>54</v>
      </c>
      <c r="O101" s="88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27" t="s">
        <v>163</v>
      </c>
      <c r="AT101" s="227" t="s">
        <v>158</v>
      </c>
      <c r="AU101" s="227" t="s">
        <v>94</v>
      </c>
      <c r="AY101" s="20" t="s">
        <v>156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91</v>
      </c>
      <c r="BK101" s="228">
        <f>ROUND(I101*H101,2)</f>
        <v>0</v>
      </c>
      <c r="BL101" s="20" t="s">
        <v>163</v>
      </c>
      <c r="BM101" s="227" t="s">
        <v>2399</v>
      </c>
    </row>
    <row r="102" s="2" customFormat="1">
      <c r="A102" s="42"/>
      <c r="B102" s="43"/>
      <c r="C102" s="44"/>
      <c r="D102" s="229" t="s">
        <v>165</v>
      </c>
      <c r="E102" s="44"/>
      <c r="F102" s="230" t="s">
        <v>469</v>
      </c>
      <c r="G102" s="44"/>
      <c r="H102" s="44"/>
      <c r="I102" s="231"/>
      <c r="J102" s="44"/>
      <c r="K102" s="44"/>
      <c r="L102" s="48"/>
      <c r="M102" s="232"/>
      <c r="N102" s="233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165</v>
      </c>
      <c r="AU102" s="20" t="s">
        <v>94</v>
      </c>
    </row>
    <row r="103" s="13" customFormat="1">
      <c r="A103" s="13"/>
      <c r="B103" s="234"/>
      <c r="C103" s="235"/>
      <c r="D103" s="236" t="s">
        <v>167</v>
      </c>
      <c r="E103" s="237" t="s">
        <v>36</v>
      </c>
      <c r="F103" s="238" t="s">
        <v>2400</v>
      </c>
      <c r="G103" s="235"/>
      <c r="H103" s="237" t="s">
        <v>36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167</v>
      </c>
      <c r="AU103" s="244" t="s">
        <v>94</v>
      </c>
      <c r="AV103" s="13" t="s">
        <v>91</v>
      </c>
      <c r="AW103" s="13" t="s">
        <v>43</v>
      </c>
      <c r="AX103" s="13" t="s">
        <v>83</v>
      </c>
      <c r="AY103" s="244" t="s">
        <v>156</v>
      </c>
    </row>
    <row r="104" s="14" customFormat="1">
      <c r="A104" s="14"/>
      <c r="B104" s="245"/>
      <c r="C104" s="246"/>
      <c r="D104" s="236" t="s">
        <v>167</v>
      </c>
      <c r="E104" s="247" t="s">
        <v>36</v>
      </c>
      <c r="F104" s="248" t="s">
        <v>2401</v>
      </c>
      <c r="G104" s="246"/>
      <c r="H104" s="249">
        <v>3.5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5" t="s">
        <v>167</v>
      </c>
      <c r="AU104" s="255" t="s">
        <v>94</v>
      </c>
      <c r="AV104" s="14" t="s">
        <v>94</v>
      </c>
      <c r="AW104" s="14" t="s">
        <v>43</v>
      </c>
      <c r="AX104" s="14" t="s">
        <v>91</v>
      </c>
      <c r="AY104" s="255" t="s">
        <v>156</v>
      </c>
    </row>
    <row r="105" s="2" customFormat="1" ht="33" customHeight="1">
      <c r="A105" s="42"/>
      <c r="B105" s="43"/>
      <c r="C105" s="216" t="s">
        <v>181</v>
      </c>
      <c r="D105" s="216" t="s">
        <v>158</v>
      </c>
      <c r="E105" s="217" t="s">
        <v>2402</v>
      </c>
      <c r="F105" s="218" t="s">
        <v>2403</v>
      </c>
      <c r="G105" s="219" t="s">
        <v>190</v>
      </c>
      <c r="H105" s="220">
        <v>2.3599999999999999</v>
      </c>
      <c r="I105" s="221"/>
      <c r="J105" s="222">
        <f>ROUND(I105*H105,2)</f>
        <v>0</v>
      </c>
      <c r="K105" s="218" t="s">
        <v>162</v>
      </c>
      <c r="L105" s="48"/>
      <c r="M105" s="223" t="s">
        <v>36</v>
      </c>
      <c r="N105" s="224" t="s">
        <v>54</v>
      </c>
      <c r="O105" s="88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27" t="s">
        <v>163</v>
      </c>
      <c r="AT105" s="227" t="s">
        <v>158</v>
      </c>
      <c r="AU105" s="227" t="s">
        <v>94</v>
      </c>
      <c r="AY105" s="20" t="s">
        <v>156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91</v>
      </c>
      <c r="BK105" s="228">
        <f>ROUND(I105*H105,2)</f>
        <v>0</v>
      </c>
      <c r="BL105" s="20" t="s">
        <v>163</v>
      </c>
      <c r="BM105" s="227" t="s">
        <v>2404</v>
      </c>
    </row>
    <row r="106" s="2" customFormat="1">
      <c r="A106" s="42"/>
      <c r="B106" s="43"/>
      <c r="C106" s="44"/>
      <c r="D106" s="229" t="s">
        <v>165</v>
      </c>
      <c r="E106" s="44"/>
      <c r="F106" s="230" t="s">
        <v>2405</v>
      </c>
      <c r="G106" s="44"/>
      <c r="H106" s="44"/>
      <c r="I106" s="231"/>
      <c r="J106" s="44"/>
      <c r="K106" s="44"/>
      <c r="L106" s="48"/>
      <c r="M106" s="232"/>
      <c r="N106" s="233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165</v>
      </c>
      <c r="AU106" s="20" t="s">
        <v>94</v>
      </c>
    </row>
    <row r="107" s="13" customFormat="1">
      <c r="A107" s="13"/>
      <c r="B107" s="234"/>
      <c r="C107" s="235"/>
      <c r="D107" s="236" t="s">
        <v>167</v>
      </c>
      <c r="E107" s="237" t="s">
        <v>36</v>
      </c>
      <c r="F107" s="238" t="s">
        <v>2406</v>
      </c>
      <c r="G107" s="235"/>
      <c r="H107" s="237" t="s">
        <v>36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167</v>
      </c>
      <c r="AU107" s="244" t="s">
        <v>94</v>
      </c>
      <c r="AV107" s="13" t="s">
        <v>91</v>
      </c>
      <c r="AW107" s="13" t="s">
        <v>43</v>
      </c>
      <c r="AX107" s="13" t="s">
        <v>83</v>
      </c>
      <c r="AY107" s="244" t="s">
        <v>156</v>
      </c>
    </row>
    <row r="108" s="14" customFormat="1">
      <c r="A108" s="14"/>
      <c r="B108" s="245"/>
      <c r="C108" s="246"/>
      <c r="D108" s="236" t="s">
        <v>167</v>
      </c>
      <c r="E108" s="247" t="s">
        <v>36</v>
      </c>
      <c r="F108" s="248" t="s">
        <v>2407</v>
      </c>
      <c r="G108" s="246"/>
      <c r="H108" s="249">
        <v>2.3599999999999999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5" t="s">
        <v>167</v>
      </c>
      <c r="AU108" s="255" t="s">
        <v>94</v>
      </c>
      <c r="AV108" s="14" t="s">
        <v>94</v>
      </c>
      <c r="AW108" s="14" t="s">
        <v>43</v>
      </c>
      <c r="AX108" s="14" t="s">
        <v>91</v>
      </c>
      <c r="AY108" s="255" t="s">
        <v>156</v>
      </c>
    </row>
    <row r="109" s="2" customFormat="1" ht="37.8" customHeight="1">
      <c r="A109" s="42"/>
      <c r="B109" s="43"/>
      <c r="C109" s="216" t="s">
        <v>163</v>
      </c>
      <c r="D109" s="216" t="s">
        <v>158</v>
      </c>
      <c r="E109" s="217" t="s">
        <v>482</v>
      </c>
      <c r="F109" s="218" t="s">
        <v>483</v>
      </c>
      <c r="G109" s="219" t="s">
        <v>190</v>
      </c>
      <c r="H109" s="220">
        <v>24.82</v>
      </c>
      <c r="I109" s="221"/>
      <c r="J109" s="222">
        <f>ROUND(I109*H109,2)</f>
        <v>0</v>
      </c>
      <c r="K109" s="218" t="s">
        <v>162</v>
      </c>
      <c r="L109" s="48"/>
      <c r="M109" s="223" t="s">
        <v>36</v>
      </c>
      <c r="N109" s="224" t="s">
        <v>54</v>
      </c>
      <c r="O109" s="88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27" t="s">
        <v>163</v>
      </c>
      <c r="AT109" s="227" t="s">
        <v>158</v>
      </c>
      <c r="AU109" s="227" t="s">
        <v>94</v>
      </c>
      <c r="AY109" s="20" t="s">
        <v>156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91</v>
      </c>
      <c r="BK109" s="228">
        <f>ROUND(I109*H109,2)</f>
        <v>0</v>
      </c>
      <c r="BL109" s="20" t="s">
        <v>163</v>
      </c>
      <c r="BM109" s="227" t="s">
        <v>2408</v>
      </c>
    </row>
    <row r="110" s="2" customFormat="1">
      <c r="A110" s="42"/>
      <c r="B110" s="43"/>
      <c r="C110" s="44"/>
      <c r="D110" s="229" t="s">
        <v>165</v>
      </c>
      <c r="E110" s="44"/>
      <c r="F110" s="230" t="s">
        <v>485</v>
      </c>
      <c r="G110" s="44"/>
      <c r="H110" s="44"/>
      <c r="I110" s="231"/>
      <c r="J110" s="44"/>
      <c r="K110" s="44"/>
      <c r="L110" s="48"/>
      <c r="M110" s="232"/>
      <c r="N110" s="233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165</v>
      </c>
      <c r="AU110" s="20" t="s">
        <v>94</v>
      </c>
    </row>
    <row r="111" s="14" customFormat="1">
      <c r="A111" s="14"/>
      <c r="B111" s="245"/>
      <c r="C111" s="246"/>
      <c r="D111" s="236" t="s">
        <v>167</v>
      </c>
      <c r="E111" s="247" t="s">
        <v>36</v>
      </c>
      <c r="F111" s="248" t="s">
        <v>2398</v>
      </c>
      <c r="G111" s="246"/>
      <c r="H111" s="249">
        <v>22.5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5" t="s">
        <v>167</v>
      </c>
      <c r="AU111" s="255" t="s">
        <v>94</v>
      </c>
      <c r="AV111" s="14" t="s">
        <v>94</v>
      </c>
      <c r="AW111" s="14" t="s">
        <v>43</v>
      </c>
      <c r="AX111" s="14" t="s">
        <v>83</v>
      </c>
      <c r="AY111" s="255" t="s">
        <v>156</v>
      </c>
    </row>
    <row r="112" s="14" customFormat="1">
      <c r="A112" s="14"/>
      <c r="B112" s="245"/>
      <c r="C112" s="246"/>
      <c r="D112" s="236" t="s">
        <v>167</v>
      </c>
      <c r="E112" s="247" t="s">
        <v>36</v>
      </c>
      <c r="F112" s="248" t="s">
        <v>2401</v>
      </c>
      <c r="G112" s="246"/>
      <c r="H112" s="249">
        <v>3.5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167</v>
      </c>
      <c r="AU112" s="255" t="s">
        <v>94</v>
      </c>
      <c r="AV112" s="14" t="s">
        <v>94</v>
      </c>
      <c r="AW112" s="14" t="s">
        <v>43</v>
      </c>
      <c r="AX112" s="14" t="s">
        <v>83</v>
      </c>
      <c r="AY112" s="255" t="s">
        <v>156</v>
      </c>
    </row>
    <row r="113" s="14" customFormat="1">
      <c r="A113" s="14"/>
      <c r="B113" s="245"/>
      <c r="C113" s="246"/>
      <c r="D113" s="236" t="s">
        <v>167</v>
      </c>
      <c r="E113" s="247" t="s">
        <v>36</v>
      </c>
      <c r="F113" s="248" t="s">
        <v>2409</v>
      </c>
      <c r="G113" s="246"/>
      <c r="H113" s="249">
        <v>-1.1799999999999999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5" t="s">
        <v>167</v>
      </c>
      <c r="AU113" s="255" t="s">
        <v>94</v>
      </c>
      <c r="AV113" s="14" t="s">
        <v>94</v>
      </c>
      <c r="AW113" s="14" t="s">
        <v>43</v>
      </c>
      <c r="AX113" s="14" t="s">
        <v>83</v>
      </c>
      <c r="AY113" s="255" t="s">
        <v>156</v>
      </c>
    </row>
    <row r="114" s="15" customFormat="1">
      <c r="A114" s="15"/>
      <c r="B114" s="256"/>
      <c r="C114" s="257"/>
      <c r="D114" s="236" t="s">
        <v>167</v>
      </c>
      <c r="E114" s="258" t="s">
        <v>36</v>
      </c>
      <c r="F114" s="259" t="s">
        <v>250</v>
      </c>
      <c r="G114" s="257"/>
      <c r="H114" s="260">
        <v>24.82</v>
      </c>
      <c r="I114" s="261"/>
      <c r="J114" s="257"/>
      <c r="K114" s="257"/>
      <c r="L114" s="262"/>
      <c r="M114" s="263"/>
      <c r="N114" s="264"/>
      <c r="O114" s="264"/>
      <c r="P114" s="264"/>
      <c r="Q114" s="264"/>
      <c r="R114" s="264"/>
      <c r="S114" s="264"/>
      <c r="T114" s="26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6" t="s">
        <v>167</v>
      </c>
      <c r="AU114" s="266" t="s">
        <v>94</v>
      </c>
      <c r="AV114" s="15" t="s">
        <v>163</v>
      </c>
      <c r="AW114" s="15" t="s">
        <v>43</v>
      </c>
      <c r="AX114" s="15" t="s">
        <v>91</v>
      </c>
      <c r="AY114" s="266" t="s">
        <v>156</v>
      </c>
    </row>
    <row r="115" s="2" customFormat="1" ht="37.8" customHeight="1">
      <c r="A115" s="42"/>
      <c r="B115" s="43"/>
      <c r="C115" s="216" t="s">
        <v>195</v>
      </c>
      <c r="D115" s="216" t="s">
        <v>158</v>
      </c>
      <c r="E115" s="217" t="s">
        <v>488</v>
      </c>
      <c r="F115" s="218" t="s">
        <v>489</v>
      </c>
      <c r="G115" s="219" t="s">
        <v>190</v>
      </c>
      <c r="H115" s="220">
        <v>248.19999999999999</v>
      </c>
      <c r="I115" s="221"/>
      <c r="J115" s="222">
        <f>ROUND(I115*H115,2)</f>
        <v>0</v>
      </c>
      <c r="K115" s="218" t="s">
        <v>162</v>
      </c>
      <c r="L115" s="48"/>
      <c r="M115" s="223" t="s">
        <v>36</v>
      </c>
      <c r="N115" s="224" t="s">
        <v>54</v>
      </c>
      <c r="O115" s="88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R115" s="227" t="s">
        <v>163</v>
      </c>
      <c r="AT115" s="227" t="s">
        <v>158</v>
      </c>
      <c r="AU115" s="227" t="s">
        <v>94</v>
      </c>
      <c r="AY115" s="20" t="s">
        <v>156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91</v>
      </c>
      <c r="BK115" s="228">
        <f>ROUND(I115*H115,2)</f>
        <v>0</v>
      </c>
      <c r="BL115" s="20" t="s">
        <v>163</v>
      </c>
      <c r="BM115" s="227" t="s">
        <v>2410</v>
      </c>
    </row>
    <row r="116" s="2" customFormat="1">
      <c r="A116" s="42"/>
      <c r="B116" s="43"/>
      <c r="C116" s="44"/>
      <c r="D116" s="229" t="s">
        <v>165</v>
      </c>
      <c r="E116" s="44"/>
      <c r="F116" s="230" t="s">
        <v>491</v>
      </c>
      <c r="G116" s="44"/>
      <c r="H116" s="44"/>
      <c r="I116" s="231"/>
      <c r="J116" s="44"/>
      <c r="K116" s="44"/>
      <c r="L116" s="48"/>
      <c r="M116" s="232"/>
      <c r="N116" s="233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165</v>
      </c>
      <c r="AU116" s="20" t="s">
        <v>94</v>
      </c>
    </row>
    <row r="117" s="14" customFormat="1">
      <c r="A117" s="14"/>
      <c r="B117" s="245"/>
      <c r="C117" s="246"/>
      <c r="D117" s="236" t="s">
        <v>167</v>
      </c>
      <c r="E117" s="246"/>
      <c r="F117" s="248" t="s">
        <v>2411</v>
      </c>
      <c r="G117" s="246"/>
      <c r="H117" s="249">
        <v>248.19999999999999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167</v>
      </c>
      <c r="AU117" s="255" t="s">
        <v>94</v>
      </c>
      <c r="AV117" s="14" t="s">
        <v>94</v>
      </c>
      <c r="AW117" s="14" t="s">
        <v>4</v>
      </c>
      <c r="AX117" s="14" t="s">
        <v>91</v>
      </c>
      <c r="AY117" s="255" t="s">
        <v>156</v>
      </c>
    </row>
    <row r="118" s="2" customFormat="1" ht="24.15" customHeight="1">
      <c r="A118" s="42"/>
      <c r="B118" s="43"/>
      <c r="C118" s="216" t="s">
        <v>202</v>
      </c>
      <c r="D118" s="216" t="s">
        <v>158</v>
      </c>
      <c r="E118" s="217" t="s">
        <v>493</v>
      </c>
      <c r="F118" s="218" t="s">
        <v>494</v>
      </c>
      <c r="G118" s="219" t="s">
        <v>190</v>
      </c>
      <c r="H118" s="220">
        <v>1.1799999999999999</v>
      </c>
      <c r="I118" s="221"/>
      <c r="J118" s="222">
        <f>ROUND(I118*H118,2)</f>
        <v>0</v>
      </c>
      <c r="K118" s="218" t="s">
        <v>162</v>
      </c>
      <c r="L118" s="48"/>
      <c r="M118" s="223" t="s">
        <v>36</v>
      </c>
      <c r="N118" s="224" t="s">
        <v>54</v>
      </c>
      <c r="O118" s="88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27" t="s">
        <v>163</v>
      </c>
      <c r="AT118" s="227" t="s">
        <v>158</v>
      </c>
      <c r="AU118" s="227" t="s">
        <v>94</v>
      </c>
      <c r="AY118" s="20" t="s">
        <v>156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91</v>
      </c>
      <c r="BK118" s="228">
        <f>ROUND(I118*H118,2)</f>
        <v>0</v>
      </c>
      <c r="BL118" s="20" t="s">
        <v>163</v>
      </c>
      <c r="BM118" s="227" t="s">
        <v>2412</v>
      </c>
    </row>
    <row r="119" s="2" customFormat="1">
      <c r="A119" s="42"/>
      <c r="B119" s="43"/>
      <c r="C119" s="44"/>
      <c r="D119" s="229" t="s">
        <v>165</v>
      </c>
      <c r="E119" s="44"/>
      <c r="F119" s="230" t="s">
        <v>496</v>
      </c>
      <c r="G119" s="44"/>
      <c r="H119" s="44"/>
      <c r="I119" s="231"/>
      <c r="J119" s="44"/>
      <c r="K119" s="44"/>
      <c r="L119" s="48"/>
      <c r="M119" s="232"/>
      <c r="N119" s="233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165</v>
      </c>
      <c r="AU119" s="20" t="s">
        <v>94</v>
      </c>
    </row>
    <row r="120" s="2" customFormat="1" ht="24.15" customHeight="1">
      <c r="A120" s="42"/>
      <c r="B120" s="43"/>
      <c r="C120" s="216" t="s">
        <v>209</v>
      </c>
      <c r="D120" s="216" t="s">
        <v>158</v>
      </c>
      <c r="E120" s="217" t="s">
        <v>505</v>
      </c>
      <c r="F120" s="218" t="s">
        <v>325</v>
      </c>
      <c r="G120" s="219" t="s">
        <v>283</v>
      </c>
      <c r="H120" s="220">
        <v>47.158000000000001</v>
      </c>
      <c r="I120" s="221"/>
      <c r="J120" s="222">
        <f>ROUND(I120*H120,2)</f>
        <v>0</v>
      </c>
      <c r="K120" s="218" t="s">
        <v>162</v>
      </c>
      <c r="L120" s="48"/>
      <c r="M120" s="223" t="s">
        <v>36</v>
      </c>
      <c r="N120" s="224" t="s">
        <v>54</v>
      </c>
      <c r="O120" s="88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27" t="s">
        <v>163</v>
      </c>
      <c r="AT120" s="227" t="s">
        <v>158</v>
      </c>
      <c r="AU120" s="227" t="s">
        <v>94</v>
      </c>
      <c r="AY120" s="20" t="s">
        <v>156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91</v>
      </c>
      <c r="BK120" s="228">
        <f>ROUND(I120*H120,2)</f>
        <v>0</v>
      </c>
      <c r="BL120" s="20" t="s">
        <v>163</v>
      </c>
      <c r="BM120" s="227" t="s">
        <v>2413</v>
      </c>
    </row>
    <row r="121" s="2" customFormat="1">
      <c r="A121" s="42"/>
      <c r="B121" s="43"/>
      <c r="C121" s="44"/>
      <c r="D121" s="229" t="s">
        <v>165</v>
      </c>
      <c r="E121" s="44"/>
      <c r="F121" s="230" t="s">
        <v>507</v>
      </c>
      <c r="G121" s="44"/>
      <c r="H121" s="44"/>
      <c r="I121" s="231"/>
      <c r="J121" s="44"/>
      <c r="K121" s="44"/>
      <c r="L121" s="48"/>
      <c r="M121" s="232"/>
      <c r="N121" s="233"/>
      <c r="O121" s="88"/>
      <c r="P121" s="88"/>
      <c r="Q121" s="88"/>
      <c r="R121" s="88"/>
      <c r="S121" s="88"/>
      <c r="T121" s="89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T121" s="20" t="s">
        <v>165</v>
      </c>
      <c r="AU121" s="20" t="s">
        <v>94</v>
      </c>
    </row>
    <row r="122" s="14" customFormat="1">
      <c r="A122" s="14"/>
      <c r="B122" s="245"/>
      <c r="C122" s="246"/>
      <c r="D122" s="236" t="s">
        <v>167</v>
      </c>
      <c r="E122" s="246"/>
      <c r="F122" s="248" t="s">
        <v>2414</v>
      </c>
      <c r="G122" s="246"/>
      <c r="H122" s="249">
        <v>47.158000000000001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167</v>
      </c>
      <c r="AU122" s="255" t="s">
        <v>94</v>
      </c>
      <c r="AV122" s="14" t="s">
        <v>94</v>
      </c>
      <c r="AW122" s="14" t="s">
        <v>4</v>
      </c>
      <c r="AX122" s="14" t="s">
        <v>91</v>
      </c>
      <c r="AY122" s="255" t="s">
        <v>156</v>
      </c>
    </row>
    <row r="123" s="2" customFormat="1" ht="24.15" customHeight="1">
      <c r="A123" s="42"/>
      <c r="B123" s="43"/>
      <c r="C123" s="216" t="s">
        <v>217</v>
      </c>
      <c r="D123" s="216" t="s">
        <v>158</v>
      </c>
      <c r="E123" s="217" t="s">
        <v>509</v>
      </c>
      <c r="F123" s="218" t="s">
        <v>510</v>
      </c>
      <c r="G123" s="219" t="s">
        <v>190</v>
      </c>
      <c r="H123" s="220">
        <v>1.1799999999999999</v>
      </c>
      <c r="I123" s="221"/>
      <c r="J123" s="222">
        <f>ROUND(I123*H123,2)</f>
        <v>0</v>
      </c>
      <c r="K123" s="218" t="s">
        <v>162</v>
      </c>
      <c r="L123" s="48"/>
      <c r="M123" s="223" t="s">
        <v>36</v>
      </c>
      <c r="N123" s="224" t="s">
        <v>54</v>
      </c>
      <c r="O123" s="88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27" t="s">
        <v>163</v>
      </c>
      <c r="AT123" s="227" t="s">
        <v>158</v>
      </c>
      <c r="AU123" s="227" t="s">
        <v>94</v>
      </c>
      <c r="AY123" s="20" t="s">
        <v>156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91</v>
      </c>
      <c r="BK123" s="228">
        <f>ROUND(I123*H123,2)</f>
        <v>0</v>
      </c>
      <c r="BL123" s="20" t="s">
        <v>163</v>
      </c>
      <c r="BM123" s="227" t="s">
        <v>2415</v>
      </c>
    </row>
    <row r="124" s="2" customFormat="1">
      <c r="A124" s="42"/>
      <c r="B124" s="43"/>
      <c r="C124" s="44"/>
      <c r="D124" s="229" t="s">
        <v>165</v>
      </c>
      <c r="E124" s="44"/>
      <c r="F124" s="230" t="s">
        <v>512</v>
      </c>
      <c r="G124" s="44"/>
      <c r="H124" s="44"/>
      <c r="I124" s="231"/>
      <c r="J124" s="44"/>
      <c r="K124" s="44"/>
      <c r="L124" s="48"/>
      <c r="M124" s="232"/>
      <c r="N124" s="233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165</v>
      </c>
      <c r="AU124" s="20" t="s">
        <v>94</v>
      </c>
    </row>
    <row r="125" s="2" customFormat="1" ht="24.15" customHeight="1">
      <c r="A125" s="42"/>
      <c r="B125" s="43"/>
      <c r="C125" s="216" t="s">
        <v>186</v>
      </c>
      <c r="D125" s="216" t="s">
        <v>158</v>
      </c>
      <c r="E125" s="217" t="s">
        <v>513</v>
      </c>
      <c r="F125" s="218" t="s">
        <v>514</v>
      </c>
      <c r="G125" s="219" t="s">
        <v>190</v>
      </c>
      <c r="H125" s="220">
        <v>1.1799999999999999</v>
      </c>
      <c r="I125" s="221"/>
      <c r="J125" s="222">
        <f>ROUND(I125*H125,2)</f>
        <v>0</v>
      </c>
      <c r="K125" s="218" t="s">
        <v>162</v>
      </c>
      <c r="L125" s="48"/>
      <c r="M125" s="223" t="s">
        <v>36</v>
      </c>
      <c r="N125" s="224" t="s">
        <v>54</v>
      </c>
      <c r="O125" s="88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R125" s="227" t="s">
        <v>163</v>
      </c>
      <c r="AT125" s="227" t="s">
        <v>158</v>
      </c>
      <c r="AU125" s="227" t="s">
        <v>94</v>
      </c>
      <c r="AY125" s="20" t="s">
        <v>156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91</v>
      </c>
      <c r="BK125" s="228">
        <f>ROUND(I125*H125,2)</f>
        <v>0</v>
      </c>
      <c r="BL125" s="20" t="s">
        <v>163</v>
      </c>
      <c r="BM125" s="227" t="s">
        <v>2416</v>
      </c>
    </row>
    <row r="126" s="2" customFormat="1">
      <c r="A126" s="42"/>
      <c r="B126" s="43"/>
      <c r="C126" s="44"/>
      <c r="D126" s="229" t="s">
        <v>165</v>
      </c>
      <c r="E126" s="44"/>
      <c r="F126" s="230" t="s">
        <v>516</v>
      </c>
      <c r="G126" s="44"/>
      <c r="H126" s="44"/>
      <c r="I126" s="231"/>
      <c r="J126" s="44"/>
      <c r="K126" s="44"/>
      <c r="L126" s="48"/>
      <c r="M126" s="232"/>
      <c r="N126" s="233"/>
      <c r="O126" s="88"/>
      <c r="P126" s="88"/>
      <c r="Q126" s="88"/>
      <c r="R126" s="88"/>
      <c r="S126" s="88"/>
      <c r="T126" s="89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T126" s="20" t="s">
        <v>165</v>
      </c>
      <c r="AU126" s="20" t="s">
        <v>94</v>
      </c>
    </row>
    <row r="127" s="13" customFormat="1">
      <c r="A127" s="13"/>
      <c r="B127" s="234"/>
      <c r="C127" s="235"/>
      <c r="D127" s="236" t="s">
        <v>167</v>
      </c>
      <c r="E127" s="237" t="s">
        <v>36</v>
      </c>
      <c r="F127" s="238" t="s">
        <v>2417</v>
      </c>
      <c r="G127" s="235"/>
      <c r="H127" s="237" t="s">
        <v>36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167</v>
      </c>
      <c r="AU127" s="244" t="s">
        <v>94</v>
      </c>
      <c r="AV127" s="13" t="s">
        <v>91</v>
      </c>
      <c r="AW127" s="13" t="s">
        <v>43</v>
      </c>
      <c r="AX127" s="13" t="s">
        <v>83</v>
      </c>
      <c r="AY127" s="244" t="s">
        <v>156</v>
      </c>
    </row>
    <row r="128" s="14" customFormat="1">
      <c r="A128" s="14"/>
      <c r="B128" s="245"/>
      <c r="C128" s="246"/>
      <c r="D128" s="236" t="s">
        <v>167</v>
      </c>
      <c r="E128" s="247" t="s">
        <v>36</v>
      </c>
      <c r="F128" s="248" t="s">
        <v>2401</v>
      </c>
      <c r="G128" s="246"/>
      <c r="H128" s="249">
        <v>3.5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167</v>
      </c>
      <c r="AU128" s="255" t="s">
        <v>94</v>
      </c>
      <c r="AV128" s="14" t="s">
        <v>94</v>
      </c>
      <c r="AW128" s="14" t="s">
        <v>43</v>
      </c>
      <c r="AX128" s="14" t="s">
        <v>83</v>
      </c>
      <c r="AY128" s="255" t="s">
        <v>156</v>
      </c>
    </row>
    <row r="129" s="14" customFormat="1">
      <c r="A129" s="14"/>
      <c r="B129" s="245"/>
      <c r="C129" s="246"/>
      <c r="D129" s="236" t="s">
        <v>167</v>
      </c>
      <c r="E129" s="247" t="s">
        <v>36</v>
      </c>
      <c r="F129" s="248" t="s">
        <v>2418</v>
      </c>
      <c r="G129" s="246"/>
      <c r="H129" s="249">
        <v>-1.74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167</v>
      </c>
      <c r="AU129" s="255" t="s">
        <v>94</v>
      </c>
      <c r="AV129" s="14" t="s">
        <v>94</v>
      </c>
      <c r="AW129" s="14" t="s">
        <v>43</v>
      </c>
      <c r="AX129" s="14" t="s">
        <v>83</v>
      </c>
      <c r="AY129" s="255" t="s">
        <v>156</v>
      </c>
    </row>
    <row r="130" s="14" customFormat="1">
      <c r="A130" s="14"/>
      <c r="B130" s="245"/>
      <c r="C130" s="246"/>
      <c r="D130" s="236" t="s">
        <v>167</v>
      </c>
      <c r="E130" s="247" t="s">
        <v>36</v>
      </c>
      <c r="F130" s="248" t="s">
        <v>2419</v>
      </c>
      <c r="G130" s="246"/>
      <c r="H130" s="249">
        <v>-0.57999999999999996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167</v>
      </c>
      <c r="AU130" s="255" t="s">
        <v>94</v>
      </c>
      <c r="AV130" s="14" t="s">
        <v>94</v>
      </c>
      <c r="AW130" s="14" t="s">
        <v>43</v>
      </c>
      <c r="AX130" s="14" t="s">
        <v>83</v>
      </c>
      <c r="AY130" s="255" t="s">
        <v>156</v>
      </c>
    </row>
    <row r="131" s="15" customFormat="1">
      <c r="A131" s="15"/>
      <c r="B131" s="256"/>
      <c r="C131" s="257"/>
      <c r="D131" s="236" t="s">
        <v>167</v>
      </c>
      <c r="E131" s="258" t="s">
        <v>36</v>
      </c>
      <c r="F131" s="259" t="s">
        <v>250</v>
      </c>
      <c r="G131" s="257"/>
      <c r="H131" s="260">
        <v>1.1800000000000002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6" t="s">
        <v>167</v>
      </c>
      <c r="AU131" s="266" t="s">
        <v>94</v>
      </c>
      <c r="AV131" s="15" t="s">
        <v>163</v>
      </c>
      <c r="AW131" s="15" t="s">
        <v>43</v>
      </c>
      <c r="AX131" s="15" t="s">
        <v>91</v>
      </c>
      <c r="AY131" s="266" t="s">
        <v>156</v>
      </c>
    </row>
    <row r="132" s="2" customFormat="1" ht="37.8" customHeight="1">
      <c r="A132" s="42"/>
      <c r="B132" s="43"/>
      <c r="C132" s="216" t="s">
        <v>230</v>
      </c>
      <c r="D132" s="216" t="s">
        <v>158</v>
      </c>
      <c r="E132" s="217" t="s">
        <v>2420</v>
      </c>
      <c r="F132" s="218" t="s">
        <v>2421</v>
      </c>
      <c r="G132" s="219" t="s">
        <v>190</v>
      </c>
      <c r="H132" s="220">
        <v>1.74</v>
      </c>
      <c r="I132" s="221"/>
      <c r="J132" s="222">
        <f>ROUND(I132*H132,2)</f>
        <v>0</v>
      </c>
      <c r="K132" s="218" t="s">
        <v>162</v>
      </c>
      <c r="L132" s="48"/>
      <c r="M132" s="223" t="s">
        <v>36</v>
      </c>
      <c r="N132" s="224" t="s">
        <v>54</v>
      </c>
      <c r="O132" s="88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27" t="s">
        <v>163</v>
      </c>
      <c r="AT132" s="227" t="s">
        <v>158</v>
      </c>
      <c r="AU132" s="227" t="s">
        <v>94</v>
      </c>
      <c r="AY132" s="20" t="s">
        <v>156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91</v>
      </c>
      <c r="BK132" s="228">
        <f>ROUND(I132*H132,2)</f>
        <v>0</v>
      </c>
      <c r="BL132" s="20" t="s">
        <v>163</v>
      </c>
      <c r="BM132" s="227" t="s">
        <v>2422</v>
      </c>
    </row>
    <row r="133" s="2" customFormat="1">
      <c r="A133" s="42"/>
      <c r="B133" s="43"/>
      <c r="C133" s="44"/>
      <c r="D133" s="229" t="s">
        <v>165</v>
      </c>
      <c r="E133" s="44"/>
      <c r="F133" s="230" t="s">
        <v>2423</v>
      </c>
      <c r="G133" s="44"/>
      <c r="H133" s="44"/>
      <c r="I133" s="231"/>
      <c r="J133" s="44"/>
      <c r="K133" s="44"/>
      <c r="L133" s="48"/>
      <c r="M133" s="232"/>
      <c r="N133" s="233"/>
      <c r="O133" s="88"/>
      <c r="P133" s="88"/>
      <c r="Q133" s="88"/>
      <c r="R133" s="88"/>
      <c r="S133" s="88"/>
      <c r="T133" s="89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T133" s="20" t="s">
        <v>165</v>
      </c>
      <c r="AU133" s="20" t="s">
        <v>94</v>
      </c>
    </row>
    <row r="134" s="13" customFormat="1">
      <c r="A134" s="13"/>
      <c r="B134" s="234"/>
      <c r="C134" s="235"/>
      <c r="D134" s="236" t="s">
        <v>167</v>
      </c>
      <c r="E134" s="237" t="s">
        <v>36</v>
      </c>
      <c r="F134" s="238" t="s">
        <v>2424</v>
      </c>
      <c r="G134" s="235"/>
      <c r="H134" s="237" t="s">
        <v>36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167</v>
      </c>
      <c r="AU134" s="244" t="s">
        <v>94</v>
      </c>
      <c r="AV134" s="13" t="s">
        <v>91</v>
      </c>
      <c r="AW134" s="13" t="s">
        <v>43</v>
      </c>
      <c r="AX134" s="13" t="s">
        <v>83</v>
      </c>
      <c r="AY134" s="244" t="s">
        <v>156</v>
      </c>
    </row>
    <row r="135" s="13" customFormat="1">
      <c r="A135" s="13"/>
      <c r="B135" s="234"/>
      <c r="C135" s="235"/>
      <c r="D135" s="236" t="s">
        <v>167</v>
      </c>
      <c r="E135" s="237" t="s">
        <v>36</v>
      </c>
      <c r="F135" s="238" t="s">
        <v>2425</v>
      </c>
      <c r="G135" s="235"/>
      <c r="H135" s="237" t="s">
        <v>36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167</v>
      </c>
      <c r="AU135" s="244" t="s">
        <v>94</v>
      </c>
      <c r="AV135" s="13" t="s">
        <v>91</v>
      </c>
      <c r="AW135" s="13" t="s">
        <v>43</v>
      </c>
      <c r="AX135" s="13" t="s">
        <v>83</v>
      </c>
      <c r="AY135" s="244" t="s">
        <v>156</v>
      </c>
    </row>
    <row r="136" s="14" customFormat="1">
      <c r="A136" s="14"/>
      <c r="B136" s="245"/>
      <c r="C136" s="246"/>
      <c r="D136" s="236" t="s">
        <v>167</v>
      </c>
      <c r="E136" s="247" t="s">
        <v>36</v>
      </c>
      <c r="F136" s="248" t="s">
        <v>2426</v>
      </c>
      <c r="G136" s="246"/>
      <c r="H136" s="249">
        <v>1.74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167</v>
      </c>
      <c r="AU136" s="255" t="s">
        <v>94</v>
      </c>
      <c r="AV136" s="14" t="s">
        <v>94</v>
      </c>
      <c r="AW136" s="14" t="s">
        <v>43</v>
      </c>
      <c r="AX136" s="14" t="s">
        <v>91</v>
      </c>
      <c r="AY136" s="255" t="s">
        <v>156</v>
      </c>
    </row>
    <row r="137" s="2" customFormat="1" ht="16.5" customHeight="1">
      <c r="A137" s="42"/>
      <c r="B137" s="43"/>
      <c r="C137" s="282" t="s">
        <v>237</v>
      </c>
      <c r="D137" s="282" t="s">
        <v>849</v>
      </c>
      <c r="E137" s="283" t="s">
        <v>2427</v>
      </c>
      <c r="F137" s="284" t="s">
        <v>2428</v>
      </c>
      <c r="G137" s="285" t="s">
        <v>283</v>
      </c>
      <c r="H137" s="286">
        <v>3.48</v>
      </c>
      <c r="I137" s="287"/>
      <c r="J137" s="288">
        <f>ROUND(I137*H137,2)</f>
        <v>0</v>
      </c>
      <c r="K137" s="284" t="s">
        <v>162</v>
      </c>
      <c r="L137" s="289"/>
      <c r="M137" s="290" t="s">
        <v>36</v>
      </c>
      <c r="N137" s="291" t="s">
        <v>54</v>
      </c>
      <c r="O137" s="88"/>
      <c r="P137" s="225">
        <f>O137*H137</f>
        <v>0</v>
      </c>
      <c r="Q137" s="225">
        <v>1</v>
      </c>
      <c r="R137" s="225">
        <f>Q137*H137</f>
        <v>3.48</v>
      </c>
      <c r="S137" s="225">
        <v>0</v>
      </c>
      <c r="T137" s="226">
        <f>S137*H137</f>
        <v>0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R137" s="227" t="s">
        <v>217</v>
      </c>
      <c r="AT137" s="227" t="s">
        <v>849</v>
      </c>
      <c r="AU137" s="227" t="s">
        <v>94</v>
      </c>
      <c r="AY137" s="20" t="s">
        <v>156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91</v>
      </c>
      <c r="BK137" s="228">
        <f>ROUND(I137*H137,2)</f>
        <v>0</v>
      </c>
      <c r="BL137" s="20" t="s">
        <v>163</v>
      </c>
      <c r="BM137" s="227" t="s">
        <v>2429</v>
      </c>
    </row>
    <row r="138" s="14" customFormat="1">
      <c r="A138" s="14"/>
      <c r="B138" s="245"/>
      <c r="C138" s="246"/>
      <c r="D138" s="236" t="s">
        <v>167</v>
      </c>
      <c r="E138" s="246"/>
      <c r="F138" s="248" t="s">
        <v>2430</v>
      </c>
      <c r="G138" s="246"/>
      <c r="H138" s="249">
        <v>3.48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167</v>
      </c>
      <c r="AU138" s="255" t="s">
        <v>94</v>
      </c>
      <c r="AV138" s="14" t="s">
        <v>94</v>
      </c>
      <c r="AW138" s="14" t="s">
        <v>4</v>
      </c>
      <c r="AX138" s="14" t="s">
        <v>91</v>
      </c>
      <c r="AY138" s="255" t="s">
        <v>156</v>
      </c>
    </row>
    <row r="139" s="12" customFormat="1" ht="22.8" customHeight="1">
      <c r="A139" s="12"/>
      <c r="B139" s="200"/>
      <c r="C139" s="201"/>
      <c r="D139" s="202" t="s">
        <v>82</v>
      </c>
      <c r="E139" s="214" t="s">
        <v>94</v>
      </c>
      <c r="F139" s="214" t="s">
        <v>522</v>
      </c>
      <c r="G139" s="201"/>
      <c r="H139" s="201"/>
      <c r="I139" s="204"/>
      <c r="J139" s="215">
        <f>BK139</f>
        <v>0</v>
      </c>
      <c r="K139" s="201"/>
      <c r="L139" s="206"/>
      <c r="M139" s="207"/>
      <c r="N139" s="208"/>
      <c r="O139" s="208"/>
      <c r="P139" s="209">
        <f>SUM(P140:P152)</f>
        <v>0</v>
      </c>
      <c r="Q139" s="208"/>
      <c r="R139" s="209">
        <f>SUM(R140:R152)</f>
        <v>30.2546283</v>
      </c>
      <c r="S139" s="208"/>
      <c r="T139" s="210">
        <f>SUM(T140:T152)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91</v>
      </c>
      <c r="AT139" s="212" t="s">
        <v>82</v>
      </c>
      <c r="AU139" s="212" t="s">
        <v>91</v>
      </c>
      <c r="AY139" s="211" t="s">
        <v>156</v>
      </c>
      <c r="BK139" s="213">
        <f>SUM(BK140:BK152)</f>
        <v>0</v>
      </c>
    </row>
    <row r="140" s="2" customFormat="1" ht="24.15" customHeight="1">
      <c r="A140" s="42"/>
      <c r="B140" s="43"/>
      <c r="C140" s="216" t="s">
        <v>8</v>
      </c>
      <c r="D140" s="216" t="s">
        <v>158</v>
      </c>
      <c r="E140" s="217" t="s">
        <v>2431</v>
      </c>
      <c r="F140" s="218" t="s">
        <v>2432</v>
      </c>
      <c r="G140" s="219" t="s">
        <v>161</v>
      </c>
      <c r="H140" s="220">
        <v>23.25</v>
      </c>
      <c r="I140" s="221"/>
      <c r="J140" s="222">
        <f>ROUND(I140*H140,2)</f>
        <v>0</v>
      </c>
      <c r="K140" s="218" t="s">
        <v>162</v>
      </c>
      <c r="L140" s="48"/>
      <c r="M140" s="223" t="s">
        <v>36</v>
      </c>
      <c r="N140" s="224" t="s">
        <v>54</v>
      </c>
      <c r="O140" s="88"/>
      <c r="P140" s="225">
        <f>O140*H140</f>
        <v>0</v>
      </c>
      <c r="Q140" s="225">
        <v>0.00027</v>
      </c>
      <c r="R140" s="225">
        <f>Q140*H140</f>
        <v>0.0062775000000000001</v>
      </c>
      <c r="S140" s="225">
        <v>0</v>
      </c>
      <c r="T140" s="226">
        <f>S140*H140</f>
        <v>0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R140" s="227" t="s">
        <v>163</v>
      </c>
      <c r="AT140" s="227" t="s">
        <v>158</v>
      </c>
      <c r="AU140" s="227" t="s">
        <v>94</v>
      </c>
      <c r="AY140" s="20" t="s">
        <v>156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91</v>
      </c>
      <c r="BK140" s="228">
        <f>ROUND(I140*H140,2)</f>
        <v>0</v>
      </c>
      <c r="BL140" s="20" t="s">
        <v>163</v>
      </c>
      <c r="BM140" s="227" t="s">
        <v>2433</v>
      </c>
    </row>
    <row r="141" s="2" customFormat="1">
      <c r="A141" s="42"/>
      <c r="B141" s="43"/>
      <c r="C141" s="44"/>
      <c r="D141" s="229" t="s">
        <v>165</v>
      </c>
      <c r="E141" s="44"/>
      <c r="F141" s="230" t="s">
        <v>2434</v>
      </c>
      <c r="G141" s="44"/>
      <c r="H141" s="44"/>
      <c r="I141" s="231"/>
      <c r="J141" s="44"/>
      <c r="K141" s="44"/>
      <c r="L141" s="48"/>
      <c r="M141" s="232"/>
      <c r="N141" s="233"/>
      <c r="O141" s="88"/>
      <c r="P141" s="88"/>
      <c r="Q141" s="88"/>
      <c r="R141" s="88"/>
      <c r="S141" s="88"/>
      <c r="T141" s="89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T141" s="20" t="s">
        <v>165</v>
      </c>
      <c r="AU141" s="20" t="s">
        <v>94</v>
      </c>
    </row>
    <row r="142" s="13" customFormat="1">
      <c r="A142" s="13"/>
      <c r="B142" s="234"/>
      <c r="C142" s="235"/>
      <c r="D142" s="236" t="s">
        <v>167</v>
      </c>
      <c r="E142" s="237" t="s">
        <v>36</v>
      </c>
      <c r="F142" s="238" t="s">
        <v>2435</v>
      </c>
      <c r="G142" s="235"/>
      <c r="H142" s="237" t="s">
        <v>36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167</v>
      </c>
      <c r="AU142" s="244" t="s">
        <v>94</v>
      </c>
      <c r="AV142" s="13" t="s">
        <v>91</v>
      </c>
      <c r="AW142" s="13" t="s">
        <v>43</v>
      </c>
      <c r="AX142" s="13" t="s">
        <v>83</v>
      </c>
      <c r="AY142" s="244" t="s">
        <v>156</v>
      </c>
    </row>
    <row r="143" s="13" customFormat="1">
      <c r="A143" s="13"/>
      <c r="B143" s="234"/>
      <c r="C143" s="235"/>
      <c r="D143" s="236" t="s">
        <v>167</v>
      </c>
      <c r="E143" s="237" t="s">
        <v>36</v>
      </c>
      <c r="F143" s="238" t="s">
        <v>2436</v>
      </c>
      <c r="G143" s="235"/>
      <c r="H143" s="237" t="s">
        <v>36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167</v>
      </c>
      <c r="AU143" s="244" t="s">
        <v>94</v>
      </c>
      <c r="AV143" s="13" t="s">
        <v>91</v>
      </c>
      <c r="AW143" s="13" t="s">
        <v>43</v>
      </c>
      <c r="AX143" s="13" t="s">
        <v>83</v>
      </c>
      <c r="AY143" s="244" t="s">
        <v>156</v>
      </c>
    </row>
    <row r="144" s="14" customFormat="1">
      <c r="A144" s="14"/>
      <c r="B144" s="245"/>
      <c r="C144" s="246"/>
      <c r="D144" s="236" t="s">
        <v>167</v>
      </c>
      <c r="E144" s="247" t="s">
        <v>36</v>
      </c>
      <c r="F144" s="248" t="s">
        <v>2437</v>
      </c>
      <c r="G144" s="246"/>
      <c r="H144" s="249">
        <v>5.25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167</v>
      </c>
      <c r="AU144" s="255" t="s">
        <v>94</v>
      </c>
      <c r="AV144" s="14" t="s">
        <v>94</v>
      </c>
      <c r="AW144" s="14" t="s">
        <v>43</v>
      </c>
      <c r="AX144" s="14" t="s">
        <v>83</v>
      </c>
      <c r="AY144" s="255" t="s">
        <v>156</v>
      </c>
    </row>
    <row r="145" s="14" customFormat="1">
      <c r="A145" s="14"/>
      <c r="B145" s="245"/>
      <c r="C145" s="246"/>
      <c r="D145" s="236" t="s">
        <v>167</v>
      </c>
      <c r="E145" s="247" t="s">
        <v>36</v>
      </c>
      <c r="F145" s="248" t="s">
        <v>2438</v>
      </c>
      <c r="G145" s="246"/>
      <c r="H145" s="249">
        <v>18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167</v>
      </c>
      <c r="AU145" s="255" t="s">
        <v>94</v>
      </c>
      <c r="AV145" s="14" t="s">
        <v>94</v>
      </c>
      <c r="AW145" s="14" t="s">
        <v>43</v>
      </c>
      <c r="AX145" s="14" t="s">
        <v>83</v>
      </c>
      <c r="AY145" s="255" t="s">
        <v>156</v>
      </c>
    </row>
    <row r="146" s="15" customFormat="1">
      <c r="A146" s="15"/>
      <c r="B146" s="256"/>
      <c r="C146" s="257"/>
      <c r="D146" s="236" t="s">
        <v>167</v>
      </c>
      <c r="E146" s="258" t="s">
        <v>36</v>
      </c>
      <c r="F146" s="259" t="s">
        <v>250</v>
      </c>
      <c r="G146" s="257"/>
      <c r="H146" s="260">
        <v>23.25</v>
      </c>
      <c r="I146" s="261"/>
      <c r="J146" s="257"/>
      <c r="K146" s="257"/>
      <c r="L146" s="262"/>
      <c r="M146" s="263"/>
      <c r="N146" s="264"/>
      <c r="O146" s="264"/>
      <c r="P146" s="264"/>
      <c r="Q146" s="264"/>
      <c r="R146" s="264"/>
      <c r="S146" s="264"/>
      <c r="T146" s="26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6" t="s">
        <v>167</v>
      </c>
      <c r="AU146" s="266" t="s">
        <v>94</v>
      </c>
      <c r="AV146" s="15" t="s">
        <v>163</v>
      </c>
      <c r="AW146" s="15" t="s">
        <v>43</v>
      </c>
      <c r="AX146" s="15" t="s">
        <v>91</v>
      </c>
      <c r="AY146" s="266" t="s">
        <v>156</v>
      </c>
    </row>
    <row r="147" s="2" customFormat="1" ht="16.5" customHeight="1">
      <c r="A147" s="42"/>
      <c r="B147" s="43"/>
      <c r="C147" s="282" t="s">
        <v>265</v>
      </c>
      <c r="D147" s="282" t="s">
        <v>849</v>
      </c>
      <c r="E147" s="283" t="s">
        <v>2439</v>
      </c>
      <c r="F147" s="284" t="s">
        <v>2440</v>
      </c>
      <c r="G147" s="285" t="s">
        <v>161</v>
      </c>
      <c r="H147" s="286">
        <v>27.835999999999999</v>
      </c>
      <c r="I147" s="287"/>
      <c r="J147" s="288">
        <f>ROUND(I147*H147,2)</f>
        <v>0</v>
      </c>
      <c r="K147" s="284" t="s">
        <v>162</v>
      </c>
      <c r="L147" s="289"/>
      <c r="M147" s="290" t="s">
        <v>36</v>
      </c>
      <c r="N147" s="291" t="s">
        <v>54</v>
      </c>
      <c r="O147" s="88"/>
      <c r="P147" s="225">
        <f>O147*H147</f>
        <v>0</v>
      </c>
      <c r="Q147" s="225">
        <v>0.00029999999999999997</v>
      </c>
      <c r="R147" s="225">
        <f>Q147*H147</f>
        <v>0.0083507999999999985</v>
      </c>
      <c r="S147" s="225">
        <v>0</v>
      </c>
      <c r="T147" s="226">
        <f>S147*H147</f>
        <v>0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R147" s="227" t="s">
        <v>217</v>
      </c>
      <c r="AT147" s="227" t="s">
        <v>849</v>
      </c>
      <c r="AU147" s="227" t="s">
        <v>94</v>
      </c>
      <c r="AY147" s="20" t="s">
        <v>156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91</v>
      </c>
      <c r="BK147" s="228">
        <f>ROUND(I147*H147,2)</f>
        <v>0</v>
      </c>
      <c r="BL147" s="20" t="s">
        <v>163</v>
      </c>
      <c r="BM147" s="227" t="s">
        <v>2441</v>
      </c>
    </row>
    <row r="148" s="14" customFormat="1">
      <c r="A148" s="14"/>
      <c r="B148" s="245"/>
      <c r="C148" s="246"/>
      <c r="D148" s="236" t="s">
        <v>167</v>
      </c>
      <c r="E148" s="246"/>
      <c r="F148" s="248" t="s">
        <v>2442</v>
      </c>
      <c r="G148" s="246"/>
      <c r="H148" s="249">
        <v>27.835999999999999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167</v>
      </c>
      <c r="AU148" s="255" t="s">
        <v>94</v>
      </c>
      <c r="AV148" s="14" t="s">
        <v>94</v>
      </c>
      <c r="AW148" s="14" t="s">
        <v>4</v>
      </c>
      <c r="AX148" s="14" t="s">
        <v>91</v>
      </c>
      <c r="AY148" s="255" t="s">
        <v>156</v>
      </c>
    </row>
    <row r="149" s="2" customFormat="1" ht="24.15" customHeight="1">
      <c r="A149" s="42"/>
      <c r="B149" s="43"/>
      <c r="C149" s="216" t="s">
        <v>280</v>
      </c>
      <c r="D149" s="216" t="s">
        <v>158</v>
      </c>
      <c r="E149" s="217" t="s">
        <v>2443</v>
      </c>
      <c r="F149" s="218" t="s">
        <v>2444</v>
      </c>
      <c r="G149" s="219" t="s">
        <v>190</v>
      </c>
      <c r="H149" s="220">
        <v>14</v>
      </c>
      <c r="I149" s="221"/>
      <c r="J149" s="222">
        <f>ROUND(I149*H149,2)</f>
        <v>0</v>
      </c>
      <c r="K149" s="218" t="s">
        <v>36</v>
      </c>
      <c r="L149" s="48"/>
      <c r="M149" s="223" t="s">
        <v>36</v>
      </c>
      <c r="N149" s="224" t="s">
        <v>54</v>
      </c>
      <c r="O149" s="88"/>
      <c r="P149" s="225">
        <f>O149*H149</f>
        <v>0</v>
      </c>
      <c r="Q149" s="225">
        <v>2.1600000000000001</v>
      </c>
      <c r="R149" s="225">
        <f>Q149*H149</f>
        <v>30.240000000000002</v>
      </c>
      <c r="S149" s="225">
        <v>0</v>
      </c>
      <c r="T149" s="226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27" t="s">
        <v>163</v>
      </c>
      <c r="AT149" s="227" t="s">
        <v>158</v>
      </c>
      <c r="AU149" s="227" t="s">
        <v>94</v>
      </c>
      <c r="AY149" s="20" t="s">
        <v>156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91</v>
      </c>
      <c r="BK149" s="228">
        <f>ROUND(I149*H149,2)</f>
        <v>0</v>
      </c>
      <c r="BL149" s="20" t="s">
        <v>163</v>
      </c>
      <c r="BM149" s="227" t="s">
        <v>2445</v>
      </c>
    </row>
    <row r="150" s="13" customFormat="1">
      <c r="A150" s="13"/>
      <c r="B150" s="234"/>
      <c r="C150" s="235"/>
      <c r="D150" s="236" t="s">
        <v>167</v>
      </c>
      <c r="E150" s="237" t="s">
        <v>36</v>
      </c>
      <c r="F150" s="238" t="s">
        <v>2435</v>
      </c>
      <c r="G150" s="235"/>
      <c r="H150" s="237" t="s">
        <v>36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167</v>
      </c>
      <c r="AU150" s="244" t="s">
        <v>94</v>
      </c>
      <c r="AV150" s="13" t="s">
        <v>91</v>
      </c>
      <c r="AW150" s="13" t="s">
        <v>43</v>
      </c>
      <c r="AX150" s="13" t="s">
        <v>83</v>
      </c>
      <c r="AY150" s="244" t="s">
        <v>156</v>
      </c>
    </row>
    <row r="151" s="13" customFormat="1">
      <c r="A151" s="13"/>
      <c r="B151" s="234"/>
      <c r="C151" s="235"/>
      <c r="D151" s="236" t="s">
        <v>167</v>
      </c>
      <c r="E151" s="237" t="s">
        <v>36</v>
      </c>
      <c r="F151" s="238" t="s">
        <v>2446</v>
      </c>
      <c r="G151" s="235"/>
      <c r="H151" s="237" t="s">
        <v>36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167</v>
      </c>
      <c r="AU151" s="244" t="s">
        <v>94</v>
      </c>
      <c r="AV151" s="13" t="s">
        <v>91</v>
      </c>
      <c r="AW151" s="13" t="s">
        <v>43</v>
      </c>
      <c r="AX151" s="13" t="s">
        <v>83</v>
      </c>
      <c r="AY151" s="244" t="s">
        <v>156</v>
      </c>
    </row>
    <row r="152" s="14" customFormat="1">
      <c r="A152" s="14"/>
      <c r="B152" s="245"/>
      <c r="C152" s="246"/>
      <c r="D152" s="236" t="s">
        <v>167</v>
      </c>
      <c r="E152" s="247" t="s">
        <v>36</v>
      </c>
      <c r="F152" s="248" t="s">
        <v>280</v>
      </c>
      <c r="G152" s="246"/>
      <c r="H152" s="249">
        <v>14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167</v>
      </c>
      <c r="AU152" s="255" t="s">
        <v>94</v>
      </c>
      <c r="AV152" s="14" t="s">
        <v>94</v>
      </c>
      <c r="AW152" s="14" t="s">
        <v>43</v>
      </c>
      <c r="AX152" s="14" t="s">
        <v>91</v>
      </c>
      <c r="AY152" s="255" t="s">
        <v>156</v>
      </c>
    </row>
    <row r="153" s="12" customFormat="1" ht="22.8" customHeight="1">
      <c r="A153" s="12"/>
      <c r="B153" s="200"/>
      <c r="C153" s="201"/>
      <c r="D153" s="202" t="s">
        <v>82</v>
      </c>
      <c r="E153" s="214" t="s">
        <v>163</v>
      </c>
      <c r="F153" s="214" t="s">
        <v>759</v>
      </c>
      <c r="G153" s="201"/>
      <c r="H153" s="201"/>
      <c r="I153" s="204"/>
      <c r="J153" s="215">
        <f>BK153</f>
        <v>0</v>
      </c>
      <c r="K153" s="201"/>
      <c r="L153" s="206"/>
      <c r="M153" s="207"/>
      <c r="N153" s="208"/>
      <c r="O153" s="208"/>
      <c r="P153" s="209">
        <f>SUM(P154:P158)</f>
        <v>0</v>
      </c>
      <c r="Q153" s="208"/>
      <c r="R153" s="209">
        <f>SUM(R154:R158)</f>
        <v>0</v>
      </c>
      <c r="S153" s="208"/>
      <c r="T153" s="210">
        <f>SUM(T154:T158)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1" t="s">
        <v>91</v>
      </c>
      <c r="AT153" s="212" t="s">
        <v>82</v>
      </c>
      <c r="AU153" s="212" t="s">
        <v>91</v>
      </c>
      <c r="AY153" s="211" t="s">
        <v>156</v>
      </c>
      <c r="BK153" s="213">
        <f>SUM(BK154:BK158)</f>
        <v>0</v>
      </c>
    </row>
    <row r="154" s="2" customFormat="1" ht="16.5" customHeight="1">
      <c r="A154" s="42"/>
      <c r="B154" s="43"/>
      <c r="C154" s="216" t="s">
        <v>286</v>
      </c>
      <c r="D154" s="216" t="s">
        <v>158</v>
      </c>
      <c r="E154" s="217" t="s">
        <v>2447</v>
      </c>
      <c r="F154" s="218" t="s">
        <v>2448</v>
      </c>
      <c r="G154" s="219" t="s">
        <v>190</v>
      </c>
      <c r="H154" s="220">
        <v>0.57999999999999996</v>
      </c>
      <c r="I154" s="221"/>
      <c r="J154" s="222">
        <f>ROUND(I154*H154,2)</f>
        <v>0</v>
      </c>
      <c r="K154" s="218" t="s">
        <v>162</v>
      </c>
      <c r="L154" s="48"/>
      <c r="M154" s="223" t="s">
        <v>36</v>
      </c>
      <c r="N154" s="224" t="s">
        <v>54</v>
      </c>
      <c r="O154" s="88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27" t="s">
        <v>163</v>
      </c>
      <c r="AT154" s="227" t="s">
        <v>158</v>
      </c>
      <c r="AU154" s="227" t="s">
        <v>94</v>
      </c>
      <c r="AY154" s="20" t="s">
        <v>156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91</v>
      </c>
      <c r="BK154" s="228">
        <f>ROUND(I154*H154,2)</f>
        <v>0</v>
      </c>
      <c r="BL154" s="20" t="s">
        <v>163</v>
      </c>
      <c r="BM154" s="227" t="s">
        <v>2449</v>
      </c>
    </row>
    <row r="155" s="2" customFormat="1">
      <c r="A155" s="42"/>
      <c r="B155" s="43"/>
      <c r="C155" s="44"/>
      <c r="D155" s="229" t="s">
        <v>165</v>
      </c>
      <c r="E155" s="44"/>
      <c r="F155" s="230" t="s">
        <v>2450</v>
      </c>
      <c r="G155" s="44"/>
      <c r="H155" s="44"/>
      <c r="I155" s="231"/>
      <c r="J155" s="44"/>
      <c r="K155" s="44"/>
      <c r="L155" s="48"/>
      <c r="M155" s="232"/>
      <c r="N155" s="233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165</v>
      </c>
      <c r="AU155" s="20" t="s">
        <v>94</v>
      </c>
    </row>
    <row r="156" s="13" customFormat="1">
      <c r="A156" s="13"/>
      <c r="B156" s="234"/>
      <c r="C156" s="235"/>
      <c r="D156" s="236" t="s">
        <v>167</v>
      </c>
      <c r="E156" s="237" t="s">
        <v>36</v>
      </c>
      <c r="F156" s="238" t="s">
        <v>2451</v>
      </c>
      <c r="G156" s="235"/>
      <c r="H156" s="237" t="s">
        <v>36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167</v>
      </c>
      <c r="AU156" s="244" t="s">
        <v>94</v>
      </c>
      <c r="AV156" s="13" t="s">
        <v>91</v>
      </c>
      <c r="AW156" s="13" t="s">
        <v>43</v>
      </c>
      <c r="AX156" s="13" t="s">
        <v>83</v>
      </c>
      <c r="AY156" s="244" t="s">
        <v>156</v>
      </c>
    </row>
    <row r="157" s="13" customFormat="1">
      <c r="A157" s="13"/>
      <c r="B157" s="234"/>
      <c r="C157" s="235"/>
      <c r="D157" s="236" t="s">
        <v>167</v>
      </c>
      <c r="E157" s="237" t="s">
        <v>36</v>
      </c>
      <c r="F157" s="238" t="s">
        <v>2425</v>
      </c>
      <c r="G157" s="235"/>
      <c r="H157" s="237" t="s">
        <v>36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167</v>
      </c>
      <c r="AU157" s="244" t="s">
        <v>94</v>
      </c>
      <c r="AV157" s="13" t="s">
        <v>91</v>
      </c>
      <c r="AW157" s="13" t="s">
        <v>43</v>
      </c>
      <c r="AX157" s="13" t="s">
        <v>83</v>
      </c>
      <c r="AY157" s="244" t="s">
        <v>156</v>
      </c>
    </row>
    <row r="158" s="14" customFormat="1">
      <c r="A158" s="14"/>
      <c r="B158" s="245"/>
      <c r="C158" s="246"/>
      <c r="D158" s="236" t="s">
        <v>167</v>
      </c>
      <c r="E158" s="247" t="s">
        <v>36</v>
      </c>
      <c r="F158" s="248" t="s">
        <v>2452</v>
      </c>
      <c r="G158" s="246"/>
      <c r="H158" s="249">
        <v>0.57999999999999996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167</v>
      </c>
      <c r="AU158" s="255" t="s">
        <v>94</v>
      </c>
      <c r="AV158" s="14" t="s">
        <v>94</v>
      </c>
      <c r="AW158" s="14" t="s">
        <v>43</v>
      </c>
      <c r="AX158" s="14" t="s">
        <v>91</v>
      </c>
      <c r="AY158" s="255" t="s">
        <v>156</v>
      </c>
    </row>
    <row r="159" s="12" customFormat="1" ht="22.8" customHeight="1">
      <c r="A159" s="12"/>
      <c r="B159" s="200"/>
      <c r="C159" s="201"/>
      <c r="D159" s="202" t="s">
        <v>82</v>
      </c>
      <c r="E159" s="214" t="s">
        <v>217</v>
      </c>
      <c r="F159" s="214" t="s">
        <v>2453</v>
      </c>
      <c r="G159" s="201"/>
      <c r="H159" s="201"/>
      <c r="I159" s="204"/>
      <c r="J159" s="215">
        <f>BK159</f>
        <v>0</v>
      </c>
      <c r="K159" s="201"/>
      <c r="L159" s="206"/>
      <c r="M159" s="207"/>
      <c r="N159" s="208"/>
      <c r="O159" s="208"/>
      <c r="P159" s="209">
        <f>SUM(P160:P175)</f>
        <v>0</v>
      </c>
      <c r="Q159" s="208"/>
      <c r="R159" s="209">
        <f>SUM(R160:R175)</f>
        <v>0.037364080000000001</v>
      </c>
      <c r="S159" s="208"/>
      <c r="T159" s="210">
        <f>SUM(T160:T175)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91</v>
      </c>
      <c r="AT159" s="212" t="s">
        <v>82</v>
      </c>
      <c r="AU159" s="212" t="s">
        <v>91</v>
      </c>
      <c r="AY159" s="211" t="s">
        <v>156</v>
      </c>
      <c r="BK159" s="213">
        <f>SUM(BK160:BK175)</f>
        <v>0</v>
      </c>
    </row>
    <row r="160" s="2" customFormat="1" ht="16.5" customHeight="1">
      <c r="A160" s="42"/>
      <c r="B160" s="43"/>
      <c r="C160" s="216" t="s">
        <v>291</v>
      </c>
      <c r="D160" s="216" t="s">
        <v>158</v>
      </c>
      <c r="E160" s="217" t="s">
        <v>2454</v>
      </c>
      <c r="F160" s="218" t="s">
        <v>2455</v>
      </c>
      <c r="G160" s="219" t="s">
        <v>212</v>
      </c>
      <c r="H160" s="220">
        <v>14.5</v>
      </c>
      <c r="I160" s="221"/>
      <c r="J160" s="222">
        <f>ROUND(I160*H160,2)</f>
        <v>0</v>
      </c>
      <c r="K160" s="218" t="s">
        <v>162</v>
      </c>
      <c r="L160" s="48"/>
      <c r="M160" s="223" t="s">
        <v>36</v>
      </c>
      <c r="N160" s="224" t="s">
        <v>54</v>
      </c>
      <c r="O160" s="88"/>
      <c r="P160" s="225">
        <f>O160*H160</f>
        <v>0</v>
      </c>
      <c r="Q160" s="225">
        <v>1.0000000000000001E-05</v>
      </c>
      <c r="R160" s="225">
        <f>Q160*H160</f>
        <v>0.000145</v>
      </c>
      <c r="S160" s="225">
        <v>0</v>
      </c>
      <c r="T160" s="226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27" t="s">
        <v>163</v>
      </c>
      <c r="AT160" s="227" t="s">
        <v>158</v>
      </c>
      <c r="AU160" s="227" t="s">
        <v>94</v>
      </c>
      <c r="AY160" s="20" t="s">
        <v>156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0" t="s">
        <v>91</v>
      </c>
      <c r="BK160" s="228">
        <f>ROUND(I160*H160,2)</f>
        <v>0</v>
      </c>
      <c r="BL160" s="20" t="s">
        <v>163</v>
      </c>
      <c r="BM160" s="227" t="s">
        <v>2456</v>
      </c>
    </row>
    <row r="161" s="2" customFormat="1">
      <c r="A161" s="42"/>
      <c r="B161" s="43"/>
      <c r="C161" s="44"/>
      <c r="D161" s="229" t="s">
        <v>165</v>
      </c>
      <c r="E161" s="44"/>
      <c r="F161" s="230" t="s">
        <v>2457</v>
      </c>
      <c r="G161" s="44"/>
      <c r="H161" s="44"/>
      <c r="I161" s="231"/>
      <c r="J161" s="44"/>
      <c r="K161" s="44"/>
      <c r="L161" s="48"/>
      <c r="M161" s="232"/>
      <c r="N161" s="233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0" t="s">
        <v>165</v>
      </c>
      <c r="AU161" s="20" t="s">
        <v>94</v>
      </c>
    </row>
    <row r="162" s="13" customFormat="1">
      <c r="A162" s="13"/>
      <c r="B162" s="234"/>
      <c r="C162" s="235"/>
      <c r="D162" s="236" t="s">
        <v>167</v>
      </c>
      <c r="E162" s="237" t="s">
        <v>36</v>
      </c>
      <c r="F162" s="238" t="s">
        <v>2458</v>
      </c>
      <c r="G162" s="235"/>
      <c r="H162" s="237" t="s">
        <v>36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167</v>
      </c>
      <c r="AU162" s="244" t="s">
        <v>94</v>
      </c>
      <c r="AV162" s="13" t="s">
        <v>91</v>
      </c>
      <c r="AW162" s="13" t="s">
        <v>43</v>
      </c>
      <c r="AX162" s="13" t="s">
        <v>83</v>
      </c>
      <c r="AY162" s="244" t="s">
        <v>156</v>
      </c>
    </row>
    <row r="163" s="14" customFormat="1">
      <c r="A163" s="14"/>
      <c r="B163" s="245"/>
      <c r="C163" s="246"/>
      <c r="D163" s="236" t="s">
        <v>167</v>
      </c>
      <c r="E163" s="247" t="s">
        <v>36</v>
      </c>
      <c r="F163" s="248" t="s">
        <v>2459</v>
      </c>
      <c r="G163" s="246"/>
      <c r="H163" s="249">
        <v>14.5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167</v>
      </c>
      <c r="AU163" s="255" t="s">
        <v>94</v>
      </c>
      <c r="AV163" s="14" t="s">
        <v>94</v>
      </c>
      <c r="AW163" s="14" t="s">
        <v>43</v>
      </c>
      <c r="AX163" s="14" t="s">
        <v>91</v>
      </c>
      <c r="AY163" s="255" t="s">
        <v>156</v>
      </c>
    </row>
    <row r="164" s="2" customFormat="1" ht="16.5" customHeight="1">
      <c r="A164" s="42"/>
      <c r="B164" s="43"/>
      <c r="C164" s="282" t="s">
        <v>297</v>
      </c>
      <c r="D164" s="282" t="s">
        <v>849</v>
      </c>
      <c r="E164" s="283" t="s">
        <v>2460</v>
      </c>
      <c r="F164" s="284" t="s">
        <v>2461</v>
      </c>
      <c r="G164" s="285" t="s">
        <v>212</v>
      </c>
      <c r="H164" s="286">
        <v>14.718</v>
      </c>
      <c r="I164" s="287"/>
      <c r="J164" s="288">
        <f>ROUND(I164*H164,2)</f>
        <v>0</v>
      </c>
      <c r="K164" s="284" t="s">
        <v>162</v>
      </c>
      <c r="L164" s="289"/>
      <c r="M164" s="290" t="s">
        <v>36</v>
      </c>
      <c r="N164" s="291" t="s">
        <v>54</v>
      </c>
      <c r="O164" s="88"/>
      <c r="P164" s="225">
        <f>O164*H164</f>
        <v>0</v>
      </c>
      <c r="Q164" s="225">
        <v>0.0020600000000000002</v>
      </c>
      <c r="R164" s="225">
        <f>Q164*H164</f>
        <v>0.030319080000000002</v>
      </c>
      <c r="S164" s="225">
        <v>0</v>
      </c>
      <c r="T164" s="226">
        <f>S164*H164</f>
        <v>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27" t="s">
        <v>217</v>
      </c>
      <c r="AT164" s="227" t="s">
        <v>849</v>
      </c>
      <c r="AU164" s="227" t="s">
        <v>94</v>
      </c>
      <c r="AY164" s="20" t="s">
        <v>156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0" t="s">
        <v>91</v>
      </c>
      <c r="BK164" s="228">
        <f>ROUND(I164*H164,2)</f>
        <v>0</v>
      </c>
      <c r="BL164" s="20" t="s">
        <v>163</v>
      </c>
      <c r="BM164" s="227" t="s">
        <v>2462</v>
      </c>
    </row>
    <row r="165" s="14" customFormat="1">
      <c r="A165" s="14"/>
      <c r="B165" s="245"/>
      <c r="C165" s="246"/>
      <c r="D165" s="236" t="s">
        <v>167</v>
      </c>
      <c r="E165" s="246"/>
      <c r="F165" s="248" t="s">
        <v>2463</v>
      </c>
      <c r="G165" s="246"/>
      <c r="H165" s="249">
        <v>14.718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167</v>
      </c>
      <c r="AU165" s="255" t="s">
        <v>94</v>
      </c>
      <c r="AV165" s="14" t="s">
        <v>94</v>
      </c>
      <c r="AW165" s="14" t="s">
        <v>4</v>
      </c>
      <c r="AX165" s="14" t="s">
        <v>91</v>
      </c>
      <c r="AY165" s="255" t="s">
        <v>156</v>
      </c>
    </row>
    <row r="166" s="2" customFormat="1" ht="24.15" customHeight="1">
      <c r="A166" s="42"/>
      <c r="B166" s="43"/>
      <c r="C166" s="216" t="s">
        <v>302</v>
      </c>
      <c r="D166" s="216" t="s">
        <v>158</v>
      </c>
      <c r="E166" s="217" t="s">
        <v>2464</v>
      </c>
      <c r="F166" s="218" t="s">
        <v>2465</v>
      </c>
      <c r="G166" s="219" t="s">
        <v>226</v>
      </c>
      <c r="H166" s="220">
        <v>7</v>
      </c>
      <c r="I166" s="221"/>
      <c r="J166" s="222">
        <f>ROUND(I166*H166,2)</f>
        <v>0</v>
      </c>
      <c r="K166" s="218" t="s">
        <v>162</v>
      </c>
      <c r="L166" s="48"/>
      <c r="M166" s="223" t="s">
        <v>36</v>
      </c>
      <c r="N166" s="224" t="s">
        <v>54</v>
      </c>
      <c r="O166" s="88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R166" s="227" t="s">
        <v>163</v>
      </c>
      <c r="AT166" s="227" t="s">
        <v>158</v>
      </c>
      <c r="AU166" s="227" t="s">
        <v>94</v>
      </c>
      <c r="AY166" s="20" t="s">
        <v>156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20" t="s">
        <v>91</v>
      </c>
      <c r="BK166" s="228">
        <f>ROUND(I166*H166,2)</f>
        <v>0</v>
      </c>
      <c r="BL166" s="20" t="s">
        <v>163</v>
      </c>
      <c r="BM166" s="227" t="s">
        <v>2466</v>
      </c>
    </row>
    <row r="167" s="2" customFormat="1">
      <c r="A167" s="42"/>
      <c r="B167" s="43"/>
      <c r="C167" s="44"/>
      <c r="D167" s="229" t="s">
        <v>165</v>
      </c>
      <c r="E167" s="44"/>
      <c r="F167" s="230" t="s">
        <v>2467</v>
      </c>
      <c r="G167" s="44"/>
      <c r="H167" s="44"/>
      <c r="I167" s="231"/>
      <c r="J167" s="44"/>
      <c r="K167" s="44"/>
      <c r="L167" s="48"/>
      <c r="M167" s="232"/>
      <c r="N167" s="233"/>
      <c r="O167" s="88"/>
      <c r="P167" s="88"/>
      <c r="Q167" s="88"/>
      <c r="R167" s="88"/>
      <c r="S167" s="88"/>
      <c r="T167" s="89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T167" s="20" t="s">
        <v>165</v>
      </c>
      <c r="AU167" s="20" t="s">
        <v>94</v>
      </c>
    </row>
    <row r="168" s="2" customFormat="1" ht="16.5" customHeight="1">
      <c r="A168" s="42"/>
      <c r="B168" s="43"/>
      <c r="C168" s="282" t="s">
        <v>307</v>
      </c>
      <c r="D168" s="282" t="s">
        <v>849</v>
      </c>
      <c r="E168" s="283" t="s">
        <v>2468</v>
      </c>
      <c r="F168" s="284" t="s">
        <v>2469</v>
      </c>
      <c r="G168" s="285" t="s">
        <v>226</v>
      </c>
      <c r="H168" s="286">
        <v>7</v>
      </c>
      <c r="I168" s="287"/>
      <c r="J168" s="288">
        <f>ROUND(I168*H168,2)</f>
        <v>0</v>
      </c>
      <c r="K168" s="284" t="s">
        <v>162</v>
      </c>
      <c r="L168" s="289"/>
      <c r="M168" s="290" t="s">
        <v>36</v>
      </c>
      <c r="N168" s="291" t="s">
        <v>54</v>
      </c>
      <c r="O168" s="88"/>
      <c r="P168" s="225">
        <f>O168*H168</f>
        <v>0</v>
      </c>
      <c r="Q168" s="225">
        <v>0.00080000000000000004</v>
      </c>
      <c r="R168" s="225">
        <f>Q168*H168</f>
        <v>0.0055999999999999999</v>
      </c>
      <c r="S168" s="225">
        <v>0</v>
      </c>
      <c r="T168" s="226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27" t="s">
        <v>217</v>
      </c>
      <c r="AT168" s="227" t="s">
        <v>849</v>
      </c>
      <c r="AU168" s="227" t="s">
        <v>94</v>
      </c>
      <c r="AY168" s="20" t="s">
        <v>156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20" t="s">
        <v>91</v>
      </c>
      <c r="BK168" s="228">
        <f>ROUND(I168*H168,2)</f>
        <v>0</v>
      </c>
      <c r="BL168" s="20" t="s">
        <v>163</v>
      </c>
      <c r="BM168" s="227" t="s">
        <v>2470</v>
      </c>
    </row>
    <row r="169" s="2" customFormat="1" ht="24.15" customHeight="1">
      <c r="A169" s="42"/>
      <c r="B169" s="43"/>
      <c r="C169" s="216" t="s">
        <v>312</v>
      </c>
      <c r="D169" s="216" t="s">
        <v>158</v>
      </c>
      <c r="E169" s="217" t="s">
        <v>2471</v>
      </c>
      <c r="F169" s="218" t="s">
        <v>2472</v>
      </c>
      <c r="G169" s="219" t="s">
        <v>226</v>
      </c>
      <c r="H169" s="220">
        <v>1</v>
      </c>
      <c r="I169" s="221"/>
      <c r="J169" s="222">
        <f>ROUND(I169*H169,2)</f>
        <v>0</v>
      </c>
      <c r="K169" s="218" t="s">
        <v>162</v>
      </c>
      <c r="L169" s="48"/>
      <c r="M169" s="223" t="s">
        <v>36</v>
      </c>
      <c r="N169" s="224" t="s">
        <v>54</v>
      </c>
      <c r="O169" s="88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R169" s="227" t="s">
        <v>163</v>
      </c>
      <c r="AT169" s="227" t="s">
        <v>158</v>
      </c>
      <c r="AU169" s="227" t="s">
        <v>94</v>
      </c>
      <c r="AY169" s="20" t="s">
        <v>156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0" t="s">
        <v>91</v>
      </c>
      <c r="BK169" s="228">
        <f>ROUND(I169*H169,2)</f>
        <v>0</v>
      </c>
      <c r="BL169" s="20" t="s">
        <v>163</v>
      </c>
      <c r="BM169" s="227" t="s">
        <v>2473</v>
      </c>
    </row>
    <row r="170" s="2" customFormat="1">
      <c r="A170" s="42"/>
      <c r="B170" s="43"/>
      <c r="C170" s="44"/>
      <c r="D170" s="229" t="s">
        <v>165</v>
      </c>
      <c r="E170" s="44"/>
      <c r="F170" s="230" t="s">
        <v>2474</v>
      </c>
      <c r="G170" s="44"/>
      <c r="H170" s="44"/>
      <c r="I170" s="231"/>
      <c r="J170" s="44"/>
      <c r="K170" s="44"/>
      <c r="L170" s="48"/>
      <c r="M170" s="232"/>
      <c r="N170" s="233"/>
      <c r="O170" s="88"/>
      <c r="P170" s="88"/>
      <c r="Q170" s="88"/>
      <c r="R170" s="88"/>
      <c r="S170" s="88"/>
      <c r="T170" s="89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T170" s="20" t="s">
        <v>165</v>
      </c>
      <c r="AU170" s="20" t="s">
        <v>94</v>
      </c>
    </row>
    <row r="171" s="2" customFormat="1" ht="16.5" customHeight="1">
      <c r="A171" s="42"/>
      <c r="B171" s="43"/>
      <c r="C171" s="282" t="s">
        <v>7</v>
      </c>
      <c r="D171" s="282" t="s">
        <v>849</v>
      </c>
      <c r="E171" s="283" t="s">
        <v>2475</v>
      </c>
      <c r="F171" s="284" t="s">
        <v>2476</v>
      </c>
      <c r="G171" s="285" t="s">
        <v>226</v>
      </c>
      <c r="H171" s="286">
        <v>1</v>
      </c>
      <c r="I171" s="287"/>
      <c r="J171" s="288">
        <f>ROUND(I171*H171,2)</f>
        <v>0</v>
      </c>
      <c r="K171" s="284" t="s">
        <v>162</v>
      </c>
      <c r="L171" s="289"/>
      <c r="M171" s="290" t="s">
        <v>36</v>
      </c>
      <c r="N171" s="291" t="s">
        <v>54</v>
      </c>
      <c r="O171" s="88"/>
      <c r="P171" s="225">
        <f>O171*H171</f>
        <v>0</v>
      </c>
      <c r="Q171" s="225">
        <v>0.0012999999999999999</v>
      </c>
      <c r="R171" s="225">
        <f>Q171*H171</f>
        <v>0.0012999999999999999</v>
      </c>
      <c r="S171" s="225">
        <v>0</v>
      </c>
      <c r="T171" s="226">
        <f>S171*H171</f>
        <v>0</v>
      </c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R171" s="227" t="s">
        <v>217</v>
      </c>
      <c r="AT171" s="227" t="s">
        <v>849</v>
      </c>
      <c r="AU171" s="227" t="s">
        <v>94</v>
      </c>
      <c r="AY171" s="20" t="s">
        <v>156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20" t="s">
        <v>91</v>
      </c>
      <c r="BK171" s="228">
        <f>ROUND(I171*H171,2)</f>
        <v>0</v>
      </c>
      <c r="BL171" s="20" t="s">
        <v>163</v>
      </c>
      <c r="BM171" s="227" t="s">
        <v>2477</v>
      </c>
    </row>
    <row r="172" s="2" customFormat="1" ht="21.75" customHeight="1">
      <c r="A172" s="42"/>
      <c r="B172" s="43"/>
      <c r="C172" s="216" t="s">
        <v>323</v>
      </c>
      <c r="D172" s="216" t="s">
        <v>158</v>
      </c>
      <c r="E172" s="217" t="s">
        <v>2478</v>
      </c>
      <c r="F172" s="218" t="s">
        <v>2479</v>
      </c>
      <c r="G172" s="219" t="s">
        <v>212</v>
      </c>
      <c r="H172" s="220">
        <v>14.5</v>
      </c>
      <c r="I172" s="221"/>
      <c r="J172" s="222">
        <f>ROUND(I172*H172,2)</f>
        <v>0</v>
      </c>
      <c r="K172" s="218" t="s">
        <v>162</v>
      </c>
      <c r="L172" s="48"/>
      <c r="M172" s="223" t="s">
        <v>36</v>
      </c>
      <c r="N172" s="224" t="s">
        <v>54</v>
      </c>
      <c r="O172" s="88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R172" s="227" t="s">
        <v>163</v>
      </c>
      <c r="AT172" s="227" t="s">
        <v>158</v>
      </c>
      <c r="AU172" s="227" t="s">
        <v>94</v>
      </c>
      <c r="AY172" s="20" t="s">
        <v>156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20" t="s">
        <v>91</v>
      </c>
      <c r="BK172" s="228">
        <f>ROUND(I172*H172,2)</f>
        <v>0</v>
      </c>
      <c r="BL172" s="20" t="s">
        <v>163</v>
      </c>
      <c r="BM172" s="227" t="s">
        <v>2480</v>
      </c>
    </row>
    <row r="173" s="2" customFormat="1">
      <c r="A173" s="42"/>
      <c r="B173" s="43"/>
      <c r="C173" s="44"/>
      <c r="D173" s="229" t="s">
        <v>165</v>
      </c>
      <c r="E173" s="44"/>
      <c r="F173" s="230" t="s">
        <v>2481</v>
      </c>
      <c r="G173" s="44"/>
      <c r="H173" s="44"/>
      <c r="I173" s="231"/>
      <c r="J173" s="44"/>
      <c r="K173" s="44"/>
      <c r="L173" s="48"/>
      <c r="M173" s="232"/>
      <c r="N173" s="233"/>
      <c r="O173" s="88"/>
      <c r="P173" s="88"/>
      <c r="Q173" s="88"/>
      <c r="R173" s="88"/>
      <c r="S173" s="88"/>
      <c r="T173" s="89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T173" s="20" t="s">
        <v>165</v>
      </c>
      <c r="AU173" s="20" t="s">
        <v>94</v>
      </c>
    </row>
    <row r="174" s="2" customFormat="1" ht="16.5" customHeight="1">
      <c r="A174" s="42"/>
      <c r="B174" s="43"/>
      <c r="C174" s="216" t="s">
        <v>328</v>
      </c>
      <c r="D174" s="216" t="s">
        <v>158</v>
      </c>
      <c r="E174" s="217" t="s">
        <v>2482</v>
      </c>
      <c r="F174" s="218" t="s">
        <v>2483</v>
      </c>
      <c r="G174" s="219" t="s">
        <v>212</v>
      </c>
      <c r="H174" s="220">
        <v>14.5</v>
      </c>
      <c r="I174" s="221"/>
      <c r="J174" s="222">
        <f>ROUND(I174*H174,2)</f>
        <v>0</v>
      </c>
      <c r="K174" s="218" t="s">
        <v>162</v>
      </c>
      <c r="L174" s="48"/>
      <c r="M174" s="223" t="s">
        <v>36</v>
      </c>
      <c r="N174" s="224" t="s">
        <v>54</v>
      </c>
      <c r="O174" s="88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R174" s="227" t="s">
        <v>163</v>
      </c>
      <c r="AT174" s="227" t="s">
        <v>158</v>
      </c>
      <c r="AU174" s="227" t="s">
        <v>94</v>
      </c>
      <c r="AY174" s="20" t="s">
        <v>156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20" t="s">
        <v>91</v>
      </c>
      <c r="BK174" s="228">
        <f>ROUND(I174*H174,2)</f>
        <v>0</v>
      </c>
      <c r="BL174" s="20" t="s">
        <v>163</v>
      </c>
      <c r="BM174" s="227" t="s">
        <v>2484</v>
      </c>
    </row>
    <row r="175" s="2" customFormat="1">
      <c r="A175" s="42"/>
      <c r="B175" s="43"/>
      <c r="C175" s="44"/>
      <c r="D175" s="229" t="s">
        <v>165</v>
      </c>
      <c r="E175" s="44"/>
      <c r="F175" s="230" t="s">
        <v>2485</v>
      </c>
      <c r="G175" s="44"/>
      <c r="H175" s="44"/>
      <c r="I175" s="231"/>
      <c r="J175" s="44"/>
      <c r="K175" s="44"/>
      <c r="L175" s="48"/>
      <c r="M175" s="232"/>
      <c r="N175" s="233"/>
      <c r="O175" s="88"/>
      <c r="P175" s="88"/>
      <c r="Q175" s="88"/>
      <c r="R175" s="88"/>
      <c r="S175" s="88"/>
      <c r="T175" s="89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T175" s="20" t="s">
        <v>165</v>
      </c>
      <c r="AU175" s="20" t="s">
        <v>94</v>
      </c>
    </row>
    <row r="176" s="12" customFormat="1" ht="22.8" customHeight="1">
      <c r="A176" s="12"/>
      <c r="B176" s="200"/>
      <c r="C176" s="201"/>
      <c r="D176" s="202" t="s">
        <v>82</v>
      </c>
      <c r="E176" s="214" t="s">
        <v>1308</v>
      </c>
      <c r="F176" s="214" t="s">
        <v>1309</v>
      </c>
      <c r="G176" s="201"/>
      <c r="H176" s="201"/>
      <c r="I176" s="204"/>
      <c r="J176" s="215">
        <f>BK176</f>
        <v>0</v>
      </c>
      <c r="K176" s="201"/>
      <c r="L176" s="206"/>
      <c r="M176" s="207"/>
      <c r="N176" s="208"/>
      <c r="O176" s="208"/>
      <c r="P176" s="209">
        <f>SUM(P177:P178)</f>
        <v>0</v>
      </c>
      <c r="Q176" s="208"/>
      <c r="R176" s="209">
        <f>SUM(R177:R178)</f>
        <v>0</v>
      </c>
      <c r="S176" s="208"/>
      <c r="T176" s="210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1" t="s">
        <v>91</v>
      </c>
      <c r="AT176" s="212" t="s">
        <v>82</v>
      </c>
      <c r="AU176" s="212" t="s">
        <v>91</v>
      </c>
      <c r="AY176" s="211" t="s">
        <v>156</v>
      </c>
      <c r="BK176" s="213">
        <f>SUM(BK177:BK178)</f>
        <v>0</v>
      </c>
    </row>
    <row r="177" s="2" customFormat="1" ht="24.15" customHeight="1">
      <c r="A177" s="42"/>
      <c r="B177" s="43"/>
      <c r="C177" s="216" t="s">
        <v>333</v>
      </c>
      <c r="D177" s="216" t="s">
        <v>158</v>
      </c>
      <c r="E177" s="217" t="s">
        <v>2486</v>
      </c>
      <c r="F177" s="218" t="s">
        <v>2487</v>
      </c>
      <c r="G177" s="219" t="s">
        <v>283</v>
      </c>
      <c r="H177" s="220">
        <v>33.771999999999998</v>
      </c>
      <c r="I177" s="221"/>
      <c r="J177" s="222">
        <f>ROUND(I177*H177,2)</f>
        <v>0</v>
      </c>
      <c r="K177" s="218" t="s">
        <v>162</v>
      </c>
      <c r="L177" s="48"/>
      <c r="M177" s="223" t="s">
        <v>36</v>
      </c>
      <c r="N177" s="224" t="s">
        <v>54</v>
      </c>
      <c r="O177" s="88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R177" s="227" t="s">
        <v>163</v>
      </c>
      <c r="AT177" s="227" t="s">
        <v>158</v>
      </c>
      <c r="AU177" s="227" t="s">
        <v>94</v>
      </c>
      <c r="AY177" s="20" t="s">
        <v>156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20" t="s">
        <v>91</v>
      </c>
      <c r="BK177" s="228">
        <f>ROUND(I177*H177,2)</f>
        <v>0</v>
      </c>
      <c r="BL177" s="20" t="s">
        <v>163</v>
      </c>
      <c r="BM177" s="227" t="s">
        <v>2488</v>
      </c>
    </row>
    <row r="178" s="2" customFormat="1">
      <c r="A178" s="42"/>
      <c r="B178" s="43"/>
      <c r="C178" s="44"/>
      <c r="D178" s="229" t="s">
        <v>165</v>
      </c>
      <c r="E178" s="44"/>
      <c r="F178" s="230" t="s">
        <v>2489</v>
      </c>
      <c r="G178" s="44"/>
      <c r="H178" s="44"/>
      <c r="I178" s="231"/>
      <c r="J178" s="44"/>
      <c r="K178" s="44"/>
      <c r="L178" s="48"/>
      <c r="M178" s="232"/>
      <c r="N178" s="233"/>
      <c r="O178" s="88"/>
      <c r="P178" s="88"/>
      <c r="Q178" s="88"/>
      <c r="R178" s="88"/>
      <c r="S178" s="88"/>
      <c r="T178" s="89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T178" s="20" t="s">
        <v>165</v>
      </c>
      <c r="AU178" s="20" t="s">
        <v>94</v>
      </c>
    </row>
    <row r="179" s="12" customFormat="1" ht="25.92" customHeight="1">
      <c r="A179" s="12"/>
      <c r="B179" s="200"/>
      <c r="C179" s="201"/>
      <c r="D179" s="202" t="s">
        <v>82</v>
      </c>
      <c r="E179" s="203" t="s">
        <v>338</v>
      </c>
      <c r="F179" s="203" t="s">
        <v>339</v>
      </c>
      <c r="G179" s="201"/>
      <c r="H179" s="201"/>
      <c r="I179" s="204"/>
      <c r="J179" s="205">
        <f>BK179</f>
        <v>0</v>
      </c>
      <c r="K179" s="201"/>
      <c r="L179" s="206"/>
      <c r="M179" s="207"/>
      <c r="N179" s="208"/>
      <c r="O179" s="208"/>
      <c r="P179" s="209">
        <f>P180</f>
        <v>0</v>
      </c>
      <c r="Q179" s="208"/>
      <c r="R179" s="209">
        <f>R180</f>
        <v>0.015599999999999999</v>
      </c>
      <c r="S179" s="208"/>
      <c r="T179" s="210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1" t="s">
        <v>94</v>
      </c>
      <c r="AT179" s="212" t="s">
        <v>82</v>
      </c>
      <c r="AU179" s="212" t="s">
        <v>83</v>
      </c>
      <c r="AY179" s="211" t="s">
        <v>156</v>
      </c>
      <c r="BK179" s="213">
        <f>BK180</f>
        <v>0</v>
      </c>
    </row>
    <row r="180" s="12" customFormat="1" ht="22.8" customHeight="1">
      <c r="A180" s="12"/>
      <c r="B180" s="200"/>
      <c r="C180" s="201"/>
      <c r="D180" s="202" t="s">
        <v>82</v>
      </c>
      <c r="E180" s="214" t="s">
        <v>1752</v>
      </c>
      <c r="F180" s="214" t="s">
        <v>1753</v>
      </c>
      <c r="G180" s="201"/>
      <c r="H180" s="201"/>
      <c r="I180" s="204"/>
      <c r="J180" s="215">
        <f>BK180</f>
        <v>0</v>
      </c>
      <c r="K180" s="201"/>
      <c r="L180" s="206"/>
      <c r="M180" s="207"/>
      <c r="N180" s="208"/>
      <c r="O180" s="208"/>
      <c r="P180" s="209">
        <f>SUM(P181:P193)</f>
        <v>0</v>
      </c>
      <c r="Q180" s="208"/>
      <c r="R180" s="209">
        <f>SUM(R181:R193)</f>
        <v>0.015599999999999999</v>
      </c>
      <c r="S180" s="208"/>
      <c r="T180" s="210">
        <f>SUM(T181:T193)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1" t="s">
        <v>94</v>
      </c>
      <c r="AT180" s="212" t="s">
        <v>82</v>
      </c>
      <c r="AU180" s="212" t="s">
        <v>91</v>
      </c>
      <c r="AY180" s="211" t="s">
        <v>156</v>
      </c>
      <c r="BK180" s="213">
        <f>SUM(BK181:BK193)</f>
        <v>0</v>
      </c>
    </row>
    <row r="181" s="2" customFormat="1" ht="16.5" customHeight="1">
      <c r="A181" s="42"/>
      <c r="B181" s="43"/>
      <c r="C181" s="216" t="s">
        <v>342</v>
      </c>
      <c r="D181" s="216" t="s">
        <v>158</v>
      </c>
      <c r="E181" s="217" t="s">
        <v>2490</v>
      </c>
      <c r="F181" s="218" t="s">
        <v>2491</v>
      </c>
      <c r="G181" s="219" t="s">
        <v>212</v>
      </c>
      <c r="H181" s="220">
        <v>7.5</v>
      </c>
      <c r="I181" s="221"/>
      <c r="J181" s="222">
        <f>ROUND(I181*H181,2)</f>
        <v>0</v>
      </c>
      <c r="K181" s="218" t="s">
        <v>162</v>
      </c>
      <c r="L181" s="48"/>
      <c r="M181" s="223" t="s">
        <v>36</v>
      </c>
      <c r="N181" s="224" t="s">
        <v>54</v>
      </c>
      <c r="O181" s="88"/>
      <c r="P181" s="225">
        <f>O181*H181</f>
        <v>0</v>
      </c>
      <c r="Q181" s="225">
        <v>0.0016800000000000001</v>
      </c>
      <c r="R181" s="225">
        <f>Q181*H181</f>
        <v>0.0126</v>
      </c>
      <c r="S181" s="225">
        <v>0</v>
      </c>
      <c r="T181" s="226">
        <f>S181*H181</f>
        <v>0</v>
      </c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R181" s="227" t="s">
        <v>291</v>
      </c>
      <c r="AT181" s="227" t="s">
        <v>158</v>
      </c>
      <c r="AU181" s="227" t="s">
        <v>94</v>
      </c>
      <c r="AY181" s="20" t="s">
        <v>156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20" t="s">
        <v>91</v>
      </c>
      <c r="BK181" s="228">
        <f>ROUND(I181*H181,2)</f>
        <v>0</v>
      </c>
      <c r="BL181" s="20" t="s">
        <v>291</v>
      </c>
      <c r="BM181" s="227" t="s">
        <v>2492</v>
      </c>
    </row>
    <row r="182" s="2" customFormat="1">
      <c r="A182" s="42"/>
      <c r="B182" s="43"/>
      <c r="C182" s="44"/>
      <c r="D182" s="229" t="s">
        <v>165</v>
      </c>
      <c r="E182" s="44"/>
      <c r="F182" s="230" t="s">
        <v>2493</v>
      </c>
      <c r="G182" s="44"/>
      <c r="H182" s="44"/>
      <c r="I182" s="231"/>
      <c r="J182" s="44"/>
      <c r="K182" s="44"/>
      <c r="L182" s="48"/>
      <c r="M182" s="232"/>
      <c r="N182" s="233"/>
      <c r="O182" s="88"/>
      <c r="P182" s="88"/>
      <c r="Q182" s="88"/>
      <c r="R182" s="88"/>
      <c r="S182" s="88"/>
      <c r="T182" s="89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T182" s="20" t="s">
        <v>165</v>
      </c>
      <c r="AU182" s="20" t="s">
        <v>94</v>
      </c>
    </row>
    <row r="183" s="13" customFormat="1">
      <c r="A183" s="13"/>
      <c r="B183" s="234"/>
      <c r="C183" s="235"/>
      <c r="D183" s="236" t="s">
        <v>167</v>
      </c>
      <c r="E183" s="237" t="s">
        <v>36</v>
      </c>
      <c r="F183" s="238" t="s">
        <v>2494</v>
      </c>
      <c r="G183" s="235"/>
      <c r="H183" s="237" t="s">
        <v>36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167</v>
      </c>
      <c r="AU183" s="244" t="s">
        <v>94</v>
      </c>
      <c r="AV183" s="13" t="s">
        <v>91</v>
      </c>
      <c r="AW183" s="13" t="s">
        <v>43</v>
      </c>
      <c r="AX183" s="13" t="s">
        <v>83</v>
      </c>
      <c r="AY183" s="244" t="s">
        <v>156</v>
      </c>
    </row>
    <row r="184" s="13" customFormat="1">
      <c r="A184" s="13"/>
      <c r="B184" s="234"/>
      <c r="C184" s="235"/>
      <c r="D184" s="236" t="s">
        <v>167</v>
      </c>
      <c r="E184" s="237" t="s">
        <v>36</v>
      </c>
      <c r="F184" s="238" t="s">
        <v>2495</v>
      </c>
      <c r="G184" s="235"/>
      <c r="H184" s="237" t="s">
        <v>36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167</v>
      </c>
      <c r="AU184" s="244" t="s">
        <v>94</v>
      </c>
      <c r="AV184" s="13" t="s">
        <v>91</v>
      </c>
      <c r="AW184" s="13" t="s">
        <v>43</v>
      </c>
      <c r="AX184" s="13" t="s">
        <v>83</v>
      </c>
      <c r="AY184" s="244" t="s">
        <v>156</v>
      </c>
    </row>
    <row r="185" s="14" customFormat="1">
      <c r="A185" s="14"/>
      <c r="B185" s="245"/>
      <c r="C185" s="246"/>
      <c r="D185" s="236" t="s">
        <v>167</v>
      </c>
      <c r="E185" s="247" t="s">
        <v>36</v>
      </c>
      <c r="F185" s="248" t="s">
        <v>2496</v>
      </c>
      <c r="G185" s="246"/>
      <c r="H185" s="249">
        <v>7.5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167</v>
      </c>
      <c r="AU185" s="255" t="s">
        <v>94</v>
      </c>
      <c r="AV185" s="14" t="s">
        <v>94</v>
      </c>
      <c r="AW185" s="14" t="s">
        <v>43</v>
      </c>
      <c r="AX185" s="14" t="s">
        <v>91</v>
      </c>
      <c r="AY185" s="255" t="s">
        <v>156</v>
      </c>
    </row>
    <row r="186" s="2" customFormat="1" ht="16.5" customHeight="1">
      <c r="A186" s="42"/>
      <c r="B186" s="43"/>
      <c r="C186" s="216" t="s">
        <v>350</v>
      </c>
      <c r="D186" s="216" t="s">
        <v>158</v>
      </c>
      <c r="E186" s="217" t="s">
        <v>2497</v>
      </c>
      <c r="F186" s="218" t="s">
        <v>2498</v>
      </c>
      <c r="G186" s="219" t="s">
        <v>226</v>
      </c>
      <c r="H186" s="220">
        <v>2</v>
      </c>
      <c r="I186" s="221"/>
      <c r="J186" s="222">
        <f>ROUND(I186*H186,2)</f>
        <v>0</v>
      </c>
      <c r="K186" s="218" t="s">
        <v>162</v>
      </c>
      <c r="L186" s="48"/>
      <c r="M186" s="223" t="s">
        <v>36</v>
      </c>
      <c r="N186" s="224" t="s">
        <v>54</v>
      </c>
      <c r="O186" s="88"/>
      <c r="P186" s="225">
        <f>O186*H186</f>
        <v>0</v>
      </c>
      <c r="Q186" s="225">
        <v>0.0015</v>
      </c>
      <c r="R186" s="225">
        <f>Q186*H186</f>
        <v>0.0030000000000000001</v>
      </c>
      <c r="S186" s="225">
        <v>0</v>
      </c>
      <c r="T186" s="226">
        <f>S186*H186</f>
        <v>0</v>
      </c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R186" s="227" t="s">
        <v>291</v>
      </c>
      <c r="AT186" s="227" t="s">
        <v>158</v>
      </c>
      <c r="AU186" s="227" t="s">
        <v>94</v>
      </c>
      <c r="AY186" s="20" t="s">
        <v>156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20" t="s">
        <v>91</v>
      </c>
      <c r="BK186" s="228">
        <f>ROUND(I186*H186,2)</f>
        <v>0</v>
      </c>
      <c r="BL186" s="20" t="s">
        <v>291</v>
      </c>
      <c r="BM186" s="227" t="s">
        <v>2499</v>
      </c>
    </row>
    <row r="187" s="2" customFormat="1">
      <c r="A187" s="42"/>
      <c r="B187" s="43"/>
      <c r="C187" s="44"/>
      <c r="D187" s="229" t="s">
        <v>165</v>
      </c>
      <c r="E187" s="44"/>
      <c r="F187" s="230" t="s">
        <v>2500</v>
      </c>
      <c r="G187" s="44"/>
      <c r="H187" s="44"/>
      <c r="I187" s="231"/>
      <c r="J187" s="44"/>
      <c r="K187" s="44"/>
      <c r="L187" s="48"/>
      <c r="M187" s="232"/>
      <c r="N187" s="233"/>
      <c r="O187" s="88"/>
      <c r="P187" s="88"/>
      <c r="Q187" s="88"/>
      <c r="R187" s="88"/>
      <c r="S187" s="88"/>
      <c r="T187" s="89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T187" s="20" t="s">
        <v>165</v>
      </c>
      <c r="AU187" s="20" t="s">
        <v>94</v>
      </c>
    </row>
    <row r="188" s="13" customFormat="1">
      <c r="A188" s="13"/>
      <c r="B188" s="234"/>
      <c r="C188" s="235"/>
      <c r="D188" s="236" t="s">
        <v>167</v>
      </c>
      <c r="E188" s="237" t="s">
        <v>36</v>
      </c>
      <c r="F188" s="238" t="s">
        <v>2501</v>
      </c>
      <c r="G188" s="235"/>
      <c r="H188" s="237" t="s">
        <v>36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167</v>
      </c>
      <c r="AU188" s="244" t="s">
        <v>94</v>
      </c>
      <c r="AV188" s="13" t="s">
        <v>91</v>
      </c>
      <c r="AW188" s="13" t="s">
        <v>43</v>
      </c>
      <c r="AX188" s="13" t="s">
        <v>83</v>
      </c>
      <c r="AY188" s="244" t="s">
        <v>156</v>
      </c>
    </row>
    <row r="189" s="14" customFormat="1">
      <c r="A189" s="14"/>
      <c r="B189" s="245"/>
      <c r="C189" s="246"/>
      <c r="D189" s="236" t="s">
        <v>167</v>
      </c>
      <c r="E189" s="247" t="s">
        <v>36</v>
      </c>
      <c r="F189" s="248" t="s">
        <v>94</v>
      </c>
      <c r="G189" s="246"/>
      <c r="H189" s="249">
        <v>2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167</v>
      </c>
      <c r="AU189" s="255" t="s">
        <v>94</v>
      </c>
      <c r="AV189" s="14" t="s">
        <v>94</v>
      </c>
      <c r="AW189" s="14" t="s">
        <v>43</v>
      </c>
      <c r="AX189" s="14" t="s">
        <v>91</v>
      </c>
      <c r="AY189" s="255" t="s">
        <v>156</v>
      </c>
    </row>
    <row r="190" s="2" customFormat="1" ht="16.5" customHeight="1">
      <c r="A190" s="42"/>
      <c r="B190" s="43"/>
      <c r="C190" s="216" t="s">
        <v>358</v>
      </c>
      <c r="D190" s="216" t="s">
        <v>158</v>
      </c>
      <c r="E190" s="217" t="s">
        <v>2502</v>
      </c>
      <c r="F190" s="218" t="s">
        <v>2503</v>
      </c>
      <c r="G190" s="219" t="s">
        <v>212</v>
      </c>
      <c r="H190" s="220">
        <v>7.5</v>
      </c>
      <c r="I190" s="221"/>
      <c r="J190" s="222">
        <f>ROUND(I190*H190,2)</f>
        <v>0</v>
      </c>
      <c r="K190" s="218" t="s">
        <v>162</v>
      </c>
      <c r="L190" s="48"/>
      <c r="M190" s="223" t="s">
        <v>36</v>
      </c>
      <c r="N190" s="224" t="s">
        <v>54</v>
      </c>
      <c r="O190" s="88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R190" s="227" t="s">
        <v>291</v>
      </c>
      <c r="AT190" s="227" t="s">
        <v>158</v>
      </c>
      <c r="AU190" s="227" t="s">
        <v>94</v>
      </c>
      <c r="AY190" s="20" t="s">
        <v>156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20" t="s">
        <v>91</v>
      </c>
      <c r="BK190" s="228">
        <f>ROUND(I190*H190,2)</f>
        <v>0</v>
      </c>
      <c r="BL190" s="20" t="s">
        <v>291</v>
      </c>
      <c r="BM190" s="227" t="s">
        <v>2504</v>
      </c>
    </row>
    <row r="191" s="2" customFormat="1">
      <c r="A191" s="42"/>
      <c r="B191" s="43"/>
      <c r="C191" s="44"/>
      <c r="D191" s="229" t="s">
        <v>165</v>
      </c>
      <c r="E191" s="44"/>
      <c r="F191" s="230" t="s">
        <v>2505</v>
      </c>
      <c r="G191" s="44"/>
      <c r="H191" s="44"/>
      <c r="I191" s="231"/>
      <c r="J191" s="44"/>
      <c r="K191" s="44"/>
      <c r="L191" s="48"/>
      <c r="M191" s="232"/>
      <c r="N191" s="233"/>
      <c r="O191" s="88"/>
      <c r="P191" s="88"/>
      <c r="Q191" s="88"/>
      <c r="R191" s="88"/>
      <c r="S191" s="88"/>
      <c r="T191" s="89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T191" s="20" t="s">
        <v>165</v>
      </c>
      <c r="AU191" s="20" t="s">
        <v>94</v>
      </c>
    </row>
    <row r="192" s="2" customFormat="1" ht="24.15" customHeight="1">
      <c r="A192" s="42"/>
      <c r="B192" s="43"/>
      <c r="C192" s="216" t="s">
        <v>363</v>
      </c>
      <c r="D192" s="216" t="s">
        <v>158</v>
      </c>
      <c r="E192" s="217" t="s">
        <v>1760</v>
      </c>
      <c r="F192" s="218" t="s">
        <v>1761</v>
      </c>
      <c r="G192" s="219" t="s">
        <v>283</v>
      </c>
      <c r="H192" s="220">
        <v>0.016</v>
      </c>
      <c r="I192" s="221"/>
      <c r="J192" s="222">
        <f>ROUND(I192*H192,2)</f>
        <v>0</v>
      </c>
      <c r="K192" s="218" t="s">
        <v>162</v>
      </c>
      <c r="L192" s="48"/>
      <c r="M192" s="223" t="s">
        <v>36</v>
      </c>
      <c r="N192" s="224" t="s">
        <v>54</v>
      </c>
      <c r="O192" s="88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R192" s="227" t="s">
        <v>291</v>
      </c>
      <c r="AT192" s="227" t="s">
        <v>158</v>
      </c>
      <c r="AU192" s="227" t="s">
        <v>94</v>
      </c>
      <c r="AY192" s="20" t="s">
        <v>156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20" t="s">
        <v>91</v>
      </c>
      <c r="BK192" s="228">
        <f>ROUND(I192*H192,2)</f>
        <v>0</v>
      </c>
      <c r="BL192" s="20" t="s">
        <v>291</v>
      </c>
      <c r="BM192" s="227" t="s">
        <v>2506</v>
      </c>
    </row>
    <row r="193" s="2" customFormat="1">
      <c r="A193" s="42"/>
      <c r="B193" s="43"/>
      <c r="C193" s="44"/>
      <c r="D193" s="229" t="s">
        <v>165</v>
      </c>
      <c r="E193" s="44"/>
      <c r="F193" s="230" t="s">
        <v>1763</v>
      </c>
      <c r="G193" s="44"/>
      <c r="H193" s="44"/>
      <c r="I193" s="231"/>
      <c r="J193" s="44"/>
      <c r="K193" s="44"/>
      <c r="L193" s="48"/>
      <c r="M193" s="232"/>
      <c r="N193" s="233"/>
      <c r="O193" s="88"/>
      <c r="P193" s="88"/>
      <c r="Q193" s="88"/>
      <c r="R193" s="88"/>
      <c r="S193" s="88"/>
      <c r="T193" s="89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T193" s="20" t="s">
        <v>165</v>
      </c>
      <c r="AU193" s="20" t="s">
        <v>94</v>
      </c>
    </row>
    <row r="194" s="12" customFormat="1" ht="25.92" customHeight="1">
      <c r="A194" s="12"/>
      <c r="B194" s="200"/>
      <c r="C194" s="201"/>
      <c r="D194" s="202" t="s">
        <v>82</v>
      </c>
      <c r="E194" s="203" t="s">
        <v>2344</v>
      </c>
      <c r="F194" s="203" t="s">
        <v>2345</v>
      </c>
      <c r="G194" s="201"/>
      <c r="H194" s="201"/>
      <c r="I194" s="204"/>
      <c r="J194" s="205">
        <f>BK194</f>
        <v>0</v>
      </c>
      <c r="K194" s="201"/>
      <c r="L194" s="206"/>
      <c r="M194" s="207"/>
      <c r="N194" s="208"/>
      <c r="O194" s="208"/>
      <c r="P194" s="209">
        <f>SUM(P195:P198)</f>
        <v>0</v>
      </c>
      <c r="Q194" s="208"/>
      <c r="R194" s="209">
        <f>SUM(R195:R198)</f>
        <v>0</v>
      </c>
      <c r="S194" s="208"/>
      <c r="T194" s="210">
        <f>SUM(T195:T198)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1" t="s">
        <v>163</v>
      </c>
      <c r="AT194" s="212" t="s">
        <v>82</v>
      </c>
      <c r="AU194" s="212" t="s">
        <v>83</v>
      </c>
      <c r="AY194" s="211" t="s">
        <v>156</v>
      </c>
      <c r="BK194" s="213">
        <f>SUM(BK195:BK198)</f>
        <v>0</v>
      </c>
    </row>
    <row r="195" s="2" customFormat="1" ht="16.5" customHeight="1">
      <c r="A195" s="42"/>
      <c r="B195" s="43"/>
      <c r="C195" s="216" t="s">
        <v>371</v>
      </c>
      <c r="D195" s="216" t="s">
        <v>158</v>
      </c>
      <c r="E195" s="217" t="s">
        <v>2507</v>
      </c>
      <c r="F195" s="218" t="s">
        <v>2508</v>
      </c>
      <c r="G195" s="219" t="s">
        <v>436</v>
      </c>
      <c r="H195" s="220">
        <v>8</v>
      </c>
      <c r="I195" s="221"/>
      <c r="J195" s="222">
        <f>ROUND(I195*H195,2)</f>
        <v>0</v>
      </c>
      <c r="K195" s="218" t="s">
        <v>162</v>
      </c>
      <c r="L195" s="48"/>
      <c r="M195" s="223" t="s">
        <v>36</v>
      </c>
      <c r="N195" s="224" t="s">
        <v>54</v>
      </c>
      <c r="O195" s="88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R195" s="227" t="s">
        <v>2349</v>
      </c>
      <c r="AT195" s="227" t="s">
        <v>158</v>
      </c>
      <c r="AU195" s="227" t="s">
        <v>91</v>
      </c>
      <c r="AY195" s="20" t="s">
        <v>156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20" t="s">
        <v>91</v>
      </c>
      <c r="BK195" s="228">
        <f>ROUND(I195*H195,2)</f>
        <v>0</v>
      </c>
      <c r="BL195" s="20" t="s">
        <v>2349</v>
      </c>
      <c r="BM195" s="227" t="s">
        <v>2509</v>
      </c>
    </row>
    <row r="196" s="2" customFormat="1">
      <c r="A196" s="42"/>
      <c r="B196" s="43"/>
      <c r="C196" s="44"/>
      <c r="D196" s="229" t="s">
        <v>165</v>
      </c>
      <c r="E196" s="44"/>
      <c r="F196" s="230" t="s">
        <v>2510</v>
      </c>
      <c r="G196" s="44"/>
      <c r="H196" s="44"/>
      <c r="I196" s="231"/>
      <c r="J196" s="44"/>
      <c r="K196" s="44"/>
      <c r="L196" s="48"/>
      <c r="M196" s="232"/>
      <c r="N196" s="233"/>
      <c r="O196" s="88"/>
      <c r="P196" s="88"/>
      <c r="Q196" s="88"/>
      <c r="R196" s="88"/>
      <c r="S196" s="88"/>
      <c r="T196" s="89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T196" s="20" t="s">
        <v>165</v>
      </c>
      <c r="AU196" s="20" t="s">
        <v>91</v>
      </c>
    </row>
    <row r="197" s="13" customFormat="1">
      <c r="A197" s="13"/>
      <c r="B197" s="234"/>
      <c r="C197" s="235"/>
      <c r="D197" s="236" t="s">
        <v>167</v>
      </c>
      <c r="E197" s="237" t="s">
        <v>36</v>
      </c>
      <c r="F197" s="238" t="s">
        <v>2511</v>
      </c>
      <c r="G197" s="235"/>
      <c r="H197" s="237" t="s">
        <v>36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167</v>
      </c>
      <c r="AU197" s="244" t="s">
        <v>91</v>
      </c>
      <c r="AV197" s="13" t="s">
        <v>91</v>
      </c>
      <c r="AW197" s="13" t="s">
        <v>43</v>
      </c>
      <c r="AX197" s="13" t="s">
        <v>83</v>
      </c>
      <c r="AY197" s="244" t="s">
        <v>156</v>
      </c>
    </row>
    <row r="198" s="14" customFormat="1">
      <c r="A198" s="14"/>
      <c r="B198" s="245"/>
      <c r="C198" s="246"/>
      <c r="D198" s="236" t="s">
        <v>167</v>
      </c>
      <c r="E198" s="247" t="s">
        <v>36</v>
      </c>
      <c r="F198" s="248" t="s">
        <v>217</v>
      </c>
      <c r="G198" s="246"/>
      <c r="H198" s="249">
        <v>8</v>
      </c>
      <c r="I198" s="250"/>
      <c r="J198" s="246"/>
      <c r="K198" s="246"/>
      <c r="L198" s="251"/>
      <c r="M198" s="279"/>
      <c r="N198" s="280"/>
      <c r="O198" s="280"/>
      <c r="P198" s="280"/>
      <c r="Q198" s="280"/>
      <c r="R198" s="280"/>
      <c r="S198" s="280"/>
      <c r="T198" s="28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167</v>
      </c>
      <c r="AU198" s="255" t="s">
        <v>91</v>
      </c>
      <c r="AV198" s="14" t="s">
        <v>94</v>
      </c>
      <c r="AW198" s="14" t="s">
        <v>43</v>
      </c>
      <c r="AX198" s="14" t="s">
        <v>91</v>
      </c>
      <c r="AY198" s="255" t="s">
        <v>156</v>
      </c>
    </row>
    <row r="199" s="2" customFormat="1" ht="6.96" customHeight="1">
      <c r="A199" s="42"/>
      <c r="B199" s="63"/>
      <c r="C199" s="64"/>
      <c r="D199" s="64"/>
      <c r="E199" s="64"/>
      <c r="F199" s="64"/>
      <c r="G199" s="64"/>
      <c r="H199" s="64"/>
      <c r="I199" s="64"/>
      <c r="J199" s="64"/>
      <c r="K199" s="64"/>
      <c r="L199" s="48"/>
      <c r="M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</row>
  </sheetData>
  <sheetProtection sheet="1" autoFilter="0" formatColumns="0" formatRows="0" objects="1" scenarios="1" spinCount="100000" saltValue="mS0ui2vDY1vyBSLN2YmvbRjYD6CtcSVM+U4RhzxUS2JIQQvuqRTsiDg9rBcrgopRdcTqr25f4IGq+nnjsihDZg==" hashValue="ASDEU90QvkxZ7NWvWu4XR8WnMFPTOdyCZUY8A/+8hyQPeFrVJxsVZXZEDcVTDslm1aifQFIKAXgGqRJnN0QU6Q==" algorithmName="SHA-512" password="CC35"/>
  <autoFilter ref="C93:K1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8" r:id="rId1" display="https://podminky.urs.cz/item/CS_URS_2024_01/131251102"/>
    <hyperlink ref="F102" r:id="rId2" display="https://podminky.urs.cz/item/CS_URS_2024_01/132251101"/>
    <hyperlink ref="F106" r:id="rId3" display="https://podminky.urs.cz/item/CS_URS_2024_01/162251101"/>
    <hyperlink ref="F110" r:id="rId4" display="https://podminky.urs.cz/item/CS_URS_2024_01/162751117"/>
    <hyperlink ref="F116" r:id="rId5" display="https://podminky.urs.cz/item/CS_URS_2024_01/162751119"/>
    <hyperlink ref="F119" r:id="rId6" display="https://podminky.urs.cz/item/CS_URS_2024_01/167151101"/>
    <hyperlink ref="F121" r:id="rId7" display="https://podminky.urs.cz/item/CS_URS_2024_01/171201221"/>
    <hyperlink ref="F124" r:id="rId8" display="https://podminky.urs.cz/item/CS_URS_2024_01/171251201"/>
    <hyperlink ref="F126" r:id="rId9" display="https://podminky.urs.cz/item/CS_URS_2024_01/174111101"/>
    <hyperlink ref="F133" r:id="rId10" display="https://podminky.urs.cz/item/CS_URS_2024_01/175111101"/>
    <hyperlink ref="F141" r:id="rId11" display="https://podminky.urs.cz/item/CS_URS_2024_01/211971122"/>
    <hyperlink ref="F155" r:id="rId12" display="https://podminky.urs.cz/item/CS_URS_2024_01/451573111"/>
    <hyperlink ref="F161" r:id="rId13" display="https://podminky.urs.cz/item/CS_URS_2024_01/871270310"/>
    <hyperlink ref="F167" r:id="rId14" display="https://podminky.urs.cz/item/CS_URS_2024_01/877270310"/>
    <hyperlink ref="F170" r:id="rId15" display="https://podminky.urs.cz/item/CS_URS_2024_01/877270320"/>
    <hyperlink ref="F173" r:id="rId16" display="https://podminky.urs.cz/item/CS_URS_2024_01/879230191"/>
    <hyperlink ref="F175" r:id="rId17" display="https://podminky.urs.cz/item/CS_URS_2024_01/892271111"/>
    <hyperlink ref="F178" r:id="rId18" display="https://podminky.urs.cz/item/CS_URS_2024_01/998276101"/>
    <hyperlink ref="F182" r:id="rId19" display="https://podminky.urs.cz/item/CS_URS_2024_01/721173315"/>
    <hyperlink ref="F187" r:id="rId20" display="https://podminky.urs.cz/item/CS_URS_2024_01/721242116"/>
    <hyperlink ref="F191" r:id="rId21" display="https://podminky.urs.cz/item/CS_URS_2024_01/721290111"/>
    <hyperlink ref="F193" r:id="rId22" display="https://podminky.urs.cz/item/CS_URS_2024_01/998721101"/>
    <hyperlink ref="F196" r:id="rId23" display="https://podminky.urs.cz/item/CS_URS_2024_01/HZS22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110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94</v>
      </c>
    </row>
    <row r="4" s="1" customFormat="1" ht="24.96" customHeight="1">
      <c r="B4" s="23"/>
      <c r="D4" s="144" t="s">
        <v>120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Přístavba školní jídelny a rozšíření tříd v 1NP v pavilonu č 3</v>
      </c>
      <c r="F7" s="146"/>
      <c r="G7" s="146"/>
      <c r="H7" s="146"/>
      <c r="L7" s="23"/>
    </row>
    <row r="8" s="1" customFormat="1" ht="12" customHeight="1">
      <c r="B8" s="23"/>
      <c r="D8" s="146" t="s">
        <v>121</v>
      </c>
      <c r="L8" s="23"/>
    </row>
    <row r="9" s="2" customFormat="1" ht="16.5" customHeight="1">
      <c r="A9" s="42"/>
      <c r="B9" s="48"/>
      <c r="C9" s="42"/>
      <c r="D9" s="42"/>
      <c r="E9" s="147" t="s">
        <v>2389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 ht="12" customHeight="1">
      <c r="A10" s="42"/>
      <c r="B10" s="48"/>
      <c r="C10" s="42"/>
      <c r="D10" s="146" t="s">
        <v>2390</v>
      </c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8"/>
      <c r="C11" s="42"/>
      <c r="D11" s="42"/>
      <c r="E11" s="149" t="s">
        <v>2512</v>
      </c>
      <c r="F11" s="42"/>
      <c r="G11" s="42"/>
      <c r="H11" s="42"/>
      <c r="I11" s="42"/>
      <c r="J11" s="42"/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8"/>
      <c r="C12" s="42"/>
      <c r="D12" s="42"/>
      <c r="E12" s="42"/>
      <c r="F12" s="42"/>
      <c r="G12" s="42"/>
      <c r="H12" s="42"/>
      <c r="I12" s="42"/>
      <c r="J12" s="42"/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8"/>
      <c r="C13" s="42"/>
      <c r="D13" s="146" t="s">
        <v>18</v>
      </c>
      <c r="E13" s="42"/>
      <c r="F13" s="137" t="s">
        <v>36</v>
      </c>
      <c r="G13" s="42"/>
      <c r="H13" s="42"/>
      <c r="I13" s="146" t="s">
        <v>20</v>
      </c>
      <c r="J13" s="137" t="s">
        <v>36</v>
      </c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22</v>
      </c>
      <c r="E14" s="42"/>
      <c r="F14" s="137" t="s">
        <v>23</v>
      </c>
      <c r="G14" s="42"/>
      <c r="H14" s="42"/>
      <c r="I14" s="146" t="s">
        <v>24</v>
      </c>
      <c r="J14" s="150" t="str">
        <f>'Rekapitulace stavby'!AN8</f>
        <v>4. 1. 2024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0.8" customHeight="1">
      <c r="A15" s="42"/>
      <c r="B15" s="48"/>
      <c r="C15" s="42"/>
      <c r="D15" s="42"/>
      <c r="E15" s="42"/>
      <c r="F15" s="42"/>
      <c r="G15" s="42"/>
      <c r="H15" s="42"/>
      <c r="I15" s="42"/>
      <c r="J15" s="42"/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8"/>
      <c r="C16" s="42"/>
      <c r="D16" s="146" t="s">
        <v>30</v>
      </c>
      <c r="E16" s="42"/>
      <c r="F16" s="42"/>
      <c r="G16" s="42"/>
      <c r="H16" s="42"/>
      <c r="I16" s="146" t="s">
        <v>31</v>
      </c>
      <c r="J16" s="137" t="s">
        <v>32</v>
      </c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8"/>
      <c r="C17" s="42"/>
      <c r="D17" s="42"/>
      <c r="E17" s="137" t="s">
        <v>34</v>
      </c>
      <c r="F17" s="42"/>
      <c r="G17" s="42"/>
      <c r="H17" s="42"/>
      <c r="I17" s="146" t="s">
        <v>35</v>
      </c>
      <c r="J17" s="137" t="s">
        <v>36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8"/>
      <c r="C18" s="42"/>
      <c r="D18" s="42"/>
      <c r="E18" s="42"/>
      <c r="F18" s="42"/>
      <c r="G18" s="42"/>
      <c r="H18" s="42"/>
      <c r="I18" s="42"/>
      <c r="J18" s="42"/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8"/>
      <c r="C19" s="42"/>
      <c r="D19" s="146" t="s">
        <v>37</v>
      </c>
      <c r="E19" s="42"/>
      <c r="F19" s="42"/>
      <c r="G19" s="42"/>
      <c r="H19" s="42"/>
      <c r="I19" s="146" t="s">
        <v>31</v>
      </c>
      <c r="J19" s="36" t="str">
        <f>'Rekapitulace stavby'!AN13</f>
        <v>Vyplň údaj</v>
      </c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8"/>
      <c r="C20" s="42"/>
      <c r="D20" s="42"/>
      <c r="E20" s="36" t="str">
        <f>'Rekapitulace stavby'!E14</f>
        <v>Vyplň údaj</v>
      </c>
      <c r="F20" s="137"/>
      <c r="G20" s="137"/>
      <c r="H20" s="137"/>
      <c r="I20" s="146" t="s">
        <v>35</v>
      </c>
      <c r="J20" s="36" t="str">
        <f>'Rekapitulace stavby'!AN14</f>
        <v>Vyplň údaj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8"/>
      <c r="C21" s="42"/>
      <c r="D21" s="42"/>
      <c r="E21" s="42"/>
      <c r="F21" s="42"/>
      <c r="G21" s="42"/>
      <c r="H21" s="42"/>
      <c r="I21" s="42"/>
      <c r="J21" s="42"/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8"/>
      <c r="C22" s="42"/>
      <c r="D22" s="146" t="s">
        <v>39</v>
      </c>
      <c r="E22" s="42"/>
      <c r="F22" s="42"/>
      <c r="G22" s="42"/>
      <c r="H22" s="42"/>
      <c r="I22" s="146" t="s">
        <v>31</v>
      </c>
      <c r="J22" s="137" t="s">
        <v>40</v>
      </c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8"/>
      <c r="C23" s="42"/>
      <c r="D23" s="42"/>
      <c r="E23" s="137" t="s">
        <v>41</v>
      </c>
      <c r="F23" s="42"/>
      <c r="G23" s="42"/>
      <c r="H23" s="42"/>
      <c r="I23" s="146" t="s">
        <v>35</v>
      </c>
      <c r="J23" s="137" t="s">
        <v>42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8"/>
      <c r="C24" s="42"/>
      <c r="D24" s="42"/>
      <c r="E24" s="42"/>
      <c r="F24" s="42"/>
      <c r="G24" s="42"/>
      <c r="H24" s="42"/>
      <c r="I24" s="42"/>
      <c r="J24" s="42"/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8"/>
      <c r="C25" s="42"/>
      <c r="D25" s="146" t="s">
        <v>44</v>
      </c>
      <c r="E25" s="42"/>
      <c r="F25" s="42"/>
      <c r="G25" s="42"/>
      <c r="H25" s="42"/>
      <c r="I25" s="146" t="s">
        <v>31</v>
      </c>
      <c r="J25" s="137" t="s">
        <v>45</v>
      </c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8"/>
      <c r="C26" s="42"/>
      <c r="D26" s="42"/>
      <c r="E26" s="137" t="s">
        <v>46</v>
      </c>
      <c r="F26" s="42"/>
      <c r="G26" s="42"/>
      <c r="H26" s="42"/>
      <c r="I26" s="146" t="s">
        <v>35</v>
      </c>
      <c r="J26" s="137" t="s">
        <v>36</v>
      </c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8"/>
      <c r="C27" s="42"/>
      <c r="D27" s="42"/>
      <c r="E27" s="42"/>
      <c r="F27" s="42"/>
      <c r="G27" s="42"/>
      <c r="H27" s="42"/>
      <c r="I27" s="42"/>
      <c r="J27" s="42"/>
      <c r="K27" s="42"/>
      <c r="L27" s="148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8"/>
      <c r="C28" s="42"/>
      <c r="D28" s="146" t="s">
        <v>47</v>
      </c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214.5" customHeight="1">
      <c r="A29" s="151"/>
      <c r="B29" s="152"/>
      <c r="C29" s="151"/>
      <c r="D29" s="151"/>
      <c r="E29" s="153" t="s">
        <v>123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2"/>
      <c r="B30" s="48"/>
      <c r="C30" s="42"/>
      <c r="D30" s="42"/>
      <c r="E30" s="42"/>
      <c r="F30" s="42"/>
      <c r="G30" s="42"/>
      <c r="H30" s="42"/>
      <c r="I30" s="42"/>
      <c r="J30" s="42"/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25.44" customHeight="1">
      <c r="A32" s="42"/>
      <c r="B32" s="48"/>
      <c r="C32" s="42"/>
      <c r="D32" s="156" t="s">
        <v>49</v>
      </c>
      <c r="E32" s="42"/>
      <c r="F32" s="42"/>
      <c r="G32" s="42"/>
      <c r="H32" s="42"/>
      <c r="I32" s="42"/>
      <c r="J32" s="157">
        <f>ROUND(J94, 2)</f>
        <v>0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6.96" customHeight="1">
      <c r="A33" s="42"/>
      <c r="B33" s="48"/>
      <c r="C33" s="42"/>
      <c r="D33" s="155"/>
      <c r="E33" s="155"/>
      <c r="F33" s="155"/>
      <c r="G33" s="155"/>
      <c r="H33" s="155"/>
      <c r="I33" s="155"/>
      <c r="J33" s="155"/>
      <c r="K33" s="155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42"/>
      <c r="F34" s="158" t="s">
        <v>51</v>
      </c>
      <c r="G34" s="42"/>
      <c r="H34" s="42"/>
      <c r="I34" s="158" t="s">
        <v>50</v>
      </c>
      <c r="J34" s="158" t="s">
        <v>52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8"/>
      <c r="C35" s="42"/>
      <c r="D35" s="159" t="s">
        <v>53</v>
      </c>
      <c r="E35" s="146" t="s">
        <v>54</v>
      </c>
      <c r="F35" s="160">
        <f>ROUND((SUM(BE94:BE168)),  2)</f>
        <v>0</v>
      </c>
      <c r="G35" s="42"/>
      <c r="H35" s="42"/>
      <c r="I35" s="161">
        <v>0.20999999999999999</v>
      </c>
      <c r="J35" s="160">
        <f>ROUND(((SUM(BE94:BE168))*I35),  2)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14.4" customHeight="1">
      <c r="A36" s="42"/>
      <c r="B36" s="48"/>
      <c r="C36" s="42"/>
      <c r="D36" s="42"/>
      <c r="E36" s="146" t="s">
        <v>55</v>
      </c>
      <c r="F36" s="160">
        <f>ROUND((SUM(BF94:BF168)),  2)</f>
        <v>0</v>
      </c>
      <c r="G36" s="42"/>
      <c r="H36" s="42"/>
      <c r="I36" s="161">
        <v>0.12</v>
      </c>
      <c r="J36" s="160">
        <f>ROUND(((SUM(BF94:BF168))*I36),  2)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56</v>
      </c>
      <c r="F37" s="160">
        <f>ROUND((SUM(BG94:BG168)),  2)</f>
        <v>0</v>
      </c>
      <c r="G37" s="42"/>
      <c r="H37" s="42"/>
      <c r="I37" s="161">
        <v>0.20999999999999999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hidden="1" s="2" customFormat="1" ht="14.4" customHeight="1">
      <c r="A38" s="42"/>
      <c r="B38" s="48"/>
      <c r="C38" s="42"/>
      <c r="D38" s="42"/>
      <c r="E38" s="146" t="s">
        <v>57</v>
      </c>
      <c r="F38" s="160">
        <f>ROUND((SUM(BH94:BH168)),  2)</f>
        <v>0</v>
      </c>
      <c r="G38" s="42"/>
      <c r="H38" s="42"/>
      <c r="I38" s="161">
        <v>0.12</v>
      </c>
      <c r="J38" s="160">
        <f>0</f>
        <v>0</v>
      </c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hidden="1" s="2" customFormat="1" ht="14.4" customHeight="1">
      <c r="A39" s="42"/>
      <c r="B39" s="48"/>
      <c r="C39" s="42"/>
      <c r="D39" s="42"/>
      <c r="E39" s="146" t="s">
        <v>58</v>
      </c>
      <c r="F39" s="160">
        <f>ROUND((SUM(BI94:BI168)),  2)</f>
        <v>0</v>
      </c>
      <c r="G39" s="42"/>
      <c r="H39" s="42"/>
      <c r="I39" s="161">
        <v>0</v>
      </c>
      <c r="J39" s="160">
        <f>0</f>
        <v>0</v>
      </c>
      <c r="K39" s="42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6.96" customHeight="1">
      <c r="A40" s="42"/>
      <c r="B40" s="48"/>
      <c r="C40" s="42"/>
      <c r="D40" s="42"/>
      <c r="E40" s="42"/>
      <c r="F40" s="42"/>
      <c r="G40" s="42"/>
      <c r="H40" s="42"/>
      <c r="I40" s="42"/>
      <c r="J40" s="42"/>
      <c r="K40" s="42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s="2" customFormat="1" ht="25.44" customHeight="1">
      <c r="A41" s="42"/>
      <c r="B41" s="48"/>
      <c r="C41" s="162"/>
      <c r="D41" s="163" t="s">
        <v>59</v>
      </c>
      <c r="E41" s="164"/>
      <c r="F41" s="164"/>
      <c r="G41" s="165" t="s">
        <v>60</v>
      </c>
      <c r="H41" s="166" t="s">
        <v>61</v>
      </c>
      <c r="I41" s="164"/>
      <c r="J41" s="167">
        <f>SUM(J32:J39)</f>
        <v>0</v>
      </c>
      <c r="K41" s="168"/>
      <c r="L41" s="148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s="2" customFormat="1" ht="14.4" customHeight="1">
      <c r="A42" s="42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6" s="2" customFormat="1" ht="6.96" customHeight="1">
      <c r="A46" s="42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24.96" customHeight="1">
      <c r="A47" s="42"/>
      <c r="B47" s="43"/>
      <c r="C47" s="26" t="s">
        <v>124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16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173" t="str">
        <f>E7</f>
        <v>Přístavba školní jídelny a rozšíření tříd v 1NP v pavilonu č 3</v>
      </c>
      <c r="F50" s="35"/>
      <c r="G50" s="35"/>
      <c r="H50" s="35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1" customFormat="1" ht="12" customHeight="1">
      <c r="B51" s="24"/>
      <c r="C51" s="35" t="s">
        <v>121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2"/>
      <c r="B52" s="43"/>
      <c r="C52" s="44"/>
      <c r="D52" s="44"/>
      <c r="E52" s="173" t="s">
        <v>2389</v>
      </c>
      <c r="F52" s="44"/>
      <c r="G52" s="44"/>
      <c r="H52" s="44"/>
      <c r="I52" s="44"/>
      <c r="J52" s="44"/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12" customHeight="1">
      <c r="A53" s="42"/>
      <c r="B53" s="43"/>
      <c r="C53" s="35" t="s">
        <v>2390</v>
      </c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6.5" customHeight="1">
      <c r="A54" s="42"/>
      <c r="B54" s="43"/>
      <c r="C54" s="44"/>
      <c r="D54" s="44"/>
      <c r="E54" s="73" t="str">
        <f>E11</f>
        <v>D.1.4.3 - Vytápění</v>
      </c>
      <c r="F54" s="44"/>
      <c r="G54" s="44"/>
      <c r="H54" s="44"/>
      <c r="I54" s="44"/>
      <c r="J54" s="44"/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6.96" customHeight="1">
      <c r="A55" s="42"/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2" customHeight="1">
      <c r="A56" s="42"/>
      <c r="B56" s="43"/>
      <c r="C56" s="35" t="s">
        <v>22</v>
      </c>
      <c r="D56" s="44"/>
      <c r="E56" s="44"/>
      <c r="F56" s="30" t="str">
        <f>F14</f>
        <v>Plzeň, pozemky parc. č. 2401/20, 2401/22</v>
      </c>
      <c r="G56" s="44"/>
      <c r="H56" s="44"/>
      <c r="I56" s="35" t="s">
        <v>24</v>
      </c>
      <c r="J56" s="76" t="str">
        <f>IF(J14="","",J14)</f>
        <v>4. 1. 2024</v>
      </c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6.96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40.05" customHeight="1">
      <c r="A58" s="42"/>
      <c r="B58" s="43"/>
      <c r="C58" s="35" t="s">
        <v>30</v>
      </c>
      <c r="D58" s="44"/>
      <c r="E58" s="44"/>
      <c r="F58" s="30" t="str">
        <f>E17</f>
        <v>ZŠ a MŠ pro zrakově postižené a vady řeči</v>
      </c>
      <c r="G58" s="44"/>
      <c r="H58" s="44"/>
      <c r="I58" s="35" t="s">
        <v>39</v>
      </c>
      <c r="J58" s="40" t="str">
        <f>E23</f>
        <v>ing. arch. Pavel Šticha– archa architekt</v>
      </c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15.15" customHeight="1">
      <c r="A59" s="42"/>
      <c r="B59" s="43"/>
      <c r="C59" s="35" t="s">
        <v>37</v>
      </c>
      <c r="D59" s="44"/>
      <c r="E59" s="44"/>
      <c r="F59" s="30" t="str">
        <f>IF(E20="","",E20)</f>
        <v>Vyplň údaj</v>
      </c>
      <c r="G59" s="44"/>
      <c r="H59" s="44"/>
      <c r="I59" s="35" t="s">
        <v>44</v>
      </c>
      <c r="J59" s="40" t="str">
        <f>E26</f>
        <v>Eva Vopalecká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</row>
    <row r="60" s="2" customFormat="1" ht="10.32" customHeight="1">
      <c r="A60" s="42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148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 s="2" customFormat="1" ht="29.28" customHeight="1">
      <c r="A61" s="42"/>
      <c r="B61" s="43"/>
      <c r="C61" s="174" t="s">
        <v>125</v>
      </c>
      <c r="D61" s="175"/>
      <c r="E61" s="175"/>
      <c r="F61" s="175"/>
      <c r="G61" s="175"/>
      <c r="H61" s="175"/>
      <c r="I61" s="175"/>
      <c r="J61" s="176" t="s">
        <v>126</v>
      </c>
      <c r="K61" s="175"/>
      <c r="L61" s="14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10.32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4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22.8" customHeight="1">
      <c r="A63" s="42"/>
      <c r="B63" s="43"/>
      <c r="C63" s="177" t="s">
        <v>81</v>
      </c>
      <c r="D63" s="44"/>
      <c r="E63" s="44"/>
      <c r="F63" s="44"/>
      <c r="G63" s="44"/>
      <c r="H63" s="44"/>
      <c r="I63" s="44"/>
      <c r="J63" s="106">
        <f>J94</f>
        <v>0</v>
      </c>
      <c r="K63" s="44"/>
      <c r="L63" s="14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U63" s="20" t="s">
        <v>127</v>
      </c>
    </row>
    <row r="64" s="9" customFormat="1" ht="24.96" customHeight="1">
      <c r="A64" s="9"/>
      <c r="B64" s="178"/>
      <c r="C64" s="179"/>
      <c r="D64" s="180" t="s">
        <v>132</v>
      </c>
      <c r="E64" s="181"/>
      <c r="F64" s="181"/>
      <c r="G64" s="181"/>
      <c r="H64" s="181"/>
      <c r="I64" s="181"/>
      <c r="J64" s="182">
        <f>J95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9"/>
      <c r="D65" s="185" t="s">
        <v>2513</v>
      </c>
      <c r="E65" s="186"/>
      <c r="F65" s="186"/>
      <c r="G65" s="186"/>
      <c r="H65" s="186"/>
      <c r="I65" s="186"/>
      <c r="J65" s="187">
        <f>J96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9"/>
      <c r="D66" s="185" t="s">
        <v>2514</v>
      </c>
      <c r="E66" s="186"/>
      <c r="F66" s="186"/>
      <c r="G66" s="186"/>
      <c r="H66" s="186"/>
      <c r="I66" s="186"/>
      <c r="J66" s="187">
        <f>J103</f>
        <v>0</v>
      </c>
      <c r="K66" s="129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9"/>
      <c r="D67" s="185" t="s">
        <v>2515</v>
      </c>
      <c r="E67" s="186"/>
      <c r="F67" s="186"/>
      <c r="G67" s="186"/>
      <c r="H67" s="186"/>
      <c r="I67" s="186"/>
      <c r="J67" s="187">
        <f>J107</f>
        <v>0</v>
      </c>
      <c r="K67" s="129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9"/>
      <c r="D68" s="185" t="s">
        <v>2516</v>
      </c>
      <c r="E68" s="186"/>
      <c r="F68" s="186"/>
      <c r="G68" s="186"/>
      <c r="H68" s="186"/>
      <c r="I68" s="186"/>
      <c r="J68" s="187">
        <f>J127</f>
        <v>0</v>
      </c>
      <c r="K68" s="129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9"/>
      <c r="D69" s="185" t="s">
        <v>2517</v>
      </c>
      <c r="E69" s="186"/>
      <c r="F69" s="186"/>
      <c r="G69" s="186"/>
      <c r="H69" s="186"/>
      <c r="I69" s="186"/>
      <c r="J69" s="187">
        <f>J141</f>
        <v>0</v>
      </c>
      <c r="K69" s="129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9"/>
      <c r="D70" s="185" t="s">
        <v>2518</v>
      </c>
      <c r="E70" s="186"/>
      <c r="F70" s="186"/>
      <c r="G70" s="186"/>
      <c r="H70" s="186"/>
      <c r="I70" s="186"/>
      <c r="J70" s="187">
        <f>J153</f>
        <v>0</v>
      </c>
      <c r="K70" s="129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9"/>
      <c r="D71" s="185" t="s">
        <v>2519</v>
      </c>
      <c r="E71" s="186"/>
      <c r="F71" s="186"/>
      <c r="G71" s="186"/>
      <c r="H71" s="186"/>
      <c r="I71" s="186"/>
      <c r="J71" s="187">
        <f>J156</f>
        <v>0</v>
      </c>
      <c r="K71" s="129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8"/>
      <c r="C72" s="179"/>
      <c r="D72" s="180" t="s">
        <v>458</v>
      </c>
      <c r="E72" s="181"/>
      <c r="F72" s="181"/>
      <c r="G72" s="181"/>
      <c r="H72" s="181"/>
      <c r="I72" s="181"/>
      <c r="J72" s="182">
        <f>J158</f>
        <v>0</v>
      </c>
      <c r="K72" s="179"/>
      <c r="L72" s="18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4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6.96" customHeight="1">
      <c r="A74" s="42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8" s="2" customFormat="1" ht="6.96" customHeight="1">
      <c r="A78" s="42"/>
      <c r="B78" s="65"/>
      <c r="C78" s="66"/>
      <c r="D78" s="66"/>
      <c r="E78" s="66"/>
      <c r="F78" s="66"/>
      <c r="G78" s="66"/>
      <c r="H78" s="66"/>
      <c r="I78" s="66"/>
      <c r="J78" s="66"/>
      <c r="K78" s="66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24.96" customHeight="1">
      <c r="A79" s="42"/>
      <c r="B79" s="43"/>
      <c r="C79" s="26" t="s">
        <v>141</v>
      </c>
      <c r="D79" s="44"/>
      <c r="E79" s="44"/>
      <c r="F79" s="44"/>
      <c r="G79" s="44"/>
      <c r="H79" s="44"/>
      <c r="I79" s="44"/>
      <c r="J79" s="44"/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4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2" customHeight="1">
      <c r="A81" s="42"/>
      <c r="B81" s="43"/>
      <c r="C81" s="35" t="s">
        <v>16</v>
      </c>
      <c r="D81" s="44"/>
      <c r="E81" s="44"/>
      <c r="F81" s="44"/>
      <c r="G81" s="44"/>
      <c r="H81" s="44"/>
      <c r="I81" s="44"/>
      <c r="J81" s="44"/>
      <c r="K81" s="44"/>
      <c r="L81" s="14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6.5" customHeight="1">
      <c r="A82" s="42"/>
      <c r="B82" s="43"/>
      <c r="C82" s="44"/>
      <c r="D82" s="44"/>
      <c r="E82" s="173" t="str">
        <f>E7</f>
        <v>Přístavba školní jídelny a rozšíření tříd v 1NP v pavilonu č 3</v>
      </c>
      <c r="F82" s="35"/>
      <c r="G82" s="35"/>
      <c r="H82" s="35"/>
      <c r="I82" s="44"/>
      <c r="J82" s="44"/>
      <c r="K82" s="44"/>
      <c r="L82" s="14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1" customFormat="1" ht="12" customHeight="1">
      <c r="B83" s="24"/>
      <c r="C83" s="35" t="s">
        <v>121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2" customFormat="1" ht="16.5" customHeight="1">
      <c r="A84" s="42"/>
      <c r="B84" s="43"/>
      <c r="C84" s="44"/>
      <c r="D84" s="44"/>
      <c r="E84" s="173" t="s">
        <v>2389</v>
      </c>
      <c r="F84" s="44"/>
      <c r="G84" s="44"/>
      <c r="H84" s="44"/>
      <c r="I84" s="44"/>
      <c r="J84" s="44"/>
      <c r="K84" s="44"/>
      <c r="L84" s="14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12" customHeight="1">
      <c r="A85" s="42"/>
      <c r="B85" s="43"/>
      <c r="C85" s="35" t="s">
        <v>2390</v>
      </c>
      <c r="D85" s="44"/>
      <c r="E85" s="44"/>
      <c r="F85" s="44"/>
      <c r="G85" s="44"/>
      <c r="H85" s="44"/>
      <c r="I85" s="44"/>
      <c r="J85" s="44"/>
      <c r="K85" s="44"/>
      <c r="L85" s="14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16.5" customHeight="1">
      <c r="A86" s="42"/>
      <c r="B86" s="43"/>
      <c r="C86" s="44"/>
      <c r="D86" s="44"/>
      <c r="E86" s="73" t="str">
        <f>E11</f>
        <v>D.1.4.3 - Vytápění</v>
      </c>
      <c r="F86" s="44"/>
      <c r="G86" s="44"/>
      <c r="H86" s="44"/>
      <c r="I86" s="44"/>
      <c r="J86" s="44"/>
      <c r="K86" s="44"/>
      <c r="L86" s="14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6.96" customHeight="1">
      <c r="A87" s="42"/>
      <c r="B87" s="43"/>
      <c r="C87" s="44"/>
      <c r="D87" s="44"/>
      <c r="E87" s="44"/>
      <c r="F87" s="44"/>
      <c r="G87" s="44"/>
      <c r="H87" s="44"/>
      <c r="I87" s="44"/>
      <c r="J87" s="44"/>
      <c r="K87" s="44"/>
      <c r="L87" s="14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12" customHeight="1">
      <c r="A88" s="42"/>
      <c r="B88" s="43"/>
      <c r="C88" s="35" t="s">
        <v>22</v>
      </c>
      <c r="D88" s="44"/>
      <c r="E88" s="44"/>
      <c r="F88" s="30" t="str">
        <f>F14</f>
        <v>Plzeň, pozemky parc. č. 2401/20, 2401/22</v>
      </c>
      <c r="G88" s="44"/>
      <c r="H88" s="44"/>
      <c r="I88" s="35" t="s">
        <v>24</v>
      </c>
      <c r="J88" s="76" t="str">
        <f>IF(J14="","",J14)</f>
        <v>4. 1. 2024</v>
      </c>
      <c r="K88" s="44"/>
      <c r="L88" s="14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6.96" customHeight="1">
      <c r="A89" s="42"/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14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40.05" customHeight="1">
      <c r="A90" s="42"/>
      <c r="B90" s="43"/>
      <c r="C90" s="35" t="s">
        <v>30</v>
      </c>
      <c r="D90" s="44"/>
      <c r="E90" s="44"/>
      <c r="F90" s="30" t="str">
        <f>E17</f>
        <v>ZŠ a MŠ pro zrakově postižené a vady řeči</v>
      </c>
      <c r="G90" s="44"/>
      <c r="H90" s="44"/>
      <c r="I90" s="35" t="s">
        <v>39</v>
      </c>
      <c r="J90" s="40" t="str">
        <f>E23</f>
        <v>ing. arch. Pavel Šticha– archa architekt</v>
      </c>
      <c r="K90" s="44"/>
      <c r="L90" s="14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15.15" customHeight="1">
      <c r="A91" s="42"/>
      <c r="B91" s="43"/>
      <c r="C91" s="35" t="s">
        <v>37</v>
      </c>
      <c r="D91" s="44"/>
      <c r="E91" s="44"/>
      <c r="F91" s="30" t="str">
        <f>IF(E20="","",E20)</f>
        <v>Vyplň údaj</v>
      </c>
      <c r="G91" s="44"/>
      <c r="H91" s="44"/>
      <c r="I91" s="35" t="s">
        <v>44</v>
      </c>
      <c r="J91" s="40" t="str">
        <f>E26</f>
        <v>Eva Vopalecká</v>
      </c>
      <c r="K91" s="44"/>
      <c r="L91" s="148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10.32" customHeight="1">
      <c r="A92" s="42"/>
      <c r="B92" s="43"/>
      <c r="C92" s="44"/>
      <c r="D92" s="44"/>
      <c r="E92" s="44"/>
      <c r="F92" s="44"/>
      <c r="G92" s="44"/>
      <c r="H92" s="44"/>
      <c r="I92" s="44"/>
      <c r="J92" s="44"/>
      <c r="K92" s="44"/>
      <c r="L92" s="148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11" customFormat="1" ht="29.28" customHeight="1">
      <c r="A93" s="189"/>
      <c r="B93" s="190"/>
      <c r="C93" s="191" t="s">
        <v>142</v>
      </c>
      <c r="D93" s="192" t="s">
        <v>68</v>
      </c>
      <c r="E93" s="192" t="s">
        <v>64</v>
      </c>
      <c r="F93" s="192" t="s">
        <v>65</v>
      </c>
      <c r="G93" s="192" t="s">
        <v>143</v>
      </c>
      <c r="H93" s="192" t="s">
        <v>144</v>
      </c>
      <c r="I93" s="192" t="s">
        <v>145</v>
      </c>
      <c r="J93" s="192" t="s">
        <v>126</v>
      </c>
      <c r="K93" s="193" t="s">
        <v>146</v>
      </c>
      <c r="L93" s="194"/>
      <c r="M93" s="96" t="s">
        <v>36</v>
      </c>
      <c r="N93" s="97" t="s">
        <v>53</v>
      </c>
      <c r="O93" s="97" t="s">
        <v>147</v>
      </c>
      <c r="P93" s="97" t="s">
        <v>148</v>
      </c>
      <c r="Q93" s="97" t="s">
        <v>149</v>
      </c>
      <c r="R93" s="97" t="s">
        <v>150</v>
      </c>
      <c r="S93" s="97" t="s">
        <v>151</v>
      </c>
      <c r="T93" s="98" t="s">
        <v>152</v>
      </c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="2" customFormat="1" ht="22.8" customHeight="1">
      <c r="A94" s="42"/>
      <c r="B94" s="43"/>
      <c r="C94" s="103" t="s">
        <v>153</v>
      </c>
      <c r="D94" s="44"/>
      <c r="E94" s="44"/>
      <c r="F94" s="44"/>
      <c r="G94" s="44"/>
      <c r="H94" s="44"/>
      <c r="I94" s="44"/>
      <c r="J94" s="195">
        <f>BK94</f>
        <v>0</v>
      </c>
      <c r="K94" s="44"/>
      <c r="L94" s="48"/>
      <c r="M94" s="99"/>
      <c r="N94" s="196"/>
      <c r="O94" s="100"/>
      <c r="P94" s="197">
        <f>P95+P158</f>
        <v>0</v>
      </c>
      <c r="Q94" s="100"/>
      <c r="R94" s="197">
        <f>R95+R158</f>
        <v>0.39861999999999997</v>
      </c>
      <c r="S94" s="100"/>
      <c r="T94" s="198">
        <f>T95+T158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T94" s="20" t="s">
        <v>82</v>
      </c>
      <c r="AU94" s="20" t="s">
        <v>127</v>
      </c>
      <c r="BK94" s="199">
        <f>BK95+BK158</f>
        <v>0</v>
      </c>
    </row>
    <row r="95" s="12" customFormat="1" ht="25.92" customHeight="1">
      <c r="A95" s="12"/>
      <c r="B95" s="200"/>
      <c r="C95" s="201"/>
      <c r="D95" s="202" t="s">
        <v>82</v>
      </c>
      <c r="E95" s="203" t="s">
        <v>338</v>
      </c>
      <c r="F95" s="203" t="s">
        <v>339</v>
      </c>
      <c r="G95" s="201"/>
      <c r="H95" s="201"/>
      <c r="I95" s="204"/>
      <c r="J95" s="205">
        <f>BK95</f>
        <v>0</v>
      </c>
      <c r="K95" s="201"/>
      <c r="L95" s="206"/>
      <c r="M95" s="207"/>
      <c r="N95" s="208"/>
      <c r="O95" s="208"/>
      <c r="P95" s="209">
        <f>P96+P103+P107+P127+P141+P153+P156</f>
        <v>0</v>
      </c>
      <c r="Q95" s="208"/>
      <c r="R95" s="209">
        <f>R96+R103+R107+R127+R141+R153+R156</f>
        <v>0.39861999999999997</v>
      </c>
      <c r="S95" s="208"/>
      <c r="T95" s="210">
        <f>T96+T103+T107+T127+T141+T153+T156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94</v>
      </c>
      <c r="AT95" s="212" t="s">
        <v>82</v>
      </c>
      <c r="AU95" s="212" t="s">
        <v>83</v>
      </c>
      <c r="AY95" s="211" t="s">
        <v>156</v>
      </c>
      <c r="BK95" s="213">
        <f>BK96+BK103+BK107+BK127+BK141+BK153+BK156</f>
        <v>0</v>
      </c>
    </row>
    <row r="96" s="12" customFormat="1" ht="22.8" customHeight="1">
      <c r="A96" s="12"/>
      <c r="B96" s="200"/>
      <c r="C96" s="201"/>
      <c r="D96" s="202" t="s">
        <v>82</v>
      </c>
      <c r="E96" s="214" t="s">
        <v>1665</v>
      </c>
      <c r="F96" s="214" t="s">
        <v>2520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SUM(P97:P102)</f>
        <v>0</v>
      </c>
      <c r="Q96" s="208"/>
      <c r="R96" s="209">
        <f>SUM(R97:R102)</f>
        <v>0</v>
      </c>
      <c r="S96" s="208"/>
      <c r="T96" s="210">
        <f>SUM(T97:T102)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94</v>
      </c>
      <c r="AT96" s="212" t="s">
        <v>82</v>
      </c>
      <c r="AU96" s="212" t="s">
        <v>91</v>
      </c>
      <c r="AY96" s="211" t="s">
        <v>156</v>
      </c>
      <c r="BK96" s="213">
        <f>SUM(BK97:BK102)</f>
        <v>0</v>
      </c>
    </row>
    <row r="97" s="2" customFormat="1" ht="21.75" customHeight="1">
      <c r="A97" s="42"/>
      <c r="B97" s="43"/>
      <c r="C97" s="216" t="s">
        <v>91</v>
      </c>
      <c r="D97" s="216" t="s">
        <v>158</v>
      </c>
      <c r="E97" s="217" t="s">
        <v>2521</v>
      </c>
      <c r="F97" s="218" t="s">
        <v>2522</v>
      </c>
      <c r="G97" s="219" t="s">
        <v>212</v>
      </c>
      <c r="H97" s="220">
        <v>32</v>
      </c>
      <c r="I97" s="221"/>
      <c r="J97" s="222">
        <f>ROUND(I97*H97,2)</f>
        <v>0</v>
      </c>
      <c r="K97" s="218" t="s">
        <v>36</v>
      </c>
      <c r="L97" s="48"/>
      <c r="M97" s="223" t="s">
        <v>36</v>
      </c>
      <c r="N97" s="224" t="s">
        <v>54</v>
      </c>
      <c r="O97" s="88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R97" s="227" t="s">
        <v>291</v>
      </c>
      <c r="AT97" s="227" t="s">
        <v>158</v>
      </c>
      <c r="AU97" s="227" t="s">
        <v>94</v>
      </c>
      <c r="AY97" s="20" t="s">
        <v>156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91</v>
      </c>
      <c r="BK97" s="228">
        <f>ROUND(I97*H97,2)</f>
        <v>0</v>
      </c>
      <c r="BL97" s="20" t="s">
        <v>291</v>
      </c>
      <c r="BM97" s="227" t="s">
        <v>865</v>
      </c>
    </row>
    <row r="98" s="2" customFormat="1" ht="21.75" customHeight="1">
      <c r="A98" s="42"/>
      <c r="B98" s="43"/>
      <c r="C98" s="216" t="s">
        <v>94</v>
      </c>
      <c r="D98" s="216" t="s">
        <v>158</v>
      </c>
      <c r="E98" s="217" t="s">
        <v>2523</v>
      </c>
      <c r="F98" s="218" t="s">
        <v>2524</v>
      </c>
      <c r="G98" s="219" t="s">
        <v>212</v>
      </c>
      <c r="H98" s="220">
        <v>30</v>
      </c>
      <c r="I98" s="221"/>
      <c r="J98" s="222">
        <f>ROUND(I98*H98,2)</f>
        <v>0</v>
      </c>
      <c r="K98" s="218" t="s">
        <v>36</v>
      </c>
      <c r="L98" s="48"/>
      <c r="M98" s="223" t="s">
        <v>36</v>
      </c>
      <c r="N98" s="224" t="s">
        <v>54</v>
      </c>
      <c r="O98" s="88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27" t="s">
        <v>291</v>
      </c>
      <c r="AT98" s="227" t="s">
        <v>158</v>
      </c>
      <c r="AU98" s="227" t="s">
        <v>94</v>
      </c>
      <c r="AY98" s="20" t="s">
        <v>156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91</v>
      </c>
      <c r="BK98" s="228">
        <f>ROUND(I98*H98,2)</f>
        <v>0</v>
      </c>
      <c r="BL98" s="20" t="s">
        <v>291</v>
      </c>
      <c r="BM98" s="227" t="s">
        <v>502</v>
      </c>
    </row>
    <row r="99" s="2" customFormat="1" ht="21.75" customHeight="1">
      <c r="A99" s="42"/>
      <c r="B99" s="43"/>
      <c r="C99" s="216" t="s">
        <v>181</v>
      </c>
      <c r="D99" s="216" t="s">
        <v>158</v>
      </c>
      <c r="E99" s="217" t="s">
        <v>2525</v>
      </c>
      <c r="F99" s="218" t="s">
        <v>2526</v>
      </c>
      <c r="G99" s="219" t="s">
        <v>212</v>
      </c>
      <c r="H99" s="220">
        <v>14</v>
      </c>
      <c r="I99" s="221"/>
      <c r="J99" s="222">
        <f>ROUND(I99*H99,2)</f>
        <v>0</v>
      </c>
      <c r="K99" s="218" t="s">
        <v>36</v>
      </c>
      <c r="L99" s="48"/>
      <c r="M99" s="223" t="s">
        <v>36</v>
      </c>
      <c r="N99" s="224" t="s">
        <v>54</v>
      </c>
      <c r="O99" s="88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R99" s="227" t="s">
        <v>291</v>
      </c>
      <c r="AT99" s="227" t="s">
        <v>158</v>
      </c>
      <c r="AU99" s="227" t="s">
        <v>94</v>
      </c>
      <c r="AY99" s="20" t="s">
        <v>156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91</v>
      </c>
      <c r="BK99" s="228">
        <f>ROUND(I99*H99,2)</f>
        <v>0</v>
      </c>
      <c r="BL99" s="20" t="s">
        <v>291</v>
      </c>
      <c r="BM99" s="227" t="s">
        <v>885</v>
      </c>
    </row>
    <row r="100" s="2" customFormat="1" ht="16.5" customHeight="1">
      <c r="A100" s="42"/>
      <c r="B100" s="43"/>
      <c r="C100" s="216" t="s">
        <v>163</v>
      </c>
      <c r="D100" s="216" t="s">
        <v>158</v>
      </c>
      <c r="E100" s="217" t="s">
        <v>2527</v>
      </c>
      <c r="F100" s="218" t="s">
        <v>2528</v>
      </c>
      <c r="G100" s="219" t="s">
        <v>212</v>
      </c>
      <c r="H100" s="220">
        <v>76</v>
      </c>
      <c r="I100" s="221"/>
      <c r="J100" s="222">
        <f>ROUND(I100*H100,2)</f>
        <v>0</v>
      </c>
      <c r="K100" s="218" t="s">
        <v>36</v>
      </c>
      <c r="L100" s="48"/>
      <c r="M100" s="223" t="s">
        <v>36</v>
      </c>
      <c r="N100" s="224" t="s">
        <v>54</v>
      </c>
      <c r="O100" s="88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27" t="s">
        <v>291</v>
      </c>
      <c r="AT100" s="227" t="s">
        <v>158</v>
      </c>
      <c r="AU100" s="227" t="s">
        <v>94</v>
      </c>
      <c r="AY100" s="20" t="s">
        <v>156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91</v>
      </c>
      <c r="BK100" s="228">
        <f>ROUND(I100*H100,2)</f>
        <v>0</v>
      </c>
      <c r="BL100" s="20" t="s">
        <v>291</v>
      </c>
      <c r="BM100" s="227" t="s">
        <v>901</v>
      </c>
    </row>
    <row r="101" s="2" customFormat="1" ht="16.5" customHeight="1">
      <c r="A101" s="42"/>
      <c r="B101" s="43"/>
      <c r="C101" s="216" t="s">
        <v>195</v>
      </c>
      <c r="D101" s="216" t="s">
        <v>158</v>
      </c>
      <c r="E101" s="217" t="s">
        <v>2529</v>
      </c>
      <c r="F101" s="218" t="s">
        <v>2530</v>
      </c>
      <c r="G101" s="219" t="s">
        <v>226</v>
      </c>
      <c r="H101" s="220">
        <v>1</v>
      </c>
      <c r="I101" s="221"/>
      <c r="J101" s="222">
        <f>ROUND(I101*H101,2)</f>
        <v>0</v>
      </c>
      <c r="K101" s="218" t="s">
        <v>36</v>
      </c>
      <c r="L101" s="48"/>
      <c r="M101" s="223" t="s">
        <v>36</v>
      </c>
      <c r="N101" s="224" t="s">
        <v>54</v>
      </c>
      <c r="O101" s="88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27" t="s">
        <v>291</v>
      </c>
      <c r="AT101" s="227" t="s">
        <v>158</v>
      </c>
      <c r="AU101" s="227" t="s">
        <v>94</v>
      </c>
      <c r="AY101" s="20" t="s">
        <v>156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91</v>
      </c>
      <c r="BK101" s="228">
        <f>ROUND(I101*H101,2)</f>
        <v>0</v>
      </c>
      <c r="BL101" s="20" t="s">
        <v>291</v>
      </c>
      <c r="BM101" s="227" t="s">
        <v>920</v>
      </c>
    </row>
    <row r="102" s="2" customFormat="1" ht="16.5" customHeight="1">
      <c r="A102" s="42"/>
      <c r="B102" s="43"/>
      <c r="C102" s="216" t="s">
        <v>202</v>
      </c>
      <c r="D102" s="216" t="s">
        <v>158</v>
      </c>
      <c r="E102" s="217" t="s">
        <v>2531</v>
      </c>
      <c r="F102" s="218" t="s">
        <v>2532</v>
      </c>
      <c r="G102" s="219" t="s">
        <v>226</v>
      </c>
      <c r="H102" s="220">
        <v>1</v>
      </c>
      <c r="I102" s="221"/>
      <c r="J102" s="222">
        <f>ROUND(I102*H102,2)</f>
        <v>0</v>
      </c>
      <c r="K102" s="218" t="s">
        <v>36</v>
      </c>
      <c r="L102" s="48"/>
      <c r="M102" s="223" t="s">
        <v>36</v>
      </c>
      <c r="N102" s="224" t="s">
        <v>54</v>
      </c>
      <c r="O102" s="88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27" t="s">
        <v>291</v>
      </c>
      <c r="AT102" s="227" t="s">
        <v>158</v>
      </c>
      <c r="AU102" s="227" t="s">
        <v>94</v>
      </c>
      <c r="AY102" s="20" t="s">
        <v>156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91</v>
      </c>
      <c r="BK102" s="228">
        <f>ROUND(I102*H102,2)</f>
        <v>0</v>
      </c>
      <c r="BL102" s="20" t="s">
        <v>291</v>
      </c>
      <c r="BM102" s="227" t="s">
        <v>931</v>
      </c>
    </row>
    <row r="103" s="12" customFormat="1" ht="22.8" customHeight="1">
      <c r="A103" s="12"/>
      <c r="B103" s="200"/>
      <c r="C103" s="201"/>
      <c r="D103" s="202" t="s">
        <v>82</v>
      </c>
      <c r="E103" s="214" t="s">
        <v>2533</v>
      </c>
      <c r="F103" s="214" t="s">
        <v>2534</v>
      </c>
      <c r="G103" s="201"/>
      <c r="H103" s="201"/>
      <c r="I103" s="204"/>
      <c r="J103" s="215">
        <f>BK103</f>
        <v>0</v>
      </c>
      <c r="K103" s="201"/>
      <c r="L103" s="206"/>
      <c r="M103" s="207"/>
      <c r="N103" s="208"/>
      <c r="O103" s="208"/>
      <c r="P103" s="209">
        <f>SUM(P104:P106)</f>
        <v>0</v>
      </c>
      <c r="Q103" s="208"/>
      <c r="R103" s="209">
        <f>SUM(R104:R106)</f>
        <v>0</v>
      </c>
      <c r="S103" s="208"/>
      <c r="T103" s="210">
        <f>SUM(T104:T106)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1" t="s">
        <v>91</v>
      </c>
      <c r="AT103" s="212" t="s">
        <v>82</v>
      </c>
      <c r="AU103" s="212" t="s">
        <v>91</v>
      </c>
      <c r="AY103" s="211" t="s">
        <v>156</v>
      </c>
      <c r="BK103" s="213">
        <f>SUM(BK104:BK106)</f>
        <v>0</v>
      </c>
    </row>
    <row r="104" s="2" customFormat="1" ht="16.5" customHeight="1">
      <c r="A104" s="42"/>
      <c r="B104" s="43"/>
      <c r="C104" s="216" t="s">
        <v>209</v>
      </c>
      <c r="D104" s="216" t="s">
        <v>158</v>
      </c>
      <c r="E104" s="217" t="s">
        <v>2535</v>
      </c>
      <c r="F104" s="218" t="s">
        <v>2536</v>
      </c>
      <c r="G104" s="219" t="s">
        <v>212</v>
      </c>
      <c r="H104" s="220">
        <v>15</v>
      </c>
      <c r="I104" s="221"/>
      <c r="J104" s="222">
        <f>ROUND(I104*H104,2)</f>
        <v>0</v>
      </c>
      <c r="K104" s="218" t="s">
        <v>36</v>
      </c>
      <c r="L104" s="48"/>
      <c r="M104" s="223" t="s">
        <v>36</v>
      </c>
      <c r="N104" s="224" t="s">
        <v>54</v>
      </c>
      <c r="O104" s="88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R104" s="227" t="s">
        <v>163</v>
      </c>
      <c r="AT104" s="227" t="s">
        <v>158</v>
      </c>
      <c r="AU104" s="227" t="s">
        <v>94</v>
      </c>
      <c r="AY104" s="20" t="s">
        <v>156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91</v>
      </c>
      <c r="BK104" s="228">
        <f>ROUND(I104*H104,2)</f>
        <v>0</v>
      </c>
      <c r="BL104" s="20" t="s">
        <v>163</v>
      </c>
      <c r="BM104" s="227" t="s">
        <v>951</v>
      </c>
    </row>
    <row r="105" s="2" customFormat="1" ht="16.5" customHeight="1">
      <c r="A105" s="42"/>
      <c r="B105" s="43"/>
      <c r="C105" s="216" t="s">
        <v>217</v>
      </c>
      <c r="D105" s="216" t="s">
        <v>158</v>
      </c>
      <c r="E105" s="217" t="s">
        <v>2537</v>
      </c>
      <c r="F105" s="218" t="s">
        <v>2538</v>
      </c>
      <c r="G105" s="219" t="s">
        <v>226</v>
      </c>
      <c r="H105" s="220">
        <v>6</v>
      </c>
      <c r="I105" s="221"/>
      <c r="J105" s="222">
        <f>ROUND(I105*H105,2)</f>
        <v>0</v>
      </c>
      <c r="K105" s="218" t="s">
        <v>36</v>
      </c>
      <c r="L105" s="48"/>
      <c r="M105" s="223" t="s">
        <v>36</v>
      </c>
      <c r="N105" s="224" t="s">
        <v>54</v>
      </c>
      <c r="O105" s="88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27" t="s">
        <v>163</v>
      </c>
      <c r="AT105" s="227" t="s">
        <v>158</v>
      </c>
      <c r="AU105" s="227" t="s">
        <v>94</v>
      </c>
      <c r="AY105" s="20" t="s">
        <v>156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91</v>
      </c>
      <c r="BK105" s="228">
        <f>ROUND(I105*H105,2)</f>
        <v>0</v>
      </c>
      <c r="BL105" s="20" t="s">
        <v>163</v>
      </c>
      <c r="BM105" s="227" t="s">
        <v>963</v>
      </c>
    </row>
    <row r="106" s="2" customFormat="1" ht="24.15" customHeight="1">
      <c r="A106" s="42"/>
      <c r="B106" s="43"/>
      <c r="C106" s="216" t="s">
        <v>186</v>
      </c>
      <c r="D106" s="216" t="s">
        <v>158</v>
      </c>
      <c r="E106" s="217" t="s">
        <v>2539</v>
      </c>
      <c r="F106" s="218" t="s">
        <v>2540</v>
      </c>
      <c r="G106" s="219" t="s">
        <v>283</v>
      </c>
      <c r="H106" s="220">
        <v>1</v>
      </c>
      <c r="I106" s="221"/>
      <c r="J106" s="222">
        <f>ROUND(I106*H106,2)</f>
        <v>0</v>
      </c>
      <c r="K106" s="218" t="s">
        <v>36</v>
      </c>
      <c r="L106" s="48"/>
      <c r="M106" s="223" t="s">
        <v>36</v>
      </c>
      <c r="N106" s="224" t="s">
        <v>54</v>
      </c>
      <c r="O106" s="88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27" t="s">
        <v>163</v>
      </c>
      <c r="AT106" s="227" t="s">
        <v>158</v>
      </c>
      <c r="AU106" s="227" t="s">
        <v>94</v>
      </c>
      <c r="AY106" s="20" t="s">
        <v>156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91</v>
      </c>
      <c r="BK106" s="228">
        <f>ROUND(I106*H106,2)</f>
        <v>0</v>
      </c>
      <c r="BL106" s="20" t="s">
        <v>163</v>
      </c>
      <c r="BM106" s="227" t="s">
        <v>973</v>
      </c>
    </row>
    <row r="107" s="12" customFormat="1" ht="22.8" customHeight="1">
      <c r="A107" s="12"/>
      <c r="B107" s="200"/>
      <c r="C107" s="201"/>
      <c r="D107" s="202" t="s">
        <v>82</v>
      </c>
      <c r="E107" s="214" t="s">
        <v>2541</v>
      </c>
      <c r="F107" s="214" t="s">
        <v>2542</v>
      </c>
      <c r="G107" s="201"/>
      <c r="H107" s="201"/>
      <c r="I107" s="204"/>
      <c r="J107" s="215">
        <f>BK107</f>
        <v>0</v>
      </c>
      <c r="K107" s="201"/>
      <c r="L107" s="206"/>
      <c r="M107" s="207"/>
      <c r="N107" s="208"/>
      <c r="O107" s="208"/>
      <c r="P107" s="209">
        <f>SUM(P108:P126)</f>
        <v>0</v>
      </c>
      <c r="Q107" s="208"/>
      <c r="R107" s="209">
        <f>SUM(R108:R126)</f>
        <v>0.019040000000000001</v>
      </c>
      <c r="S107" s="208"/>
      <c r="T107" s="210">
        <f>SUM(T108:T126)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1" t="s">
        <v>94</v>
      </c>
      <c r="AT107" s="212" t="s">
        <v>82</v>
      </c>
      <c r="AU107" s="212" t="s">
        <v>91</v>
      </c>
      <c r="AY107" s="211" t="s">
        <v>156</v>
      </c>
      <c r="BK107" s="213">
        <f>SUM(BK108:BK126)</f>
        <v>0</v>
      </c>
    </row>
    <row r="108" s="2" customFormat="1" ht="24.15" customHeight="1">
      <c r="A108" s="42"/>
      <c r="B108" s="43"/>
      <c r="C108" s="216" t="s">
        <v>230</v>
      </c>
      <c r="D108" s="216" t="s">
        <v>158</v>
      </c>
      <c r="E108" s="217" t="s">
        <v>2543</v>
      </c>
      <c r="F108" s="218" t="s">
        <v>2544</v>
      </c>
      <c r="G108" s="219" t="s">
        <v>226</v>
      </c>
      <c r="H108" s="220">
        <v>2</v>
      </c>
      <c r="I108" s="221"/>
      <c r="J108" s="222">
        <f>ROUND(I108*H108,2)</f>
        <v>0</v>
      </c>
      <c r="K108" s="218" t="s">
        <v>162</v>
      </c>
      <c r="L108" s="48"/>
      <c r="M108" s="223" t="s">
        <v>36</v>
      </c>
      <c r="N108" s="224" t="s">
        <v>54</v>
      </c>
      <c r="O108" s="88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27" t="s">
        <v>291</v>
      </c>
      <c r="AT108" s="227" t="s">
        <v>158</v>
      </c>
      <c r="AU108" s="227" t="s">
        <v>94</v>
      </c>
      <c r="AY108" s="20" t="s">
        <v>156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91</v>
      </c>
      <c r="BK108" s="228">
        <f>ROUND(I108*H108,2)</f>
        <v>0</v>
      </c>
      <c r="BL108" s="20" t="s">
        <v>291</v>
      </c>
      <c r="BM108" s="227" t="s">
        <v>2545</v>
      </c>
    </row>
    <row r="109" s="2" customFormat="1">
      <c r="A109" s="42"/>
      <c r="B109" s="43"/>
      <c r="C109" s="44"/>
      <c r="D109" s="229" t="s">
        <v>165</v>
      </c>
      <c r="E109" s="44"/>
      <c r="F109" s="230" t="s">
        <v>2546</v>
      </c>
      <c r="G109" s="44"/>
      <c r="H109" s="44"/>
      <c r="I109" s="231"/>
      <c r="J109" s="44"/>
      <c r="K109" s="44"/>
      <c r="L109" s="48"/>
      <c r="M109" s="232"/>
      <c r="N109" s="233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165</v>
      </c>
      <c r="AU109" s="20" t="s">
        <v>94</v>
      </c>
    </row>
    <row r="110" s="2" customFormat="1" ht="24.15" customHeight="1">
      <c r="A110" s="42"/>
      <c r="B110" s="43"/>
      <c r="C110" s="216" t="s">
        <v>237</v>
      </c>
      <c r="D110" s="216" t="s">
        <v>158</v>
      </c>
      <c r="E110" s="217" t="s">
        <v>2547</v>
      </c>
      <c r="F110" s="218" t="s">
        <v>2548</v>
      </c>
      <c r="G110" s="219" t="s">
        <v>226</v>
      </c>
      <c r="H110" s="220">
        <v>4</v>
      </c>
      <c r="I110" s="221"/>
      <c r="J110" s="222">
        <f>ROUND(I110*H110,2)</f>
        <v>0</v>
      </c>
      <c r="K110" s="218" t="s">
        <v>162</v>
      </c>
      <c r="L110" s="48"/>
      <c r="M110" s="223" t="s">
        <v>36</v>
      </c>
      <c r="N110" s="224" t="s">
        <v>54</v>
      </c>
      <c r="O110" s="88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R110" s="227" t="s">
        <v>291</v>
      </c>
      <c r="AT110" s="227" t="s">
        <v>158</v>
      </c>
      <c r="AU110" s="227" t="s">
        <v>94</v>
      </c>
      <c r="AY110" s="20" t="s">
        <v>156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91</v>
      </c>
      <c r="BK110" s="228">
        <f>ROUND(I110*H110,2)</f>
        <v>0</v>
      </c>
      <c r="BL110" s="20" t="s">
        <v>291</v>
      </c>
      <c r="BM110" s="227" t="s">
        <v>2549</v>
      </c>
    </row>
    <row r="111" s="2" customFormat="1">
      <c r="A111" s="42"/>
      <c r="B111" s="43"/>
      <c r="C111" s="44"/>
      <c r="D111" s="229" t="s">
        <v>165</v>
      </c>
      <c r="E111" s="44"/>
      <c r="F111" s="230" t="s">
        <v>2550</v>
      </c>
      <c r="G111" s="44"/>
      <c r="H111" s="44"/>
      <c r="I111" s="231"/>
      <c r="J111" s="44"/>
      <c r="K111" s="44"/>
      <c r="L111" s="48"/>
      <c r="M111" s="232"/>
      <c r="N111" s="233"/>
      <c r="O111" s="88"/>
      <c r="P111" s="88"/>
      <c r="Q111" s="88"/>
      <c r="R111" s="88"/>
      <c r="S111" s="88"/>
      <c r="T111" s="89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T111" s="20" t="s">
        <v>165</v>
      </c>
      <c r="AU111" s="20" t="s">
        <v>94</v>
      </c>
    </row>
    <row r="112" s="2" customFormat="1" ht="24.15" customHeight="1">
      <c r="A112" s="42"/>
      <c r="B112" s="43"/>
      <c r="C112" s="216" t="s">
        <v>8</v>
      </c>
      <c r="D112" s="216" t="s">
        <v>158</v>
      </c>
      <c r="E112" s="217" t="s">
        <v>2551</v>
      </c>
      <c r="F112" s="218" t="s">
        <v>2552</v>
      </c>
      <c r="G112" s="219" t="s">
        <v>226</v>
      </c>
      <c r="H112" s="220">
        <v>2</v>
      </c>
      <c r="I112" s="221"/>
      <c r="J112" s="222">
        <f>ROUND(I112*H112,2)</f>
        <v>0</v>
      </c>
      <c r="K112" s="218" t="s">
        <v>162</v>
      </c>
      <c r="L112" s="48"/>
      <c r="M112" s="223" t="s">
        <v>36</v>
      </c>
      <c r="N112" s="224" t="s">
        <v>54</v>
      </c>
      <c r="O112" s="88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27" t="s">
        <v>291</v>
      </c>
      <c r="AT112" s="227" t="s">
        <v>158</v>
      </c>
      <c r="AU112" s="227" t="s">
        <v>94</v>
      </c>
      <c r="AY112" s="20" t="s">
        <v>156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91</v>
      </c>
      <c r="BK112" s="228">
        <f>ROUND(I112*H112,2)</f>
        <v>0</v>
      </c>
      <c r="BL112" s="20" t="s">
        <v>291</v>
      </c>
      <c r="BM112" s="227" t="s">
        <v>2553</v>
      </c>
    </row>
    <row r="113" s="2" customFormat="1">
      <c r="A113" s="42"/>
      <c r="B113" s="43"/>
      <c r="C113" s="44"/>
      <c r="D113" s="229" t="s">
        <v>165</v>
      </c>
      <c r="E113" s="44"/>
      <c r="F113" s="230" t="s">
        <v>2554</v>
      </c>
      <c r="G113" s="44"/>
      <c r="H113" s="44"/>
      <c r="I113" s="231"/>
      <c r="J113" s="44"/>
      <c r="K113" s="44"/>
      <c r="L113" s="48"/>
      <c r="M113" s="232"/>
      <c r="N113" s="233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165</v>
      </c>
      <c r="AU113" s="20" t="s">
        <v>94</v>
      </c>
    </row>
    <row r="114" s="2" customFormat="1" ht="24.15" customHeight="1">
      <c r="A114" s="42"/>
      <c r="B114" s="43"/>
      <c r="C114" s="216" t="s">
        <v>265</v>
      </c>
      <c r="D114" s="216" t="s">
        <v>158</v>
      </c>
      <c r="E114" s="217" t="s">
        <v>2555</v>
      </c>
      <c r="F114" s="218" t="s">
        <v>2556</v>
      </c>
      <c r="G114" s="219" t="s">
        <v>212</v>
      </c>
      <c r="H114" s="220">
        <v>32</v>
      </c>
      <c r="I114" s="221"/>
      <c r="J114" s="222">
        <f>ROUND(I114*H114,2)</f>
        <v>0</v>
      </c>
      <c r="K114" s="218" t="s">
        <v>162</v>
      </c>
      <c r="L114" s="48"/>
      <c r="M114" s="223" t="s">
        <v>36</v>
      </c>
      <c r="N114" s="224" t="s">
        <v>54</v>
      </c>
      <c r="O114" s="88"/>
      <c r="P114" s="225">
        <f>O114*H114</f>
        <v>0</v>
      </c>
      <c r="Q114" s="225">
        <v>0.00017000000000000001</v>
      </c>
      <c r="R114" s="225">
        <f>Q114*H114</f>
        <v>0.0054400000000000004</v>
      </c>
      <c r="S114" s="225">
        <v>0</v>
      </c>
      <c r="T114" s="226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27" t="s">
        <v>291</v>
      </c>
      <c r="AT114" s="227" t="s">
        <v>158</v>
      </c>
      <c r="AU114" s="227" t="s">
        <v>94</v>
      </c>
      <c r="AY114" s="20" t="s">
        <v>156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91</v>
      </c>
      <c r="BK114" s="228">
        <f>ROUND(I114*H114,2)</f>
        <v>0</v>
      </c>
      <c r="BL114" s="20" t="s">
        <v>291</v>
      </c>
      <c r="BM114" s="227" t="s">
        <v>2557</v>
      </c>
    </row>
    <row r="115" s="2" customFormat="1">
      <c r="A115" s="42"/>
      <c r="B115" s="43"/>
      <c r="C115" s="44"/>
      <c r="D115" s="229" t="s">
        <v>165</v>
      </c>
      <c r="E115" s="44"/>
      <c r="F115" s="230" t="s">
        <v>2558</v>
      </c>
      <c r="G115" s="44"/>
      <c r="H115" s="44"/>
      <c r="I115" s="231"/>
      <c r="J115" s="44"/>
      <c r="K115" s="44"/>
      <c r="L115" s="48"/>
      <c r="M115" s="232"/>
      <c r="N115" s="233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165</v>
      </c>
      <c r="AU115" s="20" t="s">
        <v>94</v>
      </c>
    </row>
    <row r="116" s="2" customFormat="1" ht="24.15" customHeight="1">
      <c r="A116" s="42"/>
      <c r="B116" s="43"/>
      <c r="C116" s="216" t="s">
        <v>280</v>
      </c>
      <c r="D116" s="216" t="s">
        <v>158</v>
      </c>
      <c r="E116" s="217" t="s">
        <v>2559</v>
      </c>
      <c r="F116" s="218" t="s">
        <v>2560</v>
      </c>
      <c r="G116" s="219" t="s">
        <v>212</v>
      </c>
      <c r="H116" s="220">
        <v>30</v>
      </c>
      <c r="I116" s="221"/>
      <c r="J116" s="222">
        <f>ROUND(I116*H116,2)</f>
        <v>0</v>
      </c>
      <c r="K116" s="218" t="s">
        <v>162</v>
      </c>
      <c r="L116" s="48"/>
      <c r="M116" s="223" t="s">
        <v>36</v>
      </c>
      <c r="N116" s="224" t="s">
        <v>54</v>
      </c>
      <c r="O116" s="88"/>
      <c r="P116" s="225">
        <f>O116*H116</f>
        <v>0</v>
      </c>
      <c r="Q116" s="225">
        <v>0.00022000000000000001</v>
      </c>
      <c r="R116" s="225">
        <f>Q116*H116</f>
        <v>0.0066</v>
      </c>
      <c r="S116" s="225">
        <v>0</v>
      </c>
      <c r="T116" s="226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27" t="s">
        <v>291</v>
      </c>
      <c r="AT116" s="227" t="s">
        <v>158</v>
      </c>
      <c r="AU116" s="227" t="s">
        <v>94</v>
      </c>
      <c r="AY116" s="20" t="s">
        <v>156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91</v>
      </c>
      <c r="BK116" s="228">
        <f>ROUND(I116*H116,2)</f>
        <v>0</v>
      </c>
      <c r="BL116" s="20" t="s">
        <v>291</v>
      </c>
      <c r="BM116" s="227" t="s">
        <v>2561</v>
      </c>
    </row>
    <row r="117" s="2" customFormat="1">
      <c r="A117" s="42"/>
      <c r="B117" s="43"/>
      <c r="C117" s="44"/>
      <c r="D117" s="229" t="s">
        <v>165</v>
      </c>
      <c r="E117" s="44"/>
      <c r="F117" s="230" t="s">
        <v>2562</v>
      </c>
      <c r="G117" s="44"/>
      <c r="H117" s="44"/>
      <c r="I117" s="231"/>
      <c r="J117" s="44"/>
      <c r="K117" s="44"/>
      <c r="L117" s="48"/>
      <c r="M117" s="232"/>
      <c r="N117" s="233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165</v>
      </c>
      <c r="AU117" s="20" t="s">
        <v>94</v>
      </c>
    </row>
    <row r="118" s="2" customFormat="1" ht="24.15" customHeight="1">
      <c r="A118" s="42"/>
      <c r="B118" s="43"/>
      <c r="C118" s="216" t="s">
        <v>286</v>
      </c>
      <c r="D118" s="216" t="s">
        <v>158</v>
      </c>
      <c r="E118" s="217" t="s">
        <v>2563</v>
      </c>
      <c r="F118" s="218" t="s">
        <v>2564</v>
      </c>
      <c r="G118" s="219" t="s">
        <v>212</v>
      </c>
      <c r="H118" s="220">
        <v>14</v>
      </c>
      <c r="I118" s="221"/>
      <c r="J118" s="222">
        <f>ROUND(I118*H118,2)</f>
        <v>0</v>
      </c>
      <c r="K118" s="218" t="s">
        <v>162</v>
      </c>
      <c r="L118" s="48"/>
      <c r="M118" s="223" t="s">
        <v>36</v>
      </c>
      <c r="N118" s="224" t="s">
        <v>54</v>
      </c>
      <c r="O118" s="88"/>
      <c r="P118" s="225">
        <f>O118*H118</f>
        <v>0</v>
      </c>
      <c r="Q118" s="225">
        <v>0.00050000000000000001</v>
      </c>
      <c r="R118" s="225">
        <f>Q118*H118</f>
        <v>0.0070000000000000001</v>
      </c>
      <c r="S118" s="225">
        <v>0</v>
      </c>
      <c r="T118" s="226">
        <f>S118*H118</f>
        <v>0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27" t="s">
        <v>291</v>
      </c>
      <c r="AT118" s="227" t="s">
        <v>158</v>
      </c>
      <c r="AU118" s="227" t="s">
        <v>94</v>
      </c>
      <c r="AY118" s="20" t="s">
        <v>156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91</v>
      </c>
      <c r="BK118" s="228">
        <f>ROUND(I118*H118,2)</f>
        <v>0</v>
      </c>
      <c r="BL118" s="20" t="s">
        <v>291</v>
      </c>
      <c r="BM118" s="227" t="s">
        <v>2565</v>
      </c>
    </row>
    <row r="119" s="2" customFormat="1">
      <c r="A119" s="42"/>
      <c r="B119" s="43"/>
      <c r="C119" s="44"/>
      <c r="D119" s="229" t="s">
        <v>165</v>
      </c>
      <c r="E119" s="44"/>
      <c r="F119" s="230" t="s">
        <v>2566</v>
      </c>
      <c r="G119" s="44"/>
      <c r="H119" s="44"/>
      <c r="I119" s="231"/>
      <c r="J119" s="44"/>
      <c r="K119" s="44"/>
      <c r="L119" s="48"/>
      <c r="M119" s="232"/>
      <c r="N119" s="233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165</v>
      </c>
      <c r="AU119" s="20" t="s">
        <v>94</v>
      </c>
    </row>
    <row r="120" s="2" customFormat="1">
      <c r="A120" s="42"/>
      <c r="B120" s="43"/>
      <c r="C120" s="44"/>
      <c r="D120" s="236" t="s">
        <v>413</v>
      </c>
      <c r="E120" s="44"/>
      <c r="F120" s="278" t="s">
        <v>2567</v>
      </c>
      <c r="G120" s="44"/>
      <c r="H120" s="44"/>
      <c r="I120" s="231"/>
      <c r="J120" s="44"/>
      <c r="K120" s="44"/>
      <c r="L120" s="48"/>
      <c r="M120" s="232"/>
      <c r="N120" s="233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0" t="s">
        <v>413</v>
      </c>
      <c r="AU120" s="20" t="s">
        <v>94</v>
      </c>
    </row>
    <row r="121" s="2" customFormat="1" ht="16.5" customHeight="1">
      <c r="A121" s="42"/>
      <c r="B121" s="43"/>
      <c r="C121" s="216" t="s">
        <v>291</v>
      </c>
      <c r="D121" s="216" t="s">
        <v>158</v>
      </c>
      <c r="E121" s="217" t="s">
        <v>2568</v>
      </c>
      <c r="F121" s="218" t="s">
        <v>2569</v>
      </c>
      <c r="G121" s="219" t="s">
        <v>212</v>
      </c>
      <c r="H121" s="220">
        <v>76</v>
      </c>
      <c r="I121" s="221"/>
      <c r="J121" s="222">
        <f>ROUND(I121*H121,2)</f>
        <v>0</v>
      </c>
      <c r="K121" s="218" t="s">
        <v>162</v>
      </c>
      <c r="L121" s="48"/>
      <c r="M121" s="223" t="s">
        <v>36</v>
      </c>
      <c r="N121" s="224" t="s">
        <v>54</v>
      </c>
      <c r="O121" s="88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27" t="s">
        <v>291</v>
      </c>
      <c r="AT121" s="227" t="s">
        <v>158</v>
      </c>
      <c r="AU121" s="227" t="s">
        <v>94</v>
      </c>
      <c r="AY121" s="20" t="s">
        <v>156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91</v>
      </c>
      <c r="BK121" s="228">
        <f>ROUND(I121*H121,2)</f>
        <v>0</v>
      </c>
      <c r="BL121" s="20" t="s">
        <v>291</v>
      </c>
      <c r="BM121" s="227" t="s">
        <v>2570</v>
      </c>
    </row>
    <row r="122" s="2" customFormat="1">
      <c r="A122" s="42"/>
      <c r="B122" s="43"/>
      <c r="C122" s="44"/>
      <c r="D122" s="229" t="s">
        <v>165</v>
      </c>
      <c r="E122" s="44"/>
      <c r="F122" s="230" t="s">
        <v>2571</v>
      </c>
      <c r="G122" s="44"/>
      <c r="H122" s="44"/>
      <c r="I122" s="231"/>
      <c r="J122" s="44"/>
      <c r="K122" s="44"/>
      <c r="L122" s="48"/>
      <c r="M122" s="232"/>
      <c r="N122" s="233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165</v>
      </c>
      <c r="AU122" s="20" t="s">
        <v>94</v>
      </c>
    </row>
    <row r="123" s="2" customFormat="1" ht="24.15" customHeight="1">
      <c r="A123" s="42"/>
      <c r="B123" s="43"/>
      <c r="C123" s="216" t="s">
        <v>297</v>
      </c>
      <c r="D123" s="216" t="s">
        <v>158</v>
      </c>
      <c r="E123" s="217" t="s">
        <v>2572</v>
      </c>
      <c r="F123" s="218" t="s">
        <v>2573</v>
      </c>
      <c r="G123" s="219" t="s">
        <v>283</v>
      </c>
      <c r="H123" s="220">
        <v>0.019</v>
      </c>
      <c r="I123" s="221"/>
      <c r="J123" s="222">
        <f>ROUND(I123*H123,2)</f>
        <v>0</v>
      </c>
      <c r="K123" s="218" t="s">
        <v>162</v>
      </c>
      <c r="L123" s="48"/>
      <c r="M123" s="223" t="s">
        <v>36</v>
      </c>
      <c r="N123" s="224" t="s">
        <v>54</v>
      </c>
      <c r="O123" s="88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27" t="s">
        <v>291</v>
      </c>
      <c r="AT123" s="227" t="s">
        <v>158</v>
      </c>
      <c r="AU123" s="227" t="s">
        <v>94</v>
      </c>
      <c r="AY123" s="20" t="s">
        <v>156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91</v>
      </c>
      <c r="BK123" s="228">
        <f>ROUND(I123*H123,2)</f>
        <v>0</v>
      </c>
      <c r="BL123" s="20" t="s">
        <v>291</v>
      </c>
      <c r="BM123" s="227" t="s">
        <v>2574</v>
      </c>
    </row>
    <row r="124" s="2" customFormat="1">
      <c r="A124" s="42"/>
      <c r="B124" s="43"/>
      <c r="C124" s="44"/>
      <c r="D124" s="229" t="s">
        <v>165</v>
      </c>
      <c r="E124" s="44"/>
      <c r="F124" s="230" t="s">
        <v>2575</v>
      </c>
      <c r="G124" s="44"/>
      <c r="H124" s="44"/>
      <c r="I124" s="231"/>
      <c r="J124" s="44"/>
      <c r="K124" s="44"/>
      <c r="L124" s="48"/>
      <c r="M124" s="232"/>
      <c r="N124" s="233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165</v>
      </c>
      <c r="AU124" s="20" t="s">
        <v>94</v>
      </c>
    </row>
    <row r="125" s="2" customFormat="1" ht="37.8" customHeight="1">
      <c r="A125" s="42"/>
      <c r="B125" s="43"/>
      <c r="C125" s="216" t="s">
        <v>302</v>
      </c>
      <c r="D125" s="216" t="s">
        <v>158</v>
      </c>
      <c r="E125" s="217" t="s">
        <v>2576</v>
      </c>
      <c r="F125" s="218" t="s">
        <v>2577</v>
      </c>
      <c r="G125" s="219" t="s">
        <v>283</v>
      </c>
      <c r="H125" s="220">
        <v>0.019</v>
      </c>
      <c r="I125" s="221"/>
      <c r="J125" s="222">
        <f>ROUND(I125*H125,2)</f>
        <v>0</v>
      </c>
      <c r="K125" s="218" t="s">
        <v>162</v>
      </c>
      <c r="L125" s="48"/>
      <c r="M125" s="223" t="s">
        <v>36</v>
      </c>
      <c r="N125" s="224" t="s">
        <v>54</v>
      </c>
      <c r="O125" s="88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R125" s="227" t="s">
        <v>291</v>
      </c>
      <c r="AT125" s="227" t="s">
        <v>158</v>
      </c>
      <c r="AU125" s="227" t="s">
        <v>94</v>
      </c>
      <c r="AY125" s="20" t="s">
        <v>156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91</v>
      </c>
      <c r="BK125" s="228">
        <f>ROUND(I125*H125,2)</f>
        <v>0</v>
      </c>
      <c r="BL125" s="20" t="s">
        <v>291</v>
      </c>
      <c r="BM125" s="227" t="s">
        <v>2578</v>
      </c>
    </row>
    <row r="126" s="2" customFormat="1">
      <c r="A126" s="42"/>
      <c r="B126" s="43"/>
      <c r="C126" s="44"/>
      <c r="D126" s="229" t="s">
        <v>165</v>
      </c>
      <c r="E126" s="44"/>
      <c r="F126" s="230" t="s">
        <v>2579</v>
      </c>
      <c r="G126" s="44"/>
      <c r="H126" s="44"/>
      <c r="I126" s="231"/>
      <c r="J126" s="44"/>
      <c r="K126" s="44"/>
      <c r="L126" s="48"/>
      <c r="M126" s="232"/>
      <c r="N126" s="233"/>
      <c r="O126" s="88"/>
      <c r="P126" s="88"/>
      <c r="Q126" s="88"/>
      <c r="R126" s="88"/>
      <c r="S126" s="88"/>
      <c r="T126" s="89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T126" s="20" t="s">
        <v>165</v>
      </c>
      <c r="AU126" s="20" t="s">
        <v>94</v>
      </c>
    </row>
    <row r="127" s="12" customFormat="1" ht="22.8" customHeight="1">
      <c r="A127" s="12"/>
      <c r="B127" s="200"/>
      <c r="C127" s="201"/>
      <c r="D127" s="202" t="s">
        <v>82</v>
      </c>
      <c r="E127" s="214" t="s">
        <v>2580</v>
      </c>
      <c r="F127" s="214" t="s">
        <v>2581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SUM(P128:P140)</f>
        <v>0</v>
      </c>
      <c r="Q127" s="208"/>
      <c r="R127" s="209">
        <f>SUM(R128:R140)</f>
        <v>0.0020999999999999999</v>
      </c>
      <c r="S127" s="208"/>
      <c r="T127" s="210">
        <f>SUM(T128:T140)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94</v>
      </c>
      <c r="AT127" s="212" t="s">
        <v>82</v>
      </c>
      <c r="AU127" s="212" t="s">
        <v>91</v>
      </c>
      <c r="AY127" s="211" t="s">
        <v>156</v>
      </c>
      <c r="BK127" s="213">
        <f>SUM(BK128:BK140)</f>
        <v>0</v>
      </c>
    </row>
    <row r="128" s="2" customFormat="1" ht="55.5" customHeight="1">
      <c r="A128" s="42"/>
      <c r="B128" s="43"/>
      <c r="C128" s="216" t="s">
        <v>307</v>
      </c>
      <c r="D128" s="216" t="s">
        <v>158</v>
      </c>
      <c r="E128" s="217" t="s">
        <v>2582</v>
      </c>
      <c r="F128" s="218" t="s">
        <v>2583</v>
      </c>
      <c r="G128" s="219" t="s">
        <v>226</v>
      </c>
      <c r="H128" s="220">
        <v>4</v>
      </c>
      <c r="I128" s="221"/>
      <c r="J128" s="222">
        <f>ROUND(I128*H128,2)</f>
        <v>0</v>
      </c>
      <c r="K128" s="218" t="s">
        <v>36</v>
      </c>
      <c r="L128" s="48"/>
      <c r="M128" s="223" t="s">
        <v>36</v>
      </c>
      <c r="N128" s="224" t="s">
        <v>54</v>
      </c>
      <c r="O128" s="88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27" t="s">
        <v>291</v>
      </c>
      <c r="AT128" s="227" t="s">
        <v>158</v>
      </c>
      <c r="AU128" s="227" t="s">
        <v>94</v>
      </c>
      <c r="AY128" s="20" t="s">
        <v>156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91</v>
      </c>
      <c r="BK128" s="228">
        <f>ROUND(I128*H128,2)</f>
        <v>0</v>
      </c>
      <c r="BL128" s="20" t="s">
        <v>291</v>
      </c>
      <c r="BM128" s="227" t="s">
        <v>350</v>
      </c>
    </row>
    <row r="129" s="2" customFormat="1" ht="16.5" customHeight="1">
      <c r="A129" s="42"/>
      <c r="B129" s="43"/>
      <c r="C129" s="216" t="s">
        <v>312</v>
      </c>
      <c r="D129" s="216" t="s">
        <v>158</v>
      </c>
      <c r="E129" s="217" t="s">
        <v>2584</v>
      </c>
      <c r="F129" s="218" t="s">
        <v>2585</v>
      </c>
      <c r="G129" s="219" t="s">
        <v>226</v>
      </c>
      <c r="H129" s="220">
        <v>6</v>
      </c>
      <c r="I129" s="221"/>
      <c r="J129" s="222">
        <f>ROUND(I129*H129,2)</f>
        <v>0</v>
      </c>
      <c r="K129" s="218" t="s">
        <v>162</v>
      </c>
      <c r="L129" s="48"/>
      <c r="M129" s="223" t="s">
        <v>36</v>
      </c>
      <c r="N129" s="224" t="s">
        <v>54</v>
      </c>
      <c r="O129" s="88"/>
      <c r="P129" s="225">
        <f>O129*H129</f>
        <v>0</v>
      </c>
      <c r="Q129" s="225">
        <v>5.0000000000000002E-05</v>
      </c>
      <c r="R129" s="225">
        <f>Q129*H129</f>
        <v>0.00030000000000000003</v>
      </c>
      <c r="S129" s="225">
        <v>0</v>
      </c>
      <c r="T129" s="226">
        <f>S129*H129</f>
        <v>0</v>
      </c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R129" s="227" t="s">
        <v>291</v>
      </c>
      <c r="AT129" s="227" t="s">
        <v>158</v>
      </c>
      <c r="AU129" s="227" t="s">
        <v>94</v>
      </c>
      <c r="AY129" s="20" t="s">
        <v>156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91</v>
      </c>
      <c r="BK129" s="228">
        <f>ROUND(I129*H129,2)</f>
        <v>0</v>
      </c>
      <c r="BL129" s="20" t="s">
        <v>291</v>
      </c>
      <c r="BM129" s="227" t="s">
        <v>2586</v>
      </c>
    </row>
    <row r="130" s="2" customFormat="1">
      <c r="A130" s="42"/>
      <c r="B130" s="43"/>
      <c r="C130" s="44"/>
      <c r="D130" s="229" t="s">
        <v>165</v>
      </c>
      <c r="E130" s="44"/>
      <c r="F130" s="230" t="s">
        <v>2587</v>
      </c>
      <c r="G130" s="44"/>
      <c r="H130" s="44"/>
      <c r="I130" s="231"/>
      <c r="J130" s="44"/>
      <c r="K130" s="44"/>
      <c r="L130" s="48"/>
      <c r="M130" s="232"/>
      <c r="N130" s="233"/>
      <c r="O130" s="88"/>
      <c r="P130" s="88"/>
      <c r="Q130" s="88"/>
      <c r="R130" s="88"/>
      <c r="S130" s="88"/>
      <c r="T130" s="89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T130" s="20" t="s">
        <v>165</v>
      </c>
      <c r="AU130" s="20" t="s">
        <v>94</v>
      </c>
    </row>
    <row r="131" s="2" customFormat="1" ht="24.15" customHeight="1">
      <c r="A131" s="42"/>
      <c r="B131" s="43"/>
      <c r="C131" s="216" t="s">
        <v>7</v>
      </c>
      <c r="D131" s="216" t="s">
        <v>158</v>
      </c>
      <c r="E131" s="217" t="s">
        <v>2588</v>
      </c>
      <c r="F131" s="218" t="s">
        <v>2589</v>
      </c>
      <c r="G131" s="219" t="s">
        <v>226</v>
      </c>
      <c r="H131" s="220">
        <v>2</v>
      </c>
      <c r="I131" s="221"/>
      <c r="J131" s="222">
        <f>ROUND(I131*H131,2)</f>
        <v>0</v>
      </c>
      <c r="K131" s="218" t="s">
        <v>162</v>
      </c>
      <c r="L131" s="48"/>
      <c r="M131" s="223" t="s">
        <v>36</v>
      </c>
      <c r="N131" s="224" t="s">
        <v>54</v>
      </c>
      <c r="O131" s="88"/>
      <c r="P131" s="225">
        <f>O131*H131</f>
        <v>0</v>
      </c>
      <c r="Q131" s="225">
        <v>0.00013999999999999999</v>
      </c>
      <c r="R131" s="225">
        <f>Q131*H131</f>
        <v>0.00027999999999999998</v>
      </c>
      <c r="S131" s="225">
        <v>0</v>
      </c>
      <c r="T131" s="226">
        <f>S131*H131</f>
        <v>0</v>
      </c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R131" s="227" t="s">
        <v>291</v>
      </c>
      <c r="AT131" s="227" t="s">
        <v>158</v>
      </c>
      <c r="AU131" s="227" t="s">
        <v>94</v>
      </c>
      <c r="AY131" s="20" t="s">
        <v>156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91</v>
      </c>
      <c r="BK131" s="228">
        <f>ROUND(I131*H131,2)</f>
        <v>0</v>
      </c>
      <c r="BL131" s="20" t="s">
        <v>291</v>
      </c>
      <c r="BM131" s="227" t="s">
        <v>2590</v>
      </c>
    </row>
    <row r="132" s="2" customFormat="1">
      <c r="A132" s="42"/>
      <c r="B132" s="43"/>
      <c r="C132" s="44"/>
      <c r="D132" s="229" t="s">
        <v>165</v>
      </c>
      <c r="E132" s="44"/>
      <c r="F132" s="230" t="s">
        <v>2591</v>
      </c>
      <c r="G132" s="44"/>
      <c r="H132" s="44"/>
      <c r="I132" s="231"/>
      <c r="J132" s="44"/>
      <c r="K132" s="44"/>
      <c r="L132" s="48"/>
      <c r="M132" s="232"/>
      <c r="N132" s="233"/>
      <c r="O132" s="88"/>
      <c r="P132" s="88"/>
      <c r="Q132" s="88"/>
      <c r="R132" s="88"/>
      <c r="S132" s="88"/>
      <c r="T132" s="89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T132" s="20" t="s">
        <v>165</v>
      </c>
      <c r="AU132" s="20" t="s">
        <v>94</v>
      </c>
    </row>
    <row r="133" s="2" customFormat="1" ht="21.75" customHeight="1">
      <c r="A133" s="42"/>
      <c r="B133" s="43"/>
      <c r="C133" s="216" t="s">
        <v>323</v>
      </c>
      <c r="D133" s="216" t="s">
        <v>158</v>
      </c>
      <c r="E133" s="217" t="s">
        <v>2592</v>
      </c>
      <c r="F133" s="218" t="s">
        <v>2593</v>
      </c>
      <c r="G133" s="219" t="s">
        <v>226</v>
      </c>
      <c r="H133" s="220">
        <v>2</v>
      </c>
      <c r="I133" s="221"/>
      <c r="J133" s="222">
        <f>ROUND(I133*H133,2)</f>
        <v>0</v>
      </c>
      <c r="K133" s="218" t="s">
        <v>162</v>
      </c>
      <c r="L133" s="48"/>
      <c r="M133" s="223" t="s">
        <v>36</v>
      </c>
      <c r="N133" s="224" t="s">
        <v>54</v>
      </c>
      <c r="O133" s="88"/>
      <c r="P133" s="225">
        <f>O133*H133</f>
        <v>0</v>
      </c>
      <c r="Q133" s="225">
        <v>0.00069999999999999999</v>
      </c>
      <c r="R133" s="225">
        <f>Q133*H133</f>
        <v>0.0014</v>
      </c>
      <c r="S133" s="225">
        <v>0</v>
      </c>
      <c r="T133" s="226">
        <f>S133*H133</f>
        <v>0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R133" s="227" t="s">
        <v>291</v>
      </c>
      <c r="AT133" s="227" t="s">
        <v>158</v>
      </c>
      <c r="AU133" s="227" t="s">
        <v>94</v>
      </c>
      <c r="AY133" s="20" t="s">
        <v>156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91</v>
      </c>
      <c r="BK133" s="228">
        <f>ROUND(I133*H133,2)</f>
        <v>0</v>
      </c>
      <c r="BL133" s="20" t="s">
        <v>291</v>
      </c>
      <c r="BM133" s="227" t="s">
        <v>2594</v>
      </c>
    </row>
    <row r="134" s="2" customFormat="1">
      <c r="A134" s="42"/>
      <c r="B134" s="43"/>
      <c r="C134" s="44"/>
      <c r="D134" s="229" t="s">
        <v>165</v>
      </c>
      <c r="E134" s="44"/>
      <c r="F134" s="230" t="s">
        <v>2595</v>
      </c>
      <c r="G134" s="44"/>
      <c r="H134" s="44"/>
      <c r="I134" s="231"/>
      <c r="J134" s="44"/>
      <c r="K134" s="44"/>
      <c r="L134" s="48"/>
      <c r="M134" s="232"/>
      <c r="N134" s="233"/>
      <c r="O134" s="88"/>
      <c r="P134" s="88"/>
      <c r="Q134" s="88"/>
      <c r="R134" s="88"/>
      <c r="S134" s="88"/>
      <c r="T134" s="89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T134" s="20" t="s">
        <v>165</v>
      </c>
      <c r="AU134" s="20" t="s">
        <v>94</v>
      </c>
    </row>
    <row r="135" s="2" customFormat="1" ht="16.5" customHeight="1">
      <c r="A135" s="42"/>
      <c r="B135" s="43"/>
      <c r="C135" s="216" t="s">
        <v>328</v>
      </c>
      <c r="D135" s="216" t="s">
        <v>158</v>
      </c>
      <c r="E135" s="217" t="s">
        <v>2596</v>
      </c>
      <c r="F135" s="218" t="s">
        <v>2597</v>
      </c>
      <c r="G135" s="219" t="s">
        <v>226</v>
      </c>
      <c r="H135" s="220">
        <v>12</v>
      </c>
      <c r="I135" s="221"/>
      <c r="J135" s="222">
        <f>ROUND(I135*H135,2)</f>
        <v>0</v>
      </c>
      <c r="K135" s="218" t="s">
        <v>162</v>
      </c>
      <c r="L135" s="48"/>
      <c r="M135" s="223" t="s">
        <v>36</v>
      </c>
      <c r="N135" s="224" t="s">
        <v>54</v>
      </c>
      <c r="O135" s="88"/>
      <c r="P135" s="225">
        <f>O135*H135</f>
        <v>0</v>
      </c>
      <c r="Q135" s="225">
        <v>1.0000000000000001E-05</v>
      </c>
      <c r="R135" s="225">
        <f>Q135*H135</f>
        <v>0.00012000000000000002</v>
      </c>
      <c r="S135" s="225">
        <v>0</v>
      </c>
      <c r="T135" s="226">
        <f>S135*H135</f>
        <v>0</v>
      </c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R135" s="227" t="s">
        <v>291</v>
      </c>
      <c r="AT135" s="227" t="s">
        <v>158</v>
      </c>
      <c r="AU135" s="227" t="s">
        <v>94</v>
      </c>
      <c r="AY135" s="20" t="s">
        <v>156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91</v>
      </c>
      <c r="BK135" s="228">
        <f>ROUND(I135*H135,2)</f>
        <v>0</v>
      </c>
      <c r="BL135" s="20" t="s">
        <v>291</v>
      </c>
      <c r="BM135" s="227" t="s">
        <v>2598</v>
      </c>
    </row>
    <row r="136" s="2" customFormat="1">
      <c r="A136" s="42"/>
      <c r="B136" s="43"/>
      <c r="C136" s="44"/>
      <c r="D136" s="229" t="s">
        <v>165</v>
      </c>
      <c r="E136" s="44"/>
      <c r="F136" s="230" t="s">
        <v>2599</v>
      </c>
      <c r="G136" s="44"/>
      <c r="H136" s="44"/>
      <c r="I136" s="231"/>
      <c r="J136" s="44"/>
      <c r="K136" s="44"/>
      <c r="L136" s="48"/>
      <c r="M136" s="232"/>
      <c r="N136" s="233"/>
      <c r="O136" s="88"/>
      <c r="P136" s="88"/>
      <c r="Q136" s="88"/>
      <c r="R136" s="88"/>
      <c r="S136" s="88"/>
      <c r="T136" s="89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T136" s="20" t="s">
        <v>165</v>
      </c>
      <c r="AU136" s="20" t="s">
        <v>94</v>
      </c>
    </row>
    <row r="137" s="2" customFormat="1" ht="24.15" customHeight="1">
      <c r="A137" s="42"/>
      <c r="B137" s="43"/>
      <c r="C137" s="216" t="s">
        <v>333</v>
      </c>
      <c r="D137" s="216" t="s">
        <v>158</v>
      </c>
      <c r="E137" s="217" t="s">
        <v>2600</v>
      </c>
      <c r="F137" s="218" t="s">
        <v>2601</v>
      </c>
      <c r="G137" s="219" t="s">
        <v>283</v>
      </c>
      <c r="H137" s="220">
        <v>0.002</v>
      </c>
      <c r="I137" s="221"/>
      <c r="J137" s="222">
        <f>ROUND(I137*H137,2)</f>
        <v>0</v>
      </c>
      <c r="K137" s="218" t="s">
        <v>162</v>
      </c>
      <c r="L137" s="48"/>
      <c r="M137" s="223" t="s">
        <v>36</v>
      </c>
      <c r="N137" s="224" t="s">
        <v>54</v>
      </c>
      <c r="O137" s="88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R137" s="227" t="s">
        <v>291</v>
      </c>
      <c r="AT137" s="227" t="s">
        <v>158</v>
      </c>
      <c r="AU137" s="227" t="s">
        <v>94</v>
      </c>
      <c r="AY137" s="20" t="s">
        <v>156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91</v>
      </c>
      <c r="BK137" s="228">
        <f>ROUND(I137*H137,2)</f>
        <v>0</v>
      </c>
      <c r="BL137" s="20" t="s">
        <v>291</v>
      </c>
      <c r="BM137" s="227" t="s">
        <v>2602</v>
      </c>
    </row>
    <row r="138" s="2" customFormat="1">
      <c r="A138" s="42"/>
      <c r="B138" s="43"/>
      <c r="C138" s="44"/>
      <c r="D138" s="229" t="s">
        <v>165</v>
      </c>
      <c r="E138" s="44"/>
      <c r="F138" s="230" t="s">
        <v>2603</v>
      </c>
      <c r="G138" s="44"/>
      <c r="H138" s="44"/>
      <c r="I138" s="231"/>
      <c r="J138" s="44"/>
      <c r="K138" s="44"/>
      <c r="L138" s="48"/>
      <c r="M138" s="232"/>
      <c r="N138" s="233"/>
      <c r="O138" s="88"/>
      <c r="P138" s="88"/>
      <c r="Q138" s="88"/>
      <c r="R138" s="88"/>
      <c r="S138" s="88"/>
      <c r="T138" s="89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T138" s="20" t="s">
        <v>165</v>
      </c>
      <c r="AU138" s="20" t="s">
        <v>94</v>
      </c>
    </row>
    <row r="139" s="2" customFormat="1" ht="33" customHeight="1">
      <c r="A139" s="42"/>
      <c r="B139" s="43"/>
      <c r="C139" s="216" t="s">
        <v>342</v>
      </c>
      <c r="D139" s="216" t="s">
        <v>158</v>
      </c>
      <c r="E139" s="217" t="s">
        <v>2604</v>
      </c>
      <c r="F139" s="218" t="s">
        <v>2605</v>
      </c>
      <c r="G139" s="219" t="s">
        <v>283</v>
      </c>
      <c r="H139" s="220">
        <v>0.002</v>
      </c>
      <c r="I139" s="221"/>
      <c r="J139" s="222">
        <f>ROUND(I139*H139,2)</f>
        <v>0</v>
      </c>
      <c r="K139" s="218" t="s">
        <v>162</v>
      </c>
      <c r="L139" s="48"/>
      <c r="M139" s="223" t="s">
        <v>36</v>
      </c>
      <c r="N139" s="224" t="s">
        <v>54</v>
      </c>
      <c r="O139" s="88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27" t="s">
        <v>291</v>
      </c>
      <c r="AT139" s="227" t="s">
        <v>158</v>
      </c>
      <c r="AU139" s="227" t="s">
        <v>94</v>
      </c>
      <c r="AY139" s="20" t="s">
        <v>156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91</v>
      </c>
      <c r="BK139" s="228">
        <f>ROUND(I139*H139,2)</f>
        <v>0</v>
      </c>
      <c r="BL139" s="20" t="s">
        <v>291</v>
      </c>
      <c r="BM139" s="227" t="s">
        <v>2606</v>
      </c>
    </row>
    <row r="140" s="2" customFormat="1">
      <c r="A140" s="42"/>
      <c r="B140" s="43"/>
      <c r="C140" s="44"/>
      <c r="D140" s="229" t="s">
        <v>165</v>
      </c>
      <c r="E140" s="44"/>
      <c r="F140" s="230" t="s">
        <v>2607</v>
      </c>
      <c r="G140" s="44"/>
      <c r="H140" s="44"/>
      <c r="I140" s="231"/>
      <c r="J140" s="44"/>
      <c r="K140" s="44"/>
      <c r="L140" s="48"/>
      <c r="M140" s="232"/>
      <c r="N140" s="233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165</v>
      </c>
      <c r="AU140" s="20" t="s">
        <v>94</v>
      </c>
    </row>
    <row r="141" s="12" customFormat="1" ht="22.8" customHeight="1">
      <c r="A141" s="12"/>
      <c r="B141" s="200"/>
      <c r="C141" s="201"/>
      <c r="D141" s="202" t="s">
        <v>82</v>
      </c>
      <c r="E141" s="214" t="s">
        <v>2608</v>
      </c>
      <c r="F141" s="214" t="s">
        <v>2609</v>
      </c>
      <c r="G141" s="201"/>
      <c r="H141" s="201"/>
      <c r="I141" s="204"/>
      <c r="J141" s="215">
        <f>BK141</f>
        <v>0</v>
      </c>
      <c r="K141" s="201"/>
      <c r="L141" s="206"/>
      <c r="M141" s="207"/>
      <c r="N141" s="208"/>
      <c r="O141" s="208"/>
      <c r="P141" s="209">
        <f>SUM(P142:P152)</f>
        <v>0</v>
      </c>
      <c r="Q141" s="208"/>
      <c r="R141" s="209">
        <f>SUM(R142:R152)</f>
        <v>0.37747999999999998</v>
      </c>
      <c r="S141" s="208"/>
      <c r="T141" s="210">
        <f>SUM(T142:T152)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94</v>
      </c>
      <c r="AT141" s="212" t="s">
        <v>82</v>
      </c>
      <c r="AU141" s="212" t="s">
        <v>91</v>
      </c>
      <c r="AY141" s="211" t="s">
        <v>156</v>
      </c>
      <c r="BK141" s="213">
        <f>SUM(BK142:BK152)</f>
        <v>0</v>
      </c>
    </row>
    <row r="142" s="2" customFormat="1" ht="16.5" customHeight="1">
      <c r="A142" s="42"/>
      <c r="B142" s="43"/>
      <c r="C142" s="216" t="s">
        <v>350</v>
      </c>
      <c r="D142" s="216" t="s">
        <v>158</v>
      </c>
      <c r="E142" s="217" t="s">
        <v>2610</v>
      </c>
      <c r="F142" s="218" t="s">
        <v>2611</v>
      </c>
      <c r="G142" s="219" t="s">
        <v>226</v>
      </c>
      <c r="H142" s="220">
        <v>1</v>
      </c>
      <c r="I142" s="221"/>
      <c r="J142" s="222">
        <f>ROUND(I142*H142,2)</f>
        <v>0</v>
      </c>
      <c r="K142" s="218" t="s">
        <v>36</v>
      </c>
      <c r="L142" s="48"/>
      <c r="M142" s="223" t="s">
        <v>36</v>
      </c>
      <c r="N142" s="224" t="s">
        <v>54</v>
      </c>
      <c r="O142" s="88"/>
      <c r="P142" s="225">
        <f>O142*H142</f>
        <v>0</v>
      </c>
      <c r="Q142" s="225">
        <v>0.059999999999999998</v>
      </c>
      <c r="R142" s="225">
        <f>Q142*H142</f>
        <v>0.059999999999999998</v>
      </c>
      <c r="S142" s="225">
        <v>0</v>
      </c>
      <c r="T142" s="226">
        <f>S142*H142</f>
        <v>0</v>
      </c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R142" s="227" t="s">
        <v>291</v>
      </c>
      <c r="AT142" s="227" t="s">
        <v>158</v>
      </c>
      <c r="AU142" s="227" t="s">
        <v>94</v>
      </c>
      <c r="AY142" s="20" t="s">
        <v>156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91</v>
      </c>
      <c r="BK142" s="228">
        <f>ROUND(I142*H142,2)</f>
        <v>0</v>
      </c>
      <c r="BL142" s="20" t="s">
        <v>291</v>
      </c>
      <c r="BM142" s="227" t="s">
        <v>719</v>
      </c>
    </row>
    <row r="143" s="2" customFormat="1" ht="16.5" customHeight="1">
      <c r="A143" s="42"/>
      <c r="B143" s="43"/>
      <c r="C143" s="216" t="s">
        <v>358</v>
      </c>
      <c r="D143" s="216" t="s">
        <v>158</v>
      </c>
      <c r="E143" s="217" t="s">
        <v>2612</v>
      </c>
      <c r="F143" s="218" t="s">
        <v>2613</v>
      </c>
      <c r="G143" s="219" t="s">
        <v>226</v>
      </c>
      <c r="H143" s="220">
        <v>3</v>
      </c>
      <c r="I143" s="221"/>
      <c r="J143" s="222">
        <f>ROUND(I143*H143,2)</f>
        <v>0</v>
      </c>
      <c r="K143" s="218" t="s">
        <v>36</v>
      </c>
      <c r="L143" s="48"/>
      <c r="M143" s="223" t="s">
        <v>36</v>
      </c>
      <c r="N143" s="224" t="s">
        <v>54</v>
      </c>
      <c r="O143" s="88"/>
      <c r="P143" s="225">
        <f>O143*H143</f>
        <v>0</v>
      </c>
      <c r="Q143" s="225">
        <v>0.059999999999999998</v>
      </c>
      <c r="R143" s="225">
        <f>Q143*H143</f>
        <v>0.17999999999999999</v>
      </c>
      <c r="S143" s="225">
        <v>0</v>
      </c>
      <c r="T143" s="226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27" t="s">
        <v>291</v>
      </c>
      <c r="AT143" s="227" t="s">
        <v>158</v>
      </c>
      <c r="AU143" s="227" t="s">
        <v>94</v>
      </c>
      <c r="AY143" s="20" t="s">
        <v>156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91</v>
      </c>
      <c r="BK143" s="228">
        <f>ROUND(I143*H143,2)</f>
        <v>0</v>
      </c>
      <c r="BL143" s="20" t="s">
        <v>291</v>
      </c>
      <c r="BM143" s="227" t="s">
        <v>732</v>
      </c>
    </row>
    <row r="144" s="2" customFormat="1" ht="16.5" customHeight="1">
      <c r="A144" s="42"/>
      <c r="B144" s="43"/>
      <c r="C144" s="216" t="s">
        <v>363</v>
      </c>
      <c r="D144" s="216" t="s">
        <v>158</v>
      </c>
      <c r="E144" s="217" t="s">
        <v>2614</v>
      </c>
      <c r="F144" s="218" t="s">
        <v>2615</v>
      </c>
      <c r="G144" s="219" t="s">
        <v>226</v>
      </c>
      <c r="H144" s="220">
        <v>6</v>
      </c>
      <c r="I144" s="221"/>
      <c r="J144" s="222">
        <f>ROUND(I144*H144,2)</f>
        <v>0</v>
      </c>
      <c r="K144" s="218" t="s">
        <v>36</v>
      </c>
      <c r="L144" s="48"/>
      <c r="M144" s="223" t="s">
        <v>36</v>
      </c>
      <c r="N144" s="224" t="s">
        <v>54</v>
      </c>
      <c r="O144" s="88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R144" s="227" t="s">
        <v>291</v>
      </c>
      <c r="AT144" s="227" t="s">
        <v>158</v>
      </c>
      <c r="AU144" s="227" t="s">
        <v>94</v>
      </c>
      <c r="AY144" s="20" t="s">
        <v>156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91</v>
      </c>
      <c r="BK144" s="228">
        <f>ROUND(I144*H144,2)</f>
        <v>0</v>
      </c>
      <c r="BL144" s="20" t="s">
        <v>291</v>
      </c>
      <c r="BM144" s="227" t="s">
        <v>760</v>
      </c>
    </row>
    <row r="145" s="2" customFormat="1" ht="24.15" customHeight="1">
      <c r="A145" s="42"/>
      <c r="B145" s="43"/>
      <c r="C145" s="216" t="s">
        <v>371</v>
      </c>
      <c r="D145" s="216" t="s">
        <v>158</v>
      </c>
      <c r="E145" s="217" t="s">
        <v>2616</v>
      </c>
      <c r="F145" s="218" t="s">
        <v>2617</v>
      </c>
      <c r="G145" s="219" t="s">
        <v>226</v>
      </c>
      <c r="H145" s="220">
        <v>1</v>
      </c>
      <c r="I145" s="221"/>
      <c r="J145" s="222">
        <f>ROUND(I145*H145,2)</f>
        <v>0</v>
      </c>
      <c r="K145" s="218" t="s">
        <v>162</v>
      </c>
      <c r="L145" s="48"/>
      <c r="M145" s="223" t="s">
        <v>36</v>
      </c>
      <c r="N145" s="224" t="s">
        <v>54</v>
      </c>
      <c r="O145" s="88"/>
      <c r="P145" s="225">
        <f>O145*H145</f>
        <v>0</v>
      </c>
      <c r="Q145" s="225">
        <v>0.06198</v>
      </c>
      <c r="R145" s="225">
        <f>Q145*H145</f>
        <v>0.06198</v>
      </c>
      <c r="S145" s="225">
        <v>0</v>
      </c>
      <c r="T145" s="226">
        <f>S145*H145</f>
        <v>0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R145" s="227" t="s">
        <v>291</v>
      </c>
      <c r="AT145" s="227" t="s">
        <v>158</v>
      </c>
      <c r="AU145" s="227" t="s">
        <v>94</v>
      </c>
      <c r="AY145" s="20" t="s">
        <v>156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91</v>
      </c>
      <c r="BK145" s="228">
        <f>ROUND(I145*H145,2)</f>
        <v>0</v>
      </c>
      <c r="BL145" s="20" t="s">
        <v>291</v>
      </c>
      <c r="BM145" s="227" t="s">
        <v>2618</v>
      </c>
    </row>
    <row r="146" s="2" customFormat="1">
      <c r="A146" s="42"/>
      <c r="B146" s="43"/>
      <c r="C146" s="44"/>
      <c r="D146" s="229" t="s">
        <v>165</v>
      </c>
      <c r="E146" s="44"/>
      <c r="F146" s="230" t="s">
        <v>2619</v>
      </c>
      <c r="G146" s="44"/>
      <c r="H146" s="44"/>
      <c r="I146" s="231"/>
      <c r="J146" s="44"/>
      <c r="K146" s="44"/>
      <c r="L146" s="48"/>
      <c r="M146" s="232"/>
      <c r="N146" s="233"/>
      <c r="O146" s="88"/>
      <c r="P146" s="88"/>
      <c r="Q146" s="88"/>
      <c r="R146" s="88"/>
      <c r="S146" s="88"/>
      <c r="T146" s="89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0" t="s">
        <v>165</v>
      </c>
      <c r="AU146" s="20" t="s">
        <v>94</v>
      </c>
    </row>
    <row r="147" s="2" customFormat="1" ht="24.15" customHeight="1">
      <c r="A147" s="42"/>
      <c r="B147" s="43"/>
      <c r="C147" s="216" t="s">
        <v>383</v>
      </c>
      <c r="D147" s="216" t="s">
        <v>158</v>
      </c>
      <c r="E147" s="217" t="s">
        <v>2620</v>
      </c>
      <c r="F147" s="218" t="s">
        <v>2621</v>
      </c>
      <c r="G147" s="219" t="s">
        <v>226</v>
      </c>
      <c r="H147" s="220">
        <v>1</v>
      </c>
      <c r="I147" s="221"/>
      <c r="J147" s="222">
        <f>ROUND(I147*H147,2)</f>
        <v>0</v>
      </c>
      <c r="K147" s="218" t="s">
        <v>162</v>
      </c>
      <c r="L147" s="48"/>
      <c r="M147" s="223" t="s">
        <v>36</v>
      </c>
      <c r="N147" s="224" t="s">
        <v>54</v>
      </c>
      <c r="O147" s="88"/>
      <c r="P147" s="225">
        <f>O147*H147</f>
        <v>0</v>
      </c>
      <c r="Q147" s="225">
        <v>0.075499999999999998</v>
      </c>
      <c r="R147" s="225">
        <f>Q147*H147</f>
        <v>0.075499999999999998</v>
      </c>
      <c r="S147" s="225">
        <v>0</v>
      </c>
      <c r="T147" s="226">
        <f>S147*H147</f>
        <v>0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R147" s="227" t="s">
        <v>291</v>
      </c>
      <c r="AT147" s="227" t="s">
        <v>158</v>
      </c>
      <c r="AU147" s="227" t="s">
        <v>94</v>
      </c>
      <c r="AY147" s="20" t="s">
        <v>156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91</v>
      </c>
      <c r="BK147" s="228">
        <f>ROUND(I147*H147,2)</f>
        <v>0</v>
      </c>
      <c r="BL147" s="20" t="s">
        <v>291</v>
      </c>
      <c r="BM147" s="227" t="s">
        <v>2622</v>
      </c>
    </row>
    <row r="148" s="2" customFormat="1">
      <c r="A148" s="42"/>
      <c r="B148" s="43"/>
      <c r="C148" s="44"/>
      <c r="D148" s="229" t="s">
        <v>165</v>
      </c>
      <c r="E148" s="44"/>
      <c r="F148" s="230" t="s">
        <v>2623</v>
      </c>
      <c r="G148" s="44"/>
      <c r="H148" s="44"/>
      <c r="I148" s="231"/>
      <c r="J148" s="44"/>
      <c r="K148" s="44"/>
      <c r="L148" s="48"/>
      <c r="M148" s="232"/>
      <c r="N148" s="233"/>
      <c r="O148" s="88"/>
      <c r="P148" s="88"/>
      <c r="Q148" s="88"/>
      <c r="R148" s="88"/>
      <c r="S148" s="88"/>
      <c r="T148" s="89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T148" s="20" t="s">
        <v>165</v>
      </c>
      <c r="AU148" s="20" t="s">
        <v>94</v>
      </c>
    </row>
    <row r="149" s="2" customFormat="1" ht="24.15" customHeight="1">
      <c r="A149" s="42"/>
      <c r="B149" s="43"/>
      <c r="C149" s="216" t="s">
        <v>396</v>
      </c>
      <c r="D149" s="216" t="s">
        <v>158</v>
      </c>
      <c r="E149" s="217" t="s">
        <v>2624</v>
      </c>
      <c r="F149" s="218" t="s">
        <v>2625</v>
      </c>
      <c r="G149" s="219" t="s">
        <v>283</v>
      </c>
      <c r="H149" s="220">
        <v>0.377</v>
      </c>
      <c r="I149" s="221"/>
      <c r="J149" s="222">
        <f>ROUND(I149*H149,2)</f>
        <v>0</v>
      </c>
      <c r="K149" s="218" t="s">
        <v>162</v>
      </c>
      <c r="L149" s="48"/>
      <c r="M149" s="223" t="s">
        <v>36</v>
      </c>
      <c r="N149" s="224" t="s">
        <v>54</v>
      </c>
      <c r="O149" s="88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27" t="s">
        <v>291</v>
      </c>
      <c r="AT149" s="227" t="s">
        <v>158</v>
      </c>
      <c r="AU149" s="227" t="s">
        <v>94</v>
      </c>
      <c r="AY149" s="20" t="s">
        <v>156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91</v>
      </c>
      <c r="BK149" s="228">
        <f>ROUND(I149*H149,2)</f>
        <v>0</v>
      </c>
      <c r="BL149" s="20" t="s">
        <v>291</v>
      </c>
      <c r="BM149" s="227" t="s">
        <v>2626</v>
      </c>
    </row>
    <row r="150" s="2" customFormat="1">
      <c r="A150" s="42"/>
      <c r="B150" s="43"/>
      <c r="C150" s="44"/>
      <c r="D150" s="229" t="s">
        <v>165</v>
      </c>
      <c r="E150" s="44"/>
      <c r="F150" s="230" t="s">
        <v>2627</v>
      </c>
      <c r="G150" s="44"/>
      <c r="H150" s="44"/>
      <c r="I150" s="231"/>
      <c r="J150" s="44"/>
      <c r="K150" s="44"/>
      <c r="L150" s="48"/>
      <c r="M150" s="232"/>
      <c r="N150" s="233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165</v>
      </c>
      <c r="AU150" s="20" t="s">
        <v>94</v>
      </c>
    </row>
    <row r="151" s="2" customFormat="1" ht="37.8" customHeight="1">
      <c r="A151" s="42"/>
      <c r="B151" s="43"/>
      <c r="C151" s="216" t="s">
        <v>401</v>
      </c>
      <c r="D151" s="216" t="s">
        <v>158</v>
      </c>
      <c r="E151" s="217" t="s">
        <v>2628</v>
      </c>
      <c r="F151" s="218" t="s">
        <v>2629</v>
      </c>
      <c r="G151" s="219" t="s">
        <v>283</v>
      </c>
      <c r="H151" s="220">
        <v>0.377</v>
      </c>
      <c r="I151" s="221"/>
      <c r="J151" s="222">
        <f>ROUND(I151*H151,2)</f>
        <v>0</v>
      </c>
      <c r="K151" s="218" t="s">
        <v>162</v>
      </c>
      <c r="L151" s="48"/>
      <c r="M151" s="223" t="s">
        <v>36</v>
      </c>
      <c r="N151" s="224" t="s">
        <v>54</v>
      </c>
      <c r="O151" s="88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R151" s="227" t="s">
        <v>291</v>
      </c>
      <c r="AT151" s="227" t="s">
        <v>158</v>
      </c>
      <c r="AU151" s="227" t="s">
        <v>94</v>
      </c>
      <c r="AY151" s="20" t="s">
        <v>156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91</v>
      </c>
      <c r="BK151" s="228">
        <f>ROUND(I151*H151,2)</f>
        <v>0</v>
      </c>
      <c r="BL151" s="20" t="s">
        <v>291</v>
      </c>
      <c r="BM151" s="227" t="s">
        <v>2630</v>
      </c>
    </row>
    <row r="152" s="2" customFormat="1">
      <c r="A152" s="42"/>
      <c r="B152" s="43"/>
      <c r="C152" s="44"/>
      <c r="D152" s="229" t="s">
        <v>165</v>
      </c>
      <c r="E152" s="44"/>
      <c r="F152" s="230" t="s">
        <v>2631</v>
      </c>
      <c r="G152" s="44"/>
      <c r="H152" s="44"/>
      <c r="I152" s="231"/>
      <c r="J152" s="44"/>
      <c r="K152" s="44"/>
      <c r="L152" s="48"/>
      <c r="M152" s="232"/>
      <c r="N152" s="233"/>
      <c r="O152" s="88"/>
      <c r="P152" s="88"/>
      <c r="Q152" s="88"/>
      <c r="R152" s="88"/>
      <c r="S152" s="88"/>
      <c r="T152" s="89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T152" s="20" t="s">
        <v>165</v>
      </c>
      <c r="AU152" s="20" t="s">
        <v>94</v>
      </c>
    </row>
    <row r="153" s="12" customFormat="1" ht="22.8" customHeight="1">
      <c r="A153" s="12"/>
      <c r="B153" s="200"/>
      <c r="C153" s="201"/>
      <c r="D153" s="202" t="s">
        <v>82</v>
      </c>
      <c r="E153" s="214" t="s">
        <v>2070</v>
      </c>
      <c r="F153" s="214" t="s">
        <v>2632</v>
      </c>
      <c r="G153" s="201"/>
      <c r="H153" s="201"/>
      <c r="I153" s="204"/>
      <c r="J153" s="215">
        <f>BK153</f>
        <v>0</v>
      </c>
      <c r="K153" s="201"/>
      <c r="L153" s="206"/>
      <c r="M153" s="207"/>
      <c r="N153" s="208"/>
      <c r="O153" s="208"/>
      <c r="P153" s="209">
        <f>SUM(P154:P155)</f>
        <v>0</v>
      </c>
      <c r="Q153" s="208"/>
      <c r="R153" s="209">
        <f>SUM(R154:R155)</f>
        <v>0</v>
      </c>
      <c r="S153" s="208"/>
      <c r="T153" s="210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1" t="s">
        <v>94</v>
      </c>
      <c r="AT153" s="212" t="s">
        <v>82</v>
      </c>
      <c r="AU153" s="212" t="s">
        <v>91</v>
      </c>
      <c r="AY153" s="211" t="s">
        <v>156</v>
      </c>
      <c r="BK153" s="213">
        <f>SUM(BK154:BK155)</f>
        <v>0</v>
      </c>
    </row>
    <row r="154" s="2" customFormat="1" ht="16.5" customHeight="1">
      <c r="A154" s="42"/>
      <c r="B154" s="43"/>
      <c r="C154" s="216" t="s">
        <v>408</v>
      </c>
      <c r="D154" s="216" t="s">
        <v>158</v>
      </c>
      <c r="E154" s="217" t="s">
        <v>2633</v>
      </c>
      <c r="F154" s="218" t="s">
        <v>2634</v>
      </c>
      <c r="G154" s="219" t="s">
        <v>2075</v>
      </c>
      <c r="H154" s="220">
        <v>5</v>
      </c>
      <c r="I154" s="221"/>
      <c r="J154" s="222">
        <f>ROUND(I154*H154,2)</f>
        <v>0</v>
      </c>
      <c r="K154" s="218" t="s">
        <v>36</v>
      </c>
      <c r="L154" s="48"/>
      <c r="M154" s="223" t="s">
        <v>36</v>
      </c>
      <c r="N154" s="224" t="s">
        <v>54</v>
      </c>
      <c r="O154" s="88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27" t="s">
        <v>291</v>
      </c>
      <c r="AT154" s="227" t="s">
        <v>158</v>
      </c>
      <c r="AU154" s="227" t="s">
        <v>94</v>
      </c>
      <c r="AY154" s="20" t="s">
        <v>156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91</v>
      </c>
      <c r="BK154" s="228">
        <f>ROUND(I154*H154,2)</f>
        <v>0</v>
      </c>
      <c r="BL154" s="20" t="s">
        <v>291</v>
      </c>
      <c r="BM154" s="227" t="s">
        <v>821</v>
      </c>
    </row>
    <row r="155" s="2" customFormat="1" ht="16.5" customHeight="1">
      <c r="A155" s="42"/>
      <c r="B155" s="43"/>
      <c r="C155" s="282" t="s">
        <v>424</v>
      </c>
      <c r="D155" s="282" t="s">
        <v>849</v>
      </c>
      <c r="E155" s="283" t="s">
        <v>2635</v>
      </c>
      <c r="F155" s="284" t="s">
        <v>2636</v>
      </c>
      <c r="G155" s="285" t="s">
        <v>2075</v>
      </c>
      <c r="H155" s="286">
        <v>5</v>
      </c>
      <c r="I155" s="287"/>
      <c r="J155" s="288">
        <f>ROUND(I155*H155,2)</f>
        <v>0</v>
      </c>
      <c r="K155" s="284" t="s">
        <v>36</v>
      </c>
      <c r="L155" s="289"/>
      <c r="M155" s="290" t="s">
        <v>36</v>
      </c>
      <c r="N155" s="291" t="s">
        <v>54</v>
      </c>
      <c r="O155" s="88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R155" s="227" t="s">
        <v>401</v>
      </c>
      <c r="AT155" s="227" t="s">
        <v>849</v>
      </c>
      <c r="AU155" s="227" t="s">
        <v>94</v>
      </c>
      <c r="AY155" s="20" t="s">
        <v>156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91</v>
      </c>
      <c r="BK155" s="228">
        <f>ROUND(I155*H155,2)</f>
        <v>0</v>
      </c>
      <c r="BL155" s="20" t="s">
        <v>291</v>
      </c>
      <c r="BM155" s="227" t="s">
        <v>2637</v>
      </c>
    </row>
    <row r="156" s="12" customFormat="1" ht="22.8" customHeight="1">
      <c r="A156" s="12"/>
      <c r="B156" s="200"/>
      <c r="C156" s="201"/>
      <c r="D156" s="202" t="s">
        <v>82</v>
      </c>
      <c r="E156" s="214" t="s">
        <v>406</v>
      </c>
      <c r="F156" s="214" t="s">
        <v>2638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P157</f>
        <v>0</v>
      </c>
      <c r="Q156" s="208"/>
      <c r="R156" s="209">
        <f>R157</f>
        <v>0</v>
      </c>
      <c r="S156" s="208"/>
      <c r="T156" s="210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94</v>
      </c>
      <c r="AT156" s="212" t="s">
        <v>82</v>
      </c>
      <c r="AU156" s="212" t="s">
        <v>91</v>
      </c>
      <c r="AY156" s="211" t="s">
        <v>156</v>
      </c>
      <c r="BK156" s="213">
        <f>BK157</f>
        <v>0</v>
      </c>
    </row>
    <row r="157" s="2" customFormat="1" ht="16.5" customHeight="1">
      <c r="A157" s="42"/>
      <c r="B157" s="43"/>
      <c r="C157" s="216" t="s">
        <v>433</v>
      </c>
      <c r="D157" s="216" t="s">
        <v>158</v>
      </c>
      <c r="E157" s="217" t="s">
        <v>2639</v>
      </c>
      <c r="F157" s="218" t="s">
        <v>2640</v>
      </c>
      <c r="G157" s="219" t="s">
        <v>161</v>
      </c>
      <c r="H157" s="220">
        <v>2</v>
      </c>
      <c r="I157" s="221"/>
      <c r="J157" s="222">
        <f>ROUND(I157*H157,2)</f>
        <v>0</v>
      </c>
      <c r="K157" s="218" t="s">
        <v>36</v>
      </c>
      <c r="L157" s="48"/>
      <c r="M157" s="223" t="s">
        <v>36</v>
      </c>
      <c r="N157" s="224" t="s">
        <v>54</v>
      </c>
      <c r="O157" s="88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R157" s="227" t="s">
        <v>291</v>
      </c>
      <c r="AT157" s="227" t="s">
        <v>158</v>
      </c>
      <c r="AU157" s="227" t="s">
        <v>94</v>
      </c>
      <c r="AY157" s="20" t="s">
        <v>156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91</v>
      </c>
      <c r="BK157" s="228">
        <f>ROUND(I157*H157,2)</f>
        <v>0</v>
      </c>
      <c r="BL157" s="20" t="s">
        <v>291</v>
      </c>
      <c r="BM157" s="227" t="s">
        <v>848</v>
      </c>
    </row>
    <row r="158" s="12" customFormat="1" ht="25.92" customHeight="1">
      <c r="A158" s="12"/>
      <c r="B158" s="200"/>
      <c r="C158" s="201"/>
      <c r="D158" s="202" t="s">
        <v>82</v>
      </c>
      <c r="E158" s="203" t="s">
        <v>2344</v>
      </c>
      <c r="F158" s="203" t="s">
        <v>2345</v>
      </c>
      <c r="G158" s="201"/>
      <c r="H158" s="201"/>
      <c r="I158" s="204"/>
      <c r="J158" s="205">
        <f>BK158</f>
        <v>0</v>
      </c>
      <c r="K158" s="201"/>
      <c r="L158" s="206"/>
      <c r="M158" s="207"/>
      <c r="N158" s="208"/>
      <c r="O158" s="208"/>
      <c r="P158" s="209">
        <f>SUM(P159:P168)</f>
        <v>0</v>
      </c>
      <c r="Q158" s="208"/>
      <c r="R158" s="209">
        <f>SUM(R159:R168)</f>
        <v>0</v>
      </c>
      <c r="S158" s="208"/>
      <c r="T158" s="210">
        <f>SUM(T159:T168)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1" t="s">
        <v>163</v>
      </c>
      <c r="AT158" s="212" t="s">
        <v>82</v>
      </c>
      <c r="AU158" s="212" t="s">
        <v>83</v>
      </c>
      <c r="AY158" s="211" t="s">
        <v>156</v>
      </c>
      <c r="BK158" s="213">
        <f>SUM(BK159:BK168)</f>
        <v>0</v>
      </c>
    </row>
    <row r="159" s="2" customFormat="1" ht="16.5" customHeight="1">
      <c r="A159" s="42"/>
      <c r="B159" s="43"/>
      <c r="C159" s="216" t="s">
        <v>705</v>
      </c>
      <c r="D159" s="216" t="s">
        <v>158</v>
      </c>
      <c r="E159" s="217" t="s">
        <v>2641</v>
      </c>
      <c r="F159" s="218" t="s">
        <v>2642</v>
      </c>
      <c r="G159" s="219" t="s">
        <v>436</v>
      </c>
      <c r="H159" s="220">
        <v>24</v>
      </c>
      <c r="I159" s="221"/>
      <c r="J159" s="222">
        <f>ROUND(I159*H159,2)</f>
        <v>0</v>
      </c>
      <c r="K159" s="218" t="s">
        <v>36</v>
      </c>
      <c r="L159" s="48"/>
      <c r="M159" s="223" t="s">
        <v>36</v>
      </c>
      <c r="N159" s="224" t="s">
        <v>54</v>
      </c>
      <c r="O159" s="88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R159" s="227" t="s">
        <v>163</v>
      </c>
      <c r="AT159" s="227" t="s">
        <v>158</v>
      </c>
      <c r="AU159" s="227" t="s">
        <v>91</v>
      </c>
      <c r="AY159" s="20" t="s">
        <v>156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20" t="s">
        <v>91</v>
      </c>
      <c r="BK159" s="228">
        <f>ROUND(I159*H159,2)</f>
        <v>0</v>
      </c>
      <c r="BL159" s="20" t="s">
        <v>163</v>
      </c>
      <c r="BM159" s="227" t="s">
        <v>504</v>
      </c>
    </row>
    <row r="160" s="2" customFormat="1" ht="16.5" customHeight="1">
      <c r="A160" s="42"/>
      <c r="B160" s="43"/>
      <c r="C160" s="216" t="s">
        <v>711</v>
      </c>
      <c r="D160" s="216" t="s">
        <v>158</v>
      </c>
      <c r="E160" s="217" t="s">
        <v>2643</v>
      </c>
      <c r="F160" s="218" t="s">
        <v>2644</v>
      </c>
      <c r="G160" s="219" t="s">
        <v>436</v>
      </c>
      <c r="H160" s="220">
        <v>2.5</v>
      </c>
      <c r="I160" s="221"/>
      <c r="J160" s="222">
        <f>ROUND(I160*H160,2)</f>
        <v>0</v>
      </c>
      <c r="K160" s="218" t="s">
        <v>36</v>
      </c>
      <c r="L160" s="48"/>
      <c r="M160" s="223" t="s">
        <v>36</v>
      </c>
      <c r="N160" s="224" t="s">
        <v>54</v>
      </c>
      <c r="O160" s="88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27" t="s">
        <v>163</v>
      </c>
      <c r="AT160" s="227" t="s">
        <v>158</v>
      </c>
      <c r="AU160" s="227" t="s">
        <v>91</v>
      </c>
      <c r="AY160" s="20" t="s">
        <v>156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0" t="s">
        <v>91</v>
      </c>
      <c r="BK160" s="228">
        <f>ROUND(I160*H160,2)</f>
        <v>0</v>
      </c>
      <c r="BL160" s="20" t="s">
        <v>163</v>
      </c>
      <c r="BM160" s="227" t="s">
        <v>994</v>
      </c>
    </row>
    <row r="161" s="2" customFormat="1" ht="16.5" customHeight="1">
      <c r="A161" s="42"/>
      <c r="B161" s="43"/>
      <c r="C161" s="216" t="s">
        <v>719</v>
      </c>
      <c r="D161" s="216" t="s">
        <v>158</v>
      </c>
      <c r="E161" s="217" t="s">
        <v>2645</v>
      </c>
      <c r="F161" s="218" t="s">
        <v>2646</v>
      </c>
      <c r="G161" s="219" t="s">
        <v>436</v>
      </c>
      <c r="H161" s="220">
        <v>2</v>
      </c>
      <c r="I161" s="221"/>
      <c r="J161" s="222">
        <f>ROUND(I161*H161,2)</f>
        <v>0</v>
      </c>
      <c r="K161" s="218" t="s">
        <v>36</v>
      </c>
      <c r="L161" s="48"/>
      <c r="M161" s="223" t="s">
        <v>36</v>
      </c>
      <c r="N161" s="224" t="s">
        <v>54</v>
      </c>
      <c r="O161" s="88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R161" s="227" t="s">
        <v>163</v>
      </c>
      <c r="AT161" s="227" t="s">
        <v>158</v>
      </c>
      <c r="AU161" s="227" t="s">
        <v>91</v>
      </c>
      <c r="AY161" s="20" t="s">
        <v>156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20" t="s">
        <v>91</v>
      </c>
      <c r="BK161" s="228">
        <f>ROUND(I161*H161,2)</f>
        <v>0</v>
      </c>
      <c r="BL161" s="20" t="s">
        <v>163</v>
      </c>
      <c r="BM161" s="227" t="s">
        <v>1010</v>
      </c>
    </row>
    <row r="162" s="2" customFormat="1" ht="16.5" customHeight="1">
      <c r="A162" s="42"/>
      <c r="B162" s="43"/>
      <c r="C162" s="216" t="s">
        <v>726</v>
      </c>
      <c r="D162" s="216" t="s">
        <v>158</v>
      </c>
      <c r="E162" s="217" t="s">
        <v>2647</v>
      </c>
      <c r="F162" s="218" t="s">
        <v>2648</v>
      </c>
      <c r="G162" s="219" t="s">
        <v>436</v>
      </c>
      <c r="H162" s="220">
        <v>3</v>
      </c>
      <c r="I162" s="221"/>
      <c r="J162" s="222">
        <f>ROUND(I162*H162,2)</f>
        <v>0</v>
      </c>
      <c r="K162" s="218" t="s">
        <v>36</v>
      </c>
      <c r="L162" s="48"/>
      <c r="M162" s="223" t="s">
        <v>36</v>
      </c>
      <c r="N162" s="224" t="s">
        <v>54</v>
      </c>
      <c r="O162" s="88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R162" s="227" t="s">
        <v>163</v>
      </c>
      <c r="AT162" s="227" t="s">
        <v>158</v>
      </c>
      <c r="AU162" s="227" t="s">
        <v>91</v>
      </c>
      <c r="AY162" s="20" t="s">
        <v>156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0" t="s">
        <v>91</v>
      </c>
      <c r="BK162" s="228">
        <f>ROUND(I162*H162,2)</f>
        <v>0</v>
      </c>
      <c r="BL162" s="20" t="s">
        <v>163</v>
      </c>
      <c r="BM162" s="227" t="s">
        <v>1030</v>
      </c>
    </row>
    <row r="163" s="2" customFormat="1" ht="24.15" customHeight="1">
      <c r="A163" s="42"/>
      <c r="B163" s="43"/>
      <c r="C163" s="216" t="s">
        <v>732</v>
      </c>
      <c r="D163" s="216" t="s">
        <v>158</v>
      </c>
      <c r="E163" s="217" t="s">
        <v>2649</v>
      </c>
      <c r="F163" s="218" t="s">
        <v>2650</v>
      </c>
      <c r="G163" s="219" t="s">
        <v>436</v>
      </c>
      <c r="H163" s="220">
        <v>8</v>
      </c>
      <c r="I163" s="221"/>
      <c r="J163" s="222">
        <f>ROUND(I163*H163,2)</f>
        <v>0</v>
      </c>
      <c r="K163" s="218" t="s">
        <v>36</v>
      </c>
      <c r="L163" s="48"/>
      <c r="M163" s="223" t="s">
        <v>36</v>
      </c>
      <c r="N163" s="224" t="s">
        <v>54</v>
      </c>
      <c r="O163" s="88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27" t="s">
        <v>163</v>
      </c>
      <c r="AT163" s="227" t="s">
        <v>158</v>
      </c>
      <c r="AU163" s="227" t="s">
        <v>91</v>
      </c>
      <c r="AY163" s="20" t="s">
        <v>156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91</v>
      </c>
      <c r="BK163" s="228">
        <f>ROUND(I163*H163,2)</f>
        <v>0</v>
      </c>
      <c r="BL163" s="20" t="s">
        <v>163</v>
      </c>
      <c r="BM163" s="227" t="s">
        <v>1043</v>
      </c>
    </row>
    <row r="164" s="2" customFormat="1" ht="16.5" customHeight="1">
      <c r="A164" s="42"/>
      <c r="B164" s="43"/>
      <c r="C164" s="216" t="s">
        <v>739</v>
      </c>
      <c r="D164" s="216" t="s">
        <v>158</v>
      </c>
      <c r="E164" s="217" t="s">
        <v>2651</v>
      </c>
      <c r="F164" s="218" t="s">
        <v>2652</v>
      </c>
      <c r="G164" s="219" t="s">
        <v>436</v>
      </c>
      <c r="H164" s="220">
        <v>1.5</v>
      </c>
      <c r="I164" s="221"/>
      <c r="J164" s="222">
        <f>ROUND(I164*H164,2)</f>
        <v>0</v>
      </c>
      <c r="K164" s="218" t="s">
        <v>36</v>
      </c>
      <c r="L164" s="48"/>
      <c r="M164" s="223" t="s">
        <v>36</v>
      </c>
      <c r="N164" s="224" t="s">
        <v>54</v>
      </c>
      <c r="O164" s="88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27" t="s">
        <v>163</v>
      </c>
      <c r="AT164" s="227" t="s">
        <v>158</v>
      </c>
      <c r="AU164" s="227" t="s">
        <v>91</v>
      </c>
      <c r="AY164" s="20" t="s">
        <v>156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0" t="s">
        <v>91</v>
      </c>
      <c r="BK164" s="228">
        <f>ROUND(I164*H164,2)</f>
        <v>0</v>
      </c>
      <c r="BL164" s="20" t="s">
        <v>163</v>
      </c>
      <c r="BM164" s="227" t="s">
        <v>1058</v>
      </c>
    </row>
    <row r="165" s="2" customFormat="1" ht="16.5" customHeight="1">
      <c r="A165" s="42"/>
      <c r="B165" s="43"/>
      <c r="C165" s="216" t="s">
        <v>746</v>
      </c>
      <c r="D165" s="216" t="s">
        <v>158</v>
      </c>
      <c r="E165" s="217" t="s">
        <v>2653</v>
      </c>
      <c r="F165" s="218" t="s">
        <v>2654</v>
      </c>
      <c r="G165" s="219" t="s">
        <v>436</v>
      </c>
      <c r="H165" s="220">
        <v>7</v>
      </c>
      <c r="I165" s="221"/>
      <c r="J165" s="222">
        <f>ROUND(I165*H165,2)</f>
        <v>0</v>
      </c>
      <c r="K165" s="218" t="s">
        <v>36</v>
      </c>
      <c r="L165" s="48"/>
      <c r="M165" s="223" t="s">
        <v>36</v>
      </c>
      <c r="N165" s="224" t="s">
        <v>54</v>
      </c>
      <c r="O165" s="88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R165" s="227" t="s">
        <v>163</v>
      </c>
      <c r="AT165" s="227" t="s">
        <v>158</v>
      </c>
      <c r="AU165" s="227" t="s">
        <v>91</v>
      </c>
      <c r="AY165" s="20" t="s">
        <v>156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20" t="s">
        <v>91</v>
      </c>
      <c r="BK165" s="228">
        <f>ROUND(I165*H165,2)</f>
        <v>0</v>
      </c>
      <c r="BL165" s="20" t="s">
        <v>163</v>
      </c>
      <c r="BM165" s="227" t="s">
        <v>1068</v>
      </c>
    </row>
    <row r="166" s="2" customFormat="1" ht="16.5" customHeight="1">
      <c r="A166" s="42"/>
      <c r="B166" s="43"/>
      <c r="C166" s="216" t="s">
        <v>753</v>
      </c>
      <c r="D166" s="216" t="s">
        <v>158</v>
      </c>
      <c r="E166" s="217" t="s">
        <v>2655</v>
      </c>
      <c r="F166" s="218" t="s">
        <v>2656</v>
      </c>
      <c r="G166" s="219" t="s">
        <v>436</v>
      </c>
      <c r="H166" s="220">
        <v>1.5</v>
      </c>
      <c r="I166" s="221"/>
      <c r="J166" s="222">
        <f>ROUND(I166*H166,2)</f>
        <v>0</v>
      </c>
      <c r="K166" s="218" t="s">
        <v>36</v>
      </c>
      <c r="L166" s="48"/>
      <c r="M166" s="223" t="s">
        <v>36</v>
      </c>
      <c r="N166" s="224" t="s">
        <v>54</v>
      </c>
      <c r="O166" s="88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R166" s="227" t="s">
        <v>163</v>
      </c>
      <c r="AT166" s="227" t="s">
        <v>158</v>
      </c>
      <c r="AU166" s="227" t="s">
        <v>91</v>
      </c>
      <c r="AY166" s="20" t="s">
        <v>156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20" t="s">
        <v>91</v>
      </c>
      <c r="BK166" s="228">
        <f>ROUND(I166*H166,2)</f>
        <v>0</v>
      </c>
      <c r="BL166" s="20" t="s">
        <v>163</v>
      </c>
      <c r="BM166" s="227" t="s">
        <v>1086</v>
      </c>
    </row>
    <row r="167" s="2" customFormat="1" ht="16.5" customHeight="1">
      <c r="A167" s="42"/>
      <c r="B167" s="43"/>
      <c r="C167" s="216" t="s">
        <v>760</v>
      </c>
      <c r="D167" s="216" t="s">
        <v>158</v>
      </c>
      <c r="E167" s="217" t="s">
        <v>2657</v>
      </c>
      <c r="F167" s="218" t="s">
        <v>2658</v>
      </c>
      <c r="G167" s="219" t="s">
        <v>436</v>
      </c>
      <c r="H167" s="220">
        <v>3</v>
      </c>
      <c r="I167" s="221"/>
      <c r="J167" s="222">
        <f>ROUND(I167*H167,2)</f>
        <v>0</v>
      </c>
      <c r="K167" s="218" t="s">
        <v>36</v>
      </c>
      <c r="L167" s="48"/>
      <c r="M167" s="223" t="s">
        <v>36</v>
      </c>
      <c r="N167" s="224" t="s">
        <v>54</v>
      </c>
      <c r="O167" s="88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R167" s="227" t="s">
        <v>163</v>
      </c>
      <c r="AT167" s="227" t="s">
        <v>158</v>
      </c>
      <c r="AU167" s="227" t="s">
        <v>91</v>
      </c>
      <c r="AY167" s="20" t="s">
        <v>156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91</v>
      </c>
      <c r="BK167" s="228">
        <f>ROUND(I167*H167,2)</f>
        <v>0</v>
      </c>
      <c r="BL167" s="20" t="s">
        <v>163</v>
      </c>
      <c r="BM167" s="227" t="s">
        <v>1105</v>
      </c>
    </row>
    <row r="168" s="2" customFormat="1" ht="16.5" customHeight="1">
      <c r="A168" s="42"/>
      <c r="B168" s="43"/>
      <c r="C168" s="216" t="s">
        <v>770</v>
      </c>
      <c r="D168" s="216" t="s">
        <v>158</v>
      </c>
      <c r="E168" s="217" t="s">
        <v>2659</v>
      </c>
      <c r="F168" s="218" t="s">
        <v>2660</v>
      </c>
      <c r="G168" s="219" t="s">
        <v>436</v>
      </c>
      <c r="H168" s="220">
        <v>5.5</v>
      </c>
      <c r="I168" s="221"/>
      <c r="J168" s="222">
        <f>ROUND(I168*H168,2)</f>
        <v>0</v>
      </c>
      <c r="K168" s="218" t="s">
        <v>36</v>
      </c>
      <c r="L168" s="48"/>
      <c r="M168" s="296" t="s">
        <v>36</v>
      </c>
      <c r="N168" s="297" t="s">
        <v>54</v>
      </c>
      <c r="O168" s="294"/>
      <c r="P168" s="298">
        <f>O168*H168</f>
        <v>0</v>
      </c>
      <c r="Q168" s="298">
        <v>0</v>
      </c>
      <c r="R168" s="298">
        <f>Q168*H168</f>
        <v>0</v>
      </c>
      <c r="S168" s="298">
        <v>0</v>
      </c>
      <c r="T168" s="299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27" t="s">
        <v>163</v>
      </c>
      <c r="AT168" s="227" t="s">
        <v>158</v>
      </c>
      <c r="AU168" s="227" t="s">
        <v>91</v>
      </c>
      <c r="AY168" s="20" t="s">
        <v>156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20" t="s">
        <v>91</v>
      </c>
      <c r="BK168" s="228">
        <f>ROUND(I168*H168,2)</f>
        <v>0</v>
      </c>
      <c r="BL168" s="20" t="s">
        <v>163</v>
      </c>
      <c r="BM168" s="227" t="s">
        <v>1116</v>
      </c>
    </row>
    <row r="169" s="2" customFormat="1" ht="6.96" customHeight="1">
      <c r="A169" s="42"/>
      <c r="B169" s="63"/>
      <c r="C169" s="64"/>
      <c r="D169" s="64"/>
      <c r="E169" s="64"/>
      <c r="F169" s="64"/>
      <c r="G169" s="64"/>
      <c r="H169" s="64"/>
      <c r="I169" s="64"/>
      <c r="J169" s="64"/>
      <c r="K169" s="64"/>
      <c r="L169" s="48"/>
      <c r="M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</row>
  </sheetData>
  <sheetProtection sheet="1" autoFilter="0" formatColumns="0" formatRows="0" objects="1" scenarios="1" spinCount="100000" saltValue="QxmlwfAst3psyOsVVkk2HByRwgfaxvkVbIEGsybjnJumYS180zqz+VvdB1rP5dOPHDGNzZs/XHU298nlam3jTQ==" hashValue="Ob3NcKWJXjWlnA5j8+cq+d3iQaaZflPzNbusQq1yN0QYX9cC+GzLl5WlEyMlRbWPibNk2eUWc7q0+kQCNMDo7w==" algorithmName="SHA-512" password="CC35"/>
  <autoFilter ref="C93:K16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109" r:id="rId1" display="https://podminky.urs.cz/item/CS_URS_2024_01/733113113"/>
    <hyperlink ref="F111" r:id="rId2" display="https://podminky.urs.cz/item/CS_URS_2024_01/733113114"/>
    <hyperlink ref="F113" r:id="rId3" display="https://podminky.urs.cz/item/CS_URS_2024_01/733113115"/>
    <hyperlink ref="F115" r:id="rId4" display="https://podminky.urs.cz/item/CS_URS_2024_01/733322301"/>
    <hyperlink ref="F117" r:id="rId5" display="https://podminky.urs.cz/item/CS_URS_2024_01/733322302"/>
    <hyperlink ref="F119" r:id="rId6" display="https://podminky.urs.cz/item/CS_URS_2024_01/733322304"/>
    <hyperlink ref="F122" r:id="rId7" display="https://podminky.urs.cz/item/CS_URS_2024_01/733391101"/>
    <hyperlink ref="F124" r:id="rId8" display="https://podminky.urs.cz/item/CS_URS_2024_01/998733101"/>
    <hyperlink ref="F126" r:id="rId9" display="https://podminky.urs.cz/item/CS_URS_2024_01/998733193"/>
    <hyperlink ref="F130" r:id="rId10" display="https://podminky.urs.cz/item/CS_URS_2024_01/734211112"/>
    <hyperlink ref="F132" r:id="rId11" display="https://podminky.urs.cz/item/CS_URS_2024_01/734221682"/>
    <hyperlink ref="F134" r:id="rId12" display="https://podminky.urs.cz/item/CS_URS_2024_01/734261402"/>
    <hyperlink ref="F136" r:id="rId13" display="https://podminky.urs.cz/item/CS_URS_2024_01/734294104"/>
    <hyperlink ref="F138" r:id="rId14" display="https://podminky.urs.cz/item/CS_URS_2024_01/998734101"/>
    <hyperlink ref="F140" r:id="rId15" display="https://podminky.urs.cz/item/CS_URS_2024_01/998734193"/>
    <hyperlink ref="F146" r:id="rId16" display="https://podminky.urs.cz/item/CS_URS_2024_01/735152582"/>
    <hyperlink ref="F148" r:id="rId17" display="https://podminky.urs.cz/item/CS_URS_2024_01/735152584"/>
    <hyperlink ref="F150" r:id="rId18" display="https://podminky.urs.cz/item/CS_URS_2024_01/998735101"/>
    <hyperlink ref="F152" r:id="rId19" display="https://podminky.urs.cz/item/CS_URS_2024_01/99873519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94</v>
      </c>
    </row>
    <row r="4" s="1" customFormat="1" ht="24.96" customHeight="1">
      <c r="B4" s="23"/>
      <c r="D4" s="144" t="s">
        <v>120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Přístavba školní jídelny a rozšíření tříd v 1NP v pavilonu č 3</v>
      </c>
      <c r="F7" s="146"/>
      <c r="G7" s="146"/>
      <c r="H7" s="146"/>
      <c r="L7" s="23"/>
    </row>
    <row r="8" s="1" customFormat="1" ht="12" customHeight="1">
      <c r="B8" s="23"/>
      <c r="D8" s="146" t="s">
        <v>121</v>
      </c>
      <c r="L8" s="23"/>
    </row>
    <row r="9" s="2" customFormat="1" ht="16.5" customHeight="1">
      <c r="A9" s="42"/>
      <c r="B9" s="48"/>
      <c r="C9" s="42"/>
      <c r="D9" s="42"/>
      <c r="E9" s="147" t="s">
        <v>2389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 ht="12" customHeight="1">
      <c r="A10" s="42"/>
      <c r="B10" s="48"/>
      <c r="C10" s="42"/>
      <c r="D10" s="146" t="s">
        <v>2390</v>
      </c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8"/>
      <c r="C11" s="42"/>
      <c r="D11" s="42"/>
      <c r="E11" s="149" t="s">
        <v>2661</v>
      </c>
      <c r="F11" s="42"/>
      <c r="G11" s="42"/>
      <c r="H11" s="42"/>
      <c r="I11" s="42"/>
      <c r="J11" s="42"/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8"/>
      <c r="C12" s="42"/>
      <c r="D12" s="42"/>
      <c r="E12" s="42"/>
      <c r="F12" s="42"/>
      <c r="G12" s="42"/>
      <c r="H12" s="42"/>
      <c r="I12" s="42"/>
      <c r="J12" s="42"/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8"/>
      <c r="C13" s="42"/>
      <c r="D13" s="146" t="s">
        <v>18</v>
      </c>
      <c r="E13" s="42"/>
      <c r="F13" s="137" t="s">
        <v>36</v>
      </c>
      <c r="G13" s="42"/>
      <c r="H13" s="42"/>
      <c r="I13" s="146" t="s">
        <v>20</v>
      </c>
      <c r="J13" s="137" t="s">
        <v>36</v>
      </c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22</v>
      </c>
      <c r="E14" s="42"/>
      <c r="F14" s="137" t="s">
        <v>23</v>
      </c>
      <c r="G14" s="42"/>
      <c r="H14" s="42"/>
      <c r="I14" s="146" t="s">
        <v>24</v>
      </c>
      <c r="J14" s="150" t="str">
        <f>'Rekapitulace stavby'!AN8</f>
        <v>4. 1. 2024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0.8" customHeight="1">
      <c r="A15" s="42"/>
      <c r="B15" s="48"/>
      <c r="C15" s="42"/>
      <c r="D15" s="42"/>
      <c r="E15" s="42"/>
      <c r="F15" s="42"/>
      <c r="G15" s="42"/>
      <c r="H15" s="42"/>
      <c r="I15" s="42"/>
      <c r="J15" s="42"/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8"/>
      <c r="C16" s="42"/>
      <c r="D16" s="146" t="s">
        <v>30</v>
      </c>
      <c r="E16" s="42"/>
      <c r="F16" s="42"/>
      <c r="G16" s="42"/>
      <c r="H16" s="42"/>
      <c r="I16" s="146" t="s">
        <v>31</v>
      </c>
      <c r="J16" s="137" t="s">
        <v>32</v>
      </c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8"/>
      <c r="C17" s="42"/>
      <c r="D17" s="42"/>
      <c r="E17" s="137" t="s">
        <v>34</v>
      </c>
      <c r="F17" s="42"/>
      <c r="G17" s="42"/>
      <c r="H17" s="42"/>
      <c r="I17" s="146" t="s">
        <v>35</v>
      </c>
      <c r="J17" s="137" t="s">
        <v>36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8"/>
      <c r="C18" s="42"/>
      <c r="D18" s="42"/>
      <c r="E18" s="42"/>
      <c r="F18" s="42"/>
      <c r="G18" s="42"/>
      <c r="H18" s="42"/>
      <c r="I18" s="42"/>
      <c r="J18" s="42"/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8"/>
      <c r="C19" s="42"/>
      <c r="D19" s="146" t="s">
        <v>37</v>
      </c>
      <c r="E19" s="42"/>
      <c r="F19" s="42"/>
      <c r="G19" s="42"/>
      <c r="H19" s="42"/>
      <c r="I19" s="146" t="s">
        <v>31</v>
      </c>
      <c r="J19" s="36" t="str">
        <f>'Rekapitulace stavby'!AN13</f>
        <v>Vyplň údaj</v>
      </c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8"/>
      <c r="C20" s="42"/>
      <c r="D20" s="42"/>
      <c r="E20" s="36" t="str">
        <f>'Rekapitulace stavby'!E14</f>
        <v>Vyplň údaj</v>
      </c>
      <c r="F20" s="137"/>
      <c r="G20" s="137"/>
      <c r="H20" s="137"/>
      <c r="I20" s="146" t="s">
        <v>35</v>
      </c>
      <c r="J20" s="36" t="str">
        <f>'Rekapitulace stavby'!AN14</f>
        <v>Vyplň údaj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8"/>
      <c r="C21" s="42"/>
      <c r="D21" s="42"/>
      <c r="E21" s="42"/>
      <c r="F21" s="42"/>
      <c r="G21" s="42"/>
      <c r="H21" s="42"/>
      <c r="I21" s="42"/>
      <c r="J21" s="42"/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8"/>
      <c r="C22" s="42"/>
      <c r="D22" s="146" t="s">
        <v>39</v>
      </c>
      <c r="E22" s="42"/>
      <c r="F22" s="42"/>
      <c r="G22" s="42"/>
      <c r="H22" s="42"/>
      <c r="I22" s="146" t="s">
        <v>31</v>
      </c>
      <c r="J22" s="137" t="s">
        <v>40</v>
      </c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8"/>
      <c r="C23" s="42"/>
      <c r="D23" s="42"/>
      <c r="E23" s="137" t="s">
        <v>41</v>
      </c>
      <c r="F23" s="42"/>
      <c r="G23" s="42"/>
      <c r="H23" s="42"/>
      <c r="I23" s="146" t="s">
        <v>35</v>
      </c>
      <c r="J23" s="137" t="s">
        <v>42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8"/>
      <c r="C24" s="42"/>
      <c r="D24" s="42"/>
      <c r="E24" s="42"/>
      <c r="F24" s="42"/>
      <c r="G24" s="42"/>
      <c r="H24" s="42"/>
      <c r="I24" s="42"/>
      <c r="J24" s="42"/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8"/>
      <c r="C25" s="42"/>
      <c r="D25" s="146" t="s">
        <v>44</v>
      </c>
      <c r="E25" s="42"/>
      <c r="F25" s="42"/>
      <c r="G25" s="42"/>
      <c r="H25" s="42"/>
      <c r="I25" s="146" t="s">
        <v>31</v>
      </c>
      <c r="J25" s="137" t="s">
        <v>45</v>
      </c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8"/>
      <c r="C26" s="42"/>
      <c r="D26" s="42"/>
      <c r="E26" s="137" t="s">
        <v>46</v>
      </c>
      <c r="F26" s="42"/>
      <c r="G26" s="42"/>
      <c r="H26" s="42"/>
      <c r="I26" s="146" t="s">
        <v>35</v>
      </c>
      <c r="J26" s="137" t="s">
        <v>36</v>
      </c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8"/>
      <c r="C27" s="42"/>
      <c r="D27" s="42"/>
      <c r="E27" s="42"/>
      <c r="F27" s="42"/>
      <c r="G27" s="42"/>
      <c r="H27" s="42"/>
      <c r="I27" s="42"/>
      <c r="J27" s="42"/>
      <c r="K27" s="42"/>
      <c r="L27" s="148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8"/>
      <c r="C28" s="42"/>
      <c r="D28" s="146" t="s">
        <v>47</v>
      </c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214.5" customHeight="1">
      <c r="A29" s="151"/>
      <c r="B29" s="152"/>
      <c r="C29" s="151"/>
      <c r="D29" s="151"/>
      <c r="E29" s="153" t="s">
        <v>123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2"/>
      <c r="B30" s="48"/>
      <c r="C30" s="42"/>
      <c r="D30" s="42"/>
      <c r="E30" s="42"/>
      <c r="F30" s="42"/>
      <c r="G30" s="42"/>
      <c r="H30" s="42"/>
      <c r="I30" s="42"/>
      <c r="J30" s="42"/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25.44" customHeight="1">
      <c r="A32" s="42"/>
      <c r="B32" s="48"/>
      <c r="C32" s="42"/>
      <c r="D32" s="156" t="s">
        <v>49</v>
      </c>
      <c r="E32" s="42"/>
      <c r="F32" s="42"/>
      <c r="G32" s="42"/>
      <c r="H32" s="42"/>
      <c r="I32" s="42"/>
      <c r="J32" s="157">
        <f>ROUND(J97, 2)</f>
        <v>0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6.96" customHeight="1">
      <c r="A33" s="42"/>
      <c r="B33" s="48"/>
      <c r="C33" s="42"/>
      <c r="D33" s="155"/>
      <c r="E33" s="155"/>
      <c r="F33" s="155"/>
      <c r="G33" s="155"/>
      <c r="H33" s="155"/>
      <c r="I33" s="155"/>
      <c r="J33" s="155"/>
      <c r="K33" s="155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42"/>
      <c r="F34" s="158" t="s">
        <v>51</v>
      </c>
      <c r="G34" s="42"/>
      <c r="H34" s="42"/>
      <c r="I34" s="158" t="s">
        <v>50</v>
      </c>
      <c r="J34" s="158" t="s">
        <v>52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8"/>
      <c r="C35" s="42"/>
      <c r="D35" s="159" t="s">
        <v>53</v>
      </c>
      <c r="E35" s="146" t="s">
        <v>54</v>
      </c>
      <c r="F35" s="160">
        <f>ROUND((SUM(BE97:BE180)),  2)</f>
        <v>0</v>
      </c>
      <c r="G35" s="42"/>
      <c r="H35" s="42"/>
      <c r="I35" s="161">
        <v>0.20999999999999999</v>
      </c>
      <c r="J35" s="160">
        <f>ROUND(((SUM(BE97:BE180))*I35),  2)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14.4" customHeight="1">
      <c r="A36" s="42"/>
      <c r="B36" s="48"/>
      <c r="C36" s="42"/>
      <c r="D36" s="42"/>
      <c r="E36" s="146" t="s">
        <v>55</v>
      </c>
      <c r="F36" s="160">
        <f>ROUND((SUM(BF97:BF180)),  2)</f>
        <v>0</v>
      </c>
      <c r="G36" s="42"/>
      <c r="H36" s="42"/>
      <c r="I36" s="161">
        <v>0.12</v>
      </c>
      <c r="J36" s="160">
        <f>ROUND(((SUM(BF97:BF180))*I36),  2)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56</v>
      </c>
      <c r="F37" s="160">
        <f>ROUND((SUM(BG97:BG180)),  2)</f>
        <v>0</v>
      </c>
      <c r="G37" s="42"/>
      <c r="H37" s="42"/>
      <c r="I37" s="161">
        <v>0.20999999999999999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hidden="1" s="2" customFormat="1" ht="14.4" customHeight="1">
      <c r="A38" s="42"/>
      <c r="B38" s="48"/>
      <c r="C38" s="42"/>
      <c r="D38" s="42"/>
      <c r="E38" s="146" t="s">
        <v>57</v>
      </c>
      <c r="F38" s="160">
        <f>ROUND((SUM(BH97:BH180)),  2)</f>
        <v>0</v>
      </c>
      <c r="G38" s="42"/>
      <c r="H38" s="42"/>
      <c r="I38" s="161">
        <v>0.12</v>
      </c>
      <c r="J38" s="160">
        <f>0</f>
        <v>0</v>
      </c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hidden="1" s="2" customFormat="1" ht="14.4" customHeight="1">
      <c r="A39" s="42"/>
      <c r="B39" s="48"/>
      <c r="C39" s="42"/>
      <c r="D39" s="42"/>
      <c r="E39" s="146" t="s">
        <v>58</v>
      </c>
      <c r="F39" s="160">
        <f>ROUND((SUM(BI97:BI180)),  2)</f>
        <v>0</v>
      </c>
      <c r="G39" s="42"/>
      <c r="H39" s="42"/>
      <c r="I39" s="161">
        <v>0</v>
      </c>
      <c r="J39" s="160">
        <f>0</f>
        <v>0</v>
      </c>
      <c r="K39" s="42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6.96" customHeight="1">
      <c r="A40" s="42"/>
      <c r="B40" s="48"/>
      <c r="C40" s="42"/>
      <c r="D40" s="42"/>
      <c r="E40" s="42"/>
      <c r="F40" s="42"/>
      <c r="G40" s="42"/>
      <c r="H40" s="42"/>
      <c r="I40" s="42"/>
      <c r="J40" s="42"/>
      <c r="K40" s="42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s="2" customFormat="1" ht="25.44" customHeight="1">
      <c r="A41" s="42"/>
      <c r="B41" s="48"/>
      <c r="C41" s="162"/>
      <c r="D41" s="163" t="s">
        <v>59</v>
      </c>
      <c r="E41" s="164"/>
      <c r="F41" s="164"/>
      <c r="G41" s="165" t="s">
        <v>60</v>
      </c>
      <c r="H41" s="166" t="s">
        <v>61</v>
      </c>
      <c r="I41" s="164"/>
      <c r="J41" s="167">
        <f>SUM(J32:J39)</f>
        <v>0</v>
      </c>
      <c r="K41" s="168"/>
      <c r="L41" s="148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s="2" customFormat="1" ht="14.4" customHeight="1">
      <c r="A42" s="42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6" s="2" customFormat="1" ht="6.96" customHeight="1">
      <c r="A46" s="42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24.96" customHeight="1">
      <c r="A47" s="42"/>
      <c r="B47" s="43"/>
      <c r="C47" s="26" t="s">
        <v>124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16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173" t="str">
        <f>E7</f>
        <v>Přístavba školní jídelny a rozšíření tříd v 1NP v pavilonu č 3</v>
      </c>
      <c r="F50" s="35"/>
      <c r="G50" s="35"/>
      <c r="H50" s="35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1" customFormat="1" ht="12" customHeight="1">
      <c r="B51" s="24"/>
      <c r="C51" s="35" t="s">
        <v>121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2"/>
      <c r="B52" s="43"/>
      <c r="C52" s="44"/>
      <c r="D52" s="44"/>
      <c r="E52" s="173" t="s">
        <v>2389</v>
      </c>
      <c r="F52" s="44"/>
      <c r="G52" s="44"/>
      <c r="H52" s="44"/>
      <c r="I52" s="44"/>
      <c r="J52" s="44"/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12" customHeight="1">
      <c r="A53" s="42"/>
      <c r="B53" s="43"/>
      <c r="C53" s="35" t="s">
        <v>2390</v>
      </c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6.5" customHeight="1">
      <c r="A54" s="42"/>
      <c r="B54" s="43"/>
      <c r="C54" s="44"/>
      <c r="D54" s="44"/>
      <c r="E54" s="73" t="str">
        <f>E11</f>
        <v>D.1.4.2 - Elektroinstalace</v>
      </c>
      <c r="F54" s="44"/>
      <c r="G54" s="44"/>
      <c r="H54" s="44"/>
      <c r="I54" s="44"/>
      <c r="J54" s="44"/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6.96" customHeight="1">
      <c r="A55" s="42"/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2" customHeight="1">
      <c r="A56" s="42"/>
      <c r="B56" s="43"/>
      <c r="C56" s="35" t="s">
        <v>22</v>
      </c>
      <c r="D56" s="44"/>
      <c r="E56" s="44"/>
      <c r="F56" s="30" t="str">
        <f>F14</f>
        <v>Plzeň, pozemky parc. č. 2401/20, 2401/22</v>
      </c>
      <c r="G56" s="44"/>
      <c r="H56" s="44"/>
      <c r="I56" s="35" t="s">
        <v>24</v>
      </c>
      <c r="J56" s="76" t="str">
        <f>IF(J14="","",J14)</f>
        <v>4. 1. 2024</v>
      </c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6.96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40.05" customHeight="1">
      <c r="A58" s="42"/>
      <c r="B58" s="43"/>
      <c r="C58" s="35" t="s">
        <v>30</v>
      </c>
      <c r="D58" s="44"/>
      <c r="E58" s="44"/>
      <c r="F58" s="30" t="str">
        <f>E17</f>
        <v>ZŠ a MŠ pro zrakově postižené a vady řeči</v>
      </c>
      <c r="G58" s="44"/>
      <c r="H58" s="44"/>
      <c r="I58" s="35" t="s">
        <v>39</v>
      </c>
      <c r="J58" s="40" t="str">
        <f>E23</f>
        <v>ing. arch. Pavel Šticha– archa architekt</v>
      </c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15.15" customHeight="1">
      <c r="A59" s="42"/>
      <c r="B59" s="43"/>
      <c r="C59" s="35" t="s">
        <v>37</v>
      </c>
      <c r="D59" s="44"/>
      <c r="E59" s="44"/>
      <c r="F59" s="30" t="str">
        <f>IF(E20="","",E20)</f>
        <v>Vyplň údaj</v>
      </c>
      <c r="G59" s="44"/>
      <c r="H59" s="44"/>
      <c r="I59" s="35" t="s">
        <v>44</v>
      </c>
      <c r="J59" s="40" t="str">
        <f>E26</f>
        <v>Eva Vopalecká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</row>
    <row r="60" s="2" customFormat="1" ht="10.32" customHeight="1">
      <c r="A60" s="42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148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 s="2" customFormat="1" ht="29.28" customHeight="1">
      <c r="A61" s="42"/>
      <c r="B61" s="43"/>
      <c r="C61" s="174" t="s">
        <v>125</v>
      </c>
      <c r="D61" s="175"/>
      <c r="E61" s="175"/>
      <c r="F61" s="175"/>
      <c r="G61" s="175"/>
      <c r="H61" s="175"/>
      <c r="I61" s="175"/>
      <c r="J61" s="176" t="s">
        <v>126</v>
      </c>
      <c r="K61" s="175"/>
      <c r="L61" s="14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10.32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4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22.8" customHeight="1">
      <c r="A63" s="42"/>
      <c r="B63" s="43"/>
      <c r="C63" s="177" t="s">
        <v>81</v>
      </c>
      <c r="D63" s="44"/>
      <c r="E63" s="44"/>
      <c r="F63" s="44"/>
      <c r="G63" s="44"/>
      <c r="H63" s="44"/>
      <c r="I63" s="44"/>
      <c r="J63" s="106">
        <f>J97</f>
        <v>0</v>
      </c>
      <c r="K63" s="44"/>
      <c r="L63" s="14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U63" s="20" t="s">
        <v>127</v>
      </c>
    </row>
    <row r="64" s="9" customFormat="1" ht="24.96" customHeight="1">
      <c r="A64" s="9"/>
      <c r="B64" s="178"/>
      <c r="C64" s="179"/>
      <c r="D64" s="180" t="s">
        <v>2662</v>
      </c>
      <c r="E64" s="181"/>
      <c r="F64" s="181"/>
      <c r="G64" s="181"/>
      <c r="H64" s="181"/>
      <c r="I64" s="181"/>
      <c r="J64" s="182">
        <f>J98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9"/>
      <c r="D65" s="185" t="s">
        <v>2663</v>
      </c>
      <c r="E65" s="186"/>
      <c r="F65" s="186"/>
      <c r="G65" s="186"/>
      <c r="H65" s="186"/>
      <c r="I65" s="186"/>
      <c r="J65" s="187">
        <f>J99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9"/>
      <c r="D66" s="185" t="s">
        <v>2664</v>
      </c>
      <c r="E66" s="186"/>
      <c r="F66" s="186"/>
      <c r="G66" s="186"/>
      <c r="H66" s="186"/>
      <c r="I66" s="186"/>
      <c r="J66" s="187">
        <f>J105</f>
        <v>0</v>
      </c>
      <c r="K66" s="129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9"/>
      <c r="D67" s="185" t="s">
        <v>2665</v>
      </c>
      <c r="E67" s="186"/>
      <c r="F67" s="186"/>
      <c r="G67" s="186"/>
      <c r="H67" s="186"/>
      <c r="I67" s="186"/>
      <c r="J67" s="187">
        <f>J108</f>
        <v>0</v>
      </c>
      <c r="K67" s="129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9"/>
      <c r="D68" s="185" t="s">
        <v>2666</v>
      </c>
      <c r="E68" s="186"/>
      <c r="F68" s="186"/>
      <c r="G68" s="186"/>
      <c r="H68" s="186"/>
      <c r="I68" s="186"/>
      <c r="J68" s="187">
        <f>J111</f>
        <v>0</v>
      </c>
      <c r="K68" s="129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9"/>
      <c r="D69" s="185" t="s">
        <v>2667</v>
      </c>
      <c r="E69" s="186"/>
      <c r="F69" s="186"/>
      <c r="G69" s="186"/>
      <c r="H69" s="186"/>
      <c r="I69" s="186"/>
      <c r="J69" s="187">
        <f>J122</f>
        <v>0</v>
      </c>
      <c r="K69" s="129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9"/>
      <c r="D70" s="185" t="s">
        <v>2668</v>
      </c>
      <c r="E70" s="186"/>
      <c r="F70" s="186"/>
      <c r="G70" s="186"/>
      <c r="H70" s="186"/>
      <c r="I70" s="186"/>
      <c r="J70" s="187">
        <f>J128</f>
        <v>0</v>
      </c>
      <c r="K70" s="129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9"/>
      <c r="D71" s="185" t="s">
        <v>2669</v>
      </c>
      <c r="E71" s="186"/>
      <c r="F71" s="186"/>
      <c r="G71" s="186"/>
      <c r="H71" s="186"/>
      <c r="I71" s="186"/>
      <c r="J71" s="187">
        <f>J130</f>
        <v>0</v>
      </c>
      <c r="K71" s="129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9"/>
      <c r="D72" s="185" t="s">
        <v>2670</v>
      </c>
      <c r="E72" s="186"/>
      <c r="F72" s="186"/>
      <c r="G72" s="186"/>
      <c r="H72" s="186"/>
      <c r="I72" s="186"/>
      <c r="J72" s="187">
        <f>J147</f>
        <v>0</v>
      </c>
      <c r="K72" s="129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8"/>
      <c r="C73" s="179"/>
      <c r="D73" s="180" t="s">
        <v>2671</v>
      </c>
      <c r="E73" s="181"/>
      <c r="F73" s="181"/>
      <c r="G73" s="181"/>
      <c r="H73" s="181"/>
      <c r="I73" s="181"/>
      <c r="J73" s="182">
        <f>J170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4"/>
      <c r="C74" s="129"/>
      <c r="D74" s="185" t="s">
        <v>2672</v>
      </c>
      <c r="E74" s="186"/>
      <c r="F74" s="186"/>
      <c r="G74" s="186"/>
      <c r="H74" s="186"/>
      <c r="I74" s="186"/>
      <c r="J74" s="187">
        <f>J171</f>
        <v>0</v>
      </c>
      <c r="K74" s="129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8"/>
      <c r="C75" s="179"/>
      <c r="D75" s="180" t="s">
        <v>2673</v>
      </c>
      <c r="E75" s="181"/>
      <c r="F75" s="181"/>
      <c r="G75" s="181"/>
      <c r="H75" s="181"/>
      <c r="I75" s="181"/>
      <c r="J75" s="182">
        <f>J174</f>
        <v>0</v>
      </c>
      <c r="K75" s="179"/>
      <c r="L75" s="183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14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6.96" customHeight="1">
      <c r="A77" s="42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81" s="2" customFormat="1" ht="6.96" customHeight="1">
      <c r="A81" s="42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14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24.96" customHeight="1">
      <c r="A82" s="42"/>
      <c r="B82" s="43"/>
      <c r="C82" s="26" t="s">
        <v>141</v>
      </c>
      <c r="D82" s="44"/>
      <c r="E82" s="44"/>
      <c r="F82" s="44"/>
      <c r="G82" s="44"/>
      <c r="H82" s="44"/>
      <c r="I82" s="44"/>
      <c r="J82" s="44"/>
      <c r="K82" s="44"/>
      <c r="L82" s="14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6.96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4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2" customHeight="1">
      <c r="A84" s="42"/>
      <c r="B84" s="43"/>
      <c r="C84" s="35" t="s">
        <v>16</v>
      </c>
      <c r="D84" s="44"/>
      <c r="E84" s="44"/>
      <c r="F84" s="44"/>
      <c r="G84" s="44"/>
      <c r="H84" s="44"/>
      <c r="I84" s="44"/>
      <c r="J84" s="44"/>
      <c r="K84" s="44"/>
      <c r="L84" s="14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16.5" customHeight="1">
      <c r="A85" s="42"/>
      <c r="B85" s="43"/>
      <c r="C85" s="44"/>
      <c r="D85" s="44"/>
      <c r="E85" s="173" t="str">
        <f>E7</f>
        <v>Přístavba školní jídelny a rozšíření tříd v 1NP v pavilonu č 3</v>
      </c>
      <c r="F85" s="35"/>
      <c r="G85" s="35"/>
      <c r="H85" s="35"/>
      <c r="I85" s="44"/>
      <c r="J85" s="44"/>
      <c r="K85" s="44"/>
      <c r="L85" s="14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1" customFormat="1" ht="12" customHeight="1">
      <c r="B86" s="24"/>
      <c r="C86" s="35" t="s">
        <v>121</v>
      </c>
      <c r="D86" s="25"/>
      <c r="E86" s="25"/>
      <c r="F86" s="25"/>
      <c r="G86" s="25"/>
      <c r="H86" s="25"/>
      <c r="I86" s="25"/>
      <c r="J86" s="25"/>
      <c r="K86" s="25"/>
      <c r="L86" s="23"/>
    </row>
    <row r="87" s="2" customFormat="1" ht="16.5" customHeight="1">
      <c r="A87" s="42"/>
      <c r="B87" s="43"/>
      <c r="C87" s="44"/>
      <c r="D87" s="44"/>
      <c r="E87" s="173" t="s">
        <v>2389</v>
      </c>
      <c r="F87" s="44"/>
      <c r="G87" s="44"/>
      <c r="H87" s="44"/>
      <c r="I87" s="44"/>
      <c r="J87" s="44"/>
      <c r="K87" s="44"/>
      <c r="L87" s="14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12" customHeight="1">
      <c r="A88" s="42"/>
      <c r="B88" s="43"/>
      <c r="C88" s="35" t="s">
        <v>2390</v>
      </c>
      <c r="D88" s="44"/>
      <c r="E88" s="44"/>
      <c r="F88" s="44"/>
      <c r="G88" s="44"/>
      <c r="H88" s="44"/>
      <c r="I88" s="44"/>
      <c r="J88" s="44"/>
      <c r="K88" s="44"/>
      <c r="L88" s="14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16.5" customHeight="1">
      <c r="A89" s="42"/>
      <c r="B89" s="43"/>
      <c r="C89" s="44"/>
      <c r="D89" s="44"/>
      <c r="E89" s="73" t="str">
        <f>E11</f>
        <v>D.1.4.2 - Elektroinstalace</v>
      </c>
      <c r="F89" s="44"/>
      <c r="G89" s="44"/>
      <c r="H89" s="44"/>
      <c r="I89" s="44"/>
      <c r="J89" s="44"/>
      <c r="K89" s="44"/>
      <c r="L89" s="14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6.96" customHeight="1">
      <c r="A90" s="42"/>
      <c r="B90" s="43"/>
      <c r="C90" s="44"/>
      <c r="D90" s="44"/>
      <c r="E90" s="44"/>
      <c r="F90" s="44"/>
      <c r="G90" s="44"/>
      <c r="H90" s="44"/>
      <c r="I90" s="44"/>
      <c r="J90" s="44"/>
      <c r="K90" s="44"/>
      <c r="L90" s="14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12" customHeight="1">
      <c r="A91" s="42"/>
      <c r="B91" s="43"/>
      <c r="C91" s="35" t="s">
        <v>22</v>
      </c>
      <c r="D91" s="44"/>
      <c r="E91" s="44"/>
      <c r="F91" s="30" t="str">
        <f>F14</f>
        <v>Plzeň, pozemky parc. č. 2401/20, 2401/22</v>
      </c>
      <c r="G91" s="44"/>
      <c r="H91" s="44"/>
      <c r="I91" s="35" t="s">
        <v>24</v>
      </c>
      <c r="J91" s="76" t="str">
        <f>IF(J14="","",J14)</f>
        <v>4. 1. 2024</v>
      </c>
      <c r="K91" s="44"/>
      <c r="L91" s="148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6.96" customHeight="1">
      <c r="A92" s="42"/>
      <c r="B92" s="43"/>
      <c r="C92" s="44"/>
      <c r="D92" s="44"/>
      <c r="E92" s="44"/>
      <c r="F92" s="44"/>
      <c r="G92" s="44"/>
      <c r="H92" s="44"/>
      <c r="I92" s="44"/>
      <c r="J92" s="44"/>
      <c r="K92" s="44"/>
      <c r="L92" s="148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2" customFormat="1" ht="40.05" customHeight="1">
      <c r="A93" s="42"/>
      <c r="B93" s="43"/>
      <c r="C93" s="35" t="s">
        <v>30</v>
      </c>
      <c r="D93" s="44"/>
      <c r="E93" s="44"/>
      <c r="F93" s="30" t="str">
        <f>E17</f>
        <v>ZŠ a MŠ pro zrakově postižené a vady řeči</v>
      </c>
      <c r="G93" s="44"/>
      <c r="H93" s="44"/>
      <c r="I93" s="35" t="s">
        <v>39</v>
      </c>
      <c r="J93" s="40" t="str">
        <f>E23</f>
        <v>ing. arch. Pavel Šticha– archa architekt</v>
      </c>
      <c r="K93" s="44"/>
      <c r="L93" s="148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2" customFormat="1" ht="15.15" customHeight="1">
      <c r="A94" s="42"/>
      <c r="B94" s="43"/>
      <c r="C94" s="35" t="s">
        <v>37</v>
      </c>
      <c r="D94" s="44"/>
      <c r="E94" s="44"/>
      <c r="F94" s="30" t="str">
        <f>IF(E20="","",E20)</f>
        <v>Vyplň údaj</v>
      </c>
      <c r="G94" s="44"/>
      <c r="H94" s="44"/>
      <c r="I94" s="35" t="s">
        <v>44</v>
      </c>
      <c r="J94" s="40" t="str">
        <f>E26</f>
        <v>Eva Vopalecká</v>
      </c>
      <c r="K94" s="44"/>
      <c r="L94" s="148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2" customFormat="1" ht="10.32" customHeight="1">
      <c r="A95" s="42"/>
      <c r="B95" s="43"/>
      <c r="C95" s="44"/>
      <c r="D95" s="44"/>
      <c r="E95" s="44"/>
      <c r="F95" s="44"/>
      <c r="G95" s="44"/>
      <c r="H95" s="44"/>
      <c r="I95" s="44"/>
      <c r="J95" s="44"/>
      <c r="K95" s="44"/>
      <c r="L95" s="148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</row>
    <row r="96" s="11" customFormat="1" ht="29.28" customHeight="1">
      <c r="A96" s="189"/>
      <c r="B96" s="190"/>
      <c r="C96" s="191" t="s">
        <v>142</v>
      </c>
      <c r="D96" s="192" t="s">
        <v>68</v>
      </c>
      <c r="E96" s="192" t="s">
        <v>64</v>
      </c>
      <c r="F96" s="192" t="s">
        <v>65</v>
      </c>
      <c r="G96" s="192" t="s">
        <v>143</v>
      </c>
      <c r="H96" s="192" t="s">
        <v>144</v>
      </c>
      <c r="I96" s="192" t="s">
        <v>145</v>
      </c>
      <c r="J96" s="192" t="s">
        <v>126</v>
      </c>
      <c r="K96" s="193" t="s">
        <v>146</v>
      </c>
      <c r="L96" s="194"/>
      <c r="M96" s="96" t="s">
        <v>36</v>
      </c>
      <c r="N96" s="97" t="s">
        <v>53</v>
      </c>
      <c r="O96" s="97" t="s">
        <v>147</v>
      </c>
      <c r="P96" s="97" t="s">
        <v>148</v>
      </c>
      <c r="Q96" s="97" t="s">
        <v>149</v>
      </c>
      <c r="R96" s="97" t="s">
        <v>150</v>
      </c>
      <c r="S96" s="97" t="s">
        <v>151</v>
      </c>
      <c r="T96" s="98" t="s">
        <v>152</v>
      </c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</row>
    <row r="97" s="2" customFormat="1" ht="22.8" customHeight="1">
      <c r="A97" s="42"/>
      <c r="B97" s="43"/>
      <c r="C97" s="103" t="s">
        <v>153</v>
      </c>
      <c r="D97" s="44"/>
      <c r="E97" s="44"/>
      <c r="F97" s="44"/>
      <c r="G97" s="44"/>
      <c r="H97" s="44"/>
      <c r="I97" s="44"/>
      <c r="J97" s="195">
        <f>BK97</f>
        <v>0</v>
      </c>
      <c r="K97" s="44"/>
      <c r="L97" s="48"/>
      <c r="M97" s="99"/>
      <c r="N97" s="196"/>
      <c r="O97" s="100"/>
      <c r="P97" s="197">
        <f>P98+P170+P174</f>
        <v>0</v>
      </c>
      <c r="Q97" s="100"/>
      <c r="R97" s="197">
        <f>R98+R170+R174</f>
        <v>0</v>
      </c>
      <c r="S97" s="100"/>
      <c r="T97" s="198">
        <f>T98+T170+T174</f>
        <v>0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82</v>
      </c>
      <c r="AU97" s="20" t="s">
        <v>127</v>
      </c>
      <c r="BK97" s="199">
        <f>BK98+BK170+BK174</f>
        <v>0</v>
      </c>
    </row>
    <row r="98" s="12" customFormat="1" ht="25.92" customHeight="1">
      <c r="A98" s="12"/>
      <c r="B98" s="200"/>
      <c r="C98" s="201"/>
      <c r="D98" s="202" t="s">
        <v>82</v>
      </c>
      <c r="E98" s="203" t="s">
        <v>2674</v>
      </c>
      <c r="F98" s="203" t="s">
        <v>2675</v>
      </c>
      <c r="G98" s="201"/>
      <c r="H98" s="201"/>
      <c r="I98" s="204"/>
      <c r="J98" s="205">
        <f>BK98</f>
        <v>0</v>
      </c>
      <c r="K98" s="201"/>
      <c r="L98" s="206"/>
      <c r="M98" s="207"/>
      <c r="N98" s="208"/>
      <c r="O98" s="208"/>
      <c r="P98" s="209">
        <f>P99+P105+P108+P111+P122+P128+P130+P147</f>
        <v>0</v>
      </c>
      <c r="Q98" s="208"/>
      <c r="R98" s="209">
        <f>R99+R105+R108+R111+R122+R128+R130+R147</f>
        <v>0</v>
      </c>
      <c r="S98" s="208"/>
      <c r="T98" s="210">
        <f>T99+T105+T108+T111+T122+T128+T130+T147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91</v>
      </c>
      <c r="AT98" s="212" t="s">
        <v>82</v>
      </c>
      <c r="AU98" s="212" t="s">
        <v>83</v>
      </c>
      <c r="AY98" s="211" t="s">
        <v>156</v>
      </c>
      <c r="BK98" s="213">
        <f>BK99+BK105+BK108+BK111+BK122+BK128+BK130+BK147</f>
        <v>0</v>
      </c>
    </row>
    <row r="99" s="12" customFormat="1" ht="22.8" customHeight="1">
      <c r="A99" s="12"/>
      <c r="B99" s="200"/>
      <c r="C99" s="201"/>
      <c r="D99" s="202" t="s">
        <v>82</v>
      </c>
      <c r="E99" s="214" t="s">
        <v>2676</v>
      </c>
      <c r="F99" s="214" t="s">
        <v>2677</v>
      </c>
      <c r="G99" s="201"/>
      <c r="H99" s="201"/>
      <c r="I99" s="204"/>
      <c r="J99" s="215">
        <f>BK99</f>
        <v>0</v>
      </c>
      <c r="K99" s="201"/>
      <c r="L99" s="206"/>
      <c r="M99" s="207"/>
      <c r="N99" s="208"/>
      <c r="O99" s="208"/>
      <c r="P99" s="209">
        <f>SUM(P100:P104)</f>
        <v>0</v>
      </c>
      <c r="Q99" s="208"/>
      <c r="R99" s="209">
        <f>SUM(R100:R104)</f>
        <v>0</v>
      </c>
      <c r="S99" s="208"/>
      <c r="T99" s="210">
        <f>SUM(T100:T104)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91</v>
      </c>
      <c r="AT99" s="212" t="s">
        <v>82</v>
      </c>
      <c r="AU99" s="212" t="s">
        <v>91</v>
      </c>
      <c r="AY99" s="211" t="s">
        <v>156</v>
      </c>
      <c r="BK99" s="213">
        <f>SUM(BK100:BK104)</f>
        <v>0</v>
      </c>
    </row>
    <row r="100" s="2" customFormat="1" ht="16.5" customHeight="1">
      <c r="A100" s="42"/>
      <c r="B100" s="43"/>
      <c r="C100" s="216" t="s">
        <v>91</v>
      </c>
      <c r="D100" s="216" t="s">
        <v>158</v>
      </c>
      <c r="E100" s="217" t="s">
        <v>2678</v>
      </c>
      <c r="F100" s="218" t="s">
        <v>2679</v>
      </c>
      <c r="G100" s="219" t="s">
        <v>436</v>
      </c>
      <c r="H100" s="220">
        <v>6</v>
      </c>
      <c r="I100" s="221"/>
      <c r="J100" s="222">
        <f>ROUND(I100*H100,2)</f>
        <v>0</v>
      </c>
      <c r="K100" s="218" t="s">
        <v>36</v>
      </c>
      <c r="L100" s="48"/>
      <c r="M100" s="223" t="s">
        <v>36</v>
      </c>
      <c r="N100" s="224" t="s">
        <v>54</v>
      </c>
      <c r="O100" s="88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27" t="s">
        <v>163</v>
      </c>
      <c r="AT100" s="227" t="s">
        <v>158</v>
      </c>
      <c r="AU100" s="227" t="s">
        <v>94</v>
      </c>
      <c r="AY100" s="20" t="s">
        <v>156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91</v>
      </c>
      <c r="BK100" s="228">
        <f>ROUND(I100*H100,2)</f>
        <v>0</v>
      </c>
      <c r="BL100" s="20" t="s">
        <v>163</v>
      </c>
      <c r="BM100" s="227" t="s">
        <v>94</v>
      </c>
    </row>
    <row r="101" s="2" customFormat="1" ht="16.5" customHeight="1">
      <c r="A101" s="42"/>
      <c r="B101" s="43"/>
      <c r="C101" s="216" t="s">
        <v>94</v>
      </c>
      <c r="D101" s="216" t="s">
        <v>158</v>
      </c>
      <c r="E101" s="217" t="s">
        <v>2680</v>
      </c>
      <c r="F101" s="218" t="s">
        <v>2681</v>
      </c>
      <c r="G101" s="219" t="s">
        <v>212</v>
      </c>
      <c r="H101" s="220">
        <v>4</v>
      </c>
      <c r="I101" s="221"/>
      <c r="J101" s="222">
        <f>ROUND(I101*H101,2)</f>
        <v>0</v>
      </c>
      <c r="K101" s="218" t="s">
        <v>36</v>
      </c>
      <c r="L101" s="48"/>
      <c r="M101" s="223" t="s">
        <v>36</v>
      </c>
      <c r="N101" s="224" t="s">
        <v>54</v>
      </c>
      <c r="O101" s="88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27" t="s">
        <v>163</v>
      </c>
      <c r="AT101" s="227" t="s">
        <v>158</v>
      </c>
      <c r="AU101" s="227" t="s">
        <v>94</v>
      </c>
      <c r="AY101" s="20" t="s">
        <v>156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91</v>
      </c>
      <c r="BK101" s="228">
        <f>ROUND(I101*H101,2)</f>
        <v>0</v>
      </c>
      <c r="BL101" s="20" t="s">
        <v>163</v>
      </c>
      <c r="BM101" s="227" t="s">
        <v>163</v>
      </c>
    </row>
    <row r="102" s="2" customFormat="1" ht="16.5" customHeight="1">
      <c r="A102" s="42"/>
      <c r="B102" s="43"/>
      <c r="C102" s="216" t="s">
        <v>181</v>
      </c>
      <c r="D102" s="216" t="s">
        <v>158</v>
      </c>
      <c r="E102" s="217" t="s">
        <v>2682</v>
      </c>
      <c r="F102" s="218" t="s">
        <v>2683</v>
      </c>
      <c r="G102" s="219" t="s">
        <v>212</v>
      </c>
      <c r="H102" s="220">
        <v>4</v>
      </c>
      <c r="I102" s="221"/>
      <c r="J102" s="222">
        <f>ROUND(I102*H102,2)</f>
        <v>0</v>
      </c>
      <c r="K102" s="218" t="s">
        <v>36</v>
      </c>
      <c r="L102" s="48"/>
      <c r="M102" s="223" t="s">
        <v>36</v>
      </c>
      <c r="N102" s="224" t="s">
        <v>54</v>
      </c>
      <c r="O102" s="88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27" t="s">
        <v>163</v>
      </c>
      <c r="AT102" s="227" t="s">
        <v>158</v>
      </c>
      <c r="AU102" s="227" t="s">
        <v>94</v>
      </c>
      <c r="AY102" s="20" t="s">
        <v>156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91</v>
      </c>
      <c r="BK102" s="228">
        <f>ROUND(I102*H102,2)</f>
        <v>0</v>
      </c>
      <c r="BL102" s="20" t="s">
        <v>163</v>
      </c>
      <c r="BM102" s="227" t="s">
        <v>202</v>
      </c>
    </row>
    <row r="103" s="2" customFormat="1" ht="16.5" customHeight="1">
      <c r="A103" s="42"/>
      <c r="B103" s="43"/>
      <c r="C103" s="216" t="s">
        <v>163</v>
      </c>
      <c r="D103" s="216" t="s">
        <v>158</v>
      </c>
      <c r="E103" s="217" t="s">
        <v>2684</v>
      </c>
      <c r="F103" s="218" t="s">
        <v>2685</v>
      </c>
      <c r="G103" s="219" t="s">
        <v>226</v>
      </c>
      <c r="H103" s="220">
        <v>1</v>
      </c>
      <c r="I103" s="221"/>
      <c r="J103" s="222">
        <f>ROUND(I103*H103,2)</f>
        <v>0</v>
      </c>
      <c r="K103" s="218" t="s">
        <v>36</v>
      </c>
      <c r="L103" s="48"/>
      <c r="M103" s="223" t="s">
        <v>36</v>
      </c>
      <c r="N103" s="224" t="s">
        <v>54</v>
      </c>
      <c r="O103" s="88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27" t="s">
        <v>163</v>
      </c>
      <c r="AT103" s="227" t="s">
        <v>158</v>
      </c>
      <c r="AU103" s="227" t="s">
        <v>94</v>
      </c>
      <c r="AY103" s="20" t="s">
        <v>156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91</v>
      </c>
      <c r="BK103" s="228">
        <f>ROUND(I103*H103,2)</f>
        <v>0</v>
      </c>
      <c r="BL103" s="20" t="s">
        <v>163</v>
      </c>
      <c r="BM103" s="227" t="s">
        <v>217</v>
      </c>
    </row>
    <row r="104" s="2" customFormat="1" ht="16.5" customHeight="1">
      <c r="A104" s="42"/>
      <c r="B104" s="43"/>
      <c r="C104" s="216" t="s">
        <v>195</v>
      </c>
      <c r="D104" s="216" t="s">
        <v>158</v>
      </c>
      <c r="E104" s="217" t="s">
        <v>2686</v>
      </c>
      <c r="F104" s="218" t="s">
        <v>2687</v>
      </c>
      <c r="G104" s="219" t="s">
        <v>226</v>
      </c>
      <c r="H104" s="220">
        <v>1</v>
      </c>
      <c r="I104" s="221"/>
      <c r="J104" s="222">
        <f>ROUND(I104*H104,2)</f>
        <v>0</v>
      </c>
      <c r="K104" s="218" t="s">
        <v>36</v>
      </c>
      <c r="L104" s="48"/>
      <c r="M104" s="223" t="s">
        <v>36</v>
      </c>
      <c r="N104" s="224" t="s">
        <v>54</v>
      </c>
      <c r="O104" s="88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R104" s="227" t="s">
        <v>163</v>
      </c>
      <c r="AT104" s="227" t="s">
        <v>158</v>
      </c>
      <c r="AU104" s="227" t="s">
        <v>94</v>
      </c>
      <c r="AY104" s="20" t="s">
        <v>156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91</v>
      </c>
      <c r="BK104" s="228">
        <f>ROUND(I104*H104,2)</f>
        <v>0</v>
      </c>
      <c r="BL104" s="20" t="s">
        <v>163</v>
      </c>
      <c r="BM104" s="227" t="s">
        <v>230</v>
      </c>
    </row>
    <row r="105" s="12" customFormat="1" ht="22.8" customHeight="1">
      <c r="A105" s="12"/>
      <c r="B105" s="200"/>
      <c r="C105" s="201"/>
      <c r="D105" s="202" t="s">
        <v>82</v>
      </c>
      <c r="E105" s="214" t="s">
        <v>2688</v>
      </c>
      <c r="F105" s="214" t="s">
        <v>2689</v>
      </c>
      <c r="G105" s="201"/>
      <c r="H105" s="201"/>
      <c r="I105" s="204"/>
      <c r="J105" s="215">
        <f>BK105</f>
        <v>0</v>
      </c>
      <c r="K105" s="201"/>
      <c r="L105" s="206"/>
      <c r="M105" s="207"/>
      <c r="N105" s="208"/>
      <c r="O105" s="208"/>
      <c r="P105" s="209">
        <f>SUM(P106:P107)</f>
        <v>0</v>
      </c>
      <c r="Q105" s="208"/>
      <c r="R105" s="209">
        <f>SUM(R106:R107)</f>
        <v>0</v>
      </c>
      <c r="S105" s="208"/>
      <c r="T105" s="210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1" t="s">
        <v>91</v>
      </c>
      <c r="AT105" s="212" t="s">
        <v>82</v>
      </c>
      <c r="AU105" s="212" t="s">
        <v>91</v>
      </c>
      <c r="AY105" s="211" t="s">
        <v>156</v>
      </c>
      <c r="BK105" s="213">
        <f>SUM(BK106:BK107)</f>
        <v>0</v>
      </c>
    </row>
    <row r="106" s="2" customFormat="1" ht="16.5" customHeight="1">
      <c r="A106" s="42"/>
      <c r="B106" s="43"/>
      <c r="C106" s="216" t="s">
        <v>202</v>
      </c>
      <c r="D106" s="216" t="s">
        <v>158</v>
      </c>
      <c r="E106" s="217" t="s">
        <v>2690</v>
      </c>
      <c r="F106" s="218" t="s">
        <v>2691</v>
      </c>
      <c r="G106" s="219" t="s">
        <v>226</v>
      </c>
      <c r="H106" s="220">
        <v>1</v>
      </c>
      <c r="I106" s="221"/>
      <c r="J106" s="222">
        <f>ROUND(I106*H106,2)</f>
        <v>0</v>
      </c>
      <c r="K106" s="218" t="s">
        <v>36</v>
      </c>
      <c r="L106" s="48"/>
      <c r="M106" s="223" t="s">
        <v>36</v>
      </c>
      <c r="N106" s="224" t="s">
        <v>54</v>
      </c>
      <c r="O106" s="88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27" t="s">
        <v>163</v>
      </c>
      <c r="AT106" s="227" t="s">
        <v>158</v>
      </c>
      <c r="AU106" s="227" t="s">
        <v>94</v>
      </c>
      <c r="AY106" s="20" t="s">
        <v>156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91</v>
      </c>
      <c r="BK106" s="228">
        <f>ROUND(I106*H106,2)</f>
        <v>0</v>
      </c>
      <c r="BL106" s="20" t="s">
        <v>163</v>
      </c>
      <c r="BM106" s="227" t="s">
        <v>8</v>
      </c>
    </row>
    <row r="107" s="2" customFormat="1">
      <c r="A107" s="42"/>
      <c r="B107" s="43"/>
      <c r="C107" s="44"/>
      <c r="D107" s="236" t="s">
        <v>413</v>
      </c>
      <c r="E107" s="44"/>
      <c r="F107" s="278" t="s">
        <v>2692</v>
      </c>
      <c r="G107" s="44"/>
      <c r="H107" s="44"/>
      <c r="I107" s="231"/>
      <c r="J107" s="44"/>
      <c r="K107" s="44"/>
      <c r="L107" s="48"/>
      <c r="M107" s="232"/>
      <c r="N107" s="233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413</v>
      </c>
      <c r="AU107" s="20" t="s">
        <v>94</v>
      </c>
    </row>
    <row r="108" s="12" customFormat="1" ht="22.8" customHeight="1">
      <c r="A108" s="12"/>
      <c r="B108" s="200"/>
      <c r="C108" s="201"/>
      <c r="D108" s="202" t="s">
        <v>82</v>
      </c>
      <c r="E108" s="214" t="s">
        <v>2693</v>
      </c>
      <c r="F108" s="214" t="s">
        <v>2694</v>
      </c>
      <c r="G108" s="201"/>
      <c r="H108" s="201"/>
      <c r="I108" s="204"/>
      <c r="J108" s="215">
        <f>BK108</f>
        <v>0</v>
      </c>
      <c r="K108" s="201"/>
      <c r="L108" s="206"/>
      <c r="M108" s="207"/>
      <c r="N108" s="208"/>
      <c r="O108" s="208"/>
      <c r="P108" s="209">
        <f>SUM(P109:P110)</f>
        <v>0</v>
      </c>
      <c r="Q108" s="208"/>
      <c r="R108" s="209">
        <f>SUM(R109:R110)</f>
        <v>0</v>
      </c>
      <c r="S108" s="208"/>
      <c r="T108" s="210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1" t="s">
        <v>91</v>
      </c>
      <c r="AT108" s="212" t="s">
        <v>82</v>
      </c>
      <c r="AU108" s="212" t="s">
        <v>91</v>
      </c>
      <c r="AY108" s="211" t="s">
        <v>156</v>
      </c>
      <c r="BK108" s="213">
        <f>SUM(BK109:BK110)</f>
        <v>0</v>
      </c>
    </row>
    <row r="109" s="2" customFormat="1" ht="16.5" customHeight="1">
      <c r="A109" s="42"/>
      <c r="B109" s="43"/>
      <c r="C109" s="216" t="s">
        <v>209</v>
      </c>
      <c r="D109" s="216" t="s">
        <v>158</v>
      </c>
      <c r="E109" s="217" t="s">
        <v>2695</v>
      </c>
      <c r="F109" s="218" t="s">
        <v>2696</v>
      </c>
      <c r="G109" s="219" t="s">
        <v>226</v>
      </c>
      <c r="H109" s="220">
        <v>7</v>
      </c>
      <c r="I109" s="221"/>
      <c r="J109" s="222">
        <f>ROUND(I109*H109,2)</f>
        <v>0</v>
      </c>
      <c r="K109" s="218" t="s">
        <v>36</v>
      </c>
      <c r="L109" s="48"/>
      <c r="M109" s="223" t="s">
        <v>36</v>
      </c>
      <c r="N109" s="224" t="s">
        <v>54</v>
      </c>
      <c r="O109" s="88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27" t="s">
        <v>163</v>
      </c>
      <c r="AT109" s="227" t="s">
        <v>158</v>
      </c>
      <c r="AU109" s="227" t="s">
        <v>94</v>
      </c>
      <c r="AY109" s="20" t="s">
        <v>156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91</v>
      </c>
      <c r="BK109" s="228">
        <f>ROUND(I109*H109,2)</f>
        <v>0</v>
      </c>
      <c r="BL109" s="20" t="s">
        <v>163</v>
      </c>
      <c r="BM109" s="227" t="s">
        <v>280</v>
      </c>
    </row>
    <row r="110" s="2" customFormat="1" ht="16.5" customHeight="1">
      <c r="A110" s="42"/>
      <c r="B110" s="43"/>
      <c r="C110" s="216" t="s">
        <v>217</v>
      </c>
      <c r="D110" s="216" t="s">
        <v>158</v>
      </c>
      <c r="E110" s="217" t="s">
        <v>2697</v>
      </c>
      <c r="F110" s="218" t="s">
        <v>2698</v>
      </c>
      <c r="G110" s="219" t="s">
        <v>226</v>
      </c>
      <c r="H110" s="220">
        <v>7</v>
      </c>
      <c r="I110" s="221"/>
      <c r="J110" s="222">
        <f>ROUND(I110*H110,2)</f>
        <v>0</v>
      </c>
      <c r="K110" s="218" t="s">
        <v>36</v>
      </c>
      <c r="L110" s="48"/>
      <c r="M110" s="223" t="s">
        <v>36</v>
      </c>
      <c r="N110" s="224" t="s">
        <v>54</v>
      </c>
      <c r="O110" s="88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R110" s="227" t="s">
        <v>163</v>
      </c>
      <c r="AT110" s="227" t="s">
        <v>158</v>
      </c>
      <c r="AU110" s="227" t="s">
        <v>94</v>
      </c>
      <c r="AY110" s="20" t="s">
        <v>156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91</v>
      </c>
      <c r="BK110" s="228">
        <f>ROUND(I110*H110,2)</f>
        <v>0</v>
      </c>
      <c r="BL110" s="20" t="s">
        <v>163</v>
      </c>
      <c r="BM110" s="227" t="s">
        <v>291</v>
      </c>
    </row>
    <row r="111" s="12" customFormat="1" ht="22.8" customHeight="1">
      <c r="A111" s="12"/>
      <c r="B111" s="200"/>
      <c r="C111" s="201"/>
      <c r="D111" s="202" t="s">
        <v>82</v>
      </c>
      <c r="E111" s="214" t="s">
        <v>2699</v>
      </c>
      <c r="F111" s="214" t="s">
        <v>2700</v>
      </c>
      <c r="G111" s="201"/>
      <c r="H111" s="201"/>
      <c r="I111" s="204"/>
      <c r="J111" s="215">
        <f>BK111</f>
        <v>0</v>
      </c>
      <c r="K111" s="201"/>
      <c r="L111" s="206"/>
      <c r="M111" s="207"/>
      <c r="N111" s="208"/>
      <c r="O111" s="208"/>
      <c r="P111" s="209">
        <f>SUM(P112:P121)</f>
        <v>0</v>
      </c>
      <c r="Q111" s="208"/>
      <c r="R111" s="209">
        <f>SUM(R112:R121)</f>
        <v>0</v>
      </c>
      <c r="S111" s="208"/>
      <c r="T111" s="210">
        <f>SUM(T112:T121)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1" t="s">
        <v>91</v>
      </c>
      <c r="AT111" s="212" t="s">
        <v>82</v>
      </c>
      <c r="AU111" s="212" t="s">
        <v>91</v>
      </c>
      <c r="AY111" s="211" t="s">
        <v>156</v>
      </c>
      <c r="BK111" s="213">
        <f>SUM(BK112:BK121)</f>
        <v>0</v>
      </c>
    </row>
    <row r="112" s="2" customFormat="1" ht="37.8" customHeight="1">
      <c r="A112" s="42"/>
      <c r="B112" s="43"/>
      <c r="C112" s="216" t="s">
        <v>186</v>
      </c>
      <c r="D112" s="216" t="s">
        <v>158</v>
      </c>
      <c r="E112" s="217" t="s">
        <v>2701</v>
      </c>
      <c r="F112" s="218" t="s">
        <v>2702</v>
      </c>
      <c r="G112" s="219" t="s">
        <v>226</v>
      </c>
      <c r="H112" s="220">
        <v>36</v>
      </c>
      <c r="I112" s="221"/>
      <c r="J112" s="222">
        <f>ROUND(I112*H112,2)</f>
        <v>0</v>
      </c>
      <c r="K112" s="218" t="s">
        <v>36</v>
      </c>
      <c r="L112" s="48"/>
      <c r="M112" s="223" t="s">
        <v>36</v>
      </c>
      <c r="N112" s="224" t="s">
        <v>54</v>
      </c>
      <c r="O112" s="88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27" t="s">
        <v>163</v>
      </c>
      <c r="AT112" s="227" t="s">
        <v>158</v>
      </c>
      <c r="AU112" s="227" t="s">
        <v>94</v>
      </c>
      <c r="AY112" s="20" t="s">
        <v>156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91</v>
      </c>
      <c r="BK112" s="228">
        <f>ROUND(I112*H112,2)</f>
        <v>0</v>
      </c>
      <c r="BL112" s="20" t="s">
        <v>163</v>
      </c>
      <c r="BM112" s="227" t="s">
        <v>302</v>
      </c>
    </row>
    <row r="113" s="2" customFormat="1" ht="24.15" customHeight="1">
      <c r="A113" s="42"/>
      <c r="B113" s="43"/>
      <c r="C113" s="216" t="s">
        <v>230</v>
      </c>
      <c r="D113" s="216" t="s">
        <v>158</v>
      </c>
      <c r="E113" s="217" t="s">
        <v>2703</v>
      </c>
      <c r="F113" s="218" t="s">
        <v>2704</v>
      </c>
      <c r="G113" s="219" t="s">
        <v>226</v>
      </c>
      <c r="H113" s="220">
        <v>12</v>
      </c>
      <c r="I113" s="221"/>
      <c r="J113" s="222">
        <f>ROUND(I113*H113,2)</f>
        <v>0</v>
      </c>
      <c r="K113" s="218" t="s">
        <v>36</v>
      </c>
      <c r="L113" s="48"/>
      <c r="M113" s="223" t="s">
        <v>36</v>
      </c>
      <c r="N113" s="224" t="s">
        <v>54</v>
      </c>
      <c r="O113" s="88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R113" s="227" t="s">
        <v>163</v>
      </c>
      <c r="AT113" s="227" t="s">
        <v>158</v>
      </c>
      <c r="AU113" s="227" t="s">
        <v>94</v>
      </c>
      <c r="AY113" s="20" t="s">
        <v>156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91</v>
      </c>
      <c r="BK113" s="228">
        <f>ROUND(I113*H113,2)</f>
        <v>0</v>
      </c>
      <c r="BL113" s="20" t="s">
        <v>163</v>
      </c>
      <c r="BM113" s="227" t="s">
        <v>312</v>
      </c>
    </row>
    <row r="114" s="2" customFormat="1" ht="24.15" customHeight="1">
      <c r="A114" s="42"/>
      <c r="B114" s="43"/>
      <c r="C114" s="216" t="s">
        <v>237</v>
      </c>
      <c r="D114" s="216" t="s">
        <v>158</v>
      </c>
      <c r="E114" s="217" t="s">
        <v>2705</v>
      </c>
      <c r="F114" s="218" t="s">
        <v>2706</v>
      </c>
      <c r="G114" s="219" t="s">
        <v>226</v>
      </c>
      <c r="H114" s="220">
        <v>2</v>
      </c>
      <c r="I114" s="221"/>
      <c r="J114" s="222">
        <f>ROUND(I114*H114,2)</f>
        <v>0</v>
      </c>
      <c r="K114" s="218" t="s">
        <v>36</v>
      </c>
      <c r="L114" s="48"/>
      <c r="M114" s="223" t="s">
        <v>36</v>
      </c>
      <c r="N114" s="224" t="s">
        <v>54</v>
      </c>
      <c r="O114" s="88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27" t="s">
        <v>163</v>
      </c>
      <c r="AT114" s="227" t="s">
        <v>158</v>
      </c>
      <c r="AU114" s="227" t="s">
        <v>94</v>
      </c>
      <c r="AY114" s="20" t="s">
        <v>156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91</v>
      </c>
      <c r="BK114" s="228">
        <f>ROUND(I114*H114,2)</f>
        <v>0</v>
      </c>
      <c r="BL114" s="20" t="s">
        <v>163</v>
      </c>
      <c r="BM114" s="227" t="s">
        <v>323</v>
      </c>
    </row>
    <row r="115" s="2" customFormat="1" ht="16.5" customHeight="1">
      <c r="A115" s="42"/>
      <c r="B115" s="43"/>
      <c r="C115" s="216" t="s">
        <v>8</v>
      </c>
      <c r="D115" s="216" t="s">
        <v>158</v>
      </c>
      <c r="E115" s="217" t="s">
        <v>2707</v>
      </c>
      <c r="F115" s="218" t="s">
        <v>2708</v>
      </c>
      <c r="G115" s="219" t="s">
        <v>226</v>
      </c>
      <c r="H115" s="220">
        <v>11</v>
      </c>
      <c r="I115" s="221"/>
      <c r="J115" s="222">
        <f>ROUND(I115*H115,2)</f>
        <v>0</v>
      </c>
      <c r="K115" s="218" t="s">
        <v>36</v>
      </c>
      <c r="L115" s="48"/>
      <c r="M115" s="223" t="s">
        <v>36</v>
      </c>
      <c r="N115" s="224" t="s">
        <v>54</v>
      </c>
      <c r="O115" s="88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R115" s="227" t="s">
        <v>163</v>
      </c>
      <c r="AT115" s="227" t="s">
        <v>158</v>
      </c>
      <c r="AU115" s="227" t="s">
        <v>94</v>
      </c>
      <c r="AY115" s="20" t="s">
        <v>156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91</v>
      </c>
      <c r="BK115" s="228">
        <f>ROUND(I115*H115,2)</f>
        <v>0</v>
      </c>
      <c r="BL115" s="20" t="s">
        <v>163</v>
      </c>
      <c r="BM115" s="227" t="s">
        <v>333</v>
      </c>
    </row>
    <row r="116" s="2" customFormat="1" ht="21.75" customHeight="1">
      <c r="A116" s="42"/>
      <c r="B116" s="43"/>
      <c r="C116" s="216" t="s">
        <v>265</v>
      </c>
      <c r="D116" s="216" t="s">
        <v>158</v>
      </c>
      <c r="E116" s="217" t="s">
        <v>2709</v>
      </c>
      <c r="F116" s="218" t="s">
        <v>2710</v>
      </c>
      <c r="G116" s="219" t="s">
        <v>226</v>
      </c>
      <c r="H116" s="220">
        <v>4</v>
      </c>
      <c r="I116" s="221"/>
      <c r="J116" s="222">
        <f>ROUND(I116*H116,2)</f>
        <v>0</v>
      </c>
      <c r="K116" s="218" t="s">
        <v>36</v>
      </c>
      <c r="L116" s="48"/>
      <c r="M116" s="223" t="s">
        <v>36</v>
      </c>
      <c r="N116" s="224" t="s">
        <v>54</v>
      </c>
      <c r="O116" s="88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27" t="s">
        <v>163</v>
      </c>
      <c r="AT116" s="227" t="s">
        <v>158</v>
      </c>
      <c r="AU116" s="227" t="s">
        <v>94</v>
      </c>
      <c r="AY116" s="20" t="s">
        <v>156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91</v>
      </c>
      <c r="BK116" s="228">
        <f>ROUND(I116*H116,2)</f>
        <v>0</v>
      </c>
      <c r="BL116" s="20" t="s">
        <v>163</v>
      </c>
      <c r="BM116" s="227" t="s">
        <v>350</v>
      </c>
    </row>
    <row r="117" s="2" customFormat="1" ht="24.15" customHeight="1">
      <c r="A117" s="42"/>
      <c r="B117" s="43"/>
      <c r="C117" s="216" t="s">
        <v>280</v>
      </c>
      <c r="D117" s="216" t="s">
        <v>158</v>
      </c>
      <c r="E117" s="217" t="s">
        <v>2711</v>
      </c>
      <c r="F117" s="218" t="s">
        <v>2712</v>
      </c>
      <c r="G117" s="219" t="s">
        <v>226</v>
      </c>
      <c r="H117" s="220">
        <v>1</v>
      </c>
      <c r="I117" s="221"/>
      <c r="J117" s="222">
        <f>ROUND(I117*H117,2)</f>
        <v>0</v>
      </c>
      <c r="K117" s="218" t="s">
        <v>36</v>
      </c>
      <c r="L117" s="48"/>
      <c r="M117" s="223" t="s">
        <v>36</v>
      </c>
      <c r="N117" s="224" t="s">
        <v>54</v>
      </c>
      <c r="O117" s="88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R117" s="227" t="s">
        <v>163</v>
      </c>
      <c r="AT117" s="227" t="s">
        <v>158</v>
      </c>
      <c r="AU117" s="227" t="s">
        <v>94</v>
      </c>
      <c r="AY117" s="20" t="s">
        <v>156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91</v>
      </c>
      <c r="BK117" s="228">
        <f>ROUND(I117*H117,2)</f>
        <v>0</v>
      </c>
      <c r="BL117" s="20" t="s">
        <v>163</v>
      </c>
      <c r="BM117" s="227" t="s">
        <v>363</v>
      </c>
    </row>
    <row r="118" s="2" customFormat="1" ht="16.5" customHeight="1">
      <c r="A118" s="42"/>
      <c r="B118" s="43"/>
      <c r="C118" s="216" t="s">
        <v>286</v>
      </c>
      <c r="D118" s="216" t="s">
        <v>158</v>
      </c>
      <c r="E118" s="217" t="s">
        <v>2713</v>
      </c>
      <c r="F118" s="218" t="s">
        <v>2714</v>
      </c>
      <c r="G118" s="219" t="s">
        <v>226</v>
      </c>
      <c r="H118" s="220">
        <v>1</v>
      </c>
      <c r="I118" s="221"/>
      <c r="J118" s="222">
        <f>ROUND(I118*H118,2)</f>
        <v>0</v>
      </c>
      <c r="K118" s="218" t="s">
        <v>36</v>
      </c>
      <c r="L118" s="48"/>
      <c r="M118" s="223" t="s">
        <v>36</v>
      </c>
      <c r="N118" s="224" t="s">
        <v>54</v>
      </c>
      <c r="O118" s="88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27" t="s">
        <v>163</v>
      </c>
      <c r="AT118" s="227" t="s">
        <v>158</v>
      </c>
      <c r="AU118" s="227" t="s">
        <v>94</v>
      </c>
      <c r="AY118" s="20" t="s">
        <v>156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91</v>
      </c>
      <c r="BK118" s="228">
        <f>ROUND(I118*H118,2)</f>
        <v>0</v>
      </c>
      <c r="BL118" s="20" t="s">
        <v>163</v>
      </c>
      <c r="BM118" s="227" t="s">
        <v>383</v>
      </c>
    </row>
    <row r="119" s="2" customFormat="1" ht="16.5" customHeight="1">
      <c r="A119" s="42"/>
      <c r="B119" s="43"/>
      <c r="C119" s="216" t="s">
        <v>291</v>
      </c>
      <c r="D119" s="216" t="s">
        <v>158</v>
      </c>
      <c r="E119" s="217" t="s">
        <v>2715</v>
      </c>
      <c r="F119" s="218" t="s">
        <v>2716</v>
      </c>
      <c r="G119" s="219" t="s">
        <v>226</v>
      </c>
      <c r="H119" s="220">
        <v>1</v>
      </c>
      <c r="I119" s="221"/>
      <c r="J119" s="222">
        <f>ROUND(I119*H119,2)</f>
        <v>0</v>
      </c>
      <c r="K119" s="218" t="s">
        <v>36</v>
      </c>
      <c r="L119" s="48"/>
      <c r="M119" s="223" t="s">
        <v>36</v>
      </c>
      <c r="N119" s="224" t="s">
        <v>54</v>
      </c>
      <c r="O119" s="88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27" t="s">
        <v>163</v>
      </c>
      <c r="AT119" s="227" t="s">
        <v>158</v>
      </c>
      <c r="AU119" s="227" t="s">
        <v>94</v>
      </c>
      <c r="AY119" s="20" t="s">
        <v>156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91</v>
      </c>
      <c r="BK119" s="228">
        <f>ROUND(I119*H119,2)</f>
        <v>0</v>
      </c>
      <c r="BL119" s="20" t="s">
        <v>163</v>
      </c>
      <c r="BM119" s="227" t="s">
        <v>401</v>
      </c>
    </row>
    <row r="120" s="2" customFormat="1" ht="16.5" customHeight="1">
      <c r="A120" s="42"/>
      <c r="B120" s="43"/>
      <c r="C120" s="216" t="s">
        <v>297</v>
      </c>
      <c r="D120" s="216" t="s">
        <v>158</v>
      </c>
      <c r="E120" s="217" t="s">
        <v>2717</v>
      </c>
      <c r="F120" s="218" t="s">
        <v>2718</v>
      </c>
      <c r="G120" s="219" t="s">
        <v>226</v>
      </c>
      <c r="H120" s="220">
        <v>66</v>
      </c>
      <c r="I120" s="221"/>
      <c r="J120" s="222">
        <f>ROUND(I120*H120,2)</f>
        <v>0</v>
      </c>
      <c r="K120" s="218" t="s">
        <v>36</v>
      </c>
      <c r="L120" s="48"/>
      <c r="M120" s="223" t="s">
        <v>36</v>
      </c>
      <c r="N120" s="224" t="s">
        <v>54</v>
      </c>
      <c r="O120" s="88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27" t="s">
        <v>163</v>
      </c>
      <c r="AT120" s="227" t="s">
        <v>158</v>
      </c>
      <c r="AU120" s="227" t="s">
        <v>94</v>
      </c>
      <c r="AY120" s="20" t="s">
        <v>156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91</v>
      </c>
      <c r="BK120" s="228">
        <f>ROUND(I120*H120,2)</f>
        <v>0</v>
      </c>
      <c r="BL120" s="20" t="s">
        <v>163</v>
      </c>
      <c r="BM120" s="227" t="s">
        <v>424</v>
      </c>
    </row>
    <row r="121" s="2" customFormat="1" ht="16.5" customHeight="1">
      <c r="A121" s="42"/>
      <c r="B121" s="43"/>
      <c r="C121" s="216" t="s">
        <v>302</v>
      </c>
      <c r="D121" s="216" t="s">
        <v>158</v>
      </c>
      <c r="E121" s="217" t="s">
        <v>2719</v>
      </c>
      <c r="F121" s="218" t="s">
        <v>2720</v>
      </c>
      <c r="G121" s="219" t="s">
        <v>226</v>
      </c>
      <c r="H121" s="220">
        <v>14</v>
      </c>
      <c r="I121" s="221"/>
      <c r="J121" s="222">
        <f>ROUND(I121*H121,2)</f>
        <v>0</v>
      </c>
      <c r="K121" s="218" t="s">
        <v>36</v>
      </c>
      <c r="L121" s="48"/>
      <c r="M121" s="223" t="s">
        <v>36</v>
      </c>
      <c r="N121" s="224" t="s">
        <v>54</v>
      </c>
      <c r="O121" s="88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27" t="s">
        <v>163</v>
      </c>
      <c r="AT121" s="227" t="s">
        <v>158</v>
      </c>
      <c r="AU121" s="227" t="s">
        <v>94</v>
      </c>
      <c r="AY121" s="20" t="s">
        <v>156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91</v>
      </c>
      <c r="BK121" s="228">
        <f>ROUND(I121*H121,2)</f>
        <v>0</v>
      </c>
      <c r="BL121" s="20" t="s">
        <v>163</v>
      </c>
      <c r="BM121" s="227" t="s">
        <v>705</v>
      </c>
    </row>
    <row r="122" s="12" customFormat="1" ht="22.8" customHeight="1">
      <c r="A122" s="12"/>
      <c r="B122" s="200"/>
      <c r="C122" s="201"/>
      <c r="D122" s="202" t="s">
        <v>82</v>
      </c>
      <c r="E122" s="214" t="s">
        <v>2721</v>
      </c>
      <c r="F122" s="214" t="s">
        <v>2722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SUM(P123:P127)</f>
        <v>0</v>
      </c>
      <c r="Q122" s="208"/>
      <c r="R122" s="209">
        <f>SUM(R123:R127)</f>
        <v>0</v>
      </c>
      <c r="S122" s="208"/>
      <c r="T122" s="210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91</v>
      </c>
      <c r="AT122" s="212" t="s">
        <v>82</v>
      </c>
      <c r="AU122" s="212" t="s">
        <v>91</v>
      </c>
      <c r="AY122" s="211" t="s">
        <v>156</v>
      </c>
      <c r="BK122" s="213">
        <f>SUM(BK123:BK127)</f>
        <v>0</v>
      </c>
    </row>
    <row r="123" s="2" customFormat="1" ht="16.5" customHeight="1">
      <c r="A123" s="42"/>
      <c r="B123" s="43"/>
      <c r="C123" s="216" t="s">
        <v>307</v>
      </c>
      <c r="D123" s="216" t="s">
        <v>158</v>
      </c>
      <c r="E123" s="217" t="s">
        <v>2723</v>
      </c>
      <c r="F123" s="218" t="s">
        <v>2724</v>
      </c>
      <c r="G123" s="219" t="s">
        <v>226</v>
      </c>
      <c r="H123" s="220">
        <v>5</v>
      </c>
      <c r="I123" s="221"/>
      <c r="J123" s="222">
        <f>ROUND(I123*H123,2)</f>
        <v>0</v>
      </c>
      <c r="K123" s="218" t="s">
        <v>36</v>
      </c>
      <c r="L123" s="48"/>
      <c r="M123" s="223" t="s">
        <v>36</v>
      </c>
      <c r="N123" s="224" t="s">
        <v>54</v>
      </c>
      <c r="O123" s="88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27" t="s">
        <v>163</v>
      </c>
      <c r="AT123" s="227" t="s">
        <v>158</v>
      </c>
      <c r="AU123" s="227" t="s">
        <v>94</v>
      </c>
      <c r="AY123" s="20" t="s">
        <v>156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91</v>
      </c>
      <c r="BK123" s="228">
        <f>ROUND(I123*H123,2)</f>
        <v>0</v>
      </c>
      <c r="BL123" s="20" t="s">
        <v>163</v>
      </c>
      <c r="BM123" s="227" t="s">
        <v>719</v>
      </c>
    </row>
    <row r="124" s="2" customFormat="1" ht="16.5" customHeight="1">
      <c r="A124" s="42"/>
      <c r="B124" s="43"/>
      <c r="C124" s="216" t="s">
        <v>312</v>
      </c>
      <c r="D124" s="216" t="s">
        <v>158</v>
      </c>
      <c r="E124" s="217" t="s">
        <v>2725</v>
      </c>
      <c r="F124" s="218" t="s">
        <v>2726</v>
      </c>
      <c r="G124" s="219" t="s">
        <v>226</v>
      </c>
      <c r="H124" s="220">
        <v>5</v>
      </c>
      <c r="I124" s="221"/>
      <c r="J124" s="222">
        <f>ROUND(I124*H124,2)</f>
        <v>0</v>
      </c>
      <c r="K124" s="218" t="s">
        <v>36</v>
      </c>
      <c r="L124" s="48"/>
      <c r="M124" s="223" t="s">
        <v>36</v>
      </c>
      <c r="N124" s="224" t="s">
        <v>54</v>
      </c>
      <c r="O124" s="88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R124" s="227" t="s">
        <v>163</v>
      </c>
      <c r="AT124" s="227" t="s">
        <v>158</v>
      </c>
      <c r="AU124" s="227" t="s">
        <v>94</v>
      </c>
      <c r="AY124" s="20" t="s">
        <v>156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91</v>
      </c>
      <c r="BK124" s="228">
        <f>ROUND(I124*H124,2)</f>
        <v>0</v>
      </c>
      <c r="BL124" s="20" t="s">
        <v>163</v>
      </c>
      <c r="BM124" s="227" t="s">
        <v>732</v>
      </c>
    </row>
    <row r="125" s="2" customFormat="1" ht="16.5" customHeight="1">
      <c r="A125" s="42"/>
      <c r="B125" s="43"/>
      <c r="C125" s="216" t="s">
        <v>7</v>
      </c>
      <c r="D125" s="216" t="s">
        <v>158</v>
      </c>
      <c r="E125" s="217" t="s">
        <v>2727</v>
      </c>
      <c r="F125" s="218" t="s">
        <v>2728</v>
      </c>
      <c r="G125" s="219" t="s">
        <v>226</v>
      </c>
      <c r="H125" s="220">
        <v>5</v>
      </c>
      <c r="I125" s="221"/>
      <c r="J125" s="222">
        <f>ROUND(I125*H125,2)</f>
        <v>0</v>
      </c>
      <c r="K125" s="218" t="s">
        <v>36</v>
      </c>
      <c r="L125" s="48"/>
      <c r="M125" s="223" t="s">
        <v>36</v>
      </c>
      <c r="N125" s="224" t="s">
        <v>54</v>
      </c>
      <c r="O125" s="88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R125" s="227" t="s">
        <v>163</v>
      </c>
      <c r="AT125" s="227" t="s">
        <v>158</v>
      </c>
      <c r="AU125" s="227" t="s">
        <v>94</v>
      </c>
      <c r="AY125" s="20" t="s">
        <v>156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91</v>
      </c>
      <c r="BK125" s="228">
        <f>ROUND(I125*H125,2)</f>
        <v>0</v>
      </c>
      <c r="BL125" s="20" t="s">
        <v>163</v>
      </c>
      <c r="BM125" s="227" t="s">
        <v>746</v>
      </c>
    </row>
    <row r="126" s="2" customFormat="1" ht="16.5" customHeight="1">
      <c r="A126" s="42"/>
      <c r="B126" s="43"/>
      <c r="C126" s="216" t="s">
        <v>323</v>
      </c>
      <c r="D126" s="216" t="s">
        <v>158</v>
      </c>
      <c r="E126" s="217" t="s">
        <v>2729</v>
      </c>
      <c r="F126" s="218" t="s">
        <v>2730</v>
      </c>
      <c r="G126" s="219" t="s">
        <v>226</v>
      </c>
      <c r="H126" s="220">
        <v>1</v>
      </c>
      <c r="I126" s="221"/>
      <c r="J126" s="222">
        <f>ROUND(I126*H126,2)</f>
        <v>0</v>
      </c>
      <c r="K126" s="218" t="s">
        <v>36</v>
      </c>
      <c r="L126" s="48"/>
      <c r="M126" s="223" t="s">
        <v>36</v>
      </c>
      <c r="N126" s="224" t="s">
        <v>54</v>
      </c>
      <c r="O126" s="88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R126" s="227" t="s">
        <v>163</v>
      </c>
      <c r="AT126" s="227" t="s">
        <v>158</v>
      </c>
      <c r="AU126" s="227" t="s">
        <v>94</v>
      </c>
      <c r="AY126" s="20" t="s">
        <v>156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91</v>
      </c>
      <c r="BK126" s="228">
        <f>ROUND(I126*H126,2)</f>
        <v>0</v>
      </c>
      <c r="BL126" s="20" t="s">
        <v>163</v>
      </c>
      <c r="BM126" s="227" t="s">
        <v>760</v>
      </c>
    </row>
    <row r="127" s="2" customFormat="1" ht="16.5" customHeight="1">
      <c r="A127" s="42"/>
      <c r="B127" s="43"/>
      <c r="C127" s="216" t="s">
        <v>328</v>
      </c>
      <c r="D127" s="216" t="s">
        <v>158</v>
      </c>
      <c r="E127" s="217" t="s">
        <v>2731</v>
      </c>
      <c r="F127" s="218" t="s">
        <v>2732</v>
      </c>
      <c r="G127" s="219" t="s">
        <v>226</v>
      </c>
      <c r="H127" s="220">
        <v>1</v>
      </c>
      <c r="I127" s="221"/>
      <c r="J127" s="222">
        <f>ROUND(I127*H127,2)</f>
        <v>0</v>
      </c>
      <c r="K127" s="218" t="s">
        <v>36</v>
      </c>
      <c r="L127" s="48"/>
      <c r="M127" s="223" t="s">
        <v>36</v>
      </c>
      <c r="N127" s="224" t="s">
        <v>54</v>
      </c>
      <c r="O127" s="88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27" t="s">
        <v>163</v>
      </c>
      <c r="AT127" s="227" t="s">
        <v>158</v>
      </c>
      <c r="AU127" s="227" t="s">
        <v>94</v>
      </c>
      <c r="AY127" s="20" t="s">
        <v>156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91</v>
      </c>
      <c r="BK127" s="228">
        <f>ROUND(I127*H127,2)</f>
        <v>0</v>
      </c>
      <c r="BL127" s="20" t="s">
        <v>163</v>
      </c>
      <c r="BM127" s="227" t="s">
        <v>778</v>
      </c>
    </row>
    <row r="128" s="12" customFormat="1" ht="22.8" customHeight="1">
      <c r="A128" s="12"/>
      <c r="B128" s="200"/>
      <c r="C128" s="201"/>
      <c r="D128" s="202" t="s">
        <v>82</v>
      </c>
      <c r="E128" s="214" t="s">
        <v>2733</v>
      </c>
      <c r="F128" s="214" t="s">
        <v>2734</v>
      </c>
      <c r="G128" s="201"/>
      <c r="H128" s="201"/>
      <c r="I128" s="204"/>
      <c r="J128" s="215">
        <f>BK128</f>
        <v>0</v>
      </c>
      <c r="K128" s="201"/>
      <c r="L128" s="206"/>
      <c r="M128" s="207"/>
      <c r="N128" s="208"/>
      <c r="O128" s="208"/>
      <c r="P128" s="209">
        <f>P129</f>
        <v>0</v>
      </c>
      <c r="Q128" s="208"/>
      <c r="R128" s="209">
        <f>R129</f>
        <v>0</v>
      </c>
      <c r="S128" s="208"/>
      <c r="T128" s="21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91</v>
      </c>
      <c r="AT128" s="212" t="s">
        <v>82</v>
      </c>
      <c r="AU128" s="212" t="s">
        <v>91</v>
      </c>
      <c r="AY128" s="211" t="s">
        <v>156</v>
      </c>
      <c r="BK128" s="213">
        <f>BK129</f>
        <v>0</v>
      </c>
    </row>
    <row r="129" s="2" customFormat="1" ht="16.5" customHeight="1">
      <c r="A129" s="42"/>
      <c r="B129" s="43"/>
      <c r="C129" s="216" t="s">
        <v>333</v>
      </c>
      <c r="D129" s="216" t="s">
        <v>158</v>
      </c>
      <c r="E129" s="217" t="s">
        <v>2735</v>
      </c>
      <c r="F129" s="218" t="s">
        <v>2736</v>
      </c>
      <c r="G129" s="219" t="s">
        <v>226</v>
      </c>
      <c r="H129" s="220">
        <v>36</v>
      </c>
      <c r="I129" s="221"/>
      <c r="J129" s="222">
        <f>ROUND(I129*H129,2)</f>
        <v>0</v>
      </c>
      <c r="K129" s="218" t="s">
        <v>36</v>
      </c>
      <c r="L129" s="48"/>
      <c r="M129" s="223" t="s">
        <v>36</v>
      </c>
      <c r="N129" s="224" t="s">
        <v>54</v>
      </c>
      <c r="O129" s="88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R129" s="227" t="s">
        <v>163</v>
      </c>
      <c r="AT129" s="227" t="s">
        <v>158</v>
      </c>
      <c r="AU129" s="227" t="s">
        <v>94</v>
      </c>
      <c r="AY129" s="20" t="s">
        <v>156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91</v>
      </c>
      <c r="BK129" s="228">
        <f>ROUND(I129*H129,2)</f>
        <v>0</v>
      </c>
      <c r="BL129" s="20" t="s">
        <v>163</v>
      </c>
      <c r="BM129" s="227" t="s">
        <v>790</v>
      </c>
    </row>
    <row r="130" s="12" customFormat="1" ht="22.8" customHeight="1">
      <c r="A130" s="12"/>
      <c r="B130" s="200"/>
      <c r="C130" s="201"/>
      <c r="D130" s="202" t="s">
        <v>82</v>
      </c>
      <c r="E130" s="214" t="s">
        <v>2737</v>
      </c>
      <c r="F130" s="214" t="s">
        <v>2738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SUM(P131:P146)</f>
        <v>0</v>
      </c>
      <c r="Q130" s="208"/>
      <c r="R130" s="209">
        <f>SUM(R131:R146)</f>
        <v>0</v>
      </c>
      <c r="S130" s="208"/>
      <c r="T130" s="210">
        <f>SUM(T131:T146)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91</v>
      </c>
      <c r="AT130" s="212" t="s">
        <v>82</v>
      </c>
      <c r="AU130" s="212" t="s">
        <v>91</v>
      </c>
      <c r="AY130" s="211" t="s">
        <v>156</v>
      </c>
      <c r="BK130" s="213">
        <f>SUM(BK131:BK146)</f>
        <v>0</v>
      </c>
    </row>
    <row r="131" s="2" customFormat="1" ht="16.5" customHeight="1">
      <c r="A131" s="42"/>
      <c r="B131" s="43"/>
      <c r="C131" s="216" t="s">
        <v>342</v>
      </c>
      <c r="D131" s="216" t="s">
        <v>158</v>
      </c>
      <c r="E131" s="217" t="s">
        <v>2739</v>
      </c>
      <c r="F131" s="218" t="s">
        <v>2740</v>
      </c>
      <c r="G131" s="219" t="s">
        <v>212</v>
      </c>
      <c r="H131" s="220">
        <v>50</v>
      </c>
      <c r="I131" s="221"/>
      <c r="J131" s="222">
        <f>ROUND(I131*H131,2)</f>
        <v>0</v>
      </c>
      <c r="K131" s="218" t="s">
        <v>36</v>
      </c>
      <c r="L131" s="48"/>
      <c r="M131" s="223" t="s">
        <v>36</v>
      </c>
      <c r="N131" s="224" t="s">
        <v>54</v>
      </c>
      <c r="O131" s="88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R131" s="227" t="s">
        <v>163</v>
      </c>
      <c r="AT131" s="227" t="s">
        <v>158</v>
      </c>
      <c r="AU131" s="227" t="s">
        <v>94</v>
      </c>
      <c r="AY131" s="20" t="s">
        <v>156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91</v>
      </c>
      <c r="BK131" s="228">
        <f>ROUND(I131*H131,2)</f>
        <v>0</v>
      </c>
      <c r="BL131" s="20" t="s">
        <v>163</v>
      </c>
      <c r="BM131" s="227" t="s">
        <v>821</v>
      </c>
    </row>
    <row r="132" s="2" customFormat="1" ht="16.5" customHeight="1">
      <c r="A132" s="42"/>
      <c r="B132" s="43"/>
      <c r="C132" s="216" t="s">
        <v>350</v>
      </c>
      <c r="D132" s="216" t="s">
        <v>158</v>
      </c>
      <c r="E132" s="217" t="s">
        <v>2741</v>
      </c>
      <c r="F132" s="218" t="s">
        <v>2742</v>
      </c>
      <c r="G132" s="219" t="s">
        <v>212</v>
      </c>
      <c r="H132" s="220">
        <v>40</v>
      </c>
      <c r="I132" s="221"/>
      <c r="J132" s="222">
        <f>ROUND(I132*H132,2)</f>
        <v>0</v>
      </c>
      <c r="K132" s="218" t="s">
        <v>36</v>
      </c>
      <c r="L132" s="48"/>
      <c r="M132" s="223" t="s">
        <v>36</v>
      </c>
      <c r="N132" s="224" t="s">
        <v>54</v>
      </c>
      <c r="O132" s="88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27" t="s">
        <v>163</v>
      </c>
      <c r="AT132" s="227" t="s">
        <v>158</v>
      </c>
      <c r="AU132" s="227" t="s">
        <v>94</v>
      </c>
      <c r="AY132" s="20" t="s">
        <v>156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91</v>
      </c>
      <c r="BK132" s="228">
        <f>ROUND(I132*H132,2)</f>
        <v>0</v>
      </c>
      <c r="BL132" s="20" t="s">
        <v>163</v>
      </c>
      <c r="BM132" s="227" t="s">
        <v>834</v>
      </c>
    </row>
    <row r="133" s="2" customFormat="1" ht="16.5" customHeight="1">
      <c r="A133" s="42"/>
      <c r="B133" s="43"/>
      <c r="C133" s="216" t="s">
        <v>358</v>
      </c>
      <c r="D133" s="216" t="s">
        <v>158</v>
      </c>
      <c r="E133" s="217" t="s">
        <v>2743</v>
      </c>
      <c r="F133" s="218" t="s">
        <v>2744</v>
      </c>
      <c r="G133" s="219" t="s">
        <v>212</v>
      </c>
      <c r="H133" s="220">
        <v>115</v>
      </c>
      <c r="I133" s="221"/>
      <c r="J133" s="222">
        <f>ROUND(I133*H133,2)</f>
        <v>0</v>
      </c>
      <c r="K133" s="218" t="s">
        <v>36</v>
      </c>
      <c r="L133" s="48"/>
      <c r="M133" s="223" t="s">
        <v>36</v>
      </c>
      <c r="N133" s="224" t="s">
        <v>54</v>
      </c>
      <c r="O133" s="88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R133" s="227" t="s">
        <v>163</v>
      </c>
      <c r="AT133" s="227" t="s">
        <v>158</v>
      </c>
      <c r="AU133" s="227" t="s">
        <v>94</v>
      </c>
      <c r="AY133" s="20" t="s">
        <v>156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91</v>
      </c>
      <c r="BK133" s="228">
        <f>ROUND(I133*H133,2)</f>
        <v>0</v>
      </c>
      <c r="BL133" s="20" t="s">
        <v>163</v>
      </c>
      <c r="BM133" s="227" t="s">
        <v>848</v>
      </c>
    </row>
    <row r="134" s="2" customFormat="1" ht="16.5" customHeight="1">
      <c r="A134" s="42"/>
      <c r="B134" s="43"/>
      <c r="C134" s="216" t="s">
        <v>363</v>
      </c>
      <c r="D134" s="216" t="s">
        <v>158</v>
      </c>
      <c r="E134" s="217" t="s">
        <v>2745</v>
      </c>
      <c r="F134" s="218" t="s">
        <v>2746</v>
      </c>
      <c r="G134" s="219" t="s">
        <v>212</v>
      </c>
      <c r="H134" s="220">
        <v>310</v>
      </c>
      <c r="I134" s="221"/>
      <c r="J134" s="222">
        <f>ROUND(I134*H134,2)</f>
        <v>0</v>
      </c>
      <c r="K134" s="218" t="s">
        <v>36</v>
      </c>
      <c r="L134" s="48"/>
      <c r="M134" s="223" t="s">
        <v>36</v>
      </c>
      <c r="N134" s="224" t="s">
        <v>54</v>
      </c>
      <c r="O134" s="88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27" t="s">
        <v>163</v>
      </c>
      <c r="AT134" s="227" t="s">
        <v>158</v>
      </c>
      <c r="AU134" s="227" t="s">
        <v>94</v>
      </c>
      <c r="AY134" s="20" t="s">
        <v>156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91</v>
      </c>
      <c r="BK134" s="228">
        <f>ROUND(I134*H134,2)</f>
        <v>0</v>
      </c>
      <c r="BL134" s="20" t="s">
        <v>163</v>
      </c>
      <c r="BM134" s="227" t="s">
        <v>865</v>
      </c>
    </row>
    <row r="135" s="2" customFormat="1" ht="16.5" customHeight="1">
      <c r="A135" s="42"/>
      <c r="B135" s="43"/>
      <c r="C135" s="216" t="s">
        <v>371</v>
      </c>
      <c r="D135" s="216" t="s">
        <v>158</v>
      </c>
      <c r="E135" s="217" t="s">
        <v>2747</v>
      </c>
      <c r="F135" s="218" t="s">
        <v>2748</v>
      </c>
      <c r="G135" s="219" t="s">
        <v>212</v>
      </c>
      <c r="H135" s="220">
        <v>450</v>
      </c>
      <c r="I135" s="221"/>
      <c r="J135" s="222">
        <f>ROUND(I135*H135,2)</f>
        <v>0</v>
      </c>
      <c r="K135" s="218" t="s">
        <v>36</v>
      </c>
      <c r="L135" s="48"/>
      <c r="M135" s="223" t="s">
        <v>36</v>
      </c>
      <c r="N135" s="224" t="s">
        <v>54</v>
      </c>
      <c r="O135" s="88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R135" s="227" t="s">
        <v>163</v>
      </c>
      <c r="AT135" s="227" t="s">
        <v>158</v>
      </c>
      <c r="AU135" s="227" t="s">
        <v>94</v>
      </c>
      <c r="AY135" s="20" t="s">
        <v>156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91</v>
      </c>
      <c r="BK135" s="228">
        <f>ROUND(I135*H135,2)</f>
        <v>0</v>
      </c>
      <c r="BL135" s="20" t="s">
        <v>163</v>
      </c>
      <c r="BM135" s="227" t="s">
        <v>502</v>
      </c>
    </row>
    <row r="136" s="2" customFormat="1" ht="16.5" customHeight="1">
      <c r="A136" s="42"/>
      <c r="B136" s="43"/>
      <c r="C136" s="216" t="s">
        <v>383</v>
      </c>
      <c r="D136" s="216" t="s">
        <v>158</v>
      </c>
      <c r="E136" s="217" t="s">
        <v>2749</v>
      </c>
      <c r="F136" s="218" t="s">
        <v>2750</v>
      </c>
      <c r="G136" s="219" t="s">
        <v>212</v>
      </c>
      <c r="H136" s="220">
        <v>85</v>
      </c>
      <c r="I136" s="221"/>
      <c r="J136" s="222">
        <f>ROUND(I136*H136,2)</f>
        <v>0</v>
      </c>
      <c r="K136" s="218" t="s">
        <v>36</v>
      </c>
      <c r="L136" s="48"/>
      <c r="M136" s="223" t="s">
        <v>36</v>
      </c>
      <c r="N136" s="224" t="s">
        <v>54</v>
      </c>
      <c r="O136" s="88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27" t="s">
        <v>163</v>
      </c>
      <c r="AT136" s="227" t="s">
        <v>158</v>
      </c>
      <c r="AU136" s="227" t="s">
        <v>94</v>
      </c>
      <c r="AY136" s="20" t="s">
        <v>156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91</v>
      </c>
      <c r="BK136" s="228">
        <f>ROUND(I136*H136,2)</f>
        <v>0</v>
      </c>
      <c r="BL136" s="20" t="s">
        <v>163</v>
      </c>
      <c r="BM136" s="227" t="s">
        <v>885</v>
      </c>
    </row>
    <row r="137" s="2" customFormat="1" ht="16.5" customHeight="1">
      <c r="A137" s="42"/>
      <c r="B137" s="43"/>
      <c r="C137" s="216" t="s">
        <v>396</v>
      </c>
      <c r="D137" s="216" t="s">
        <v>158</v>
      </c>
      <c r="E137" s="217" t="s">
        <v>2751</v>
      </c>
      <c r="F137" s="218" t="s">
        <v>2752</v>
      </c>
      <c r="G137" s="219" t="s">
        <v>226</v>
      </c>
      <c r="H137" s="220">
        <v>1</v>
      </c>
      <c r="I137" s="221"/>
      <c r="J137" s="222">
        <f>ROUND(I137*H137,2)</f>
        <v>0</v>
      </c>
      <c r="K137" s="218" t="s">
        <v>36</v>
      </c>
      <c r="L137" s="48"/>
      <c r="M137" s="223" t="s">
        <v>36</v>
      </c>
      <c r="N137" s="224" t="s">
        <v>54</v>
      </c>
      <c r="O137" s="88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R137" s="227" t="s">
        <v>163</v>
      </c>
      <c r="AT137" s="227" t="s">
        <v>158</v>
      </c>
      <c r="AU137" s="227" t="s">
        <v>94</v>
      </c>
      <c r="AY137" s="20" t="s">
        <v>156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91</v>
      </c>
      <c r="BK137" s="228">
        <f>ROUND(I137*H137,2)</f>
        <v>0</v>
      </c>
      <c r="BL137" s="20" t="s">
        <v>163</v>
      </c>
      <c r="BM137" s="227" t="s">
        <v>901</v>
      </c>
    </row>
    <row r="138" s="2" customFormat="1" ht="16.5" customHeight="1">
      <c r="A138" s="42"/>
      <c r="B138" s="43"/>
      <c r="C138" s="216" t="s">
        <v>401</v>
      </c>
      <c r="D138" s="216" t="s">
        <v>158</v>
      </c>
      <c r="E138" s="217" t="s">
        <v>2753</v>
      </c>
      <c r="F138" s="218" t="s">
        <v>2754</v>
      </c>
      <c r="G138" s="219" t="s">
        <v>226</v>
      </c>
      <c r="H138" s="220">
        <v>15</v>
      </c>
      <c r="I138" s="221"/>
      <c r="J138" s="222">
        <f>ROUND(I138*H138,2)</f>
        <v>0</v>
      </c>
      <c r="K138" s="218" t="s">
        <v>36</v>
      </c>
      <c r="L138" s="48"/>
      <c r="M138" s="223" t="s">
        <v>36</v>
      </c>
      <c r="N138" s="224" t="s">
        <v>54</v>
      </c>
      <c r="O138" s="88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R138" s="227" t="s">
        <v>163</v>
      </c>
      <c r="AT138" s="227" t="s">
        <v>158</v>
      </c>
      <c r="AU138" s="227" t="s">
        <v>94</v>
      </c>
      <c r="AY138" s="20" t="s">
        <v>156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91</v>
      </c>
      <c r="BK138" s="228">
        <f>ROUND(I138*H138,2)</f>
        <v>0</v>
      </c>
      <c r="BL138" s="20" t="s">
        <v>163</v>
      </c>
      <c r="BM138" s="227" t="s">
        <v>920</v>
      </c>
    </row>
    <row r="139" s="2" customFormat="1" ht="16.5" customHeight="1">
      <c r="A139" s="42"/>
      <c r="B139" s="43"/>
      <c r="C139" s="216" t="s">
        <v>408</v>
      </c>
      <c r="D139" s="216" t="s">
        <v>158</v>
      </c>
      <c r="E139" s="217" t="s">
        <v>2755</v>
      </c>
      <c r="F139" s="218" t="s">
        <v>2756</v>
      </c>
      <c r="G139" s="219" t="s">
        <v>226</v>
      </c>
      <c r="H139" s="220">
        <v>5</v>
      </c>
      <c r="I139" s="221"/>
      <c r="J139" s="222">
        <f>ROUND(I139*H139,2)</f>
        <v>0</v>
      </c>
      <c r="K139" s="218" t="s">
        <v>36</v>
      </c>
      <c r="L139" s="48"/>
      <c r="M139" s="223" t="s">
        <v>36</v>
      </c>
      <c r="N139" s="224" t="s">
        <v>54</v>
      </c>
      <c r="O139" s="88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27" t="s">
        <v>163</v>
      </c>
      <c r="AT139" s="227" t="s">
        <v>158</v>
      </c>
      <c r="AU139" s="227" t="s">
        <v>94</v>
      </c>
      <c r="AY139" s="20" t="s">
        <v>156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91</v>
      </c>
      <c r="BK139" s="228">
        <f>ROUND(I139*H139,2)</f>
        <v>0</v>
      </c>
      <c r="BL139" s="20" t="s">
        <v>163</v>
      </c>
      <c r="BM139" s="227" t="s">
        <v>931</v>
      </c>
    </row>
    <row r="140" s="2" customFormat="1" ht="16.5" customHeight="1">
      <c r="A140" s="42"/>
      <c r="B140" s="43"/>
      <c r="C140" s="216" t="s">
        <v>424</v>
      </c>
      <c r="D140" s="216" t="s">
        <v>158</v>
      </c>
      <c r="E140" s="217" t="s">
        <v>2757</v>
      </c>
      <c r="F140" s="218" t="s">
        <v>2758</v>
      </c>
      <c r="G140" s="219" t="s">
        <v>226</v>
      </c>
      <c r="H140" s="220">
        <v>1</v>
      </c>
      <c r="I140" s="221"/>
      <c r="J140" s="222">
        <f>ROUND(I140*H140,2)</f>
        <v>0</v>
      </c>
      <c r="K140" s="218" t="s">
        <v>36</v>
      </c>
      <c r="L140" s="48"/>
      <c r="M140" s="223" t="s">
        <v>36</v>
      </c>
      <c r="N140" s="224" t="s">
        <v>54</v>
      </c>
      <c r="O140" s="88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R140" s="227" t="s">
        <v>163</v>
      </c>
      <c r="AT140" s="227" t="s">
        <v>158</v>
      </c>
      <c r="AU140" s="227" t="s">
        <v>94</v>
      </c>
      <c r="AY140" s="20" t="s">
        <v>156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91</v>
      </c>
      <c r="BK140" s="228">
        <f>ROUND(I140*H140,2)</f>
        <v>0</v>
      </c>
      <c r="BL140" s="20" t="s">
        <v>163</v>
      </c>
      <c r="BM140" s="227" t="s">
        <v>951</v>
      </c>
    </row>
    <row r="141" s="2" customFormat="1" ht="16.5" customHeight="1">
      <c r="A141" s="42"/>
      <c r="B141" s="43"/>
      <c r="C141" s="216" t="s">
        <v>433</v>
      </c>
      <c r="D141" s="216" t="s">
        <v>158</v>
      </c>
      <c r="E141" s="217" t="s">
        <v>2759</v>
      </c>
      <c r="F141" s="218" t="s">
        <v>2760</v>
      </c>
      <c r="G141" s="219" t="s">
        <v>212</v>
      </c>
      <c r="H141" s="220">
        <v>280</v>
      </c>
      <c r="I141" s="221"/>
      <c r="J141" s="222">
        <f>ROUND(I141*H141,2)</f>
        <v>0</v>
      </c>
      <c r="K141" s="218" t="s">
        <v>36</v>
      </c>
      <c r="L141" s="48"/>
      <c r="M141" s="223" t="s">
        <v>36</v>
      </c>
      <c r="N141" s="224" t="s">
        <v>54</v>
      </c>
      <c r="O141" s="88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27" t="s">
        <v>163</v>
      </c>
      <c r="AT141" s="227" t="s">
        <v>158</v>
      </c>
      <c r="AU141" s="227" t="s">
        <v>94</v>
      </c>
      <c r="AY141" s="20" t="s">
        <v>156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91</v>
      </c>
      <c r="BK141" s="228">
        <f>ROUND(I141*H141,2)</f>
        <v>0</v>
      </c>
      <c r="BL141" s="20" t="s">
        <v>163</v>
      </c>
      <c r="BM141" s="227" t="s">
        <v>963</v>
      </c>
    </row>
    <row r="142" s="2" customFormat="1" ht="16.5" customHeight="1">
      <c r="A142" s="42"/>
      <c r="B142" s="43"/>
      <c r="C142" s="216" t="s">
        <v>705</v>
      </c>
      <c r="D142" s="216" t="s">
        <v>158</v>
      </c>
      <c r="E142" s="217" t="s">
        <v>2761</v>
      </c>
      <c r="F142" s="218" t="s">
        <v>2762</v>
      </c>
      <c r="G142" s="219" t="s">
        <v>226</v>
      </c>
      <c r="H142" s="220">
        <v>15</v>
      </c>
      <c r="I142" s="221"/>
      <c r="J142" s="222">
        <f>ROUND(I142*H142,2)</f>
        <v>0</v>
      </c>
      <c r="K142" s="218" t="s">
        <v>36</v>
      </c>
      <c r="L142" s="48"/>
      <c r="M142" s="223" t="s">
        <v>36</v>
      </c>
      <c r="N142" s="224" t="s">
        <v>54</v>
      </c>
      <c r="O142" s="88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R142" s="227" t="s">
        <v>163</v>
      </c>
      <c r="AT142" s="227" t="s">
        <v>158</v>
      </c>
      <c r="AU142" s="227" t="s">
        <v>94</v>
      </c>
      <c r="AY142" s="20" t="s">
        <v>156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91</v>
      </c>
      <c r="BK142" s="228">
        <f>ROUND(I142*H142,2)</f>
        <v>0</v>
      </c>
      <c r="BL142" s="20" t="s">
        <v>163</v>
      </c>
      <c r="BM142" s="227" t="s">
        <v>973</v>
      </c>
    </row>
    <row r="143" s="2" customFormat="1" ht="16.5" customHeight="1">
      <c r="A143" s="42"/>
      <c r="B143" s="43"/>
      <c r="C143" s="216" t="s">
        <v>711</v>
      </c>
      <c r="D143" s="216" t="s">
        <v>158</v>
      </c>
      <c r="E143" s="217" t="s">
        <v>2763</v>
      </c>
      <c r="F143" s="218" t="s">
        <v>2764</v>
      </c>
      <c r="G143" s="219" t="s">
        <v>226</v>
      </c>
      <c r="H143" s="220">
        <v>5</v>
      </c>
      <c r="I143" s="221"/>
      <c r="J143" s="222">
        <f>ROUND(I143*H143,2)</f>
        <v>0</v>
      </c>
      <c r="K143" s="218" t="s">
        <v>36</v>
      </c>
      <c r="L143" s="48"/>
      <c r="M143" s="223" t="s">
        <v>36</v>
      </c>
      <c r="N143" s="224" t="s">
        <v>54</v>
      </c>
      <c r="O143" s="88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27" t="s">
        <v>163</v>
      </c>
      <c r="AT143" s="227" t="s">
        <v>158</v>
      </c>
      <c r="AU143" s="227" t="s">
        <v>94</v>
      </c>
      <c r="AY143" s="20" t="s">
        <v>156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91</v>
      </c>
      <c r="BK143" s="228">
        <f>ROUND(I143*H143,2)</f>
        <v>0</v>
      </c>
      <c r="BL143" s="20" t="s">
        <v>163</v>
      </c>
      <c r="BM143" s="227" t="s">
        <v>504</v>
      </c>
    </row>
    <row r="144" s="2" customFormat="1" ht="16.5" customHeight="1">
      <c r="A144" s="42"/>
      <c r="B144" s="43"/>
      <c r="C144" s="216" t="s">
        <v>719</v>
      </c>
      <c r="D144" s="216" t="s">
        <v>158</v>
      </c>
      <c r="E144" s="217" t="s">
        <v>2765</v>
      </c>
      <c r="F144" s="218" t="s">
        <v>2766</v>
      </c>
      <c r="G144" s="219" t="s">
        <v>212</v>
      </c>
      <c r="H144" s="220">
        <v>280</v>
      </c>
      <c r="I144" s="221"/>
      <c r="J144" s="222">
        <f>ROUND(I144*H144,2)</f>
        <v>0</v>
      </c>
      <c r="K144" s="218" t="s">
        <v>36</v>
      </c>
      <c r="L144" s="48"/>
      <c r="M144" s="223" t="s">
        <v>36</v>
      </c>
      <c r="N144" s="224" t="s">
        <v>54</v>
      </c>
      <c r="O144" s="88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R144" s="227" t="s">
        <v>163</v>
      </c>
      <c r="AT144" s="227" t="s">
        <v>158</v>
      </c>
      <c r="AU144" s="227" t="s">
        <v>94</v>
      </c>
      <c r="AY144" s="20" t="s">
        <v>156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91</v>
      </c>
      <c r="BK144" s="228">
        <f>ROUND(I144*H144,2)</f>
        <v>0</v>
      </c>
      <c r="BL144" s="20" t="s">
        <v>163</v>
      </c>
      <c r="BM144" s="227" t="s">
        <v>994</v>
      </c>
    </row>
    <row r="145" s="2" customFormat="1" ht="16.5" customHeight="1">
      <c r="A145" s="42"/>
      <c r="B145" s="43"/>
      <c r="C145" s="216" t="s">
        <v>726</v>
      </c>
      <c r="D145" s="216" t="s">
        <v>158</v>
      </c>
      <c r="E145" s="217" t="s">
        <v>2767</v>
      </c>
      <c r="F145" s="218" t="s">
        <v>2768</v>
      </c>
      <c r="G145" s="219" t="s">
        <v>226</v>
      </c>
      <c r="H145" s="220">
        <v>1</v>
      </c>
      <c r="I145" s="221"/>
      <c r="J145" s="222">
        <f>ROUND(I145*H145,2)</f>
        <v>0</v>
      </c>
      <c r="K145" s="218" t="s">
        <v>36</v>
      </c>
      <c r="L145" s="48"/>
      <c r="M145" s="223" t="s">
        <v>36</v>
      </c>
      <c r="N145" s="224" t="s">
        <v>54</v>
      </c>
      <c r="O145" s="88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R145" s="227" t="s">
        <v>163</v>
      </c>
      <c r="AT145" s="227" t="s">
        <v>158</v>
      </c>
      <c r="AU145" s="227" t="s">
        <v>94</v>
      </c>
      <c r="AY145" s="20" t="s">
        <v>156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91</v>
      </c>
      <c r="BK145" s="228">
        <f>ROUND(I145*H145,2)</f>
        <v>0</v>
      </c>
      <c r="BL145" s="20" t="s">
        <v>163</v>
      </c>
      <c r="BM145" s="227" t="s">
        <v>1010</v>
      </c>
    </row>
    <row r="146" s="2" customFormat="1" ht="16.5" customHeight="1">
      <c r="A146" s="42"/>
      <c r="B146" s="43"/>
      <c r="C146" s="216" t="s">
        <v>732</v>
      </c>
      <c r="D146" s="216" t="s">
        <v>158</v>
      </c>
      <c r="E146" s="217" t="s">
        <v>2769</v>
      </c>
      <c r="F146" s="218" t="s">
        <v>2770</v>
      </c>
      <c r="G146" s="219" t="s">
        <v>226</v>
      </c>
      <c r="H146" s="220">
        <v>1</v>
      </c>
      <c r="I146" s="221"/>
      <c r="J146" s="222">
        <f>ROUND(I146*H146,2)</f>
        <v>0</v>
      </c>
      <c r="K146" s="218" t="s">
        <v>36</v>
      </c>
      <c r="L146" s="48"/>
      <c r="M146" s="223" t="s">
        <v>36</v>
      </c>
      <c r="N146" s="224" t="s">
        <v>54</v>
      </c>
      <c r="O146" s="88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R146" s="227" t="s">
        <v>163</v>
      </c>
      <c r="AT146" s="227" t="s">
        <v>158</v>
      </c>
      <c r="AU146" s="227" t="s">
        <v>94</v>
      </c>
      <c r="AY146" s="20" t="s">
        <v>156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91</v>
      </c>
      <c r="BK146" s="228">
        <f>ROUND(I146*H146,2)</f>
        <v>0</v>
      </c>
      <c r="BL146" s="20" t="s">
        <v>163</v>
      </c>
      <c r="BM146" s="227" t="s">
        <v>1030</v>
      </c>
    </row>
    <row r="147" s="12" customFormat="1" ht="22.8" customHeight="1">
      <c r="A147" s="12"/>
      <c r="B147" s="200"/>
      <c r="C147" s="201"/>
      <c r="D147" s="202" t="s">
        <v>82</v>
      </c>
      <c r="E147" s="214" t="s">
        <v>2771</v>
      </c>
      <c r="F147" s="214" t="s">
        <v>2772</v>
      </c>
      <c r="G147" s="201"/>
      <c r="H147" s="201"/>
      <c r="I147" s="204"/>
      <c r="J147" s="215">
        <f>BK147</f>
        <v>0</v>
      </c>
      <c r="K147" s="201"/>
      <c r="L147" s="206"/>
      <c r="M147" s="207"/>
      <c r="N147" s="208"/>
      <c r="O147" s="208"/>
      <c r="P147" s="209">
        <f>SUM(P148:P169)</f>
        <v>0</v>
      </c>
      <c r="Q147" s="208"/>
      <c r="R147" s="209">
        <f>SUM(R148:R169)</f>
        <v>0</v>
      </c>
      <c r="S147" s="208"/>
      <c r="T147" s="210">
        <f>SUM(T148:T169)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1" t="s">
        <v>91</v>
      </c>
      <c r="AT147" s="212" t="s">
        <v>82</v>
      </c>
      <c r="AU147" s="212" t="s">
        <v>91</v>
      </c>
      <c r="AY147" s="211" t="s">
        <v>156</v>
      </c>
      <c r="BK147" s="213">
        <f>SUM(BK148:BK169)</f>
        <v>0</v>
      </c>
    </row>
    <row r="148" s="2" customFormat="1" ht="16.5" customHeight="1">
      <c r="A148" s="42"/>
      <c r="B148" s="43"/>
      <c r="C148" s="216" t="s">
        <v>739</v>
      </c>
      <c r="D148" s="216" t="s">
        <v>158</v>
      </c>
      <c r="E148" s="217" t="s">
        <v>2773</v>
      </c>
      <c r="F148" s="218" t="s">
        <v>2774</v>
      </c>
      <c r="G148" s="219" t="s">
        <v>212</v>
      </c>
      <c r="H148" s="220">
        <v>80</v>
      </c>
      <c r="I148" s="221"/>
      <c r="J148" s="222">
        <f>ROUND(I148*H148,2)</f>
        <v>0</v>
      </c>
      <c r="K148" s="218" t="s">
        <v>36</v>
      </c>
      <c r="L148" s="48"/>
      <c r="M148" s="223" t="s">
        <v>36</v>
      </c>
      <c r="N148" s="224" t="s">
        <v>54</v>
      </c>
      <c r="O148" s="88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R148" s="227" t="s">
        <v>163</v>
      </c>
      <c r="AT148" s="227" t="s">
        <v>158</v>
      </c>
      <c r="AU148" s="227" t="s">
        <v>94</v>
      </c>
      <c r="AY148" s="20" t="s">
        <v>156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91</v>
      </c>
      <c r="BK148" s="228">
        <f>ROUND(I148*H148,2)</f>
        <v>0</v>
      </c>
      <c r="BL148" s="20" t="s">
        <v>163</v>
      </c>
      <c r="BM148" s="227" t="s">
        <v>1043</v>
      </c>
    </row>
    <row r="149" s="2" customFormat="1" ht="16.5" customHeight="1">
      <c r="A149" s="42"/>
      <c r="B149" s="43"/>
      <c r="C149" s="216" t="s">
        <v>746</v>
      </c>
      <c r="D149" s="216" t="s">
        <v>158</v>
      </c>
      <c r="E149" s="217" t="s">
        <v>2775</v>
      </c>
      <c r="F149" s="218" t="s">
        <v>2776</v>
      </c>
      <c r="G149" s="219" t="s">
        <v>212</v>
      </c>
      <c r="H149" s="220">
        <v>21</v>
      </c>
      <c r="I149" s="221"/>
      <c r="J149" s="222">
        <f>ROUND(I149*H149,2)</f>
        <v>0</v>
      </c>
      <c r="K149" s="218" t="s">
        <v>36</v>
      </c>
      <c r="L149" s="48"/>
      <c r="M149" s="223" t="s">
        <v>36</v>
      </c>
      <c r="N149" s="224" t="s">
        <v>54</v>
      </c>
      <c r="O149" s="88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27" t="s">
        <v>163</v>
      </c>
      <c r="AT149" s="227" t="s">
        <v>158</v>
      </c>
      <c r="AU149" s="227" t="s">
        <v>94</v>
      </c>
      <c r="AY149" s="20" t="s">
        <v>156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91</v>
      </c>
      <c r="BK149" s="228">
        <f>ROUND(I149*H149,2)</f>
        <v>0</v>
      </c>
      <c r="BL149" s="20" t="s">
        <v>163</v>
      </c>
      <c r="BM149" s="227" t="s">
        <v>1058</v>
      </c>
    </row>
    <row r="150" s="2" customFormat="1" ht="16.5" customHeight="1">
      <c r="A150" s="42"/>
      <c r="B150" s="43"/>
      <c r="C150" s="216" t="s">
        <v>753</v>
      </c>
      <c r="D150" s="216" t="s">
        <v>158</v>
      </c>
      <c r="E150" s="217" t="s">
        <v>2777</v>
      </c>
      <c r="F150" s="218" t="s">
        <v>2778</v>
      </c>
      <c r="G150" s="219" t="s">
        <v>212</v>
      </c>
      <c r="H150" s="220">
        <v>70</v>
      </c>
      <c r="I150" s="221"/>
      <c r="J150" s="222">
        <f>ROUND(I150*H150,2)</f>
        <v>0</v>
      </c>
      <c r="K150" s="218" t="s">
        <v>36</v>
      </c>
      <c r="L150" s="48"/>
      <c r="M150" s="223" t="s">
        <v>36</v>
      </c>
      <c r="N150" s="224" t="s">
        <v>54</v>
      </c>
      <c r="O150" s="88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R150" s="227" t="s">
        <v>163</v>
      </c>
      <c r="AT150" s="227" t="s">
        <v>158</v>
      </c>
      <c r="AU150" s="227" t="s">
        <v>94</v>
      </c>
      <c r="AY150" s="20" t="s">
        <v>156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91</v>
      </c>
      <c r="BK150" s="228">
        <f>ROUND(I150*H150,2)</f>
        <v>0</v>
      </c>
      <c r="BL150" s="20" t="s">
        <v>163</v>
      </c>
      <c r="BM150" s="227" t="s">
        <v>1068</v>
      </c>
    </row>
    <row r="151" s="2" customFormat="1" ht="16.5" customHeight="1">
      <c r="A151" s="42"/>
      <c r="B151" s="43"/>
      <c r="C151" s="216" t="s">
        <v>760</v>
      </c>
      <c r="D151" s="216" t="s">
        <v>158</v>
      </c>
      <c r="E151" s="217" t="s">
        <v>2779</v>
      </c>
      <c r="F151" s="218" t="s">
        <v>2780</v>
      </c>
      <c r="G151" s="219" t="s">
        <v>226</v>
      </c>
      <c r="H151" s="220">
        <v>3</v>
      </c>
      <c r="I151" s="221"/>
      <c r="J151" s="222">
        <f>ROUND(I151*H151,2)</f>
        <v>0</v>
      </c>
      <c r="K151" s="218" t="s">
        <v>36</v>
      </c>
      <c r="L151" s="48"/>
      <c r="M151" s="223" t="s">
        <v>36</v>
      </c>
      <c r="N151" s="224" t="s">
        <v>54</v>
      </c>
      <c r="O151" s="88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R151" s="227" t="s">
        <v>163</v>
      </c>
      <c r="AT151" s="227" t="s">
        <v>158</v>
      </c>
      <c r="AU151" s="227" t="s">
        <v>94</v>
      </c>
      <c r="AY151" s="20" t="s">
        <v>156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91</v>
      </c>
      <c r="BK151" s="228">
        <f>ROUND(I151*H151,2)</f>
        <v>0</v>
      </c>
      <c r="BL151" s="20" t="s">
        <v>163</v>
      </c>
      <c r="BM151" s="227" t="s">
        <v>1086</v>
      </c>
    </row>
    <row r="152" s="2" customFormat="1" ht="16.5" customHeight="1">
      <c r="A152" s="42"/>
      <c r="B152" s="43"/>
      <c r="C152" s="216" t="s">
        <v>770</v>
      </c>
      <c r="D152" s="216" t="s">
        <v>158</v>
      </c>
      <c r="E152" s="217" t="s">
        <v>2781</v>
      </c>
      <c r="F152" s="218" t="s">
        <v>2782</v>
      </c>
      <c r="G152" s="219" t="s">
        <v>226</v>
      </c>
      <c r="H152" s="220">
        <v>3</v>
      </c>
      <c r="I152" s="221"/>
      <c r="J152" s="222">
        <f>ROUND(I152*H152,2)</f>
        <v>0</v>
      </c>
      <c r="K152" s="218" t="s">
        <v>36</v>
      </c>
      <c r="L152" s="48"/>
      <c r="M152" s="223" t="s">
        <v>36</v>
      </c>
      <c r="N152" s="224" t="s">
        <v>54</v>
      </c>
      <c r="O152" s="88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R152" s="227" t="s">
        <v>163</v>
      </c>
      <c r="AT152" s="227" t="s">
        <v>158</v>
      </c>
      <c r="AU152" s="227" t="s">
        <v>94</v>
      </c>
      <c r="AY152" s="20" t="s">
        <v>156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91</v>
      </c>
      <c r="BK152" s="228">
        <f>ROUND(I152*H152,2)</f>
        <v>0</v>
      </c>
      <c r="BL152" s="20" t="s">
        <v>163</v>
      </c>
      <c r="BM152" s="227" t="s">
        <v>1105</v>
      </c>
    </row>
    <row r="153" s="2" customFormat="1" ht="16.5" customHeight="1">
      <c r="A153" s="42"/>
      <c r="B153" s="43"/>
      <c r="C153" s="216" t="s">
        <v>778</v>
      </c>
      <c r="D153" s="216" t="s">
        <v>158</v>
      </c>
      <c r="E153" s="217" t="s">
        <v>2783</v>
      </c>
      <c r="F153" s="218" t="s">
        <v>2784</v>
      </c>
      <c r="G153" s="219" t="s">
        <v>226</v>
      </c>
      <c r="H153" s="220">
        <v>6</v>
      </c>
      <c r="I153" s="221"/>
      <c r="J153" s="222">
        <f>ROUND(I153*H153,2)</f>
        <v>0</v>
      </c>
      <c r="K153" s="218" t="s">
        <v>36</v>
      </c>
      <c r="L153" s="48"/>
      <c r="M153" s="223" t="s">
        <v>36</v>
      </c>
      <c r="N153" s="224" t="s">
        <v>54</v>
      </c>
      <c r="O153" s="88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27" t="s">
        <v>163</v>
      </c>
      <c r="AT153" s="227" t="s">
        <v>158</v>
      </c>
      <c r="AU153" s="227" t="s">
        <v>94</v>
      </c>
      <c r="AY153" s="20" t="s">
        <v>156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91</v>
      </c>
      <c r="BK153" s="228">
        <f>ROUND(I153*H153,2)</f>
        <v>0</v>
      </c>
      <c r="BL153" s="20" t="s">
        <v>163</v>
      </c>
      <c r="BM153" s="227" t="s">
        <v>1116</v>
      </c>
    </row>
    <row r="154" s="2" customFormat="1" ht="16.5" customHeight="1">
      <c r="A154" s="42"/>
      <c r="B154" s="43"/>
      <c r="C154" s="216" t="s">
        <v>783</v>
      </c>
      <c r="D154" s="216" t="s">
        <v>158</v>
      </c>
      <c r="E154" s="217" t="s">
        <v>2785</v>
      </c>
      <c r="F154" s="218" t="s">
        <v>2786</v>
      </c>
      <c r="G154" s="219" t="s">
        <v>226</v>
      </c>
      <c r="H154" s="220">
        <v>80</v>
      </c>
      <c r="I154" s="221"/>
      <c r="J154" s="222">
        <f>ROUND(I154*H154,2)</f>
        <v>0</v>
      </c>
      <c r="K154" s="218" t="s">
        <v>36</v>
      </c>
      <c r="L154" s="48"/>
      <c r="M154" s="223" t="s">
        <v>36</v>
      </c>
      <c r="N154" s="224" t="s">
        <v>54</v>
      </c>
      <c r="O154" s="88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27" t="s">
        <v>163</v>
      </c>
      <c r="AT154" s="227" t="s">
        <v>158</v>
      </c>
      <c r="AU154" s="227" t="s">
        <v>94</v>
      </c>
      <c r="AY154" s="20" t="s">
        <v>156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91</v>
      </c>
      <c r="BK154" s="228">
        <f>ROUND(I154*H154,2)</f>
        <v>0</v>
      </c>
      <c r="BL154" s="20" t="s">
        <v>163</v>
      </c>
      <c r="BM154" s="227" t="s">
        <v>1128</v>
      </c>
    </row>
    <row r="155" s="2" customFormat="1" ht="16.5" customHeight="1">
      <c r="A155" s="42"/>
      <c r="B155" s="43"/>
      <c r="C155" s="216" t="s">
        <v>790</v>
      </c>
      <c r="D155" s="216" t="s">
        <v>158</v>
      </c>
      <c r="E155" s="217" t="s">
        <v>2787</v>
      </c>
      <c r="F155" s="218" t="s">
        <v>2788</v>
      </c>
      <c r="G155" s="219" t="s">
        <v>226</v>
      </c>
      <c r="H155" s="220">
        <v>3</v>
      </c>
      <c r="I155" s="221"/>
      <c r="J155" s="222">
        <f>ROUND(I155*H155,2)</f>
        <v>0</v>
      </c>
      <c r="K155" s="218" t="s">
        <v>36</v>
      </c>
      <c r="L155" s="48"/>
      <c r="M155" s="223" t="s">
        <v>36</v>
      </c>
      <c r="N155" s="224" t="s">
        <v>54</v>
      </c>
      <c r="O155" s="88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R155" s="227" t="s">
        <v>163</v>
      </c>
      <c r="AT155" s="227" t="s">
        <v>158</v>
      </c>
      <c r="AU155" s="227" t="s">
        <v>94</v>
      </c>
      <c r="AY155" s="20" t="s">
        <v>156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91</v>
      </c>
      <c r="BK155" s="228">
        <f>ROUND(I155*H155,2)</f>
        <v>0</v>
      </c>
      <c r="BL155" s="20" t="s">
        <v>163</v>
      </c>
      <c r="BM155" s="227" t="s">
        <v>1138</v>
      </c>
    </row>
    <row r="156" s="2" customFormat="1" ht="16.5" customHeight="1">
      <c r="A156" s="42"/>
      <c r="B156" s="43"/>
      <c r="C156" s="216" t="s">
        <v>808</v>
      </c>
      <c r="D156" s="216" t="s">
        <v>158</v>
      </c>
      <c r="E156" s="217" t="s">
        <v>2789</v>
      </c>
      <c r="F156" s="218" t="s">
        <v>2790</v>
      </c>
      <c r="G156" s="219" t="s">
        <v>226</v>
      </c>
      <c r="H156" s="220">
        <v>25</v>
      </c>
      <c r="I156" s="221"/>
      <c r="J156" s="222">
        <f>ROUND(I156*H156,2)</f>
        <v>0</v>
      </c>
      <c r="K156" s="218" t="s">
        <v>36</v>
      </c>
      <c r="L156" s="48"/>
      <c r="M156" s="223" t="s">
        <v>36</v>
      </c>
      <c r="N156" s="224" t="s">
        <v>54</v>
      </c>
      <c r="O156" s="88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R156" s="227" t="s">
        <v>163</v>
      </c>
      <c r="AT156" s="227" t="s">
        <v>158</v>
      </c>
      <c r="AU156" s="227" t="s">
        <v>94</v>
      </c>
      <c r="AY156" s="20" t="s">
        <v>156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20" t="s">
        <v>91</v>
      </c>
      <c r="BK156" s="228">
        <f>ROUND(I156*H156,2)</f>
        <v>0</v>
      </c>
      <c r="BL156" s="20" t="s">
        <v>163</v>
      </c>
      <c r="BM156" s="227" t="s">
        <v>1149</v>
      </c>
    </row>
    <row r="157" s="2" customFormat="1" ht="16.5" customHeight="1">
      <c r="A157" s="42"/>
      <c r="B157" s="43"/>
      <c r="C157" s="216" t="s">
        <v>821</v>
      </c>
      <c r="D157" s="216" t="s">
        <v>158</v>
      </c>
      <c r="E157" s="217" t="s">
        <v>2791</v>
      </c>
      <c r="F157" s="218" t="s">
        <v>2792</v>
      </c>
      <c r="G157" s="219" t="s">
        <v>226</v>
      </c>
      <c r="H157" s="220">
        <v>1</v>
      </c>
      <c r="I157" s="221"/>
      <c r="J157" s="222">
        <f>ROUND(I157*H157,2)</f>
        <v>0</v>
      </c>
      <c r="K157" s="218" t="s">
        <v>36</v>
      </c>
      <c r="L157" s="48"/>
      <c r="M157" s="223" t="s">
        <v>36</v>
      </c>
      <c r="N157" s="224" t="s">
        <v>54</v>
      </c>
      <c r="O157" s="88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R157" s="227" t="s">
        <v>163</v>
      </c>
      <c r="AT157" s="227" t="s">
        <v>158</v>
      </c>
      <c r="AU157" s="227" t="s">
        <v>94</v>
      </c>
      <c r="AY157" s="20" t="s">
        <v>156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91</v>
      </c>
      <c r="BK157" s="228">
        <f>ROUND(I157*H157,2)</f>
        <v>0</v>
      </c>
      <c r="BL157" s="20" t="s">
        <v>163</v>
      </c>
      <c r="BM157" s="227" t="s">
        <v>1159</v>
      </c>
    </row>
    <row r="158" s="2" customFormat="1" ht="16.5" customHeight="1">
      <c r="A158" s="42"/>
      <c r="B158" s="43"/>
      <c r="C158" s="216" t="s">
        <v>826</v>
      </c>
      <c r="D158" s="216" t="s">
        <v>158</v>
      </c>
      <c r="E158" s="217" t="s">
        <v>2793</v>
      </c>
      <c r="F158" s="218" t="s">
        <v>2794</v>
      </c>
      <c r="G158" s="219" t="s">
        <v>226</v>
      </c>
      <c r="H158" s="220">
        <v>1</v>
      </c>
      <c r="I158" s="221"/>
      <c r="J158" s="222">
        <f>ROUND(I158*H158,2)</f>
        <v>0</v>
      </c>
      <c r="K158" s="218" t="s">
        <v>36</v>
      </c>
      <c r="L158" s="48"/>
      <c r="M158" s="223" t="s">
        <v>36</v>
      </c>
      <c r="N158" s="224" t="s">
        <v>54</v>
      </c>
      <c r="O158" s="88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27" t="s">
        <v>163</v>
      </c>
      <c r="AT158" s="227" t="s">
        <v>158</v>
      </c>
      <c r="AU158" s="227" t="s">
        <v>94</v>
      </c>
      <c r="AY158" s="20" t="s">
        <v>156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91</v>
      </c>
      <c r="BK158" s="228">
        <f>ROUND(I158*H158,2)</f>
        <v>0</v>
      </c>
      <c r="BL158" s="20" t="s">
        <v>163</v>
      </c>
      <c r="BM158" s="227" t="s">
        <v>1181</v>
      </c>
    </row>
    <row r="159" s="2" customFormat="1" ht="16.5" customHeight="1">
      <c r="A159" s="42"/>
      <c r="B159" s="43"/>
      <c r="C159" s="216" t="s">
        <v>834</v>
      </c>
      <c r="D159" s="216" t="s">
        <v>158</v>
      </c>
      <c r="E159" s="217" t="s">
        <v>2795</v>
      </c>
      <c r="F159" s="218" t="s">
        <v>2796</v>
      </c>
      <c r="G159" s="219" t="s">
        <v>226</v>
      </c>
      <c r="H159" s="220">
        <v>3</v>
      </c>
      <c r="I159" s="221"/>
      <c r="J159" s="222">
        <f>ROUND(I159*H159,2)</f>
        <v>0</v>
      </c>
      <c r="K159" s="218" t="s">
        <v>36</v>
      </c>
      <c r="L159" s="48"/>
      <c r="M159" s="223" t="s">
        <v>36</v>
      </c>
      <c r="N159" s="224" t="s">
        <v>54</v>
      </c>
      <c r="O159" s="88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R159" s="227" t="s">
        <v>163</v>
      </c>
      <c r="AT159" s="227" t="s">
        <v>158</v>
      </c>
      <c r="AU159" s="227" t="s">
        <v>94</v>
      </c>
      <c r="AY159" s="20" t="s">
        <v>156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20" t="s">
        <v>91</v>
      </c>
      <c r="BK159" s="228">
        <f>ROUND(I159*H159,2)</f>
        <v>0</v>
      </c>
      <c r="BL159" s="20" t="s">
        <v>163</v>
      </c>
      <c r="BM159" s="227" t="s">
        <v>1191</v>
      </c>
    </row>
    <row r="160" s="2" customFormat="1" ht="16.5" customHeight="1">
      <c r="A160" s="42"/>
      <c r="B160" s="43"/>
      <c r="C160" s="216" t="s">
        <v>839</v>
      </c>
      <c r="D160" s="216" t="s">
        <v>158</v>
      </c>
      <c r="E160" s="217" t="s">
        <v>2797</v>
      </c>
      <c r="F160" s="218" t="s">
        <v>2798</v>
      </c>
      <c r="G160" s="219" t="s">
        <v>226</v>
      </c>
      <c r="H160" s="220">
        <v>1</v>
      </c>
      <c r="I160" s="221"/>
      <c r="J160" s="222">
        <f>ROUND(I160*H160,2)</f>
        <v>0</v>
      </c>
      <c r="K160" s="218" t="s">
        <v>36</v>
      </c>
      <c r="L160" s="48"/>
      <c r="M160" s="223" t="s">
        <v>36</v>
      </c>
      <c r="N160" s="224" t="s">
        <v>54</v>
      </c>
      <c r="O160" s="88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27" t="s">
        <v>163</v>
      </c>
      <c r="AT160" s="227" t="s">
        <v>158</v>
      </c>
      <c r="AU160" s="227" t="s">
        <v>94</v>
      </c>
      <c r="AY160" s="20" t="s">
        <v>156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0" t="s">
        <v>91</v>
      </c>
      <c r="BK160" s="228">
        <f>ROUND(I160*H160,2)</f>
        <v>0</v>
      </c>
      <c r="BL160" s="20" t="s">
        <v>163</v>
      </c>
      <c r="BM160" s="227" t="s">
        <v>1204</v>
      </c>
    </row>
    <row r="161" s="2" customFormat="1" ht="16.5" customHeight="1">
      <c r="A161" s="42"/>
      <c r="B161" s="43"/>
      <c r="C161" s="216" t="s">
        <v>848</v>
      </c>
      <c r="D161" s="216" t="s">
        <v>158</v>
      </c>
      <c r="E161" s="217" t="s">
        <v>2799</v>
      </c>
      <c r="F161" s="218" t="s">
        <v>2800</v>
      </c>
      <c r="G161" s="219" t="s">
        <v>226</v>
      </c>
      <c r="H161" s="220">
        <v>3</v>
      </c>
      <c r="I161" s="221"/>
      <c r="J161" s="222">
        <f>ROUND(I161*H161,2)</f>
        <v>0</v>
      </c>
      <c r="K161" s="218" t="s">
        <v>36</v>
      </c>
      <c r="L161" s="48"/>
      <c r="M161" s="223" t="s">
        <v>36</v>
      </c>
      <c r="N161" s="224" t="s">
        <v>54</v>
      </c>
      <c r="O161" s="88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R161" s="227" t="s">
        <v>163</v>
      </c>
      <c r="AT161" s="227" t="s">
        <v>158</v>
      </c>
      <c r="AU161" s="227" t="s">
        <v>94</v>
      </c>
      <c r="AY161" s="20" t="s">
        <v>156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20" t="s">
        <v>91</v>
      </c>
      <c r="BK161" s="228">
        <f>ROUND(I161*H161,2)</f>
        <v>0</v>
      </c>
      <c r="BL161" s="20" t="s">
        <v>163</v>
      </c>
      <c r="BM161" s="227" t="s">
        <v>1218</v>
      </c>
    </row>
    <row r="162" s="2" customFormat="1" ht="16.5" customHeight="1">
      <c r="A162" s="42"/>
      <c r="B162" s="43"/>
      <c r="C162" s="216" t="s">
        <v>854</v>
      </c>
      <c r="D162" s="216" t="s">
        <v>158</v>
      </c>
      <c r="E162" s="217" t="s">
        <v>2801</v>
      </c>
      <c r="F162" s="218" t="s">
        <v>2802</v>
      </c>
      <c r="G162" s="219" t="s">
        <v>226</v>
      </c>
      <c r="H162" s="220">
        <v>1</v>
      </c>
      <c r="I162" s="221"/>
      <c r="J162" s="222">
        <f>ROUND(I162*H162,2)</f>
        <v>0</v>
      </c>
      <c r="K162" s="218" t="s">
        <v>36</v>
      </c>
      <c r="L162" s="48"/>
      <c r="M162" s="223" t="s">
        <v>36</v>
      </c>
      <c r="N162" s="224" t="s">
        <v>54</v>
      </c>
      <c r="O162" s="88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R162" s="227" t="s">
        <v>163</v>
      </c>
      <c r="AT162" s="227" t="s">
        <v>158</v>
      </c>
      <c r="AU162" s="227" t="s">
        <v>94</v>
      </c>
      <c r="AY162" s="20" t="s">
        <v>156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0" t="s">
        <v>91</v>
      </c>
      <c r="BK162" s="228">
        <f>ROUND(I162*H162,2)</f>
        <v>0</v>
      </c>
      <c r="BL162" s="20" t="s">
        <v>163</v>
      </c>
      <c r="BM162" s="227" t="s">
        <v>1228</v>
      </c>
    </row>
    <row r="163" s="2" customFormat="1" ht="16.5" customHeight="1">
      <c r="A163" s="42"/>
      <c r="B163" s="43"/>
      <c r="C163" s="216" t="s">
        <v>865</v>
      </c>
      <c r="D163" s="216" t="s">
        <v>158</v>
      </c>
      <c r="E163" s="217" t="s">
        <v>2803</v>
      </c>
      <c r="F163" s="218" t="s">
        <v>2804</v>
      </c>
      <c r="G163" s="219" t="s">
        <v>226</v>
      </c>
      <c r="H163" s="220">
        <v>3</v>
      </c>
      <c r="I163" s="221"/>
      <c r="J163" s="222">
        <f>ROUND(I163*H163,2)</f>
        <v>0</v>
      </c>
      <c r="K163" s="218" t="s">
        <v>36</v>
      </c>
      <c r="L163" s="48"/>
      <c r="M163" s="223" t="s">
        <v>36</v>
      </c>
      <c r="N163" s="224" t="s">
        <v>54</v>
      </c>
      <c r="O163" s="88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27" t="s">
        <v>163</v>
      </c>
      <c r="AT163" s="227" t="s">
        <v>158</v>
      </c>
      <c r="AU163" s="227" t="s">
        <v>94</v>
      </c>
      <c r="AY163" s="20" t="s">
        <v>156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91</v>
      </c>
      <c r="BK163" s="228">
        <f>ROUND(I163*H163,2)</f>
        <v>0</v>
      </c>
      <c r="BL163" s="20" t="s">
        <v>163</v>
      </c>
      <c r="BM163" s="227" t="s">
        <v>1238</v>
      </c>
    </row>
    <row r="164" s="2" customFormat="1" ht="16.5" customHeight="1">
      <c r="A164" s="42"/>
      <c r="B164" s="43"/>
      <c r="C164" s="216" t="s">
        <v>870</v>
      </c>
      <c r="D164" s="216" t="s">
        <v>158</v>
      </c>
      <c r="E164" s="217" t="s">
        <v>2805</v>
      </c>
      <c r="F164" s="218" t="s">
        <v>2806</v>
      </c>
      <c r="G164" s="219" t="s">
        <v>212</v>
      </c>
      <c r="H164" s="220">
        <v>9</v>
      </c>
      <c r="I164" s="221"/>
      <c r="J164" s="222">
        <f>ROUND(I164*H164,2)</f>
        <v>0</v>
      </c>
      <c r="K164" s="218" t="s">
        <v>36</v>
      </c>
      <c r="L164" s="48"/>
      <c r="M164" s="223" t="s">
        <v>36</v>
      </c>
      <c r="N164" s="224" t="s">
        <v>54</v>
      </c>
      <c r="O164" s="88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27" t="s">
        <v>163</v>
      </c>
      <c r="AT164" s="227" t="s">
        <v>158</v>
      </c>
      <c r="AU164" s="227" t="s">
        <v>94</v>
      </c>
      <c r="AY164" s="20" t="s">
        <v>156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0" t="s">
        <v>91</v>
      </c>
      <c r="BK164" s="228">
        <f>ROUND(I164*H164,2)</f>
        <v>0</v>
      </c>
      <c r="BL164" s="20" t="s">
        <v>163</v>
      </c>
      <c r="BM164" s="227" t="s">
        <v>1250</v>
      </c>
    </row>
    <row r="165" s="2" customFormat="1" ht="16.5" customHeight="1">
      <c r="A165" s="42"/>
      <c r="B165" s="43"/>
      <c r="C165" s="216" t="s">
        <v>502</v>
      </c>
      <c r="D165" s="216" t="s">
        <v>158</v>
      </c>
      <c r="E165" s="217" t="s">
        <v>2807</v>
      </c>
      <c r="F165" s="218" t="s">
        <v>2808</v>
      </c>
      <c r="G165" s="219" t="s">
        <v>212</v>
      </c>
      <c r="H165" s="220">
        <v>9</v>
      </c>
      <c r="I165" s="221"/>
      <c r="J165" s="222">
        <f>ROUND(I165*H165,2)</f>
        <v>0</v>
      </c>
      <c r="K165" s="218" t="s">
        <v>36</v>
      </c>
      <c r="L165" s="48"/>
      <c r="M165" s="223" t="s">
        <v>36</v>
      </c>
      <c r="N165" s="224" t="s">
        <v>54</v>
      </c>
      <c r="O165" s="88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R165" s="227" t="s">
        <v>163</v>
      </c>
      <c r="AT165" s="227" t="s">
        <v>158</v>
      </c>
      <c r="AU165" s="227" t="s">
        <v>94</v>
      </c>
      <c r="AY165" s="20" t="s">
        <v>156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20" t="s">
        <v>91</v>
      </c>
      <c r="BK165" s="228">
        <f>ROUND(I165*H165,2)</f>
        <v>0</v>
      </c>
      <c r="BL165" s="20" t="s">
        <v>163</v>
      </c>
      <c r="BM165" s="227" t="s">
        <v>1265</v>
      </c>
    </row>
    <row r="166" s="2" customFormat="1" ht="16.5" customHeight="1">
      <c r="A166" s="42"/>
      <c r="B166" s="43"/>
      <c r="C166" s="216" t="s">
        <v>880</v>
      </c>
      <c r="D166" s="216" t="s">
        <v>158</v>
      </c>
      <c r="E166" s="217" t="s">
        <v>2809</v>
      </c>
      <c r="F166" s="218" t="s">
        <v>2810</v>
      </c>
      <c r="G166" s="219" t="s">
        <v>190</v>
      </c>
      <c r="H166" s="220">
        <v>4</v>
      </c>
      <c r="I166" s="221"/>
      <c r="J166" s="222">
        <f>ROUND(I166*H166,2)</f>
        <v>0</v>
      </c>
      <c r="K166" s="218" t="s">
        <v>36</v>
      </c>
      <c r="L166" s="48"/>
      <c r="M166" s="223" t="s">
        <v>36</v>
      </c>
      <c r="N166" s="224" t="s">
        <v>54</v>
      </c>
      <c r="O166" s="88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R166" s="227" t="s">
        <v>163</v>
      </c>
      <c r="AT166" s="227" t="s">
        <v>158</v>
      </c>
      <c r="AU166" s="227" t="s">
        <v>94</v>
      </c>
      <c r="AY166" s="20" t="s">
        <v>156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20" t="s">
        <v>91</v>
      </c>
      <c r="BK166" s="228">
        <f>ROUND(I166*H166,2)</f>
        <v>0</v>
      </c>
      <c r="BL166" s="20" t="s">
        <v>163</v>
      </c>
      <c r="BM166" s="227" t="s">
        <v>1293</v>
      </c>
    </row>
    <row r="167" s="2" customFormat="1" ht="16.5" customHeight="1">
      <c r="A167" s="42"/>
      <c r="B167" s="43"/>
      <c r="C167" s="216" t="s">
        <v>885</v>
      </c>
      <c r="D167" s="216" t="s">
        <v>158</v>
      </c>
      <c r="E167" s="217" t="s">
        <v>2811</v>
      </c>
      <c r="F167" s="218" t="s">
        <v>2812</v>
      </c>
      <c r="G167" s="219" t="s">
        <v>190</v>
      </c>
      <c r="H167" s="220">
        <v>1</v>
      </c>
      <c r="I167" s="221"/>
      <c r="J167" s="222">
        <f>ROUND(I167*H167,2)</f>
        <v>0</v>
      </c>
      <c r="K167" s="218" t="s">
        <v>36</v>
      </c>
      <c r="L167" s="48"/>
      <c r="M167" s="223" t="s">
        <v>36</v>
      </c>
      <c r="N167" s="224" t="s">
        <v>54</v>
      </c>
      <c r="O167" s="88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R167" s="227" t="s">
        <v>163</v>
      </c>
      <c r="AT167" s="227" t="s">
        <v>158</v>
      </c>
      <c r="AU167" s="227" t="s">
        <v>94</v>
      </c>
      <c r="AY167" s="20" t="s">
        <v>156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91</v>
      </c>
      <c r="BK167" s="228">
        <f>ROUND(I167*H167,2)</f>
        <v>0</v>
      </c>
      <c r="BL167" s="20" t="s">
        <v>163</v>
      </c>
      <c r="BM167" s="227" t="s">
        <v>1303</v>
      </c>
    </row>
    <row r="168" s="2" customFormat="1" ht="16.5" customHeight="1">
      <c r="A168" s="42"/>
      <c r="B168" s="43"/>
      <c r="C168" s="216" t="s">
        <v>895</v>
      </c>
      <c r="D168" s="216" t="s">
        <v>158</v>
      </c>
      <c r="E168" s="217" t="s">
        <v>2813</v>
      </c>
      <c r="F168" s="218" t="s">
        <v>2768</v>
      </c>
      <c r="G168" s="219" t="s">
        <v>226</v>
      </c>
      <c r="H168" s="220">
        <v>1</v>
      </c>
      <c r="I168" s="221"/>
      <c r="J168" s="222">
        <f>ROUND(I168*H168,2)</f>
        <v>0</v>
      </c>
      <c r="K168" s="218" t="s">
        <v>36</v>
      </c>
      <c r="L168" s="48"/>
      <c r="M168" s="223" t="s">
        <v>36</v>
      </c>
      <c r="N168" s="224" t="s">
        <v>54</v>
      </c>
      <c r="O168" s="88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27" t="s">
        <v>163</v>
      </c>
      <c r="AT168" s="227" t="s">
        <v>158</v>
      </c>
      <c r="AU168" s="227" t="s">
        <v>94</v>
      </c>
      <c r="AY168" s="20" t="s">
        <v>156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20" t="s">
        <v>91</v>
      </c>
      <c r="BK168" s="228">
        <f>ROUND(I168*H168,2)</f>
        <v>0</v>
      </c>
      <c r="BL168" s="20" t="s">
        <v>163</v>
      </c>
      <c r="BM168" s="227" t="s">
        <v>1317</v>
      </c>
    </row>
    <row r="169" s="2" customFormat="1" ht="16.5" customHeight="1">
      <c r="A169" s="42"/>
      <c r="B169" s="43"/>
      <c r="C169" s="216" t="s">
        <v>901</v>
      </c>
      <c r="D169" s="216" t="s">
        <v>158</v>
      </c>
      <c r="E169" s="217" t="s">
        <v>2814</v>
      </c>
      <c r="F169" s="218" t="s">
        <v>2815</v>
      </c>
      <c r="G169" s="219" t="s">
        <v>226</v>
      </c>
      <c r="H169" s="220">
        <v>1</v>
      </c>
      <c r="I169" s="221"/>
      <c r="J169" s="222">
        <f>ROUND(I169*H169,2)</f>
        <v>0</v>
      </c>
      <c r="K169" s="218" t="s">
        <v>36</v>
      </c>
      <c r="L169" s="48"/>
      <c r="M169" s="223" t="s">
        <v>36</v>
      </c>
      <c r="N169" s="224" t="s">
        <v>54</v>
      </c>
      <c r="O169" s="88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R169" s="227" t="s">
        <v>163</v>
      </c>
      <c r="AT169" s="227" t="s">
        <v>158</v>
      </c>
      <c r="AU169" s="227" t="s">
        <v>94</v>
      </c>
      <c r="AY169" s="20" t="s">
        <v>156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0" t="s">
        <v>91</v>
      </c>
      <c r="BK169" s="228">
        <f>ROUND(I169*H169,2)</f>
        <v>0</v>
      </c>
      <c r="BL169" s="20" t="s">
        <v>163</v>
      </c>
      <c r="BM169" s="227" t="s">
        <v>1329</v>
      </c>
    </row>
    <row r="170" s="12" customFormat="1" ht="25.92" customHeight="1">
      <c r="A170" s="12"/>
      <c r="B170" s="200"/>
      <c r="C170" s="201"/>
      <c r="D170" s="202" t="s">
        <v>82</v>
      </c>
      <c r="E170" s="203" t="s">
        <v>2816</v>
      </c>
      <c r="F170" s="203" t="s">
        <v>2817</v>
      </c>
      <c r="G170" s="201"/>
      <c r="H170" s="201"/>
      <c r="I170" s="204"/>
      <c r="J170" s="205">
        <f>BK170</f>
        <v>0</v>
      </c>
      <c r="K170" s="201"/>
      <c r="L170" s="206"/>
      <c r="M170" s="207"/>
      <c r="N170" s="208"/>
      <c r="O170" s="208"/>
      <c r="P170" s="209">
        <f>P171</f>
        <v>0</v>
      </c>
      <c r="Q170" s="208"/>
      <c r="R170" s="209">
        <f>R171</f>
        <v>0</v>
      </c>
      <c r="S170" s="208"/>
      <c r="T170" s="210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1" t="s">
        <v>91</v>
      </c>
      <c r="AT170" s="212" t="s">
        <v>82</v>
      </c>
      <c r="AU170" s="212" t="s">
        <v>83</v>
      </c>
      <c r="AY170" s="211" t="s">
        <v>156</v>
      </c>
      <c r="BK170" s="213">
        <f>BK171</f>
        <v>0</v>
      </c>
    </row>
    <row r="171" s="12" customFormat="1" ht="22.8" customHeight="1">
      <c r="A171" s="12"/>
      <c r="B171" s="200"/>
      <c r="C171" s="201"/>
      <c r="D171" s="202" t="s">
        <v>82</v>
      </c>
      <c r="E171" s="214" t="s">
        <v>2818</v>
      </c>
      <c r="F171" s="214" t="s">
        <v>2819</v>
      </c>
      <c r="G171" s="201"/>
      <c r="H171" s="201"/>
      <c r="I171" s="204"/>
      <c r="J171" s="215">
        <f>BK171</f>
        <v>0</v>
      </c>
      <c r="K171" s="201"/>
      <c r="L171" s="206"/>
      <c r="M171" s="207"/>
      <c r="N171" s="208"/>
      <c r="O171" s="208"/>
      <c r="P171" s="209">
        <f>SUM(P172:P173)</f>
        <v>0</v>
      </c>
      <c r="Q171" s="208"/>
      <c r="R171" s="209">
        <f>SUM(R172:R173)</f>
        <v>0</v>
      </c>
      <c r="S171" s="208"/>
      <c r="T171" s="210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1" t="s">
        <v>91</v>
      </c>
      <c r="AT171" s="212" t="s">
        <v>82</v>
      </c>
      <c r="AU171" s="212" t="s">
        <v>91</v>
      </c>
      <c r="AY171" s="211" t="s">
        <v>156</v>
      </c>
      <c r="BK171" s="213">
        <f>SUM(BK172:BK173)</f>
        <v>0</v>
      </c>
    </row>
    <row r="172" s="2" customFormat="1" ht="16.5" customHeight="1">
      <c r="A172" s="42"/>
      <c r="B172" s="43"/>
      <c r="C172" s="216" t="s">
        <v>914</v>
      </c>
      <c r="D172" s="216" t="s">
        <v>158</v>
      </c>
      <c r="E172" s="217" t="s">
        <v>2820</v>
      </c>
      <c r="F172" s="218" t="s">
        <v>2821</v>
      </c>
      <c r="G172" s="219" t="s">
        <v>226</v>
      </c>
      <c r="H172" s="220">
        <v>3</v>
      </c>
      <c r="I172" s="221"/>
      <c r="J172" s="222">
        <f>ROUND(I172*H172,2)</f>
        <v>0</v>
      </c>
      <c r="K172" s="218" t="s">
        <v>36</v>
      </c>
      <c r="L172" s="48"/>
      <c r="M172" s="223" t="s">
        <v>36</v>
      </c>
      <c r="N172" s="224" t="s">
        <v>54</v>
      </c>
      <c r="O172" s="88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R172" s="227" t="s">
        <v>163</v>
      </c>
      <c r="AT172" s="227" t="s">
        <v>158</v>
      </c>
      <c r="AU172" s="227" t="s">
        <v>94</v>
      </c>
      <c r="AY172" s="20" t="s">
        <v>156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20" t="s">
        <v>91</v>
      </c>
      <c r="BK172" s="228">
        <f>ROUND(I172*H172,2)</f>
        <v>0</v>
      </c>
      <c r="BL172" s="20" t="s">
        <v>163</v>
      </c>
      <c r="BM172" s="227" t="s">
        <v>1341</v>
      </c>
    </row>
    <row r="173" s="2" customFormat="1" ht="16.5" customHeight="1">
      <c r="A173" s="42"/>
      <c r="B173" s="43"/>
      <c r="C173" s="216" t="s">
        <v>920</v>
      </c>
      <c r="D173" s="216" t="s">
        <v>158</v>
      </c>
      <c r="E173" s="217" t="s">
        <v>2822</v>
      </c>
      <c r="F173" s="218" t="s">
        <v>2823</v>
      </c>
      <c r="G173" s="219" t="s">
        <v>226</v>
      </c>
      <c r="H173" s="220">
        <v>2</v>
      </c>
      <c r="I173" s="221"/>
      <c r="J173" s="222">
        <f>ROUND(I173*H173,2)</f>
        <v>0</v>
      </c>
      <c r="K173" s="218" t="s">
        <v>36</v>
      </c>
      <c r="L173" s="48"/>
      <c r="M173" s="223" t="s">
        <v>36</v>
      </c>
      <c r="N173" s="224" t="s">
        <v>54</v>
      </c>
      <c r="O173" s="88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R173" s="227" t="s">
        <v>163</v>
      </c>
      <c r="AT173" s="227" t="s">
        <v>158</v>
      </c>
      <c r="AU173" s="227" t="s">
        <v>94</v>
      </c>
      <c r="AY173" s="20" t="s">
        <v>156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20" t="s">
        <v>91</v>
      </c>
      <c r="BK173" s="228">
        <f>ROUND(I173*H173,2)</f>
        <v>0</v>
      </c>
      <c r="BL173" s="20" t="s">
        <v>163</v>
      </c>
      <c r="BM173" s="227" t="s">
        <v>1351</v>
      </c>
    </row>
    <row r="174" s="12" customFormat="1" ht="25.92" customHeight="1">
      <c r="A174" s="12"/>
      <c r="B174" s="200"/>
      <c r="C174" s="201"/>
      <c r="D174" s="202" t="s">
        <v>82</v>
      </c>
      <c r="E174" s="203" t="s">
        <v>2824</v>
      </c>
      <c r="F174" s="203" t="s">
        <v>2825</v>
      </c>
      <c r="G174" s="201"/>
      <c r="H174" s="201"/>
      <c r="I174" s="204"/>
      <c r="J174" s="205">
        <f>BK174</f>
        <v>0</v>
      </c>
      <c r="K174" s="201"/>
      <c r="L174" s="206"/>
      <c r="M174" s="207"/>
      <c r="N174" s="208"/>
      <c r="O174" s="208"/>
      <c r="P174" s="209">
        <f>SUM(P175:P180)</f>
        <v>0</v>
      </c>
      <c r="Q174" s="208"/>
      <c r="R174" s="209">
        <f>SUM(R175:R180)</f>
        <v>0</v>
      </c>
      <c r="S174" s="208"/>
      <c r="T174" s="210">
        <f>SUM(T175:T180)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1" t="s">
        <v>91</v>
      </c>
      <c r="AT174" s="212" t="s">
        <v>82</v>
      </c>
      <c r="AU174" s="212" t="s">
        <v>83</v>
      </c>
      <c r="AY174" s="211" t="s">
        <v>156</v>
      </c>
      <c r="BK174" s="213">
        <f>SUM(BK175:BK180)</f>
        <v>0</v>
      </c>
    </row>
    <row r="175" s="2" customFormat="1" ht="16.5" customHeight="1">
      <c r="A175" s="42"/>
      <c r="B175" s="43"/>
      <c r="C175" s="216" t="s">
        <v>926</v>
      </c>
      <c r="D175" s="216" t="s">
        <v>158</v>
      </c>
      <c r="E175" s="217" t="s">
        <v>2826</v>
      </c>
      <c r="F175" s="218" t="s">
        <v>2827</v>
      </c>
      <c r="G175" s="219" t="s">
        <v>226</v>
      </c>
      <c r="H175" s="220">
        <v>1</v>
      </c>
      <c r="I175" s="221"/>
      <c r="J175" s="222">
        <f>ROUND(I175*H175,2)</f>
        <v>0</v>
      </c>
      <c r="K175" s="218" t="s">
        <v>36</v>
      </c>
      <c r="L175" s="48"/>
      <c r="M175" s="223" t="s">
        <v>36</v>
      </c>
      <c r="N175" s="224" t="s">
        <v>54</v>
      </c>
      <c r="O175" s="88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R175" s="227" t="s">
        <v>163</v>
      </c>
      <c r="AT175" s="227" t="s">
        <v>158</v>
      </c>
      <c r="AU175" s="227" t="s">
        <v>91</v>
      </c>
      <c r="AY175" s="20" t="s">
        <v>156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20" t="s">
        <v>91</v>
      </c>
      <c r="BK175" s="228">
        <f>ROUND(I175*H175,2)</f>
        <v>0</v>
      </c>
      <c r="BL175" s="20" t="s">
        <v>163</v>
      </c>
      <c r="BM175" s="227" t="s">
        <v>1359</v>
      </c>
    </row>
    <row r="176" s="2" customFormat="1" ht="16.5" customHeight="1">
      <c r="A176" s="42"/>
      <c r="B176" s="43"/>
      <c r="C176" s="216" t="s">
        <v>931</v>
      </c>
      <c r="D176" s="216" t="s">
        <v>158</v>
      </c>
      <c r="E176" s="217" t="s">
        <v>2828</v>
      </c>
      <c r="F176" s="218" t="s">
        <v>2829</v>
      </c>
      <c r="G176" s="219" t="s">
        <v>226</v>
      </c>
      <c r="H176" s="220">
        <v>1</v>
      </c>
      <c r="I176" s="221"/>
      <c r="J176" s="222">
        <f>ROUND(I176*H176,2)</f>
        <v>0</v>
      </c>
      <c r="K176" s="218" t="s">
        <v>36</v>
      </c>
      <c r="L176" s="48"/>
      <c r="M176" s="223" t="s">
        <v>36</v>
      </c>
      <c r="N176" s="224" t="s">
        <v>54</v>
      </c>
      <c r="O176" s="88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27" t="s">
        <v>163</v>
      </c>
      <c r="AT176" s="227" t="s">
        <v>158</v>
      </c>
      <c r="AU176" s="227" t="s">
        <v>91</v>
      </c>
      <c r="AY176" s="20" t="s">
        <v>156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91</v>
      </c>
      <c r="BK176" s="228">
        <f>ROUND(I176*H176,2)</f>
        <v>0</v>
      </c>
      <c r="BL176" s="20" t="s">
        <v>163</v>
      </c>
      <c r="BM176" s="227" t="s">
        <v>1375</v>
      </c>
    </row>
    <row r="177" s="2" customFormat="1" ht="16.5" customHeight="1">
      <c r="A177" s="42"/>
      <c r="B177" s="43"/>
      <c r="C177" s="216" t="s">
        <v>936</v>
      </c>
      <c r="D177" s="216" t="s">
        <v>158</v>
      </c>
      <c r="E177" s="217" t="s">
        <v>2830</v>
      </c>
      <c r="F177" s="218" t="s">
        <v>2831</v>
      </c>
      <c r="G177" s="219" t="s">
        <v>226</v>
      </c>
      <c r="H177" s="220">
        <v>1</v>
      </c>
      <c r="I177" s="221"/>
      <c r="J177" s="222">
        <f>ROUND(I177*H177,2)</f>
        <v>0</v>
      </c>
      <c r="K177" s="218" t="s">
        <v>36</v>
      </c>
      <c r="L177" s="48"/>
      <c r="M177" s="223" t="s">
        <v>36</v>
      </c>
      <c r="N177" s="224" t="s">
        <v>54</v>
      </c>
      <c r="O177" s="88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R177" s="227" t="s">
        <v>163</v>
      </c>
      <c r="AT177" s="227" t="s">
        <v>158</v>
      </c>
      <c r="AU177" s="227" t="s">
        <v>91</v>
      </c>
      <c r="AY177" s="20" t="s">
        <v>156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20" t="s">
        <v>91</v>
      </c>
      <c r="BK177" s="228">
        <f>ROUND(I177*H177,2)</f>
        <v>0</v>
      </c>
      <c r="BL177" s="20" t="s">
        <v>163</v>
      </c>
      <c r="BM177" s="227" t="s">
        <v>1384</v>
      </c>
    </row>
    <row r="178" s="2" customFormat="1" ht="16.5" customHeight="1">
      <c r="A178" s="42"/>
      <c r="B178" s="43"/>
      <c r="C178" s="216" t="s">
        <v>951</v>
      </c>
      <c r="D178" s="216" t="s">
        <v>158</v>
      </c>
      <c r="E178" s="217" t="s">
        <v>2832</v>
      </c>
      <c r="F178" s="218" t="s">
        <v>2833</v>
      </c>
      <c r="G178" s="219" t="s">
        <v>226</v>
      </c>
      <c r="H178" s="220">
        <v>1</v>
      </c>
      <c r="I178" s="221"/>
      <c r="J178" s="222">
        <f>ROUND(I178*H178,2)</f>
        <v>0</v>
      </c>
      <c r="K178" s="218" t="s">
        <v>36</v>
      </c>
      <c r="L178" s="48"/>
      <c r="M178" s="223" t="s">
        <v>36</v>
      </c>
      <c r="N178" s="224" t="s">
        <v>54</v>
      </c>
      <c r="O178" s="88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27" t="s">
        <v>163</v>
      </c>
      <c r="AT178" s="227" t="s">
        <v>158</v>
      </c>
      <c r="AU178" s="227" t="s">
        <v>91</v>
      </c>
      <c r="AY178" s="20" t="s">
        <v>156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0" t="s">
        <v>91</v>
      </c>
      <c r="BK178" s="228">
        <f>ROUND(I178*H178,2)</f>
        <v>0</v>
      </c>
      <c r="BL178" s="20" t="s">
        <v>163</v>
      </c>
      <c r="BM178" s="227" t="s">
        <v>1393</v>
      </c>
    </row>
    <row r="179" s="2" customFormat="1" ht="16.5" customHeight="1">
      <c r="A179" s="42"/>
      <c r="B179" s="43"/>
      <c r="C179" s="216" t="s">
        <v>957</v>
      </c>
      <c r="D179" s="216" t="s">
        <v>158</v>
      </c>
      <c r="E179" s="217" t="s">
        <v>2834</v>
      </c>
      <c r="F179" s="218" t="s">
        <v>2835</v>
      </c>
      <c r="G179" s="219" t="s">
        <v>226</v>
      </c>
      <c r="H179" s="220">
        <v>1</v>
      </c>
      <c r="I179" s="221"/>
      <c r="J179" s="222">
        <f>ROUND(I179*H179,2)</f>
        <v>0</v>
      </c>
      <c r="K179" s="218" t="s">
        <v>36</v>
      </c>
      <c r="L179" s="48"/>
      <c r="M179" s="223" t="s">
        <v>36</v>
      </c>
      <c r="N179" s="224" t="s">
        <v>54</v>
      </c>
      <c r="O179" s="88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R179" s="227" t="s">
        <v>163</v>
      </c>
      <c r="AT179" s="227" t="s">
        <v>158</v>
      </c>
      <c r="AU179" s="227" t="s">
        <v>91</v>
      </c>
      <c r="AY179" s="20" t="s">
        <v>156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20" t="s">
        <v>91</v>
      </c>
      <c r="BK179" s="228">
        <f>ROUND(I179*H179,2)</f>
        <v>0</v>
      </c>
      <c r="BL179" s="20" t="s">
        <v>163</v>
      </c>
      <c r="BM179" s="227" t="s">
        <v>1403</v>
      </c>
    </row>
    <row r="180" s="2" customFormat="1" ht="16.5" customHeight="1">
      <c r="A180" s="42"/>
      <c r="B180" s="43"/>
      <c r="C180" s="216" t="s">
        <v>963</v>
      </c>
      <c r="D180" s="216" t="s">
        <v>158</v>
      </c>
      <c r="E180" s="217" t="s">
        <v>2836</v>
      </c>
      <c r="F180" s="218" t="s">
        <v>2837</v>
      </c>
      <c r="G180" s="219" t="s">
        <v>436</v>
      </c>
      <c r="H180" s="220">
        <v>40</v>
      </c>
      <c r="I180" s="221"/>
      <c r="J180" s="222">
        <f>ROUND(I180*H180,2)</f>
        <v>0</v>
      </c>
      <c r="K180" s="218" t="s">
        <v>36</v>
      </c>
      <c r="L180" s="48"/>
      <c r="M180" s="296" t="s">
        <v>36</v>
      </c>
      <c r="N180" s="297" t="s">
        <v>54</v>
      </c>
      <c r="O180" s="294"/>
      <c r="P180" s="298">
        <f>O180*H180</f>
        <v>0</v>
      </c>
      <c r="Q180" s="298">
        <v>0</v>
      </c>
      <c r="R180" s="298">
        <f>Q180*H180</f>
        <v>0</v>
      </c>
      <c r="S180" s="298">
        <v>0</v>
      </c>
      <c r="T180" s="299">
        <f>S180*H180</f>
        <v>0</v>
      </c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R180" s="227" t="s">
        <v>163</v>
      </c>
      <c r="AT180" s="227" t="s">
        <v>158</v>
      </c>
      <c r="AU180" s="227" t="s">
        <v>91</v>
      </c>
      <c r="AY180" s="20" t="s">
        <v>156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20" t="s">
        <v>91</v>
      </c>
      <c r="BK180" s="228">
        <f>ROUND(I180*H180,2)</f>
        <v>0</v>
      </c>
      <c r="BL180" s="20" t="s">
        <v>163</v>
      </c>
      <c r="BM180" s="227" t="s">
        <v>1432</v>
      </c>
    </row>
    <row r="181" s="2" customFormat="1" ht="6.96" customHeight="1">
      <c r="A181" s="42"/>
      <c r="B181" s="63"/>
      <c r="C181" s="64"/>
      <c r="D181" s="64"/>
      <c r="E181" s="64"/>
      <c r="F181" s="64"/>
      <c r="G181" s="64"/>
      <c r="H181" s="64"/>
      <c r="I181" s="64"/>
      <c r="J181" s="64"/>
      <c r="K181" s="64"/>
      <c r="L181" s="48"/>
      <c r="M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</row>
  </sheetData>
  <sheetProtection sheet="1" autoFilter="0" formatColumns="0" formatRows="0" objects="1" scenarios="1" spinCount="100000" saltValue="j9h03//R4Ra9bMfLDxhvwryaqbktfS/6Fsku/3qDiI2hNRIrjmEorWKgFfMeODWKfAPKyxEy9yXSWc2mjPAvAQ==" hashValue="NhCUVO7pbl32ZoxylJY+tqqmGKzoeb2T5DiMrkq621sv6zLwORDZl7ckU7bsMr8RtMLYAPHCr2zUkfBsESwedg==" algorithmName="SHA-512" password="CC35"/>
  <autoFilter ref="C96:K18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94</v>
      </c>
    </row>
    <row r="4" s="1" customFormat="1" ht="24.96" customHeight="1">
      <c r="B4" s="23"/>
      <c r="D4" s="144" t="s">
        <v>120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Přístavba školní jídelny a rozšíření tříd v 1NP v pavilonu č 3</v>
      </c>
      <c r="F7" s="146"/>
      <c r="G7" s="146"/>
      <c r="H7" s="146"/>
      <c r="L7" s="23"/>
    </row>
    <row r="8" s="2" customFormat="1" ht="12" customHeight="1">
      <c r="A8" s="42"/>
      <c r="B8" s="48"/>
      <c r="C8" s="42"/>
      <c r="D8" s="146" t="s">
        <v>121</v>
      </c>
      <c r="E8" s="42"/>
      <c r="F8" s="42"/>
      <c r="G8" s="42"/>
      <c r="H8" s="42"/>
      <c r="I8" s="42"/>
      <c r="J8" s="42"/>
      <c r="K8" s="42"/>
      <c r="L8" s="14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49" t="s">
        <v>2838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46" t="s">
        <v>18</v>
      </c>
      <c r="E11" s="42"/>
      <c r="F11" s="137" t="s">
        <v>36</v>
      </c>
      <c r="G11" s="42"/>
      <c r="H11" s="42"/>
      <c r="I11" s="146" t="s">
        <v>20</v>
      </c>
      <c r="J11" s="137" t="s">
        <v>36</v>
      </c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46" t="s">
        <v>22</v>
      </c>
      <c r="E12" s="42"/>
      <c r="F12" s="137" t="s">
        <v>23</v>
      </c>
      <c r="G12" s="42"/>
      <c r="H12" s="42"/>
      <c r="I12" s="146" t="s">
        <v>24</v>
      </c>
      <c r="J12" s="150" t="str">
        <f>'Rekapitulace stavby'!AN8</f>
        <v>4. 1. 2024</v>
      </c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30</v>
      </c>
      <c r="E14" s="42"/>
      <c r="F14" s="42"/>
      <c r="G14" s="42"/>
      <c r="H14" s="42"/>
      <c r="I14" s="146" t="s">
        <v>31</v>
      </c>
      <c r="J14" s="137" t="s">
        <v>32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37" t="s">
        <v>34</v>
      </c>
      <c r="F15" s="42"/>
      <c r="G15" s="42"/>
      <c r="H15" s="42"/>
      <c r="I15" s="146" t="s">
        <v>35</v>
      </c>
      <c r="J15" s="137" t="s">
        <v>36</v>
      </c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46" t="s">
        <v>37</v>
      </c>
      <c r="E17" s="42"/>
      <c r="F17" s="42"/>
      <c r="G17" s="42"/>
      <c r="H17" s="42"/>
      <c r="I17" s="146" t="s">
        <v>31</v>
      </c>
      <c r="J17" s="36" t="str">
        <f>'Rekapitulace stavby'!AN13</f>
        <v>Vyplň údaj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37"/>
      <c r="G18" s="137"/>
      <c r="H18" s="137"/>
      <c r="I18" s="146" t="s">
        <v>35</v>
      </c>
      <c r="J18" s="36" t="str">
        <f>'Rekapitulace stavby'!AN14</f>
        <v>Vyplň údaj</v>
      </c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46" t="s">
        <v>39</v>
      </c>
      <c r="E20" s="42"/>
      <c r="F20" s="42"/>
      <c r="G20" s="42"/>
      <c r="H20" s="42"/>
      <c r="I20" s="146" t="s">
        <v>31</v>
      </c>
      <c r="J20" s="137" t="s">
        <v>40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37" t="s">
        <v>41</v>
      </c>
      <c r="F21" s="42"/>
      <c r="G21" s="42"/>
      <c r="H21" s="42"/>
      <c r="I21" s="146" t="s">
        <v>35</v>
      </c>
      <c r="J21" s="137" t="s">
        <v>42</v>
      </c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46" t="s">
        <v>44</v>
      </c>
      <c r="E23" s="42"/>
      <c r="F23" s="42"/>
      <c r="G23" s="42"/>
      <c r="H23" s="42"/>
      <c r="I23" s="146" t="s">
        <v>31</v>
      </c>
      <c r="J23" s="137" t="s">
        <v>45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37" t="s">
        <v>46</v>
      </c>
      <c r="F24" s="42"/>
      <c r="G24" s="42"/>
      <c r="H24" s="42"/>
      <c r="I24" s="146" t="s">
        <v>35</v>
      </c>
      <c r="J24" s="137" t="s">
        <v>36</v>
      </c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46" t="s">
        <v>47</v>
      </c>
      <c r="E26" s="42"/>
      <c r="F26" s="42"/>
      <c r="G26" s="42"/>
      <c r="H26" s="42"/>
      <c r="I26" s="42"/>
      <c r="J26" s="42"/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214.5" customHeight="1">
      <c r="A27" s="151"/>
      <c r="B27" s="152"/>
      <c r="C27" s="151"/>
      <c r="D27" s="151"/>
      <c r="E27" s="153" t="s">
        <v>123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55"/>
      <c r="E29" s="155"/>
      <c r="F29" s="155"/>
      <c r="G29" s="155"/>
      <c r="H29" s="155"/>
      <c r="I29" s="155"/>
      <c r="J29" s="155"/>
      <c r="K29" s="155"/>
      <c r="L29" s="14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56" t="s">
        <v>49</v>
      </c>
      <c r="E30" s="42"/>
      <c r="F30" s="42"/>
      <c r="G30" s="42"/>
      <c r="H30" s="42"/>
      <c r="I30" s="42"/>
      <c r="J30" s="157">
        <f>ROUND(J82, 2)</f>
        <v>0</v>
      </c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8" t="s">
        <v>51</v>
      </c>
      <c r="G32" s="42"/>
      <c r="H32" s="42"/>
      <c r="I32" s="158" t="s">
        <v>50</v>
      </c>
      <c r="J32" s="158" t="s">
        <v>52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9" t="s">
        <v>53</v>
      </c>
      <c r="E33" s="146" t="s">
        <v>54</v>
      </c>
      <c r="F33" s="160">
        <f>ROUND((SUM(BE82:BE117)),  2)</f>
        <v>0</v>
      </c>
      <c r="G33" s="42"/>
      <c r="H33" s="42"/>
      <c r="I33" s="161">
        <v>0.20999999999999999</v>
      </c>
      <c r="J33" s="160">
        <f>ROUND(((SUM(BE82:BE117))*I33),  2)</f>
        <v>0</v>
      </c>
      <c r="K33" s="42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46" t="s">
        <v>55</v>
      </c>
      <c r="F34" s="160">
        <f>ROUND((SUM(BF82:BF117)),  2)</f>
        <v>0</v>
      </c>
      <c r="G34" s="42"/>
      <c r="H34" s="42"/>
      <c r="I34" s="161">
        <v>0.12</v>
      </c>
      <c r="J34" s="160">
        <f>ROUND(((SUM(BF82:BF117))*I34),  2)</f>
        <v>0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46" t="s">
        <v>56</v>
      </c>
      <c r="F35" s="160">
        <f>ROUND((SUM(BG82:BG117)),  2)</f>
        <v>0</v>
      </c>
      <c r="G35" s="42"/>
      <c r="H35" s="42"/>
      <c r="I35" s="161">
        <v>0.20999999999999999</v>
      </c>
      <c r="J35" s="160">
        <f>0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46" t="s">
        <v>57</v>
      </c>
      <c r="F36" s="160">
        <f>ROUND((SUM(BH82:BH117)),  2)</f>
        <v>0</v>
      </c>
      <c r="G36" s="42"/>
      <c r="H36" s="42"/>
      <c r="I36" s="161">
        <v>0.12</v>
      </c>
      <c r="J36" s="160">
        <f>0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58</v>
      </c>
      <c r="F37" s="160">
        <f>ROUND((SUM(BI82:BI117)),  2)</f>
        <v>0</v>
      </c>
      <c r="G37" s="42"/>
      <c r="H37" s="42"/>
      <c r="I37" s="161">
        <v>0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62"/>
      <c r="D39" s="163" t="s">
        <v>59</v>
      </c>
      <c r="E39" s="164"/>
      <c r="F39" s="164"/>
      <c r="G39" s="165" t="s">
        <v>60</v>
      </c>
      <c r="H39" s="166" t="s">
        <v>61</v>
      </c>
      <c r="I39" s="164"/>
      <c r="J39" s="167">
        <f>SUM(J30:J37)</f>
        <v>0</v>
      </c>
      <c r="K39" s="168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124</v>
      </c>
      <c r="D45" s="44"/>
      <c r="E45" s="44"/>
      <c r="F45" s="44"/>
      <c r="G45" s="44"/>
      <c r="H45" s="44"/>
      <c r="I45" s="44"/>
      <c r="J45" s="44"/>
      <c r="K45" s="44"/>
      <c r="L45" s="14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73" t="str">
        <f>E7</f>
        <v>Přístavba školní jídelny a rozšíření tříd v 1NP v pavilonu č 3</v>
      </c>
      <c r="F48" s="35"/>
      <c r="G48" s="35"/>
      <c r="H48" s="35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121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D.1.5 - Revitalizace terénních ploch</v>
      </c>
      <c r="F50" s="44"/>
      <c r="G50" s="44"/>
      <c r="H50" s="44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4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Plzeň, pozemky parc. č. 2401/20, 2401/22</v>
      </c>
      <c r="G52" s="44"/>
      <c r="H52" s="44"/>
      <c r="I52" s="35" t="s">
        <v>24</v>
      </c>
      <c r="J52" s="76" t="str">
        <f>IF(J12="","",J12)</f>
        <v>4. 1. 2024</v>
      </c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40.05" customHeight="1">
      <c r="A54" s="42"/>
      <c r="B54" s="43"/>
      <c r="C54" s="35" t="s">
        <v>30</v>
      </c>
      <c r="D54" s="44"/>
      <c r="E54" s="44"/>
      <c r="F54" s="30" t="str">
        <f>E15</f>
        <v>ZŠ a MŠ pro zrakově postižené a vady řeči</v>
      </c>
      <c r="G54" s="44"/>
      <c r="H54" s="44"/>
      <c r="I54" s="35" t="s">
        <v>39</v>
      </c>
      <c r="J54" s="40" t="str">
        <f>E21</f>
        <v>ing. arch. Pavel Šticha– archa architekt</v>
      </c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37</v>
      </c>
      <c r="D55" s="44"/>
      <c r="E55" s="44"/>
      <c r="F55" s="30" t="str">
        <f>IF(E18="","",E18)</f>
        <v>Vyplň údaj</v>
      </c>
      <c r="G55" s="44"/>
      <c r="H55" s="44"/>
      <c r="I55" s="35" t="s">
        <v>44</v>
      </c>
      <c r="J55" s="40" t="str">
        <f>E24</f>
        <v>Eva Vopalecká</v>
      </c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74" t="s">
        <v>125</v>
      </c>
      <c r="D57" s="175"/>
      <c r="E57" s="175"/>
      <c r="F57" s="175"/>
      <c r="G57" s="175"/>
      <c r="H57" s="175"/>
      <c r="I57" s="175"/>
      <c r="J57" s="176" t="s">
        <v>126</v>
      </c>
      <c r="K57" s="175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7" t="s">
        <v>81</v>
      </c>
      <c r="D59" s="44"/>
      <c r="E59" s="44"/>
      <c r="F59" s="44"/>
      <c r="G59" s="44"/>
      <c r="H59" s="44"/>
      <c r="I59" s="44"/>
      <c r="J59" s="106">
        <f>J82</f>
        <v>0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127</v>
      </c>
    </row>
    <row r="60" s="9" customFormat="1" ht="24.96" customHeight="1">
      <c r="A60" s="9"/>
      <c r="B60" s="178"/>
      <c r="C60" s="179"/>
      <c r="D60" s="180" t="s">
        <v>128</v>
      </c>
      <c r="E60" s="181"/>
      <c r="F60" s="181"/>
      <c r="G60" s="181"/>
      <c r="H60" s="181"/>
      <c r="I60" s="181"/>
      <c r="J60" s="182">
        <f>J83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29"/>
      <c r="D61" s="185" t="s">
        <v>129</v>
      </c>
      <c r="E61" s="186"/>
      <c r="F61" s="186"/>
      <c r="G61" s="186"/>
      <c r="H61" s="186"/>
      <c r="I61" s="186"/>
      <c r="J61" s="187">
        <f>J84</f>
        <v>0</v>
      </c>
      <c r="K61" s="129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29"/>
      <c r="D62" s="185" t="s">
        <v>447</v>
      </c>
      <c r="E62" s="186"/>
      <c r="F62" s="186"/>
      <c r="G62" s="186"/>
      <c r="H62" s="186"/>
      <c r="I62" s="186"/>
      <c r="J62" s="187">
        <f>J115</f>
        <v>0</v>
      </c>
      <c r="K62" s="129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2"/>
      <c r="B63" s="43"/>
      <c r="C63" s="44"/>
      <c r="D63" s="44"/>
      <c r="E63" s="44"/>
      <c r="F63" s="44"/>
      <c r="G63" s="44"/>
      <c r="H63" s="44"/>
      <c r="I63" s="44"/>
      <c r="J63" s="44"/>
      <c r="K63" s="44"/>
      <c r="L63" s="14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</row>
    <row r="64" s="2" customFormat="1" ht="6.96" customHeight="1">
      <c r="A64" s="42"/>
      <c r="B64" s="63"/>
      <c r="C64" s="64"/>
      <c r="D64" s="64"/>
      <c r="E64" s="64"/>
      <c r="F64" s="64"/>
      <c r="G64" s="64"/>
      <c r="H64" s="64"/>
      <c r="I64" s="64"/>
      <c r="J64" s="64"/>
      <c r="K64" s="64"/>
      <c r="L64" s="148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</row>
    <row r="68" s="2" customFormat="1" ht="6.96" customHeight="1">
      <c r="A68" s="42"/>
      <c r="B68" s="65"/>
      <c r="C68" s="66"/>
      <c r="D68" s="66"/>
      <c r="E68" s="66"/>
      <c r="F68" s="66"/>
      <c r="G68" s="66"/>
      <c r="H68" s="66"/>
      <c r="I68" s="66"/>
      <c r="J68" s="66"/>
      <c r="K68" s="66"/>
      <c r="L68" s="14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24.96" customHeight="1">
      <c r="A69" s="42"/>
      <c r="B69" s="43"/>
      <c r="C69" s="26" t="s">
        <v>141</v>
      </c>
      <c r="D69" s="44"/>
      <c r="E69" s="44"/>
      <c r="F69" s="44"/>
      <c r="G69" s="44"/>
      <c r="H69" s="44"/>
      <c r="I69" s="44"/>
      <c r="J69" s="44"/>
      <c r="K69" s="44"/>
      <c r="L69" s="14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6.96" customHeight="1">
      <c r="A70" s="42"/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14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12" customHeight="1">
      <c r="A71" s="42"/>
      <c r="B71" s="43"/>
      <c r="C71" s="35" t="s">
        <v>16</v>
      </c>
      <c r="D71" s="44"/>
      <c r="E71" s="44"/>
      <c r="F71" s="44"/>
      <c r="G71" s="44"/>
      <c r="H71" s="44"/>
      <c r="I71" s="44"/>
      <c r="J71" s="44"/>
      <c r="K71" s="44"/>
      <c r="L71" s="14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6.5" customHeight="1">
      <c r="A72" s="42"/>
      <c r="B72" s="43"/>
      <c r="C72" s="44"/>
      <c r="D72" s="44"/>
      <c r="E72" s="173" t="str">
        <f>E7</f>
        <v>Přístavba školní jídelny a rozšíření tříd v 1NP v pavilonu č 3</v>
      </c>
      <c r="F72" s="35"/>
      <c r="G72" s="35"/>
      <c r="H72" s="35"/>
      <c r="I72" s="44"/>
      <c r="J72" s="44"/>
      <c r="K72" s="44"/>
      <c r="L72" s="14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2" customHeight="1">
      <c r="A73" s="42"/>
      <c r="B73" s="43"/>
      <c r="C73" s="35" t="s">
        <v>121</v>
      </c>
      <c r="D73" s="44"/>
      <c r="E73" s="44"/>
      <c r="F73" s="44"/>
      <c r="G73" s="44"/>
      <c r="H73" s="44"/>
      <c r="I73" s="44"/>
      <c r="J73" s="44"/>
      <c r="K73" s="44"/>
      <c r="L73" s="14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6.5" customHeight="1">
      <c r="A74" s="42"/>
      <c r="B74" s="43"/>
      <c r="C74" s="44"/>
      <c r="D74" s="44"/>
      <c r="E74" s="73" t="str">
        <f>E9</f>
        <v>D.1.5 - Revitalizace terénních ploch</v>
      </c>
      <c r="F74" s="44"/>
      <c r="G74" s="44"/>
      <c r="H74" s="44"/>
      <c r="I74" s="44"/>
      <c r="J74" s="44"/>
      <c r="K74" s="44"/>
      <c r="L74" s="14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6.96" customHeight="1">
      <c r="A75" s="42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14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2" customHeight="1">
      <c r="A76" s="42"/>
      <c r="B76" s="43"/>
      <c r="C76" s="35" t="s">
        <v>22</v>
      </c>
      <c r="D76" s="44"/>
      <c r="E76" s="44"/>
      <c r="F76" s="30" t="str">
        <f>F12</f>
        <v>Plzeň, pozemky parc. č. 2401/20, 2401/22</v>
      </c>
      <c r="G76" s="44"/>
      <c r="H76" s="44"/>
      <c r="I76" s="35" t="s">
        <v>24</v>
      </c>
      <c r="J76" s="76" t="str">
        <f>IF(J12="","",J12)</f>
        <v>4. 1. 2024</v>
      </c>
      <c r="K76" s="44"/>
      <c r="L76" s="14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6.96" customHeight="1">
      <c r="A77" s="42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14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40.05" customHeight="1">
      <c r="A78" s="42"/>
      <c r="B78" s="43"/>
      <c r="C78" s="35" t="s">
        <v>30</v>
      </c>
      <c r="D78" s="44"/>
      <c r="E78" s="44"/>
      <c r="F78" s="30" t="str">
        <f>E15</f>
        <v>ZŠ a MŠ pro zrakově postižené a vady řeči</v>
      </c>
      <c r="G78" s="44"/>
      <c r="H78" s="44"/>
      <c r="I78" s="35" t="s">
        <v>39</v>
      </c>
      <c r="J78" s="40" t="str">
        <f>E21</f>
        <v>ing. arch. Pavel Šticha– archa architekt</v>
      </c>
      <c r="K78" s="44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5.15" customHeight="1">
      <c r="A79" s="42"/>
      <c r="B79" s="43"/>
      <c r="C79" s="35" t="s">
        <v>37</v>
      </c>
      <c r="D79" s="44"/>
      <c r="E79" s="44"/>
      <c r="F79" s="30" t="str">
        <f>IF(E18="","",E18)</f>
        <v>Vyplň údaj</v>
      </c>
      <c r="G79" s="44"/>
      <c r="H79" s="44"/>
      <c r="I79" s="35" t="s">
        <v>44</v>
      </c>
      <c r="J79" s="40" t="str">
        <f>E24</f>
        <v>Eva Vopalecká</v>
      </c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0.32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4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11" customFormat="1" ht="29.28" customHeight="1">
      <c r="A81" s="189"/>
      <c r="B81" s="190"/>
      <c r="C81" s="191" t="s">
        <v>142</v>
      </c>
      <c r="D81" s="192" t="s">
        <v>68</v>
      </c>
      <c r="E81" s="192" t="s">
        <v>64</v>
      </c>
      <c r="F81" s="192" t="s">
        <v>65</v>
      </c>
      <c r="G81" s="192" t="s">
        <v>143</v>
      </c>
      <c r="H81" s="192" t="s">
        <v>144</v>
      </c>
      <c r="I81" s="192" t="s">
        <v>145</v>
      </c>
      <c r="J81" s="192" t="s">
        <v>126</v>
      </c>
      <c r="K81" s="193" t="s">
        <v>146</v>
      </c>
      <c r="L81" s="194"/>
      <c r="M81" s="96" t="s">
        <v>36</v>
      </c>
      <c r="N81" s="97" t="s">
        <v>53</v>
      </c>
      <c r="O81" s="97" t="s">
        <v>147</v>
      </c>
      <c r="P81" s="97" t="s">
        <v>148</v>
      </c>
      <c r="Q81" s="97" t="s">
        <v>149</v>
      </c>
      <c r="R81" s="97" t="s">
        <v>150</v>
      </c>
      <c r="S81" s="97" t="s">
        <v>151</v>
      </c>
      <c r="T81" s="98" t="s">
        <v>152</v>
      </c>
      <c r="U81" s="189"/>
      <c r="V81" s="189"/>
      <c r="W81" s="189"/>
      <c r="X81" s="189"/>
      <c r="Y81" s="189"/>
      <c r="Z81" s="189"/>
      <c r="AA81" s="189"/>
      <c r="AB81" s="189"/>
      <c r="AC81" s="189"/>
      <c r="AD81" s="189"/>
      <c r="AE81" s="189"/>
    </row>
    <row r="82" s="2" customFormat="1" ht="22.8" customHeight="1">
      <c r="A82" s="42"/>
      <c r="B82" s="43"/>
      <c r="C82" s="103" t="s">
        <v>153</v>
      </c>
      <c r="D82" s="44"/>
      <c r="E82" s="44"/>
      <c r="F82" s="44"/>
      <c r="G82" s="44"/>
      <c r="H82" s="44"/>
      <c r="I82" s="44"/>
      <c r="J82" s="195">
        <f>BK82</f>
        <v>0</v>
      </c>
      <c r="K82" s="44"/>
      <c r="L82" s="48"/>
      <c r="M82" s="99"/>
      <c r="N82" s="196"/>
      <c r="O82" s="100"/>
      <c r="P82" s="197">
        <f>P83</f>
        <v>0</v>
      </c>
      <c r="Q82" s="100"/>
      <c r="R82" s="197">
        <f>R83</f>
        <v>0.002526</v>
      </c>
      <c r="S82" s="100"/>
      <c r="T82" s="198">
        <f>T83</f>
        <v>0</v>
      </c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T82" s="20" t="s">
        <v>82</v>
      </c>
      <c r="AU82" s="20" t="s">
        <v>127</v>
      </c>
      <c r="BK82" s="199">
        <f>BK83</f>
        <v>0</v>
      </c>
    </row>
    <row r="83" s="12" customFormat="1" ht="25.92" customHeight="1">
      <c r="A83" s="12"/>
      <c r="B83" s="200"/>
      <c r="C83" s="201"/>
      <c r="D83" s="202" t="s">
        <v>82</v>
      </c>
      <c r="E83" s="203" t="s">
        <v>154</v>
      </c>
      <c r="F83" s="203" t="s">
        <v>155</v>
      </c>
      <c r="G83" s="201"/>
      <c r="H83" s="201"/>
      <c r="I83" s="204"/>
      <c r="J83" s="205">
        <f>BK83</f>
        <v>0</v>
      </c>
      <c r="K83" s="201"/>
      <c r="L83" s="206"/>
      <c r="M83" s="207"/>
      <c r="N83" s="208"/>
      <c r="O83" s="208"/>
      <c r="P83" s="209">
        <f>P84+P115</f>
        <v>0</v>
      </c>
      <c r="Q83" s="208"/>
      <c r="R83" s="209">
        <f>R84+R115</f>
        <v>0.002526</v>
      </c>
      <c r="S83" s="208"/>
      <c r="T83" s="210">
        <f>T84+T115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1" t="s">
        <v>91</v>
      </c>
      <c r="AT83" s="212" t="s">
        <v>82</v>
      </c>
      <c r="AU83" s="212" t="s">
        <v>83</v>
      </c>
      <c r="AY83" s="211" t="s">
        <v>156</v>
      </c>
      <c r="BK83" s="213">
        <f>BK84+BK115</f>
        <v>0</v>
      </c>
    </row>
    <row r="84" s="12" customFormat="1" ht="22.8" customHeight="1">
      <c r="A84" s="12"/>
      <c r="B84" s="200"/>
      <c r="C84" s="201"/>
      <c r="D84" s="202" t="s">
        <v>82</v>
      </c>
      <c r="E84" s="214" t="s">
        <v>91</v>
      </c>
      <c r="F84" s="214" t="s">
        <v>157</v>
      </c>
      <c r="G84" s="201"/>
      <c r="H84" s="201"/>
      <c r="I84" s="204"/>
      <c r="J84" s="215">
        <f>BK84</f>
        <v>0</v>
      </c>
      <c r="K84" s="201"/>
      <c r="L84" s="206"/>
      <c r="M84" s="207"/>
      <c r="N84" s="208"/>
      <c r="O84" s="208"/>
      <c r="P84" s="209">
        <f>SUM(P85:P114)</f>
        <v>0</v>
      </c>
      <c r="Q84" s="208"/>
      <c r="R84" s="209">
        <f>SUM(R85:R114)</f>
        <v>0.002526</v>
      </c>
      <c r="S84" s="208"/>
      <c r="T84" s="210">
        <f>SUM(T85:T114)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1" t="s">
        <v>91</v>
      </c>
      <c r="AT84" s="212" t="s">
        <v>82</v>
      </c>
      <c r="AU84" s="212" t="s">
        <v>91</v>
      </c>
      <c r="AY84" s="211" t="s">
        <v>156</v>
      </c>
      <c r="BK84" s="213">
        <f>SUM(BK85:BK114)</f>
        <v>0</v>
      </c>
    </row>
    <row r="85" s="2" customFormat="1" ht="33" customHeight="1">
      <c r="A85" s="42"/>
      <c r="B85" s="43"/>
      <c r="C85" s="216" t="s">
        <v>91</v>
      </c>
      <c r="D85" s="216" t="s">
        <v>158</v>
      </c>
      <c r="E85" s="217" t="s">
        <v>2839</v>
      </c>
      <c r="F85" s="218" t="s">
        <v>2840</v>
      </c>
      <c r="G85" s="219" t="s">
        <v>161</v>
      </c>
      <c r="H85" s="220">
        <v>77.799999999999997</v>
      </c>
      <c r="I85" s="221"/>
      <c r="J85" s="222">
        <f>ROUND(I85*H85,2)</f>
        <v>0</v>
      </c>
      <c r="K85" s="218" t="s">
        <v>162</v>
      </c>
      <c r="L85" s="48"/>
      <c r="M85" s="223" t="s">
        <v>36</v>
      </c>
      <c r="N85" s="224" t="s">
        <v>54</v>
      </c>
      <c r="O85" s="88"/>
      <c r="P85" s="225">
        <f>O85*H85</f>
        <v>0</v>
      </c>
      <c r="Q85" s="225">
        <v>0</v>
      </c>
      <c r="R85" s="225">
        <f>Q85*H85</f>
        <v>0</v>
      </c>
      <c r="S85" s="225">
        <v>0</v>
      </c>
      <c r="T85" s="226">
        <f>S85*H85</f>
        <v>0</v>
      </c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R85" s="227" t="s">
        <v>163</v>
      </c>
      <c r="AT85" s="227" t="s">
        <v>158</v>
      </c>
      <c r="AU85" s="227" t="s">
        <v>94</v>
      </c>
      <c r="AY85" s="20" t="s">
        <v>156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91</v>
      </c>
      <c r="BK85" s="228">
        <f>ROUND(I85*H85,2)</f>
        <v>0</v>
      </c>
      <c r="BL85" s="20" t="s">
        <v>163</v>
      </c>
      <c r="BM85" s="227" t="s">
        <v>2841</v>
      </c>
    </row>
    <row r="86" s="2" customFormat="1">
      <c r="A86" s="42"/>
      <c r="B86" s="43"/>
      <c r="C86" s="44"/>
      <c r="D86" s="229" t="s">
        <v>165</v>
      </c>
      <c r="E86" s="44"/>
      <c r="F86" s="230" t="s">
        <v>2842</v>
      </c>
      <c r="G86" s="44"/>
      <c r="H86" s="44"/>
      <c r="I86" s="231"/>
      <c r="J86" s="44"/>
      <c r="K86" s="44"/>
      <c r="L86" s="48"/>
      <c r="M86" s="232"/>
      <c r="N86" s="233"/>
      <c r="O86" s="88"/>
      <c r="P86" s="88"/>
      <c r="Q86" s="88"/>
      <c r="R86" s="88"/>
      <c r="S86" s="88"/>
      <c r="T86" s="89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T86" s="20" t="s">
        <v>165</v>
      </c>
      <c r="AU86" s="20" t="s">
        <v>94</v>
      </c>
    </row>
    <row r="87" s="2" customFormat="1" ht="33" customHeight="1">
      <c r="A87" s="42"/>
      <c r="B87" s="43"/>
      <c r="C87" s="216" t="s">
        <v>94</v>
      </c>
      <c r="D87" s="216" t="s">
        <v>158</v>
      </c>
      <c r="E87" s="217" t="s">
        <v>2843</v>
      </c>
      <c r="F87" s="218" t="s">
        <v>2844</v>
      </c>
      <c r="G87" s="219" t="s">
        <v>161</v>
      </c>
      <c r="H87" s="220">
        <v>4.7999999999999998</v>
      </c>
      <c r="I87" s="221"/>
      <c r="J87" s="222">
        <f>ROUND(I87*H87,2)</f>
        <v>0</v>
      </c>
      <c r="K87" s="218" t="s">
        <v>162</v>
      </c>
      <c r="L87" s="48"/>
      <c r="M87" s="223" t="s">
        <v>36</v>
      </c>
      <c r="N87" s="224" t="s">
        <v>54</v>
      </c>
      <c r="O87" s="88"/>
      <c r="P87" s="225">
        <f>O87*H87</f>
        <v>0</v>
      </c>
      <c r="Q87" s="225">
        <v>0</v>
      </c>
      <c r="R87" s="225">
        <f>Q87*H87</f>
        <v>0</v>
      </c>
      <c r="S87" s="225">
        <v>0</v>
      </c>
      <c r="T87" s="226">
        <f>S87*H87</f>
        <v>0</v>
      </c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R87" s="227" t="s">
        <v>163</v>
      </c>
      <c r="AT87" s="227" t="s">
        <v>158</v>
      </c>
      <c r="AU87" s="227" t="s">
        <v>94</v>
      </c>
      <c r="AY87" s="20" t="s">
        <v>156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91</v>
      </c>
      <c r="BK87" s="228">
        <f>ROUND(I87*H87,2)</f>
        <v>0</v>
      </c>
      <c r="BL87" s="20" t="s">
        <v>163</v>
      </c>
      <c r="BM87" s="227" t="s">
        <v>2845</v>
      </c>
    </row>
    <row r="88" s="2" customFormat="1">
      <c r="A88" s="42"/>
      <c r="B88" s="43"/>
      <c r="C88" s="44"/>
      <c r="D88" s="229" t="s">
        <v>165</v>
      </c>
      <c r="E88" s="44"/>
      <c r="F88" s="230" t="s">
        <v>2846</v>
      </c>
      <c r="G88" s="44"/>
      <c r="H88" s="44"/>
      <c r="I88" s="231"/>
      <c r="J88" s="44"/>
      <c r="K88" s="44"/>
      <c r="L88" s="48"/>
      <c r="M88" s="232"/>
      <c r="N88" s="233"/>
      <c r="O88" s="88"/>
      <c r="P88" s="88"/>
      <c r="Q88" s="88"/>
      <c r="R88" s="88"/>
      <c r="S88" s="88"/>
      <c r="T88" s="89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T88" s="20" t="s">
        <v>165</v>
      </c>
      <c r="AU88" s="20" t="s">
        <v>94</v>
      </c>
    </row>
    <row r="89" s="2" customFormat="1" ht="24.15" customHeight="1">
      <c r="A89" s="42"/>
      <c r="B89" s="43"/>
      <c r="C89" s="216" t="s">
        <v>181</v>
      </c>
      <c r="D89" s="216" t="s">
        <v>158</v>
      </c>
      <c r="E89" s="217" t="s">
        <v>2847</v>
      </c>
      <c r="F89" s="218" t="s">
        <v>2848</v>
      </c>
      <c r="G89" s="219" t="s">
        <v>161</v>
      </c>
      <c r="H89" s="220">
        <v>77.799999999999997</v>
      </c>
      <c r="I89" s="221"/>
      <c r="J89" s="222">
        <f>ROUND(I89*H89,2)</f>
        <v>0</v>
      </c>
      <c r="K89" s="218" t="s">
        <v>162</v>
      </c>
      <c r="L89" s="48"/>
      <c r="M89" s="223" t="s">
        <v>36</v>
      </c>
      <c r="N89" s="224" t="s">
        <v>54</v>
      </c>
      <c r="O89" s="88"/>
      <c r="P89" s="225">
        <f>O89*H89</f>
        <v>0</v>
      </c>
      <c r="Q89" s="225">
        <v>0</v>
      </c>
      <c r="R89" s="225">
        <f>Q89*H89</f>
        <v>0</v>
      </c>
      <c r="S89" s="225">
        <v>0</v>
      </c>
      <c r="T89" s="226">
        <f>S89*H89</f>
        <v>0</v>
      </c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R89" s="227" t="s">
        <v>163</v>
      </c>
      <c r="AT89" s="227" t="s">
        <v>158</v>
      </c>
      <c r="AU89" s="227" t="s">
        <v>94</v>
      </c>
      <c r="AY89" s="20" t="s">
        <v>156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91</v>
      </c>
      <c r="BK89" s="228">
        <f>ROUND(I89*H89,2)</f>
        <v>0</v>
      </c>
      <c r="BL89" s="20" t="s">
        <v>163</v>
      </c>
      <c r="BM89" s="227" t="s">
        <v>2849</v>
      </c>
    </row>
    <row r="90" s="2" customFormat="1">
      <c r="A90" s="42"/>
      <c r="B90" s="43"/>
      <c r="C90" s="44"/>
      <c r="D90" s="229" t="s">
        <v>165</v>
      </c>
      <c r="E90" s="44"/>
      <c r="F90" s="230" t="s">
        <v>2850</v>
      </c>
      <c r="G90" s="44"/>
      <c r="H90" s="44"/>
      <c r="I90" s="231"/>
      <c r="J90" s="44"/>
      <c r="K90" s="44"/>
      <c r="L90" s="48"/>
      <c r="M90" s="232"/>
      <c r="N90" s="233"/>
      <c r="O90" s="88"/>
      <c r="P90" s="88"/>
      <c r="Q90" s="88"/>
      <c r="R90" s="88"/>
      <c r="S90" s="88"/>
      <c r="T90" s="89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0" t="s">
        <v>165</v>
      </c>
      <c r="AU90" s="20" t="s">
        <v>94</v>
      </c>
    </row>
    <row r="91" s="13" customFormat="1">
      <c r="A91" s="13"/>
      <c r="B91" s="234"/>
      <c r="C91" s="235"/>
      <c r="D91" s="236" t="s">
        <v>167</v>
      </c>
      <c r="E91" s="237" t="s">
        <v>36</v>
      </c>
      <c r="F91" s="238" t="s">
        <v>2851</v>
      </c>
      <c r="G91" s="235"/>
      <c r="H91" s="237" t="s">
        <v>36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4" t="s">
        <v>167</v>
      </c>
      <c r="AU91" s="244" t="s">
        <v>94</v>
      </c>
      <c r="AV91" s="13" t="s">
        <v>91</v>
      </c>
      <c r="AW91" s="13" t="s">
        <v>43</v>
      </c>
      <c r="AX91" s="13" t="s">
        <v>83</v>
      </c>
      <c r="AY91" s="244" t="s">
        <v>156</v>
      </c>
    </row>
    <row r="92" s="14" customFormat="1">
      <c r="A92" s="14"/>
      <c r="B92" s="245"/>
      <c r="C92" s="246"/>
      <c r="D92" s="236" t="s">
        <v>167</v>
      </c>
      <c r="E92" s="247" t="s">
        <v>36</v>
      </c>
      <c r="F92" s="248" t="s">
        <v>2852</v>
      </c>
      <c r="G92" s="246"/>
      <c r="H92" s="249">
        <v>77.799999999999997</v>
      </c>
      <c r="I92" s="250"/>
      <c r="J92" s="246"/>
      <c r="K92" s="246"/>
      <c r="L92" s="251"/>
      <c r="M92" s="252"/>
      <c r="N92" s="253"/>
      <c r="O92" s="253"/>
      <c r="P92" s="253"/>
      <c r="Q92" s="253"/>
      <c r="R92" s="253"/>
      <c r="S92" s="253"/>
      <c r="T92" s="25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5" t="s">
        <v>167</v>
      </c>
      <c r="AU92" s="255" t="s">
        <v>94</v>
      </c>
      <c r="AV92" s="14" t="s">
        <v>94</v>
      </c>
      <c r="AW92" s="14" t="s">
        <v>43</v>
      </c>
      <c r="AX92" s="14" t="s">
        <v>83</v>
      </c>
      <c r="AY92" s="255" t="s">
        <v>156</v>
      </c>
    </row>
    <row r="93" s="15" customFormat="1">
      <c r="A93" s="15"/>
      <c r="B93" s="256"/>
      <c r="C93" s="257"/>
      <c r="D93" s="236" t="s">
        <v>167</v>
      </c>
      <c r="E93" s="258" t="s">
        <v>36</v>
      </c>
      <c r="F93" s="259" t="s">
        <v>250</v>
      </c>
      <c r="G93" s="257"/>
      <c r="H93" s="260">
        <v>77.799999999999997</v>
      </c>
      <c r="I93" s="261"/>
      <c r="J93" s="257"/>
      <c r="K93" s="257"/>
      <c r="L93" s="262"/>
      <c r="M93" s="263"/>
      <c r="N93" s="264"/>
      <c r="O93" s="264"/>
      <c r="P93" s="264"/>
      <c r="Q93" s="264"/>
      <c r="R93" s="264"/>
      <c r="S93" s="264"/>
      <c r="T93" s="26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66" t="s">
        <v>167</v>
      </c>
      <c r="AU93" s="266" t="s">
        <v>94</v>
      </c>
      <c r="AV93" s="15" t="s">
        <v>163</v>
      </c>
      <c r="AW93" s="15" t="s">
        <v>43</v>
      </c>
      <c r="AX93" s="15" t="s">
        <v>91</v>
      </c>
      <c r="AY93" s="266" t="s">
        <v>156</v>
      </c>
    </row>
    <row r="94" s="2" customFormat="1" ht="16.5" customHeight="1">
      <c r="A94" s="42"/>
      <c r="B94" s="43"/>
      <c r="C94" s="282" t="s">
        <v>163</v>
      </c>
      <c r="D94" s="282" t="s">
        <v>849</v>
      </c>
      <c r="E94" s="283" t="s">
        <v>2853</v>
      </c>
      <c r="F94" s="284" t="s">
        <v>2854</v>
      </c>
      <c r="G94" s="285" t="s">
        <v>2075</v>
      </c>
      <c r="H94" s="286">
        <v>2.3340000000000001</v>
      </c>
      <c r="I94" s="287"/>
      <c r="J94" s="288">
        <f>ROUND(I94*H94,2)</f>
        <v>0</v>
      </c>
      <c r="K94" s="284" t="s">
        <v>162</v>
      </c>
      <c r="L94" s="289"/>
      <c r="M94" s="290" t="s">
        <v>36</v>
      </c>
      <c r="N94" s="291" t="s">
        <v>54</v>
      </c>
      <c r="O94" s="88"/>
      <c r="P94" s="225">
        <f>O94*H94</f>
        <v>0</v>
      </c>
      <c r="Q94" s="225">
        <v>0.001</v>
      </c>
      <c r="R94" s="225">
        <f>Q94*H94</f>
        <v>0.0023340000000000001</v>
      </c>
      <c r="S94" s="225">
        <v>0</v>
      </c>
      <c r="T94" s="226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27" t="s">
        <v>217</v>
      </c>
      <c r="AT94" s="227" t="s">
        <v>849</v>
      </c>
      <c r="AU94" s="227" t="s">
        <v>94</v>
      </c>
      <c r="AY94" s="20" t="s">
        <v>156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91</v>
      </c>
      <c r="BK94" s="228">
        <f>ROUND(I94*H94,2)</f>
        <v>0</v>
      </c>
      <c r="BL94" s="20" t="s">
        <v>163</v>
      </c>
      <c r="BM94" s="227" t="s">
        <v>2855</v>
      </c>
    </row>
    <row r="95" s="14" customFormat="1">
      <c r="A95" s="14"/>
      <c r="B95" s="245"/>
      <c r="C95" s="246"/>
      <c r="D95" s="236" t="s">
        <v>167</v>
      </c>
      <c r="E95" s="246"/>
      <c r="F95" s="248" t="s">
        <v>2856</v>
      </c>
      <c r="G95" s="246"/>
      <c r="H95" s="249">
        <v>2.3340000000000001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5" t="s">
        <v>167</v>
      </c>
      <c r="AU95" s="255" t="s">
        <v>94</v>
      </c>
      <c r="AV95" s="14" t="s">
        <v>94</v>
      </c>
      <c r="AW95" s="14" t="s">
        <v>4</v>
      </c>
      <c r="AX95" s="14" t="s">
        <v>91</v>
      </c>
      <c r="AY95" s="255" t="s">
        <v>156</v>
      </c>
    </row>
    <row r="96" s="2" customFormat="1" ht="24.15" customHeight="1">
      <c r="A96" s="42"/>
      <c r="B96" s="43"/>
      <c r="C96" s="216" t="s">
        <v>195</v>
      </c>
      <c r="D96" s="216" t="s">
        <v>158</v>
      </c>
      <c r="E96" s="217" t="s">
        <v>2857</v>
      </c>
      <c r="F96" s="218" t="s">
        <v>2858</v>
      </c>
      <c r="G96" s="219" t="s">
        <v>161</v>
      </c>
      <c r="H96" s="220">
        <v>4.7999999999999998</v>
      </c>
      <c r="I96" s="221"/>
      <c r="J96" s="222">
        <f>ROUND(I96*H96,2)</f>
        <v>0</v>
      </c>
      <c r="K96" s="218" t="s">
        <v>162</v>
      </c>
      <c r="L96" s="48"/>
      <c r="M96" s="223" t="s">
        <v>36</v>
      </c>
      <c r="N96" s="224" t="s">
        <v>54</v>
      </c>
      <c r="O96" s="88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27" t="s">
        <v>163</v>
      </c>
      <c r="AT96" s="227" t="s">
        <v>158</v>
      </c>
      <c r="AU96" s="227" t="s">
        <v>94</v>
      </c>
      <c r="AY96" s="20" t="s">
        <v>156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91</v>
      </c>
      <c r="BK96" s="228">
        <f>ROUND(I96*H96,2)</f>
        <v>0</v>
      </c>
      <c r="BL96" s="20" t="s">
        <v>163</v>
      </c>
      <c r="BM96" s="227" t="s">
        <v>2859</v>
      </c>
    </row>
    <row r="97" s="2" customFormat="1">
      <c r="A97" s="42"/>
      <c r="B97" s="43"/>
      <c r="C97" s="44"/>
      <c r="D97" s="229" t="s">
        <v>165</v>
      </c>
      <c r="E97" s="44"/>
      <c r="F97" s="230" t="s">
        <v>2860</v>
      </c>
      <c r="G97" s="44"/>
      <c r="H97" s="44"/>
      <c r="I97" s="231"/>
      <c r="J97" s="44"/>
      <c r="K97" s="44"/>
      <c r="L97" s="48"/>
      <c r="M97" s="232"/>
      <c r="N97" s="233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165</v>
      </c>
      <c r="AU97" s="20" t="s">
        <v>94</v>
      </c>
    </row>
    <row r="98" s="13" customFormat="1">
      <c r="A98" s="13"/>
      <c r="B98" s="234"/>
      <c r="C98" s="235"/>
      <c r="D98" s="236" t="s">
        <v>167</v>
      </c>
      <c r="E98" s="237" t="s">
        <v>36</v>
      </c>
      <c r="F98" s="238" t="s">
        <v>2435</v>
      </c>
      <c r="G98" s="235"/>
      <c r="H98" s="237" t="s">
        <v>36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167</v>
      </c>
      <c r="AU98" s="244" t="s">
        <v>94</v>
      </c>
      <c r="AV98" s="13" t="s">
        <v>91</v>
      </c>
      <c r="AW98" s="13" t="s">
        <v>43</v>
      </c>
      <c r="AX98" s="13" t="s">
        <v>83</v>
      </c>
      <c r="AY98" s="244" t="s">
        <v>156</v>
      </c>
    </row>
    <row r="99" s="13" customFormat="1">
      <c r="A99" s="13"/>
      <c r="B99" s="234"/>
      <c r="C99" s="235"/>
      <c r="D99" s="236" t="s">
        <v>167</v>
      </c>
      <c r="E99" s="237" t="s">
        <v>36</v>
      </c>
      <c r="F99" s="238" t="s">
        <v>2861</v>
      </c>
      <c r="G99" s="235"/>
      <c r="H99" s="237" t="s">
        <v>36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167</v>
      </c>
      <c r="AU99" s="244" t="s">
        <v>94</v>
      </c>
      <c r="AV99" s="13" t="s">
        <v>91</v>
      </c>
      <c r="AW99" s="13" t="s">
        <v>43</v>
      </c>
      <c r="AX99" s="13" t="s">
        <v>83</v>
      </c>
      <c r="AY99" s="244" t="s">
        <v>156</v>
      </c>
    </row>
    <row r="100" s="14" customFormat="1">
      <c r="A100" s="14"/>
      <c r="B100" s="245"/>
      <c r="C100" s="246"/>
      <c r="D100" s="236" t="s">
        <v>167</v>
      </c>
      <c r="E100" s="247" t="s">
        <v>36</v>
      </c>
      <c r="F100" s="248" t="s">
        <v>2862</v>
      </c>
      <c r="G100" s="246"/>
      <c r="H100" s="249">
        <v>4.7999999999999998</v>
      </c>
      <c r="I100" s="250"/>
      <c r="J100" s="246"/>
      <c r="K100" s="246"/>
      <c r="L100" s="251"/>
      <c r="M100" s="252"/>
      <c r="N100" s="253"/>
      <c r="O100" s="253"/>
      <c r="P100" s="253"/>
      <c r="Q100" s="253"/>
      <c r="R100" s="253"/>
      <c r="S100" s="253"/>
      <c r="T100" s="25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5" t="s">
        <v>167</v>
      </c>
      <c r="AU100" s="255" t="s">
        <v>94</v>
      </c>
      <c r="AV100" s="14" t="s">
        <v>94</v>
      </c>
      <c r="AW100" s="14" t="s">
        <v>43</v>
      </c>
      <c r="AX100" s="14" t="s">
        <v>91</v>
      </c>
      <c r="AY100" s="255" t="s">
        <v>156</v>
      </c>
    </row>
    <row r="101" s="2" customFormat="1" ht="16.5" customHeight="1">
      <c r="A101" s="42"/>
      <c r="B101" s="43"/>
      <c r="C101" s="282" t="s">
        <v>202</v>
      </c>
      <c r="D101" s="282" t="s">
        <v>849</v>
      </c>
      <c r="E101" s="283" t="s">
        <v>2853</v>
      </c>
      <c r="F101" s="284" t="s">
        <v>2854</v>
      </c>
      <c r="G101" s="285" t="s">
        <v>2075</v>
      </c>
      <c r="H101" s="286">
        <v>0.192</v>
      </c>
      <c r="I101" s="287"/>
      <c r="J101" s="288">
        <f>ROUND(I101*H101,2)</f>
        <v>0</v>
      </c>
      <c r="K101" s="284" t="s">
        <v>162</v>
      </c>
      <c r="L101" s="289"/>
      <c r="M101" s="290" t="s">
        <v>36</v>
      </c>
      <c r="N101" s="291" t="s">
        <v>54</v>
      </c>
      <c r="O101" s="88"/>
      <c r="P101" s="225">
        <f>O101*H101</f>
        <v>0</v>
      </c>
      <c r="Q101" s="225">
        <v>0.001</v>
      </c>
      <c r="R101" s="225">
        <f>Q101*H101</f>
        <v>0.00019200000000000001</v>
      </c>
      <c r="S101" s="225">
        <v>0</v>
      </c>
      <c r="T101" s="226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27" t="s">
        <v>217</v>
      </c>
      <c r="AT101" s="227" t="s">
        <v>849</v>
      </c>
      <c r="AU101" s="227" t="s">
        <v>94</v>
      </c>
      <c r="AY101" s="20" t="s">
        <v>156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91</v>
      </c>
      <c r="BK101" s="228">
        <f>ROUND(I101*H101,2)</f>
        <v>0</v>
      </c>
      <c r="BL101" s="20" t="s">
        <v>163</v>
      </c>
      <c r="BM101" s="227" t="s">
        <v>2863</v>
      </c>
    </row>
    <row r="102" s="14" customFormat="1">
      <c r="A102" s="14"/>
      <c r="B102" s="245"/>
      <c r="C102" s="246"/>
      <c r="D102" s="236" t="s">
        <v>167</v>
      </c>
      <c r="E102" s="246"/>
      <c r="F102" s="248" t="s">
        <v>2864</v>
      </c>
      <c r="G102" s="246"/>
      <c r="H102" s="249">
        <v>0.192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167</v>
      </c>
      <c r="AU102" s="255" t="s">
        <v>94</v>
      </c>
      <c r="AV102" s="14" t="s">
        <v>94</v>
      </c>
      <c r="AW102" s="14" t="s">
        <v>4</v>
      </c>
      <c r="AX102" s="14" t="s">
        <v>91</v>
      </c>
      <c r="AY102" s="255" t="s">
        <v>156</v>
      </c>
    </row>
    <row r="103" s="2" customFormat="1" ht="16.5" customHeight="1">
      <c r="A103" s="42"/>
      <c r="B103" s="43"/>
      <c r="C103" s="216" t="s">
        <v>209</v>
      </c>
      <c r="D103" s="216" t="s">
        <v>158</v>
      </c>
      <c r="E103" s="217" t="s">
        <v>2865</v>
      </c>
      <c r="F103" s="218" t="s">
        <v>2866</v>
      </c>
      <c r="G103" s="219" t="s">
        <v>161</v>
      </c>
      <c r="H103" s="220">
        <v>77.799999999999997</v>
      </c>
      <c r="I103" s="221"/>
      <c r="J103" s="222">
        <f>ROUND(I103*H103,2)</f>
        <v>0</v>
      </c>
      <c r="K103" s="218" t="s">
        <v>162</v>
      </c>
      <c r="L103" s="48"/>
      <c r="M103" s="223" t="s">
        <v>36</v>
      </c>
      <c r="N103" s="224" t="s">
        <v>54</v>
      </c>
      <c r="O103" s="88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27" t="s">
        <v>163</v>
      </c>
      <c r="AT103" s="227" t="s">
        <v>158</v>
      </c>
      <c r="AU103" s="227" t="s">
        <v>94</v>
      </c>
      <c r="AY103" s="20" t="s">
        <v>156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91</v>
      </c>
      <c r="BK103" s="228">
        <f>ROUND(I103*H103,2)</f>
        <v>0</v>
      </c>
      <c r="BL103" s="20" t="s">
        <v>163</v>
      </c>
      <c r="BM103" s="227" t="s">
        <v>2867</v>
      </c>
    </row>
    <row r="104" s="2" customFormat="1">
      <c r="A104" s="42"/>
      <c r="B104" s="43"/>
      <c r="C104" s="44"/>
      <c r="D104" s="229" t="s">
        <v>165</v>
      </c>
      <c r="E104" s="44"/>
      <c r="F104" s="230" t="s">
        <v>2868</v>
      </c>
      <c r="G104" s="44"/>
      <c r="H104" s="44"/>
      <c r="I104" s="231"/>
      <c r="J104" s="44"/>
      <c r="K104" s="44"/>
      <c r="L104" s="48"/>
      <c r="M104" s="232"/>
      <c r="N104" s="233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165</v>
      </c>
      <c r="AU104" s="20" t="s">
        <v>94</v>
      </c>
    </row>
    <row r="105" s="2" customFormat="1" ht="16.5" customHeight="1">
      <c r="A105" s="42"/>
      <c r="B105" s="43"/>
      <c r="C105" s="216" t="s">
        <v>217</v>
      </c>
      <c r="D105" s="216" t="s">
        <v>158</v>
      </c>
      <c r="E105" s="217" t="s">
        <v>2869</v>
      </c>
      <c r="F105" s="218" t="s">
        <v>2870</v>
      </c>
      <c r="G105" s="219" t="s">
        <v>161</v>
      </c>
      <c r="H105" s="220">
        <v>4.7999999999999998</v>
      </c>
      <c r="I105" s="221"/>
      <c r="J105" s="222">
        <f>ROUND(I105*H105,2)</f>
        <v>0</v>
      </c>
      <c r="K105" s="218" t="s">
        <v>162</v>
      </c>
      <c r="L105" s="48"/>
      <c r="M105" s="223" t="s">
        <v>36</v>
      </c>
      <c r="N105" s="224" t="s">
        <v>54</v>
      </c>
      <c r="O105" s="88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27" t="s">
        <v>163</v>
      </c>
      <c r="AT105" s="227" t="s">
        <v>158</v>
      </c>
      <c r="AU105" s="227" t="s">
        <v>94</v>
      </c>
      <c r="AY105" s="20" t="s">
        <v>156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91</v>
      </c>
      <c r="BK105" s="228">
        <f>ROUND(I105*H105,2)</f>
        <v>0</v>
      </c>
      <c r="BL105" s="20" t="s">
        <v>163</v>
      </c>
      <c r="BM105" s="227" t="s">
        <v>2871</v>
      </c>
    </row>
    <row r="106" s="2" customFormat="1">
      <c r="A106" s="42"/>
      <c r="B106" s="43"/>
      <c r="C106" s="44"/>
      <c r="D106" s="229" t="s">
        <v>165</v>
      </c>
      <c r="E106" s="44"/>
      <c r="F106" s="230" t="s">
        <v>2872</v>
      </c>
      <c r="G106" s="44"/>
      <c r="H106" s="44"/>
      <c r="I106" s="231"/>
      <c r="J106" s="44"/>
      <c r="K106" s="44"/>
      <c r="L106" s="48"/>
      <c r="M106" s="232"/>
      <c r="N106" s="233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165</v>
      </c>
      <c r="AU106" s="20" t="s">
        <v>94</v>
      </c>
    </row>
    <row r="107" s="2" customFormat="1" ht="16.5" customHeight="1">
      <c r="A107" s="42"/>
      <c r="B107" s="43"/>
      <c r="C107" s="216" t="s">
        <v>186</v>
      </c>
      <c r="D107" s="216" t="s">
        <v>158</v>
      </c>
      <c r="E107" s="217" t="s">
        <v>2873</v>
      </c>
      <c r="F107" s="218" t="s">
        <v>2874</v>
      </c>
      <c r="G107" s="219" t="s">
        <v>161</v>
      </c>
      <c r="H107" s="220">
        <v>77.799999999999997</v>
      </c>
      <c r="I107" s="221"/>
      <c r="J107" s="222">
        <f>ROUND(I107*H107,2)</f>
        <v>0</v>
      </c>
      <c r="K107" s="218" t="s">
        <v>162</v>
      </c>
      <c r="L107" s="48"/>
      <c r="M107" s="223" t="s">
        <v>36</v>
      </c>
      <c r="N107" s="224" t="s">
        <v>54</v>
      </c>
      <c r="O107" s="88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27" t="s">
        <v>163</v>
      </c>
      <c r="AT107" s="227" t="s">
        <v>158</v>
      </c>
      <c r="AU107" s="227" t="s">
        <v>94</v>
      </c>
      <c r="AY107" s="20" t="s">
        <v>156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91</v>
      </c>
      <c r="BK107" s="228">
        <f>ROUND(I107*H107,2)</f>
        <v>0</v>
      </c>
      <c r="BL107" s="20" t="s">
        <v>163</v>
      </c>
      <c r="BM107" s="227" t="s">
        <v>2875</v>
      </c>
    </row>
    <row r="108" s="2" customFormat="1">
      <c r="A108" s="42"/>
      <c r="B108" s="43"/>
      <c r="C108" s="44"/>
      <c r="D108" s="229" t="s">
        <v>165</v>
      </c>
      <c r="E108" s="44"/>
      <c r="F108" s="230" t="s">
        <v>2876</v>
      </c>
      <c r="G108" s="44"/>
      <c r="H108" s="44"/>
      <c r="I108" s="231"/>
      <c r="J108" s="44"/>
      <c r="K108" s="44"/>
      <c r="L108" s="48"/>
      <c r="M108" s="232"/>
      <c r="N108" s="233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165</v>
      </c>
      <c r="AU108" s="20" t="s">
        <v>94</v>
      </c>
    </row>
    <row r="109" s="2" customFormat="1" ht="16.5" customHeight="1">
      <c r="A109" s="42"/>
      <c r="B109" s="43"/>
      <c r="C109" s="216" t="s">
        <v>230</v>
      </c>
      <c r="D109" s="216" t="s">
        <v>158</v>
      </c>
      <c r="E109" s="217" t="s">
        <v>2877</v>
      </c>
      <c r="F109" s="218" t="s">
        <v>2878</v>
      </c>
      <c r="G109" s="219" t="s">
        <v>161</v>
      </c>
      <c r="H109" s="220">
        <v>4.7999999999999998</v>
      </c>
      <c r="I109" s="221"/>
      <c r="J109" s="222">
        <f>ROUND(I109*H109,2)</f>
        <v>0</v>
      </c>
      <c r="K109" s="218" t="s">
        <v>162</v>
      </c>
      <c r="L109" s="48"/>
      <c r="M109" s="223" t="s">
        <v>36</v>
      </c>
      <c r="N109" s="224" t="s">
        <v>54</v>
      </c>
      <c r="O109" s="88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27" t="s">
        <v>163</v>
      </c>
      <c r="AT109" s="227" t="s">
        <v>158</v>
      </c>
      <c r="AU109" s="227" t="s">
        <v>94</v>
      </c>
      <c r="AY109" s="20" t="s">
        <v>156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91</v>
      </c>
      <c r="BK109" s="228">
        <f>ROUND(I109*H109,2)</f>
        <v>0</v>
      </c>
      <c r="BL109" s="20" t="s">
        <v>163</v>
      </c>
      <c r="BM109" s="227" t="s">
        <v>2879</v>
      </c>
    </row>
    <row r="110" s="2" customFormat="1">
      <c r="A110" s="42"/>
      <c r="B110" s="43"/>
      <c r="C110" s="44"/>
      <c r="D110" s="229" t="s">
        <v>165</v>
      </c>
      <c r="E110" s="44"/>
      <c r="F110" s="230" t="s">
        <v>2880</v>
      </c>
      <c r="G110" s="44"/>
      <c r="H110" s="44"/>
      <c r="I110" s="231"/>
      <c r="J110" s="44"/>
      <c r="K110" s="44"/>
      <c r="L110" s="48"/>
      <c r="M110" s="232"/>
      <c r="N110" s="233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165</v>
      </c>
      <c r="AU110" s="20" t="s">
        <v>94</v>
      </c>
    </row>
    <row r="111" s="2" customFormat="1" ht="16.5" customHeight="1">
      <c r="A111" s="42"/>
      <c r="B111" s="43"/>
      <c r="C111" s="216" t="s">
        <v>237</v>
      </c>
      <c r="D111" s="216" t="s">
        <v>158</v>
      </c>
      <c r="E111" s="217" t="s">
        <v>2881</v>
      </c>
      <c r="F111" s="218" t="s">
        <v>2882</v>
      </c>
      <c r="G111" s="219" t="s">
        <v>161</v>
      </c>
      <c r="H111" s="220">
        <v>77.799999999999997</v>
      </c>
      <c r="I111" s="221"/>
      <c r="J111" s="222">
        <f>ROUND(I111*H111,2)</f>
        <v>0</v>
      </c>
      <c r="K111" s="218" t="s">
        <v>162</v>
      </c>
      <c r="L111" s="48"/>
      <c r="M111" s="223" t="s">
        <v>36</v>
      </c>
      <c r="N111" s="224" t="s">
        <v>54</v>
      </c>
      <c r="O111" s="88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R111" s="227" t="s">
        <v>163</v>
      </c>
      <c r="AT111" s="227" t="s">
        <v>158</v>
      </c>
      <c r="AU111" s="227" t="s">
        <v>94</v>
      </c>
      <c r="AY111" s="20" t="s">
        <v>156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91</v>
      </c>
      <c r="BK111" s="228">
        <f>ROUND(I111*H111,2)</f>
        <v>0</v>
      </c>
      <c r="BL111" s="20" t="s">
        <v>163</v>
      </c>
      <c r="BM111" s="227" t="s">
        <v>2883</v>
      </c>
    </row>
    <row r="112" s="2" customFormat="1">
      <c r="A112" s="42"/>
      <c r="B112" s="43"/>
      <c r="C112" s="44"/>
      <c r="D112" s="229" t="s">
        <v>165</v>
      </c>
      <c r="E112" s="44"/>
      <c r="F112" s="230" t="s">
        <v>2884</v>
      </c>
      <c r="G112" s="44"/>
      <c r="H112" s="44"/>
      <c r="I112" s="231"/>
      <c r="J112" s="44"/>
      <c r="K112" s="44"/>
      <c r="L112" s="48"/>
      <c r="M112" s="232"/>
      <c r="N112" s="233"/>
      <c r="O112" s="88"/>
      <c r="P112" s="88"/>
      <c r="Q112" s="88"/>
      <c r="R112" s="88"/>
      <c r="S112" s="88"/>
      <c r="T112" s="89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T112" s="20" t="s">
        <v>165</v>
      </c>
      <c r="AU112" s="20" t="s">
        <v>94</v>
      </c>
    </row>
    <row r="113" s="2" customFormat="1" ht="16.5" customHeight="1">
      <c r="A113" s="42"/>
      <c r="B113" s="43"/>
      <c r="C113" s="216" t="s">
        <v>8</v>
      </c>
      <c r="D113" s="216" t="s">
        <v>158</v>
      </c>
      <c r="E113" s="217" t="s">
        <v>2885</v>
      </c>
      <c r="F113" s="218" t="s">
        <v>2886</v>
      </c>
      <c r="G113" s="219" t="s">
        <v>161</v>
      </c>
      <c r="H113" s="220">
        <v>4.7999999999999998</v>
      </c>
      <c r="I113" s="221"/>
      <c r="J113" s="222">
        <f>ROUND(I113*H113,2)</f>
        <v>0</v>
      </c>
      <c r="K113" s="218" t="s">
        <v>162</v>
      </c>
      <c r="L113" s="48"/>
      <c r="M113" s="223" t="s">
        <v>36</v>
      </c>
      <c r="N113" s="224" t="s">
        <v>54</v>
      </c>
      <c r="O113" s="88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R113" s="227" t="s">
        <v>163</v>
      </c>
      <c r="AT113" s="227" t="s">
        <v>158</v>
      </c>
      <c r="AU113" s="227" t="s">
        <v>94</v>
      </c>
      <c r="AY113" s="20" t="s">
        <v>156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91</v>
      </c>
      <c r="BK113" s="228">
        <f>ROUND(I113*H113,2)</f>
        <v>0</v>
      </c>
      <c r="BL113" s="20" t="s">
        <v>163</v>
      </c>
      <c r="BM113" s="227" t="s">
        <v>2887</v>
      </c>
    </row>
    <row r="114" s="2" customFormat="1">
      <c r="A114" s="42"/>
      <c r="B114" s="43"/>
      <c r="C114" s="44"/>
      <c r="D114" s="229" t="s">
        <v>165</v>
      </c>
      <c r="E114" s="44"/>
      <c r="F114" s="230" t="s">
        <v>2888</v>
      </c>
      <c r="G114" s="44"/>
      <c r="H114" s="44"/>
      <c r="I114" s="231"/>
      <c r="J114" s="44"/>
      <c r="K114" s="44"/>
      <c r="L114" s="48"/>
      <c r="M114" s="232"/>
      <c r="N114" s="233"/>
      <c r="O114" s="88"/>
      <c r="P114" s="88"/>
      <c r="Q114" s="88"/>
      <c r="R114" s="88"/>
      <c r="S114" s="88"/>
      <c r="T114" s="89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T114" s="20" t="s">
        <v>165</v>
      </c>
      <c r="AU114" s="20" t="s">
        <v>94</v>
      </c>
    </row>
    <row r="115" s="12" customFormat="1" ht="22.8" customHeight="1">
      <c r="A115" s="12"/>
      <c r="B115" s="200"/>
      <c r="C115" s="201"/>
      <c r="D115" s="202" t="s">
        <v>82</v>
      </c>
      <c r="E115" s="214" t="s">
        <v>1308</v>
      </c>
      <c r="F115" s="214" t="s">
        <v>1309</v>
      </c>
      <c r="G115" s="201"/>
      <c r="H115" s="201"/>
      <c r="I115" s="204"/>
      <c r="J115" s="215">
        <f>BK115</f>
        <v>0</v>
      </c>
      <c r="K115" s="201"/>
      <c r="L115" s="206"/>
      <c r="M115" s="207"/>
      <c r="N115" s="208"/>
      <c r="O115" s="208"/>
      <c r="P115" s="209">
        <f>SUM(P116:P117)</f>
        <v>0</v>
      </c>
      <c r="Q115" s="208"/>
      <c r="R115" s="209">
        <f>SUM(R116:R117)</f>
        <v>0</v>
      </c>
      <c r="S115" s="208"/>
      <c r="T115" s="210">
        <f>SUM(T116:T117)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1" t="s">
        <v>91</v>
      </c>
      <c r="AT115" s="212" t="s">
        <v>82</v>
      </c>
      <c r="AU115" s="212" t="s">
        <v>91</v>
      </c>
      <c r="AY115" s="211" t="s">
        <v>156</v>
      </c>
      <c r="BK115" s="213">
        <f>SUM(BK116:BK117)</f>
        <v>0</v>
      </c>
    </row>
    <row r="116" s="2" customFormat="1" ht="16.5" customHeight="1">
      <c r="A116" s="42"/>
      <c r="B116" s="43"/>
      <c r="C116" s="216" t="s">
        <v>265</v>
      </c>
      <c r="D116" s="216" t="s">
        <v>158</v>
      </c>
      <c r="E116" s="217" t="s">
        <v>2889</v>
      </c>
      <c r="F116" s="218" t="s">
        <v>2890</v>
      </c>
      <c r="G116" s="219" t="s">
        <v>283</v>
      </c>
      <c r="H116" s="220">
        <v>0.0030000000000000001</v>
      </c>
      <c r="I116" s="221"/>
      <c r="J116" s="222">
        <f>ROUND(I116*H116,2)</f>
        <v>0</v>
      </c>
      <c r="K116" s="218" t="s">
        <v>162</v>
      </c>
      <c r="L116" s="48"/>
      <c r="M116" s="223" t="s">
        <v>36</v>
      </c>
      <c r="N116" s="224" t="s">
        <v>54</v>
      </c>
      <c r="O116" s="88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27" t="s">
        <v>163</v>
      </c>
      <c r="AT116" s="227" t="s">
        <v>158</v>
      </c>
      <c r="AU116" s="227" t="s">
        <v>94</v>
      </c>
      <c r="AY116" s="20" t="s">
        <v>156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91</v>
      </c>
      <c r="BK116" s="228">
        <f>ROUND(I116*H116,2)</f>
        <v>0</v>
      </c>
      <c r="BL116" s="20" t="s">
        <v>163</v>
      </c>
      <c r="BM116" s="227" t="s">
        <v>2891</v>
      </c>
    </row>
    <row r="117" s="2" customFormat="1">
      <c r="A117" s="42"/>
      <c r="B117" s="43"/>
      <c r="C117" s="44"/>
      <c r="D117" s="229" t="s">
        <v>165</v>
      </c>
      <c r="E117" s="44"/>
      <c r="F117" s="230" t="s">
        <v>2892</v>
      </c>
      <c r="G117" s="44"/>
      <c r="H117" s="44"/>
      <c r="I117" s="231"/>
      <c r="J117" s="44"/>
      <c r="K117" s="44"/>
      <c r="L117" s="48"/>
      <c r="M117" s="292"/>
      <c r="N117" s="293"/>
      <c r="O117" s="294"/>
      <c r="P117" s="294"/>
      <c r="Q117" s="294"/>
      <c r="R117" s="294"/>
      <c r="S117" s="294"/>
      <c r="T117" s="295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165</v>
      </c>
      <c r="AU117" s="20" t="s">
        <v>94</v>
      </c>
    </row>
    <row r="118" s="2" customFormat="1" ht="6.96" customHeight="1">
      <c r="A118" s="42"/>
      <c r="B118" s="63"/>
      <c r="C118" s="64"/>
      <c r="D118" s="64"/>
      <c r="E118" s="64"/>
      <c r="F118" s="64"/>
      <c r="G118" s="64"/>
      <c r="H118" s="64"/>
      <c r="I118" s="64"/>
      <c r="J118" s="64"/>
      <c r="K118" s="64"/>
      <c r="L118" s="48"/>
      <c r="M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</row>
  </sheetData>
  <sheetProtection sheet="1" autoFilter="0" formatColumns="0" formatRows="0" objects="1" scenarios="1" spinCount="100000" saltValue="5MeG+tI23BIxuBBGA/+kbpyhTqQevSA8yGlFQHtFvw2p2mZQXTYRIiL+n/3IonHdj9eUiap8r8P1sL18GsMYpQ==" hashValue="vL3Tr0CHxaDAQX79PwdPETdMAtLxaWxAjC27TEYo0ZD9uuQpr2qNVU36dh7smGFDOVisNj5wjAGZ6yGmJTUKQw==" algorithmName="SHA-512" password="CC35"/>
  <autoFilter ref="C81:K11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4_01/181111121"/>
    <hyperlink ref="F88" r:id="rId2" display="https://podminky.urs.cz/item/CS_URS_2024_01/181111123"/>
    <hyperlink ref="F90" r:id="rId3" display="https://podminky.urs.cz/item/CS_URS_2024_01/181411131"/>
    <hyperlink ref="F97" r:id="rId4" display="https://podminky.urs.cz/item/CS_URS_2024_01/181411133"/>
    <hyperlink ref="F104" r:id="rId5" display="https://podminky.urs.cz/item/CS_URS_2024_01/183403152"/>
    <hyperlink ref="F106" r:id="rId6" display="https://podminky.urs.cz/item/CS_URS_2024_01/183403161"/>
    <hyperlink ref="F108" r:id="rId7" display="https://podminky.urs.cz/item/CS_URS_2024_01/183403252"/>
    <hyperlink ref="F110" r:id="rId8" display="https://podminky.urs.cz/item/CS_URS_2024_01/183403261"/>
    <hyperlink ref="F112" r:id="rId9" display="https://podminky.urs.cz/item/CS_URS_2024_01/185803111"/>
    <hyperlink ref="F114" r:id="rId10" display="https://podminky.urs.cz/item/CS_URS_2024_01/185803113"/>
    <hyperlink ref="F117" r:id="rId11" display="https://podminky.urs.cz/item/CS_URS_2024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94</v>
      </c>
    </row>
    <row r="4" s="1" customFormat="1" ht="24.96" customHeight="1">
      <c r="B4" s="23"/>
      <c r="D4" s="144" t="s">
        <v>120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Přístavba školní jídelny a rozšíření tříd v 1NP v pavilonu č 3</v>
      </c>
      <c r="F7" s="146"/>
      <c r="G7" s="146"/>
      <c r="H7" s="146"/>
      <c r="L7" s="23"/>
    </row>
    <row r="8" s="2" customFormat="1" ht="12" customHeight="1">
      <c r="A8" s="42"/>
      <c r="B8" s="48"/>
      <c r="C8" s="42"/>
      <c r="D8" s="146" t="s">
        <v>121</v>
      </c>
      <c r="E8" s="42"/>
      <c r="F8" s="42"/>
      <c r="G8" s="42"/>
      <c r="H8" s="42"/>
      <c r="I8" s="42"/>
      <c r="J8" s="42"/>
      <c r="K8" s="42"/>
      <c r="L8" s="14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49" t="s">
        <v>2893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46" t="s">
        <v>18</v>
      </c>
      <c r="E11" s="42"/>
      <c r="F11" s="137" t="s">
        <v>36</v>
      </c>
      <c r="G11" s="42"/>
      <c r="H11" s="42"/>
      <c r="I11" s="146" t="s">
        <v>20</v>
      </c>
      <c r="J11" s="137" t="s">
        <v>36</v>
      </c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46" t="s">
        <v>22</v>
      </c>
      <c r="E12" s="42"/>
      <c r="F12" s="137" t="s">
        <v>23</v>
      </c>
      <c r="G12" s="42"/>
      <c r="H12" s="42"/>
      <c r="I12" s="146" t="s">
        <v>24</v>
      </c>
      <c r="J12" s="150" t="str">
        <f>'Rekapitulace stavby'!AN8</f>
        <v>4. 1. 2024</v>
      </c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30</v>
      </c>
      <c r="E14" s="42"/>
      <c r="F14" s="42"/>
      <c r="G14" s="42"/>
      <c r="H14" s="42"/>
      <c r="I14" s="146" t="s">
        <v>31</v>
      </c>
      <c r="J14" s="137" t="s">
        <v>32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37" t="s">
        <v>34</v>
      </c>
      <c r="F15" s="42"/>
      <c r="G15" s="42"/>
      <c r="H15" s="42"/>
      <c r="I15" s="146" t="s">
        <v>35</v>
      </c>
      <c r="J15" s="137" t="s">
        <v>36</v>
      </c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46" t="s">
        <v>37</v>
      </c>
      <c r="E17" s="42"/>
      <c r="F17" s="42"/>
      <c r="G17" s="42"/>
      <c r="H17" s="42"/>
      <c r="I17" s="146" t="s">
        <v>31</v>
      </c>
      <c r="J17" s="36" t="str">
        <f>'Rekapitulace stavby'!AN13</f>
        <v>Vyplň údaj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37"/>
      <c r="G18" s="137"/>
      <c r="H18" s="137"/>
      <c r="I18" s="146" t="s">
        <v>35</v>
      </c>
      <c r="J18" s="36" t="str">
        <f>'Rekapitulace stavby'!AN14</f>
        <v>Vyplň údaj</v>
      </c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46" t="s">
        <v>39</v>
      </c>
      <c r="E20" s="42"/>
      <c r="F20" s="42"/>
      <c r="G20" s="42"/>
      <c r="H20" s="42"/>
      <c r="I20" s="146" t="s">
        <v>31</v>
      </c>
      <c r="J20" s="137" t="s">
        <v>40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37" t="s">
        <v>41</v>
      </c>
      <c r="F21" s="42"/>
      <c r="G21" s="42"/>
      <c r="H21" s="42"/>
      <c r="I21" s="146" t="s">
        <v>35</v>
      </c>
      <c r="J21" s="137" t="s">
        <v>42</v>
      </c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46" t="s">
        <v>44</v>
      </c>
      <c r="E23" s="42"/>
      <c r="F23" s="42"/>
      <c r="G23" s="42"/>
      <c r="H23" s="42"/>
      <c r="I23" s="146" t="s">
        <v>31</v>
      </c>
      <c r="J23" s="137" t="s">
        <v>45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37" t="s">
        <v>46</v>
      </c>
      <c r="F24" s="42"/>
      <c r="G24" s="42"/>
      <c r="H24" s="42"/>
      <c r="I24" s="146" t="s">
        <v>35</v>
      </c>
      <c r="J24" s="137" t="s">
        <v>36</v>
      </c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46" t="s">
        <v>47</v>
      </c>
      <c r="E26" s="42"/>
      <c r="F26" s="42"/>
      <c r="G26" s="42"/>
      <c r="H26" s="42"/>
      <c r="I26" s="42"/>
      <c r="J26" s="42"/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214.5" customHeight="1">
      <c r="A27" s="151"/>
      <c r="B27" s="152"/>
      <c r="C27" s="151"/>
      <c r="D27" s="151"/>
      <c r="E27" s="153" t="s">
        <v>123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55"/>
      <c r="E29" s="155"/>
      <c r="F29" s="155"/>
      <c r="G29" s="155"/>
      <c r="H29" s="155"/>
      <c r="I29" s="155"/>
      <c r="J29" s="155"/>
      <c r="K29" s="155"/>
      <c r="L29" s="14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56" t="s">
        <v>49</v>
      </c>
      <c r="E30" s="42"/>
      <c r="F30" s="42"/>
      <c r="G30" s="42"/>
      <c r="H30" s="42"/>
      <c r="I30" s="42"/>
      <c r="J30" s="157">
        <f>ROUND(J85, 2)</f>
        <v>0</v>
      </c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8" t="s">
        <v>51</v>
      </c>
      <c r="G32" s="42"/>
      <c r="H32" s="42"/>
      <c r="I32" s="158" t="s">
        <v>50</v>
      </c>
      <c r="J32" s="158" t="s">
        <v>52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9" t="s">
        <v>53</v>
      </c>
      <c r="E33" s="146" t="s">
        <v>54</v>
      </c>
      <c r="F33" s="160">
        <f>ROUND((SUM(BE85:BE111)),  2)</f>
        <v>0</v>
      </c>
      <c r="G33" s="42"/>
      <c r="H33" s="42"/>
      <c r="I33" s="161">
        <v>0.20999999999999999</v>
      </c>
      <c r="J33" s="160">
        <f>ROUND(((SUM(BE85:BE111))*I33),  2)</f>
        <v>0</v>
      </c>
      <c r="K33" s="42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46" t="s">
        <v>55</v>
      </c>
      <c r="F34" s="160">
        <f>ROUND((SUM(BF85:BF111)),  2)</f>
        <v>0</v>
      </c>
      <c r="G34" s="42"/>
      <c r="H34" s="42"/>
      <c r="I34" s="161">
        <v>0.12</v>
      </c>
      <c r="J34" s="160">
        <f>ROUND(((SUM(BF85:BF111))*I34),  2)</f>
        <v>0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46" t="s">
        <v>56</v>
      </c>
      <c r="F35" s="160">
        <f>ROUND((SUM(BG85:BG111)),  2)</f>
        <v>0</v>
      </c>
      <c r="G35" s="42"/>
      <c r="H35" s="42"/>
      <c r="I35" s="161">
        <v>0.20999999999999999</v>
      </c>
      <c r="J35" s="160">
        <f>0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46" t="s">
        <v>57</v>
      </c>
      <c r="F36" s="160">
        <f>ROUND((SUM(BH85:BH111)),  2)</f>
        <v>0</v>
      </c>
      <c r="G36" s="42"/>
      <c r="H36" s="42"/>
      <c r="I36" s="161">
        <v>0.12</v>
      </c>
      <c r="J36" s="160">
        <f>0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58</v>
      </c>
      <c r="F37" s="160">
        <f>ROUND((SUM(BI85:BI111)),  2)</f>
        <v>0</v>
      </c>
      <c r="G37" s="42"/>
      <c r="H37" s="42"/>
      <c r="I37" s="161">
        <v>0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62"/>
      <c r="D39" s="163" t="s">
        <v>59</v>
      </c>
      <c r="E39" s="164"/>
      <c r="F39" s="164"/>
      <c r="G39" s="165" t="s">
        <v>60</v>
      </c>
      <c r="H39" s="166" t="s">
        <v>61</v>
      </c>
      <c r="I39" s="164"/>
      <c r="J39" s="167">
        <f>SUM(J30:J37)</f>
        <v>0</v>
      </c>
      <c r="K39" s="168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124</v>
      </c>
      <c r="D45" s="44"/>
      <c r="E45" s="44"/>
      <c r="F45" s="44"/>
      <c r="G45" s="44"/>
      <c r="H45" s="44"/>
      <c r="I45" s="44"/>
      <c r="J45" s="44"/>
      <c r="K45" s="44"/>
      <c r="L45" s="14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73" t="str">
        <f>E7</f>
        <v>Přístavba školní jídelny a rozšíření tříd v 1NP v pavilonu č 3</v>
      </c>
      <c r="F48" s="35"/>
      <c r="G48" s="35"/>
      <c r="H48" s="35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121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000 - VON - Vedlější a ostatní náklady stavby</v>
      </c>
      <c r="F50" s="44"/>
      <c r="G50" s="44"/>
      <c r="H50" s="44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4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Plzeň, pozemky parc. č. 2401/20, 2401/22</v>
      </c>
      <c r="G52" s="44"/>
      <c r="H52" s="44"/>
      <c r="I52" s="35" t="s">
        <v>24</v>
      </c>
      <c r="J52" s="76" t="str">
        <f>IF(J12="","",J12)</f>
        <v>4. 1. 2024</v>
      </c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40.05" customHeight="1">
      <c r="A54" s="42"/>
      <c r="B54" s="43"/>
      <c r="C54" s="35" t="s">
        <v>30</v>
      </c>
      <c r="D54" s="44"/>
      <c r="E54" s="44"/>
      <c r="F54" s="30" t="str">
        <f>E15</f>
        <v>ZŠ a MŠ pro zrakově postižené a vady řeči</v>
      </c>
      <c r="G54" s="44"/>
      <c r="H54" s="44"/>
      <c r="I54" s="35" t="s">
        <v>39</v>
      </c>
      <c r="J54" s="40" t="str">
        <f>E21</f>
        <v>ing. arch. Pavel Šticha– archa architekt</v>
      </c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37</v>
      </c>
      <c r="D55" s="44"/>
      <c r="E55" s="44"/>
      <c r="F55" s="30" t="str">
        <f>IF(E18="","",E18)</f>
        <v>Vyplň údaj</v>
      </c>
      <c r="G55" s="44"/>
      <c r="H55" s="44"/>
      <c r="I55" s="35" t="s">
        <v>44</v>
      </c>
      <c r="J55" s="40" t="str">
        <f>E24</f>
        <v>Eva Vopalecká</v>
      </c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74" t="s">
        <v>125</v>
      </c>
      <c r="D57" s="175"/>
      <c r="E57" s="175"/>
      <c r="F57" s="175"/>
      <c r="G57" s="175"/>
      <c r="H57" s="175"/>
      <c r="I57" s="175"/>
      <c r="J57" s="176" t="s">
        <v>126</v>
      </c>
      <c r="K57" s="175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7" t="s">
        <v>81</v>
      </c>
      <c r="D59" s="44"/>
      <c r="E59" s="44"/>
      <c r="F59" s="44"/>
      <c r="G59" s="44"/>
      <c r="H59" s="44"/>
      <c r="I59" s="44"/>
      <c r="J59" s="106">
        <f>J85</f>
        <v>0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127</v>
      </c>
    </row>
    <row r="60" s="9" customFormat="1" ht="24.96" customHeight="1">
      <c r="A60" s="9"/>
      <c r="B60" s="178"/>
      <c r="C60" s="179"/>
      <c r="D60" s="180" t="s">
        <v>139</v>
      </c>
      <c r="E60" s="181"/>
      <c r="F60" s="181"/>
      <c r="G60" s="181"/>
      <c r="H60" s="181"/>
      <c r="I60" s="181"/>
      <c r="J60" s="182">
        <f>J86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29"/>
      <c r="D61" s="185" t="s">
        <v>2894</v>
      </c>
      <c r="E61" s="186"/>
      <c r="F61" s="186"/>
      <c r="G61" s="186"/>
      <c r="H61" s="186"/>
      <c r="I61" s="186"/>
      <c r="J61" s="187">
        <f>J87</f>
        <v>0</v>
      </c>
      <c r="K61" s="129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29"/>
      <c r="D62" s="185" t="s">
        <v>2895</v>
      </c>
      <c r="E62" s="186"/>
      <c r="F62" s="186"/>
      <c r="G62" s="186"/>
      <c r="H62" s="186"/>
      <c r="I62" s="186"/>
      <c r="J62" s="187">
        <f>J94</f>
        <v>0</v>
      </c>
      <c r="K62" s="129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29"/>
      <c r="D63" s="185" t="s">
        <v>2896</v>
      </c>
      <c r="E63" s="186"/>
      <c r="F63" s="186"/>
      <c r="G63" s="186"/>
      <c r="H63" s="186"/>
      <c r="I63" s="186"/>
      <c r="J63" s="187">
        <f>J99</f>
        <v>0</v>
      </c>
      <c r="K63" s="129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29"/>
      <c r="D64" s="185" t="s">
        <v>2897</v>
      </c>
      <c r="E64" s="186"/>
      <c r="F64" s="186"/>
      <c r="G64" s="186"/>
      <c r="H64" s="186"/>
      <c r="I64" s="186"/>
      <c r="J64" s="187">
        <f>J106</f>
        <v>0</v>
      </c>
      <c r="K64" s="129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29"/>
      <c r="D65" s="185" t="s">
        <v>140</v>
      </c>
      <c r="E65" s="186"/>
      <c r="F65" s="186"/>
      <c r="G65" s="186"/>
      <c r="H65" s="186"/>
      <c r="I65" s="186"/>
      <c r="J65" s="187">
        <f>J109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2"/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14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6.96" customHeight="1">
      <c r="A67" s="42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4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71" s="2" customFormat="1" ht="6.96" customHeight="1">
      <c r="A71" s="42"/>
      <c r="B71" s="65"/>
      <c r="C71" s="66"/>
      <c r="D71" s="66"/>
      <c r="E71" s="66"/>
      <c r="F71" s="66"/>
      <c r="G71" s="66"/>
      <c r="H71" s="66"/>
      <c r="I71" s="66"/>
      <c r="J71" s="66"/>
      <c r="K71" s="66"/>
      <c r="L71" s="14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24.96" customHeight="1">
      <c r="A72" s="42"/>
      <c r="B72" s="43"/>
      <c r="C72" s="26" t="s">
        <v>141</v>
      </c>
      <c r="D72" s="44"/>
      <c r="E72" s="44"/>
      <c r="F72" s="44"/>
      <c r="G72" s="44"/>
      <c r="H72" s="44"/>
      <c r="I72" s="44"/>
      <c r="J72" s="44"/>
      <c r="K72" s="44"/>
      <c r="L72" s="14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4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16</v>
      </c>
      <c r="D74" s="44"/>
      <c r="E74" s="44"/>
      <c r="F74" s="44"/>
      <c r="G74" s="44"/>
      <c r="H74" s="44"/>
      <c r="I74" s="44"/>
      <c r="J74" s="44"/>
      <c r="K74" s="44"/>
      <c r="L74" s="14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6.5" customHeight="1">
      <c r="A75" s="42"/>
      <c r="B75" s="43"/>
      <c r="C75" s="44"/>
      <c r="D75" s="44"/>
      <c r="E75" s="173" t="str">
        <f>E7</f>
        <v>Přístavba školní jídelny a rozšíření tříd v 1NP v pavilonu č 3</v>
      </c>
      <c r="F75" s="35"/>
      <c r="G75" s="35"/>
      <c r="H75" s="35"/>
      <c r="I75" s="44"/>
      <c r="J75" s="44"/>
      <c r="K75" s="44"/>
      <c r="L75" s="14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2" customHeight="1">
      <c r="A76" s="42"/>
      <c r="B76" s="43"/>
      <c r="C76" s="35" t="s">
        <v>121</v>
      </c>
      <c r="D76" s="44"/>
      <c r="E76" s="44"/>
      <c r="F76" s="44"/>
      <c r="G76" s="44"/>
      <c r="H76" s="44"/>
      <c r="I76" s="44"/>
      <c r="J76" s="44"/>
      <c r="K76" s="44"/>
      <c r="L76" s="14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6.5" customHeight="1">
      <c r="A77" s="42"/>
      <c r="B77" s="43"/>
      <c r="C77" s="44"/>
      <c r="D77" s="44"/>
      <c r="E77" s="73" t="str">
        <f>E9</f>
        <v>000 - VON - Vedlější a ostatní náklady stavby</v>
      </c>
      <c r="F77" s="44"/>
      <c r="G77" s="44"/>
      <c r="H77" s="44"/>
      <c r="I77" s="44"/>
      <c r="J77" s="44"/>
      <c r="K77" s="44"/>
      <c r="L77" s="14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2" customHeight="1">
      <c r="A79" s="42"/>
      <c r="B79" s="43"/>
      <c r="C79" s="35" t="s">
        <v>22</v>
      </c>
      <c r="D79" s="44"/>
      <c r="E79" s="44"/>
      <c r="F79" s="30" t="str">
        <f>F12</f>
        <v>Plzeň, pozemky parc. č. 2401/20, 2401/22</v>
      </c>
      <c r="G79" s="44"/>
      <c r="H79" s="44"/>
      <c r="I79" s="35" t="s">
        <v>24</v>
      </c>
      <c r="J79" s="76" t="str">
        <f>IF(J12="","",J12)</f>
        <v>4. 1. 2024</v>
      </c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4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40.05" customHeight="1">
      <c r="A81" s="42"/>
      <c r="B81" s="43"/>
      <c r="C81" s="35" t="s">
        <v>30</v>
      </c>
      <c r="D81" s="44"/>
      <c r="E81" s="44"/>
      <c r="F81" s="30" t="str">
        <f>E15</f>
        <v>ZŠ a MŠ pro zrakově postižené a vady řeči</v>
      </c>
      <c r="G81" s="44"/>
      <c r="H81" s="44"/>
      <c r="I81" s="35" t="s">
        <v>39</v>
      </c>
      <c r="J81" s="40" t="str">
        <f>E21</f>
        <v>ing. arch. Pavel Šticha– archa architekt</v>
      </c>
      <c r="K81" s="44"/>
      <c r="L81" s="14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5.15" customHeight="1">
      <c r="A82" s="42"/>
      <c r="B82" s="43"/>
      <c r="C82" s="35" t="s">
        <v>37</v>
      </c>
      <c r="D82" s="44"/>
      <c r="E82" s="44"/>
      <c r="F82" s="30" t="str">
        <f>IF(E18="","",E18)</f>
        <v>Vyplň údaj</v>
      </c>
      <c r="G82" s="44"/>
      <c r="H82" s="44"/>
      <c r="I82" s="35" t="s">
        <v>44</v>
      </c>
      <c r="J82" s="40" t="str">
        <f>E24</f>
        <v>Eva Vopalecká</v>
      </c>
      <c r="K82" s="44"/>
      <c r="L82" s="14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0.32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4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11" customFormat="1" ht="29.28" customHeight="1">
      <c r="A84" s="189"/>
      <c r="B84" s="190"/>
      <c r="C84" s="191" t="s">
        <v>142</v>
      </c>
      <c r="D84" s="192" t="s">
        <v>68</v>
      </c>
      <c r="E84" s="192" t="s">
        <v>64</v>
      </c>
      <c r="F84" s="192" t="s">
        <v>65</v>
      </c>
      <c r="G84" s="192" t="s">
        <v>143</v>
      </c>
      <c r="H84" s="192" t="s">
        <v>144</v>
      </c>
      <c r="I84" s="192" t="s">
        <v>145</v>
      </c>
      <c r="J84" s="192" t="s">
        <v>126</v>
      </c>
      <c r="K84" s="193" t="s">
        <v>146</v>
      </c>
      <c r="L84" s="194"/>
      <c r="M84" s="96" t="s">
        <v>36</v>
      </c>
      <c r="N84" s="97" t="s">
        <v>53</v>
      </c>
      <c r="O84" s="97" t="s">
        <v>147</v>
      </c>
      <c r="P84" s="97" t="s">
        <v>148</v>
      </c>
      <c r="Q84" s="97" t="s">
        <v>149</v>
      </c>
      <c r="R84" s="97" t="s">
        <v>150</v>
      </c>
      <c r="S84" s="97" t="s">
        <v>151</v>
      </c>
      <c r="T84" s="98" t="s">
        <v>152</v>
      </c>
      <c r="U84" s="189"/>
      <c r="V84" s="189"/>
      <c r="W84" s="189"/>
      <c r="X84" s="189"/>
      <c r="Y84" s="189"/>
      <c r="Z84" s="189"/>
      <c r="AA84" s="189"/>
      <c r="AB84" s="189"/>
      <c r="AC84" s="189"/>
      <c r="AD84" s="189"/>
      <c r="AE84" s="189"/>
    </row>
    <row r="85" s="2" customFormat="1" ht="22.8" customHeight="1">
      <c r="A85" s="42"/>
      <c r="B85" s="43"/>
      <c r="C85" s="103" t="s">
        <v>153</v>
      </c>
      <c r="D85" s="44"/>
      <c r="E85" s="44"/>
      <c r="F85" s="44"/>
      <c r="G85" s="44"/>
      <c r="H85" s="44"/>
      <c r="I85" s="44"/>
      <c r="J85" s="195">
        <f>BK85</f>
        <v>0</v>
      </c>
      <c r="K85" s="44"/>
      <c r="L85" s="48"/>
      <c r="M85" s="99"/>
      <c r="N85" s="196"/>
      <c r="O85" s="100"/>
      <c r="P85" s="197">
        <f>P86</f>
        <v>0</v>
      </c>
      <c r="Q85" s="100"/>
      <c r="R85" s="197">
        <f>R86</f>
        <v>0</v>
      </c>
      <c r="S85" s="100"/>
      <c r="T85" s="198">
        <f>T86</f>
        <v>0</v>
      </c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82</v>
      </c>
      <c r="AU85" s="20" t="s">
        <v>127</v>
      </c>
      <c r="BK85" s="199">
        <f>BK86</f>
        <v>0</v>
      </c>
    </row>
    <row r="86" s="12" customFormat="1" ht="25.92" customHeight="1">
      <c r="A86" s="12"/>
      <c r="B86" s="200"/>
      <c r="C86" s="201"/>
      <c r="D86" s="202" t="s">
        <v>82</v>
      </c>
      <c r="E86" s="203" t="s">
        <v>429</v>
      </c>
      <c r="F86" s="203" t="s">
        <v>430</v>
      </c>
      <c r="G86" s="201"/>
      <c r="H86" s="201"/>
      <c r="I86" s="204"/>
      <c r="J86" s="205">
        <f>BK86</f>
        <v>0</v>
      </c>
      <c r="K86" s="201"/>
      <c r="L86" s="206"/>
      <c r="M86" s="207"/>
      <c r="N86" s="208"/>
      <c r="O86" s="208"/>
      <c r="P86" s="209">
        <f>P87+P94+P99+P106+P109</f>
        <v>0</v>
      </c>
      <c r="Q86" s="208"/>
      <c r="R86" s="209">
        <f>R87+R94+R99+R106+R109</f>
        <v>0</v>
      </c>
      <c r="S86" s="208"/>
      <c r="T86" s="210">
        <f>T87+T94+T99+T106+T109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1" t="s">
        <v>195</v>
      </c>
      <c r="AT86" s="212" t="s">
        <v>82</v>
      </c>
      <c r="AU86" s="212" t="s">
        <v>83</v>
      </c>
      <c r="AY86" s="211" t="s">
        <v>156</v>
      </c>
      <c r="BK86" s="213">
        <f>BK87+BK94+BK99+BK106+BK109</f>
        <v>0</v>
      </c>
    </row>
    <row r="87" s="12" customFormat="1" ht="22.8" customHeight="1">
      <c r="A87" s="12"/>
      <c r="B87" s="200"/>
      <c r="C87" s="201"/>
      <c r="D87" s="202" t="s">
        <v>82</v>
      </c>
      <c r="E87" s="214" t="s">
        <v>2898</v>
      </c>
      <c r="F87" s="214" t="s">
        <v>2899</v>
      </c>
      <c r="G87" s="201"/>
      <c r="H87" s="201"/>
      <c r="I87" s="204"/>
      <c r="J87" s="215">
        <f>BK87</f>
        <v>0</v>
      </c>
      <c r="K87" s="201"/>
      <c r="L87" s="206"/>
      <c r="M87" s="207"/>
      <c r="N87" s="208"/>
      <c r="O87" s="208"/>
      <c r="P87" s="209">
        <f>SUM(P88:P93)</f>
        <v>0</v>
      </c>
      <c r="Q87" s="208"/>
      <c r="R87" s="209">
        <f>SUM(R88:R93)</f>
        <v>0</v>
      </c>
      <c r="S87" s="208"/>
      <c r="T87" s="210">
        <f>SUM(T88:T93)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195</v>
      </c>
      <c r="AT87" s="212" t="s">
        <v>82</v>
      </c>
      <c r="AU87" s="212" t="s">
        <v>91</v>
      </c>
      <c r="AY87" s="211" t="s">
        <v>156</v>
      </c>
      <c r="BK87" s="213">
        <f>SUM(BK88:BK93)</f>
        <v>0</v>
      </c>
    </row>
    <row r="88" s="2" customFormat="1" ht="16.5" customHeight="1">
      <c r="A88" s="42"/>
      <c r="B88" s="43"/>
      <c r="C88" s="216" t="s">
        <v>91</v>
      </c>
      <c r="D88" s="216" t="s">
        <v>158</v>
      </c>
      <c r="E88" s="217" t="s">
        <v>2900</v>
      </c>
      <c r="F88" s="218" t="s">
        <v>2901</v>
      </c>
      <c r="G88" s="219" t="s">
        <v>226</v>
      </c>
      <c r="H88" s="220">
        <v>1</v>
      </c>
      <c r="I88" s="221"/>
      <c r="J88" s="222">
        <f>ROUND(I88*H88,2)</f>
        <v>0</v>
      </c>
      <c r="K88" s="218" t="s">
        <v>162</v>
      </c>
      <c r="L88" s="48"/>
      <c r="M88" s="223" t="s">
        <v>36</v>
      </c>
      <c r="N88" s="224" t="s">
        <v>54</v>
      </c>
      <c r="O88" s="88"/>
      <c r="P88" s="225">
        <f>O88*H88</f>
        <v>0</v>
      </c>
      <c r="Q88" s="225">
        <v>0</v>
      </c>
      <c r="R88" s="225">
        <f>Q88*H88</f>
        <v>0</v>
      </c>
      <c r="S88" s="225">
        <v>0</v>
      </c>
      <c r="T88" s="226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27" t="s">
        <v>437</v>
      </c>
      <c r="AT88" s="227" t="s">
        <v>158</v>
      </c>
      <c r="AU88" s="227" t="s">
        <v>94</v>
      </c>
      <c r="AY88" s="20" t="s">
        <v>156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91</v>
      </c>
      <c r="BK88" s="228">
        <f>ROUND(I88*H88,2)</f>
        <v>0</v>
      </c>
      <c r="BL88" s="20" t="s">
        <v>437</v>
      </c>
      <c r="BM88" s="227" t="s">
        <v>2902</v>
      </c>
    </row>
    <row r="89" s="2" customFormat="1">
      <c r="A89" s="42"/>
      <c r="B89" s="43"/>
      <c r="C89" s="44"/>
      <c r="D89" s="229" t="s">
        <v>165</v>
      </c>
      <c r="E89" s="44"/>
      <c r="F89" s="230" t="s">
        <v>2903</v>
      </c>
      <c r="G89" s="44"/>
      <c r="H89" s="44"/>
      <c r="I89" s="231"/>
      <c r="J89" s="44"/>
      <c r="K89" s="44"/>
      <c r="L89" s="48"/>
      <c r="M89" s="232"/>
      <c r="N89" s="233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165</v>
      </c>
      <c r="AU89" s="20" t="s">
        <v>94</v>
      </c>
    </row>
    <row r="90" s="2" customFormat="1" ht="16.5" customHeight="1">
      <c r="A90" s="42"/>
      <c r="B90" s="43"/>
      <c r="C90" s="216" t="s">
        <v>94</v>
      </c>
      <c r="D90" s="216" t="s">
        <v>158</v>
      </c>
      <c r="E90" s="217" t="s">
        <v>2904</v>
      </c>
      <c r="F90" s="218" t="s">
        <v>2905</v>
      </c>
      <c r="G90" s="219" t="s">
        <v>226</v>
      </c>
      <c r="H90" s="220">
        <v>1</v>
      </c>
      <c r="I90" s="221"/>
      <c r="J90" s="222">
        <f>ROUND(I90*H90,2)</f>
        <v>0</v>
      </c>
      <c r="K90" s="218" t="s">
        <v>162</v>
      </c>
      <c r="L90" s="48"/>
      <c r="M90" s="223" t="s">
        <v>36</v>
      </c>
      <c r="N90" s="224" t="s">
        <v>54</v>
      </c>
      <c r="O90" s="88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27" t="s">
        <v>437</v>
      </c>
      <c r="AT90" s="227" t="s">
        <v>158</v>
      </c>
      <c r="AU90" s="227" t="s">
        <v>94</v>
      </c>
      <c r="AY90" s="20" t="s">
        <v>156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91</v>
      </c>
      <c r="BK90" s="228">
        <f>ROUND(I90*H90,2)</f>
        <v>0</v>
      </c>
      <c r="BL90" s="20" t="s">
        <v>437</v>
      </c>
      <c r="BM90" s="227" t="s">
        <v>2906</v>
      </c>
    </row>
    <row r="91" s="2" customFormat="1">
      <c r="A91" s="42"/>
      <c r="B91" s="43"/>
      <c r="C91" s="44"/>
      <c r="D91" s="229" t="s">
        <v>165</v>
      </c>
      <c r="E91" s="44"/>
      <c r="F91" s="230" t="s">
        <v>2907</v>
      </c>
      <c r="G91" s="44"/>
      <c r="H91" s="44"/>
      <c r="I91" s="231"/>
      <c r="J91" s="44"/>
      <c r="K91" s="44"/>
      <c r="L91" s="48"/>
      <c r="M91" s="232"/>
      <c r="N91" s="233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165</v>
      </c>
      <c r="AU91" s="20" t="s">
        <v>94</v>
      </c>
    </row>
    <row r="92" s="2" customFormat="1" ht="16.5" customHeight="1">
      <c r="A92" s="42"/>
      <c r="B92" s="43"/>
      <c r="C92" s="216" t="s">
        <v>181</v>
      </c>
      <c r="D92" s="216" t="s">
        <v>158</v>
      </c>
      <c r="E92" s="217" t="s">
        <v>2908</v>
      </c>
      <c r="F92" s="218" t="s">
        <v>2909</v>
      </c>
      <c r="G92" s="219" t="s">
        <v>226</v>
      </c>
      <c r="H92" s="220">
        <v>1</v>
      </c>
      <c r="I92" s="221"/>
      <c r="J92" s="222">
        <f>ROUND(I92*H92,2)</f>
        <v>0</v>
      </c>
      <c r="K92" s="218" t="s">
        <v>162</v>
      </c>
      <c r="L92" s="48"/>
      <c r="M92" s="223" t="s">
        <v>36</v>
      </c>
      <c r="N92" s="224" t="s">
        <v>54</v>
      </c>
      <c r="O92" s="88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27" t="s">
        <v>437</v>
      </c>
      <c r="AT92" s="227" t="s">
        <v>158</v>
      </c>
      <c r="AU92" s="227" t="s">
        <v>94</v>
      </c>
      <c r="AY92" s="20" t="s">
        <v>156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91</v>
      </c>
      <c r="BK92" s="228">
        <f>ROUND(I92*H92,2)</f>
        <v>0</v>
      </c>
      <c r="BL92" s="20" t="s">
        <v>437</v>
      </c>
      <c r="BM92" s="227" t="s">
        <v>2910</v>
      </c>
    </row>
    <row r="93" s="2" customFormat="1">
      <c r="A93" s="42"/>
      <c r="B93" s="43"/>
      <c r="C93" s="44"/>
      <c r="D93" s="229" t="s">
        <v>165</v>
      </c>
      <c r="E93" s="44"/>
      <c r="F93" s="230" t="s">
        <v>2911</v>
      </c>
      <c r="G93" s="44"/>
      <c r="H93" s="44"/>
      <c r="I93" s="231"/>
      <c r="J93" s="44"/>
      <c r="K93" s="44"/>
      <c r="L93" s="48"/>
      <c r="M93" s="232"/>
      <c r="N93" s="233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165</v>
      </c>
      <c r="AU93" s="20" t="s">
        <v>94</v>
      </c>
    </row>
    <row r="94" s="12" customFormat="1" ht="22.8" customHeight="1">
      <c r="A94" s="12"/>
      <c r="B94" s="200"/>
      <c r="C94" s="201"/>
      <c r="D94" s="202" t="s">
        <v>82</v>
      </c>
      <c r="E94" s="214" t="s">
        <v>2912</v>
      </c>
      <c r="F94" s="214" t="s">
        <v>2913</v>
      </c>
      <c r="G94" s="201"/>
      <c r="H94" s="201"/>
      <c r="I94" s="204"/>
      <c r="J94" s="215">
        <f>BK94</f>
        <v>0</v>
      </c>
      <c r="K94" s="201"/>
      <c r="L94" s="206"/>
      <c r="M94" s="207"/>
      <c r="N94" s="208"/>
      <c r="O94" s="208"/>
      <c r="P94" s="209">
        <f>SUM(P95:P98)</f>
        <v>0</v>
      </c>
      <c r="Q94" s="208"/>
      <c r="R94" s="209">
        <f>SUM(R95:R98)</f>
        <v>0</v>
      </c>
      <c r="S94" s="208"/>
      <c r="T94" s="210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195</v>
      </c>
      <c r="AT94" s="212" t="s">
        <v>82</v>
      </c>
      <c r="AU94" s="212" t="s">
        <v>91</v>
      </c>
      <c r="AY94" s="211" t="s">
        <v>156</v>
      </c>
      <c r="BK94" s="213">
        <f>SUM(BK95:BK98)</f>
        <v>0</v>
      </c>
    </row>
    <row r="95" s="2" customFormat="1" ht="16.5" customHeight="1">
      <c r="A95" s="42"/>
      <c r="B95" s="43"/>
      <c r="C95" s="216" t="s">
        <v>163</v>
      </c>
      <c r="D95" s="216" t="s">
        <v>158</v>
      </c>
      <c r="E95" s="217" t="s">
        <v>2914</v>
      </c>
      <c r="F95" s="218" t="s">
        <v>2913</v>
      </c>
      <c r="G95" s="219" t="s">
        <v>226</v>
      </c>
      <c r="H95" s="220">
        <v>1</v>
      </c>
      <c r="I95" s="221"/>
      <c r="J95" s="222">
        <f>ROUND(I95*H95,2)</f>
        <v>0</v>
      </c>
      <c r="K95" s="218" t="s">
        <v>162</v>
      </c>
      <c r="L95" s="48"/>
      <c r="M95" s="223" t="s">
        <v>36</v>
      </c>
      <c r="N95" s="224" t="s">
        <v>54</v>
      </c>
      <c r="O95" s="88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R95" s="227" t="s">
        <v>437</v>
      </c>
      <c r="AT95" s="227" t="s">
        <v>158</v>
      </c>
      <c r="AU95" s="227" t="s">
        <v>94</v>
      </c>
      <c r="AY95" s="20" t="s">
        <v>156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91</v>
      </c>
      <c r="BK95" s="228">
        <f>ROUND(I95*H95,2)</f>
        <v>0</v>
      </c>
      <c r="BL95" s="20" t="s">
        <v>437</v>
      </c>
      <c r="BM95" s="227" t="s">
        <v>2915</v>
      </c>
    </row>
    <row r="96" s="2" customFormat="1">
      <c r="A96" s="42"/>
      <c r="B96" s="43"/>
      <c r="C96" s="44"/>
      <c r="D96" s="229" t="s">
        <v>165</v>
      </c>
      <c r="E96" s="44"/>
      <c r="F96" s="230" t="s">
        <v>2916</v>
      </c>
      <c r="G96" s="44"/>
      <c r="H96" s="44"/>
      <c r="I96" s="231"/>
      <c r="J96" s="44"/>
      <c r="K96" s="44"/>
      <c r="L96" s="48"/>
      <c r="M96" s="232"/>
      <c r="N96" s="233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165</v>
      </c>
      <c r="AU96" s="20" t="s">
        <v>94</v>
      </c>
    </row>
    <row r="97" s="2" customFormat="1" ht="16.5" customHeight="1">
      <c r="A97" s="42"/>
      <c r="B97" s="43"/>
      <c r="C97" s="216" t="s">
        <v>195</v>
      </c>
      <c r="D97" s="216" t="s">
        <v>158</v>
      </c>
      <c r="E97" s="217" t="s">
        <v>2917</v>
      </c>
      <c r="F97" s="218" t="s">
        <v>2918</v>
      </c>
      <c r="G97" s="219" t="s">
        <v>226</v>
      </c>
      <c r="H97" s="220">
        <v>1</v>
      </c>
      <c r="I97" s="221"/>
      <c r="J97" s="222">
        <f>ROUND(I97*H97,2)</f>
        <v>0</v>
      </c>
      <c r="K97" s="218" t="s">
        <v>162</v>
      </c>
      <c r="L97" s="48"/>
      <c r="M97" s="223" t="s">
        <v>36</v>
      </c>
      <c r="N97" s="224" t="s">
        <v>54</v>
      </c>
      <c r="O97" s="88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R97" s="227" t="s">
        <v>437</v>
      </c>
      <c r="AT97" s="227" t="s">
        <v>158</v>
      </c>
      <c r="AU97" s="227" t="s">
        <v>94</v>
      </c>
      <c r="AY97" s="20" t="s">
        <v>156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91</v>
      </c>
      <c r="BK97" s="228">
        <f>ROUND(I97*H97,2)</f>
        <v>0</v>
      </c>
      <c r="BL97" s="20" t="s">
        <v>437</v>
      </c>
      <c r="BM97" s="227" t="s">
        <v>2919</v>
      </c>
    </row>
    <row r="98" s="2" customFormat="1">
      <c r="A98" s="42"/>
      <c r="B98" s="43"/>
      <c r="C98" s="44"/>
      <c r="D98" s="229" t="s">
        <v>165</v>
      </c>
      <c r="E98" s="44"/>
      <c r="F98" s="230" t="s">
        <v>2920</v>
      </c>
      <c r="G98" s="44"/>
      <c r="H98" s="44"/>
      <c r="I98" s="231"/>
      <c r="J98" s="44"/>
      <c r="K98" s="44"/>
      <c r="L98" s="48"/>
      <c r="M98" s="232"/>
      <c r="N98" s="233"/>
      <c r="O98" s="88"/>
      <c r="P98" s="88"/>
      <c r="Q98" s="88"/>
      <c r="R98" s="88"/>
      <c r="S98" s="88"/>
      <c r="T98" s="89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T98" s="20" t="s">
        <v>165</v>
      </c>
      <c r="AU98" s="20" t="s">
        <v>94</v>
      </c>
    </row>
    <row r="99" s="12" customFormat="1" ht="22.8" customHeight="1">
      <c r="A99" s="12"/>
      <c r="B99" s="200"/>
      <c r="C99" s="201"/>
      <c r="D99" s="202" t="s">
        <v>82</v>
      </c>
      <c r="E99" s="214" t="s">
        <v>2921</v>
      </c>
      <c r="F99" s="214" t="s">
        <v>2922</v>
      </c>
      <c r="G99" s="201"/>
      <c r="H99" s="201"/>
      <c r="I99" s="204"/>
      <c r="J99" s="215">
        <f>BK99</f>
        <v>0</v>
      </c>
      <c r="K99" s="201"/>
      <c r="L99" s="206"/>
      <c r="M99" s="207"/>
      <c r="N99" s="208"/>
      <c r="O99" s="208"/>
      <c r="P99" s="209">
        <f>SUM(P100:P105)</f>
        <v>0</v>
      </c>
      <c r="Q99" s="208"/>
      <c r="R99" s="209">
        <f>SUM(R100:R105)</f>
        <v>0</v>
      </c>
      <c r="S99" s="208"/>
      <c r="T99" s="210">
        <f>SUM(T100:T105)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195</v>
      </c>
      <c r="AT99" s="212" t="s">
        <v>82</v>
      </c>
      <c r="AU99" s="212" t="s">
        <v>91</v>
      </c>
      <c r="AY99" s="211" t="s">
        <v>156</v>
      </c>
      <c r="BK99" s="213">
        <f>SUM(BK100:BK105)</f>
        <v>0</v>
      </c>
    </row>
    <row r="100" s="2" customFormat="1" ht="16.5" customHeight="1">
      <c r="A100" s="42"/>
      <c r="B100" s="43"/>
      <c r="C100" s="216" t="s">
        <v>202</v>
      </c>
      <c r="D100" s="216" t="s">
        <v>158</v>
      </c>
      <c r="E100" s="217" t="s">
        <v>2923</v>
      </c>
      <c r="F100" s="218" t="s">
        <v>2831</v>
      </c>
      <c r="G100" s="219" t="s">
        <v>226</v>
      </c>
      <c r="H100" s="220">
        <v>1</v>
      </c>
      <c r="I100" s="221"/>
      <c r="J100" s="222">
        <f>ROUND(I100*H100,2)</f>
        <v>0</v>
      </c>
      <c r="K100" s="218" t="s">
        <v>162</v>
      </c>
      <c r="L100" s="48"/>
      <c r="M100" s="223" t="s">
        <v>36</v>
      </c>
      <c r="N100" s="224" t="s">
        <v>54</v>
      </c>
      <c r="O100" s="88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27" t="s">
        <v>437</v>
      </c>
      <c r="AT100" s="227" t="s">
        <v>158</v>
      </c>
      <c r="AU100" s="227" t="s">
        <v>94</v>
      </c>
      <c r="AY100" s="20" t="s">
        <v>156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91</v>
      </c>
      <c r="BK100" s="228">
        <f>ROUND(I100*H100,2)</f>
        <v>0</v>
      </c>
      <c r="BL100" s="20" t="s">
        <v>437</v>
      </c>
      <c r="BM100" s="227" t="s">
        <v>2924</v>
      </c>
    </row>
    <row r="101" s="2" customFormat="1">
      <c r="A101" s="42"/>
      <c r="B101" s="43"/>
      <c r="C101" s="44"/>
      <c r="D101" s="229" t="s">
        <v>165</v>
      </c>
      <c r="E101" s="44"/>
      <c r="F101" s="230" t="s">
        <v>2925</v>
      </c>
      <c r="G101" s="44"/>
      <c r="H101" s="44"/>
      <c r="I101" s="231"/>
      <c r="J101" s="44"/>
      <c r="K101" s="44"/>
      <c r="L101" s="48"/>
      <c r="M101" s="232"/>
      <c r="N101" s="233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165</v>
      </c>
      <c r="AU101" s="20" t="s">
        <v>94</v>
      </c>
    </row>
    <row r="102" s="2" customFormat="1" ht="16.5" customHeight="1">
      <c r="A102" s="42"/>
      <c r="B102" s="43"/>
      <c r="C102" s="216" t="s">
        <v>209</v>
      </c>
      <c r="D102" s="216" t="s">
        <v>158</v>
      </c>
      <c r="E102" s="217" t="s">
        <v>2926</v>
      </c>
      <c r="F102" s="218" t="s">
        <v>2927</v>
      </c>
      <c r="G102" s="219" t="s">
        <v>226</v>
      </c>
      <c r="H102" s="220">
        <v>1</v>
      </c>
      <c r="I102" s="221"/>
      <c r="J102" s="222">
        <f>ROUND(I102*H102,2)</f>
        <v>0</v>
      </c>
      <c r="K102" s="218" t="s">
        <v>162</v>
      </c>
      <c r="L102" s="48"/>
      <c r="M102" s="223" t="s">
        <v>36</v>
      </c>
      <c r="N102" s="224" t="s">
        <v>54</v>
      </c>
      <c r="O102" s="88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27" t="s">
        <v>437</v>
      </c>
      <c r="AT102" s="227" t="s">
        <v>158</v>
      </c>
      <c r="AU102" s="227" t="s">
        <v>94</v>
      </c>
      <c r="AY102" s="20" t="s">
        <v>156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91</v>
      </c>
      <c r="BK102" s="228">
        <f>ROUND(I102*H102,2)</f>
        <v>0</v>
      </c>
      <c r="BL102" s="20" t="s">
        <v>437</v>
      </c>
      <c r="BM102" s="227" t="s">
        <v>2928</v>
      </c>
    </row>
    <row r="103" s="2" customFormat="1">
      <c r="A103" s="42"/>
      <c r="B103" s="43"/>
      <c r="C103" s="44"/>
      <c r="D103" s="229" t="s">
        <v>165</v>
      </c>
      <c r="E103" s="44"/>
      <c r="F103" s="230" t="s">
        <v>2929</v>
      </c>
      <c r="G103" s="44"/>
      <c r="H103" s="44"/>
      <c r="I103" s="231"/>
      <c r="J103" s="44"/>
      <c r="K103" s="44"/>
      <c r="L103" s="48"/>
      <c r="M103" s="232"/>
      <c r="N103" s="233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165</v>
      </c>
      <c r="AU103" s="20" t="s">
        <v>94</v>
      </c>
    </row>
    <row r="104" s="2" customFormat="1" ht="16.5" customHeight="1">
      <c r="A104" s="42"/>
      <c r="B104" s="43"/>
      <c r="C104" s="216" t="s">
        <v>217</v>
      </c>
      <c r="D104" s="216" t="s">
        <v>158</v>
      </c>
      <c r="E104" s="217" t="s">
        <v>2930</v>
      </c>
      <c r="F104" s="218" t="s">
        <v>2931</v>
      </c>
      <c r="G104" s="219" t="s">
        <v>226</v>
      </c>
      <c r="H104" s="220">
        <v>1</v>
      </c>
      <c r="I104" s="221"/>
      <c r="J104" s="222">
        <f>ROUND(I104*H104,2)</f>
        <v>0</v>
      </c>
      <c r="K104" s="218" t="s">
        <v>162</v>
      </c>
      <c r="L104" s="48"/>
      <c r="M104" s="223" t="s">
        <v>36</v>
      </c>
      <c r="N104" s="224" t="s">
        <v>54</v>
      </c>
      <c r="O104" s="88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R104" s="227" t="s">
        <v>437</v>
      </c>
      <c r="AT104" s="227" t="s">
        <v>158</v>
      </c>
      <c r="AU104" s="227" t="s">
        <v>94</v>
      </c>
      <c r="AY104" s="20" t="s">
        <v>156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91</v>
      </c>
      <c r="BK104" s="228">
        <f>ROUND(I104*H104,2)</f>
        <v>0</v>
      </c>
      <c r="BL104" s="20" t="s">
        <v>437</v>
      </c>
      <c r="BM104" s="227" t="s">
        <v>2932</v>
      </c>
    </row>
    <row r="105" s="2" customFormat="1">
      <c r="A105" s="42"/>
      <c r="B105" s="43"/>
      <c r="C105" s="44"/>
      <c r="D105" s="229" t="s">
        <v>165</v>
      </c>
      <c r="E105" s="44"/>
      <c r="F105" s="230" t="s">
        <v>2933</v>
      </c>
      <c r="G105" s="44"/>
      <c r="H105" s="44"/>
      <c r="I105" s="231"/>
      <c r="J105" s="44"/>
      <c r="K105" s="44"/>
      <c r="L105" s="48"/>
      <c r="M105" s="232"/>
      <c r="N105" s="233"/>
      <c r="O105" s="88"/>
      <c r="P105" s="88"/>
      <c r="Q105" s="88"/>
      <c r="R105" s="88"/>
      <c r="S105" s="88"/>
      <c r="T105" s="89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T105" s="20" t="s">
        <v>165</v>
      </c>
      <c r="AU105" s="20" t="s">
        <v>94</v>
      </c>
    </row>
    <row r="106" s="12" customFormat="1" ht="22.8" customHeight="1">
      <c r="A106" s="12"/>
      <c r="B106" s="200"/>
      <c r="C106" s="201"/>
      <c r="D106" s="202" t="s">
        <v>82</v>
      </c>
      <c r="E106" s="214" t="s">
        <v>2934</v>
      </c>
      <c r="F106" s="214" t="s">
        <v>2935</v>
      </c>
      <c r="G106" s="201"/>
      <c r="H106" s="201"/>
      <c r="I106" s="204"/>
      <c r="J106" s="215">
        <f>BK106</f>
        <v>0</v>
      </c>
      <c r="K106" s="201"/>
      <c r="L106" s="206"/>
      <c r="M106" s="207"/>
      <c r="N106" s="208"/>
      <c r="O106" s="208"/>
      <c r="P106" s="209">
        <f>SUM(P107:P108)</f>
        <v>0</v>
      </c>
      <c r="Q106" s="208"/>
      <c r="R106" s="209">
        <f>SUM(R107:R108)</f>
        <v>0</v>
      </c>
      <c r="S106" s="208"/>
      <c r="T106" s="210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1" t="s">
        <v>195</v>
      </c>
      <c r="AT106" s="212" t="s">
        <v>82</v>
      </c>
      <c r="AU106" s="212" t="s">
        <v>91</v>
      </c>
      <c r="AY106" s="211" t="s">
        <v>156</v>
      </c>
      <c r="BK106" s="213">
        <f>SUM(BK107:BK108)</f>
        <v>0</v>
      </c>
    </row>
    <row r="107" s="2" customFormat="1" ht="16.5" customHeight="1">
      <c r="A107" s="42"/>
      <c r="B107" s="43"/>
      <c r="C107" s="216" t="s">
        <v>186</v>
      </c>
      <c r="D107" s="216" t="s">
        <v>158</v>
      </c>
      <c r="E107" s="217" t="s">
        <v>2936</v>
      </c>
      <c r="F107" s="218" t="s">
        <v>2935</v>
      </c>
      <c r="G107" s="219" t="s">
        <v>226</v>
      </c>
      <c r="H107" s="220">
        <v>1</v>
      </c>
      <c r="I107" s="221"/>
      <c r="J107" s="222">
        <f>ROUND(I107*H107,2)</f>
        <v>0</v>
      </c>
      <c r="K107" s="218" t="s">
        <v>162</v>
      </c>
      <c r="L107" s="48"/>
      <c r="M107" s="223" t="s">
        <v>36</v>
      </c>
      <c r="N107" s="224" t="s">
        <v>54</v>
      </c>
      <c r="O107" s="88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27" t="s">
        <v>437</v>
      </c>
      <c r="AT107" s="227" t="s">
        <v>158</v>
      </c>
      <c r="AU107" s="227" t="s">
        <v>94</v>
      </c>
      <c r="AY107" s="20" t="s">
        <v>156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91</v>
      </c>
      <c r="BK107" s="228">
        <f>ROUND(I107*H107,2)</f>
        <v>0</v>
      </c>
      <c r="BL107" s="20" t="s">
        <v>437</v>
      </c>
      <c r="BM107" s="227" t="s">
        <v>2937</v>
      </c>
    </row>
    <row r="108" s="2" customFormat="1">
      <c r="A108" s="42"/>
      <c r="B108" s="43"/>
      <c r="C108" s="44"/>
      <c r="D108" s="229" t="s">
        <v>165</v>
      </c>
      <c r="E108" s="44"/>
      <c r="F108" s="230" t="s">
        <v>2938</v>
      </c>
      <c r="G108" s="44"/>
      <c r="H108" s="44"/>
      <c r="I108" s="231"/>
      <c r="J108" s="44"/>
      <c r="K108" s="44"/>
      <c r="L108" s="48"/>
      <c r="M108" s="232"/>
      <c r="N108" s="233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165</v>
      </c>
      <c r="AU108" s="20" t="s">
        <v>94</v>
      </c>
    </row>
    <row r="109" s="12" customFormat="1" ht="22.8" customHeight="1">
      <c r="A109" s="12"/>
      <c r="B109" s="200"/>
      <c r="C109" s="201"/>
      <c r="D109" s="202" t="s">
        <v>82</v>
      </c>
      <c r="E109" s="214" t="s">
        <v>431</v>
      </c>
      <c r="F109" s="214" t="s">
        <v>432</v>
      </c>
      <c r="G109" s="201"/>
      <c r="H109" s="201"/>
      <c r="I109" s="204"/>
      <c r="J109" s="215">
        <f>BK109</f>
        <v>0</v>
      </c>
      <c r="K109" s="201"/>
      <c r="L109" s="206"/>
      <c r="M109" s="207"/>
      <c r="N109" s="208"/>
      <c r="O109" s="208"/>
      <c r="P109" s="209">
        <f>SUM(P110:P111)</f>
        <v>0</v>
      </c>
      <c r="Q109" s="208"/>
      <c r="R109" s="209">
        <f>SUM(R110:R111)</f>
        <v>0</v>
      </c>
      <c r="S109" s="208"/>
      <c r="T109" s="210">
        <f>SUM(T110:T111)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1" t="s">
        <v>195</v>
      </c>
      <c r="AT109" s="212" t="s">
        <v>82</v>
      </c>
      <c r="AU109" s="212" t="s">
        <v>91</v>
      </c>
      <c r="AY109" s="211" t="s">
        <v>156</v>
      </c>
      <c r="BK109" s="213">
        <f>SUM(BK110:BK111)</f>
        <v>0</v>
      </c>
    </row>
    <row r="110" s="2" customFormat="1" ht="16.5" customHeight="1">
      <c r="A110" s="42"/>
      <c r="B110" s="43"/>
      <c r="C110" s="216" t="s">
        <v>230</v>
      </c>
      <c r="D110" s="216" t="s">
        <v>158</v>
      </c>
      <c r="E110" s="217" t="s">
        <v>2939</v>
      </c>
      <c r="F110" s="218" t="s">
        <v>432</v>
      </c>
      <c r="G110" s="219" t="s">
        <v>226</v>
      </c>
      <c r="H110" s="220">
        <v>1</v>
      </c>
      <c r="I110" s="221"/>
      <c r="J110" s="222">
        <f>ROUND(I110*H110,2)</f>
        <v>0</v>
      </c>
      <c r="K110" s="218" t="s">
        <v>162</v>
      </c>
      <c r="L110" s="48"/>
      <c r="M110" s="223" t="s">
        <v>36</v>
      </c>
      <c r="N110" s="224" t="s">
        <v>54</v>
      </c>
      <c r="O110" s="88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R110" s="227" t="s">
        <v>437</v>
      </c>
      <c r="AT110" s="227" t="s">
        <v>158</v>
      </c>
      <c r="AU110" s="227" t="s">
        <v>94</v>
      </c>
      <c r="AY110" s="20" t="s">
        <v>156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91</v>
      </c>
      <c r="BK110" s="228">
        <f>ROUND(I110*H110,2)</f>
        <v>0</v>
      </c>
      <c r="BL110" s="20" t="s">
        <v>437</v>
      </c>
      <c r="BM110" s="227" t="s">
        <v>2940</v>
      </c>
    </row>
    <row r="111" s="2" customFormat="1">
      <c r="A111" s="42"/>
      <c r="B111" s="43"/>
      <c r="C111" s="44"/>
      <c r="D111" s="229" t="s">
        <v>165</v>
      </c>
      <c r="E111" s="44"/>
      <c r="F111" s="230" t="s">
        <v>2941</v>
      </c>
      <c r="G111" s="44"/>
      <c r="H111" s="44"/>
      <c r="I111" s="231"/>
      <c r="J111" s="44"/>
      <c r="K111" s="44"/>
      <c r="L111" s="48"/>
      <c r="M111" s="292"/>
      <c r="N111" s="293"/>
      <c r="O111" s="294"/>
      <c r="P111" s="294"/>
      <c r="Q111" s="294"/>
      <c r="R111" s="294"/>
      <c r="S111" s="294"/>
      <c r="T111" s="295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T111" s="20" t="s">
        <v>165</v>
      </c>
      <c r="AU111" s="20" t="s">
        <v>94</v>
      </c>
    </row>
    <row r="112" s="2" customFormat="1" ht="6.96" customHeight="1">
      <c r="A112" s="42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48"/>
      <c r="M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</row>
  </sheetData>
  <sheetProtection sheet="1" autoFilter="0" formatColumns="0" formatRows="0" objects="1" scenarios="1" spinCount="100000" saltValue="FFweLuaOE7Stm5RCk1/LLYwZXcPeXcmQfIGQ1NgxqTIL1saB0pI5AVCpc+962mOGileyf4CaZXaKP4amQZpZjg==" hashValue="9Br/sm+yom0cWNDGDQ9I3WkO/LsHYapYNeUmDR+FMJSjyF691jEt+PAObIgcUOAF0HQf4tTiJwROcSRQ//IZVQ==" algorithmName="SHA-512" password="CC35"/>
  <autoFilter ref="C84:K11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011514000"/>
    <hyperlink ref="F91" r:id="rId2" display="https://podminky.urs.cz/item/CS_URS_2024_01/012103000"/>
    <hyperlink ref="F93" r:id="rId3" display="https://podminky.urs.cz/item/CS_URS_2024_01/013254000"/>
    <hyperlink ref="F96" r:id="rId4" display="https://podminky.urs.cz/item/CS_URS_2024_01/030001000"/>
    <hyperlink ref="F98" r:id="rId5" display="https://podminky.urs.cz/item/CS_URS_2024_01/032503000"/>
    <hyperlink ref="F101" r:id="rId6" display="https://podminky.urs.cz/item/CS_URS_2024_01/044002000"/>
    <hyperlink ref="F103" r:id="rId7" display="https://podminky.urs.cz/item/CS_URS_2024_01/045203000"/>
    <hyperlink ref="F105" r:id="rId8" display="https://podminky.urs.cz/item/CS_URS_2024_01/045303000"/>
    <hyperlink ref="F108" r:id="rId9" display="https://podminky.urs.cz/item/CS_URS_2024_01/070001000"/>
    <hyperlink ref="F111" r:id="rId10" display="https://podminky.urs.cz/item/CS_URS_2024_01/09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POČÍTAČ\Uzivatel</dc:creator>
  <cp:lastModifiedBy>POČÍTAČ\Uzivatel</cp:lastModifiedBy>
  <dcterms:created xsi:type="dcterms:W3CDTF">2024-02-09T17:47:37Z</dcterms:created>
  <dcterms:modified xsi:type="dcterms:W3CDTF">2024-02-09T17:47:57Z</dcterms:modified>
</cp:coreProperties>
</file>