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gpie\Desktop\Kros export 2023\"/>
    </mc:Choice>
  </mc:AlternateContent>
  <bookViews>
    <workbookView xWindow="0" yWindow="0" windowWidth="0" windowHeight="0"/>
  </bookViews>
  <sheets>
    <sheet name="Rekapitulace stavby" sheetId="1" r:id="rId1"/>
    <sheet name="SKA6101 - Most ev.č. 230 ..." sheetId="2" r:id="rId2"/>
    <sheet name="SKA6102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'SKA6101 - Most ev.č. 230 ...'!$C$89:$K$333</definedName>
    <definedName name="_xlnm.Print_Area" localSheetId="1">'SKA6101 - Most ev.č. 230 ...'!$C$4:$J$39,'SKA6101 - Most ev.č. 230 ...'!$C$45:$J$71,'SKA6101 - Most ev.č. 230 ...'!$C$77:$K$333</definedName>
    <definedName name="_xlnm.Print_Titles" localSheetId="1">'SKA6101 - Most ev.č. 230 ...'!$89:$89</definedName>
    <definedName name="_xlnm._FilterDatabase" localSheetId="2" hidden="1">'SKA6102 - VON'!$C$82:$K$97</definedName>
    <definedName name="_xlnm.Print_Area" localSheetId="2">'SKA6102 - VON'!$C$4:$J$39,'SKA6102 - VON'!$C$45:$J$64,'SKA6102 - VON'!$C$70:$K$97</definedName>
    <definedName name="_xlnm.Print_Titles" localSheetId="2">'SKA6102 - VON'!$82:$82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6"/>
  <c r="BH96"/>
  <c r="BG96"/>
  <c r="BF96"/>
  <c r="T96"/>
  <c r="T95"/>
  <c r="R96"/>
  <c r="R95"/>
  <c r="P96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T317"/>
  <c r="R318"/>
  <c r="R317"/>
  <c r="P318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T204"/>
  <c r="R205"/>
  <c r="R204"/>
  <c r="P205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J330"/>
  <c r="J322"/>
  <c r="BK309"/>
  <c r="BK299"/>
  <c r="BK291"/>
  <c r="BK280"/>
  <c r="J277"/>
  <c r="BK266"/>
  <c r="BK254"/>
  <c r="J246"/>
  <c r="J236"/>
  <c r="J226"/>
  <c r="BK220"/>
  <c r="J211"/>
  <c r="BK199"/>
  <c r="J189"/>
  <c r="J178"/>
  <c r="J172"/>
  <c r="J162"/>
  <c r="J153"/>
  <c r="BK144"/>
  <c r="J138"/>
  <c r="J128"/>
  <c r="J120"/>
  <c r="J112"/>
  <c r="BK103"/>
  <c r="J93"/>
  <c r="BK330"/>
  <c r="BK322"/>
  <c r="BK313"/>
  <c r="J309"/>
  <c r="J299"/>
  <c r="J291"/>
  <c r="J280"/>
  <c r="J271"/>
  <c r="J262"/>
  <c r="BK250"/>
  <c r="J241"/>
  <c r="J231"/>
  <c r="J225"/>
  <c r="BK216"/>
  <c r="J205"/>
  <c r="J194"/>
  <c r="BK184"/>
  <c r="BK174"/>
  <c r="J167"/>
  <c r="J158"/>
  <c r="J149"/>
  <c r="J143"/>
  <c r="BK132"/>
  <c r="BK124"/>
  <c r="J116"/>
  <c r="BK108"/>
  <c r="J98"/>
  <c i="1" r="AS54"/>
  <c i="3" r="BK88"/>
  <c r="J93"/>
  <c r="J88"/>
  <c i="2" r="J332"/>
  <c r="J326"/>
  <c r="BK318"/>
  <c r="J305"/>
  <c r="BK295"/>
  <c r="BK285"/>
  <c r="BK271"/>
  <c r="BK262"/>
  <c r="J250"/>
  <c r="BK241"/>
  <c r="BK231"/>
  <c r="BK225"/>
  <c r="J216"/>
  <c r="BK205"/>
  <c r="BK194"/>
  <c r="J184"/>
  <c r="J174"/>
  <c r="BK167"/>
  <c r="BK158"/>
  <c r="BK149"/>
  <c r="BK143"/>
  <c r="J132"/>
  <c r="J124"/>
  <c r="BK116"/>
  <c r="J108"/>
  <c r="BK98"/>
  <c r="BK332"/>
  <c r="BK326"/>
  <c r="J318"/>
  <c r="J313"/>
  <c r="BK305"/>
  <c r="J295"/>
  <c r="J285"/>
  <c r="BK277"/>
  <c r="J266"/>
  <c r="J254"/>
  <c r="BK246"/>
  <c r="BK236"/>
  <c r="BK226"/>
  <c r="J220"/>
  <c r="BK211"/>
  <c r="J199"/>
  <c r="BK189"/>
  <c r="BK178"/>
  <c r="BK172"/>
  <c r="BK162"/>
  <c r="BK153"/>
  <c r="J144"/>
  <c r="BK138"/>
  <c r="BK128"/>
  <c r="BK120"/>
  <c r="BK112"/>
  <c r="J103"/>
  <c r="BK93"/>
  <c i="3" r="BK96"/>
  <c r="BK93"/>
  <c r="J91"/>
  <c r="J86"/>
  <c r="J96"/>
  <c r="BK91"/>
  <c r="BK86"/>
  <c i="2" l="1" r="P92"/>
  <c r="R92"/>
  <c r="BK137"/>
  <c r="J137"/>
  <c r="J62"/>
  <c r="R137"/>
  <c r="BK173"/>
  <c r="J173"/>
  <c r="J63"/>
  <c r="R173"/>
  <c r="BK183"/>
  <c r="J183"/>
  <c r="J64"/>
  <c r="R183"/>
  <c r="P210"/>
  <c r="R210"/>
  <c r="BK279"/>
  <c r="J279"/>
  <c r="J67"/>
  <c r="T279"/>
  <c r="P321"/>
  <c r="P320"/>
  <c r="T321"/>
  <c r="T320"/>
  <c i="3" r="R85"/>
  <c r="BK90"/>
  <c r="J90"/>
  <c r="J62"/>
  <c r="P90"/>
  <c r="T90"/>
  <c i="2" r="BK92"/>
  <c r="J92"/>
  <c r="J61"/>
  <c r="T92"/>
  <c r="P137"/>
  <c r="T137"/>
  <c r="P173"/>
  <c r="T173"/>
  <c r="P183"/>
  <c r="T183"/>
  <c r="BK210"/>
  <c r="J210"/>
  <c r="J66"/>
  <c r="T210"/>
  <c r="P279"/>
  <c r="R279"/>
  <c r="BK321"/>
  <c r="J321"/>
  <c r="J70"/>
  <c r="R321"/>
  <c r="R320"/>
  <c i="3" r="BK85"/>
  <c r="J85"/>
  <c r="J61"/>
  <c r="P85"/>
  <c r="P84"/>
  <c r="P83"/>
  <c i="1" r="AU56"/>
  <c i="3" r="T85"/>
  <c r="T84"/>
  <c r="T83"/>
  <c r="R90"/>
  <c i="2" r="BK204"/>
  <c r="J204"/>
  <c r="J65"/>
  <c r="BK317"/>
  <c r="J317"/>
  <c r="J68"/>
  <c i="3" r="BK95"/>
  <c r="J95"/>
  <c r="J63"/>
  <c r="F55"/>
  <c r="BE91"/>
  <c r="BE96"/>
  <c r="E48"/>
  <c r="J52"/>
  <c r="BE86"/>
  <c r="BE88"/>
  <c r="BE93"/>
  <c i="2" r="E48"/>
  <c r="J52"/>
  <c r="F55"/>
  <c r="BE93"/>
  <c r="BE108"/>
  <c r="BE116"/>
  <c r="BE120"/>
  <c r="BE124"/>
  <c r="BE128"/>
  <c r="BE132"/>
  <c r="BE138"/>
  <c r="BE149"/>
  <c r="BE158"/>
  <c r="BE162"/>
  <c r="BE167"/>
  <c r="BE174"/>
  <c r="BE178"/>
  <c r="BE184"/>
  <c r="BE199"/>
  <c r="BE205"/>
  <c r="BE225"/>
  <c r="BE231"/>
  <c r="BE241"/>
  <c r="BE246"/>
  <c r="BE254"/>
  <c r="BE271"/>
  <c r="BE277"/>
  <c r="BE295"/>
  <c r="BE305"/>
  <c r="BE313"/>
  <c r="BE322"/>
  <c r="BE332"/>
  <c r="BE98"/>
  <c r="BE103"/>
  <c r="BE112"/>
  <c r="BE143"/>
  <c r="BE144"/>
  <c r="BE153"/>
  <c r="BE172"/>
  <c r="BE189"/>
  <c r="BE194"/>
  <c r="BE211"/>
  <c r="BE216"/>
  <c r="BE220"/>
  <c r="BE226"/>
  <c r="BE236"/>
  <c r="BE250"/>
  <c r="BE262"/>
  <c r="BE266"/>
  <c r="BE280"/>
  <c r="BE285"/>
  <c r="BE291"/>
  <c r="BE299"/>
  <c r="BE309"/>
  <c r="BE318"/>
  <c r="BE326"/>
  <c r="BE330"/>
  <c r="F35"/>
  <c i="1" r="BB55"/>
  <c i="2" r="F36"/>
  <c i="1" r="BC55"/>
  <c i="3" r="F34"/>
  <c i="1" r="BA56"/>
  <c i="3" r="F37"/>
  <c i="1" r="BD56"/>
  <c i="3" r="F35"/>
  <c i="1" r="BB56"/>
  <c i="2" r="J34"/>
  <c i="1" r="AW55"/>
  <c i="3" r="F36"/>
  <c i="1" r="BC56"/>
  <c i="3" r="J34"/>
  <c i="1" r="AW56"/>
  <c i="2" r="F34"/>
  <c i="1" r="BA55"/>
  <c i="2" r="F37"/>
  <c i="1" r="BD55"/>
  <c i="3" l="1" r="R84"/>
  <c r="R83"/>
  <c i="2" r="R91"/>
  <c r="R90"/>
  <c r="T91"/>
  <c r="T90"/>
  <c r="P91"/>
  <c r="P90"/>
  <c i="1" r="AU55"/>
  <c i="2" r="BK91"/>
  <c r="J91"/>
  <c r="J60"/>
  <c r="BK320"/>
  <c r="J320"/>
  <c r="J69"/>
  <c i="3" r="BK84"/>
  <c r="J84"/>
  <c r="J60"/>
  <c i="2" r="J33"/>
  <c i="1" r="AV55"/>
  <c r="AT55"/>
  <c r="BB54"/>
  <c r="AX54"/>
  <c i="3" r="F33"/>
  <c i="1" r="AZ56"/>
  <c r="BD54"/>
  <c r="W33"/>
  <c i="3" r="J33"/>
  <c i="1" r="AV56"/>
  <c r="AT56"/>
  <c r="AU54"/>
  <c i="2" r="F33"/>
  <c i="1" r="AZ55"/>
  <c r="BC54"/>
  <c r="W32"/>
  <c r="BA54"/>
  <c r="W30"/>
  <c i="2" l="1" r="BK90"/>
  <c r="J90"/>
  <c r="J59"/>
  <c i="3" r="BK83"/>
  <c r="J83"/>
  <c r="J59"/>
  <c i="1" r="W31"/>
  <c r="AY54"/>
  <c r="AW54"/>
  <c r="AK30"/>
  <c r="AZ54"/>
  <c r="AV54"/>
  <c r="AK29"/>
  <c i="3" l="1" r="J30"/>
  <c i="1" r="AG56"/>
  <c i="2" r="J30"/>
  <c i="1" r="AG55"/>
  <c r="AT54"/>
  <c r="W29"/>
  <c i="3" l="1" r="J39"/>
  <c i="2" r="J39"/>
  <c i="1" r="AN55"/>
  <c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<sst xmlns="http://schemas.openxmlformats.org/spreadsheetml/2006/main">
  <si>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</si>
  <si>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</si>
  <si>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</si>
  <si>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</si>
  <si>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</si>
  <si>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{b068fed6-2624-4bcd-8d1c-3ec234c80777}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</si>
  <si>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</si>
  <si>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</si>
  <si>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</si>
  <si>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</si>
  <si>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</si>
  <si>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</si>
  <si>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</si>
  <si>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</si>
  <si>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SKA61B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</si>
  <si>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</si>
  <si>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</si>
  <si>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Most ev.č. 230-011 , Krásné Údolí - Oprava</t>
  </si>
  <si>
    <t>KSO:</t>
  </si>
  <si>
    <t/>
  </si>
  <si>
    <t>CC-CZ:</t>
  </si>
  <si>
    <t>Místo:</t>
  </si>
  <si>
    <t xml:space="preserve"> </t>
  </si>
  <si>
    <t>Datum:</t>
  </si>
  <si>
    <t>10. 8. 2023</t>
  </si>
  <si>
    <t>Zadavatel:</t>
  </si>
  <si>
    <t>IČ:</t>
  </si>
  <si>
    <t>SÚS PK</t>
  </si>
  <si>
    <t>DIČ:</t>
  </si>
  <si>
    <t>Uchazeč:</t>
  </si>
  <si>
    <t>Vyplň údaj</t>
  </si>
  <si>
    <t>Projektant:</t>
  </si>
  <si>
    <t>Projekční kancelář Ing.Škubalová</t>
  </si>
  <si>
    <t>True</t>
  </si>
  <si>
    <t>Zpracovatel:</t>
  </si>
  <si>
    <t>Straka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</si>
  <si>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</si>
  <si>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</si>
  <si>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</si>
  <si>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</si>
  <si>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</si>
  <si>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</si>
  <si>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</si>
  <si>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</si>
  <si>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</si>
  <si>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</si>
  <si>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</si>
  <si>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</si>
  <si>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</si>
  <si>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</si>
  <si>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</si>
  <si>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</si>
  <si>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</si>
  <si>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</si>
  <si>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</si>
  <si>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</si>
  <si>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</si>
  <si>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</si>
  <si>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</si>
  <si>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</si>
  <si>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</si>
  <si>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</si>
  <si>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</si>
  <si>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</si>
  <si>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</si>
  <si>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</si>
  <si>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</si>
  <si>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</si>
  <si>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</si>
  <si>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</si>
  <si>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</si>
  <si>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</si>
  <si>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</si>
  <si>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</si>
  <si>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</si>
  <si>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</si>
  <si>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</si>
  <si>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SKA6101</t>
  </si>
  <si>
    <t>Most ev.č. 230 - 011</t>
  </si>
  <si>
    <t>STA</t>
  </si>
  <si>
    <t>1</t>
  </si>
  <si>
    <t>{122d4c84-df39-419b-98a5-649d60bead9b}</t>
  </si>
  <si>
    <t>2</t>
  </si>
  <si>
    <t>SKA6102</t>
  </si>
  <si>
    <t>VON</t>
  </si>
  <si>
    <t>{eeef3cf6-c256-4efe-b31d-2375d672d1da}</t>
  </si>
  <si>
    <t>KRYCÍ LIST SOUPISU PRACÍ</t>
  </si>
  <si>
    <t>Objekt:</t>
  </si>
  <si>
    <t>SKA6101 - Most ev.č. 230 - 011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</si>
  <si>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</si>
  <si>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</si>
  <si>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</si>
  <si>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</si>
  <si>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</si>
  <si>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</si>
  <si>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</si>
  <si>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</si>
  <si>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</si>
  <si>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</si>
  <si>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</si>
  <si>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</si>
  <si>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</si>
  <si>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</si>
  <si>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</si>
  <si>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</si>
  <si>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</si>
  <si>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</si>
  <si>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</si>
  <si>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</si>
  <si>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</si>
  <si>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</si>
  <si>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</si>
  <si>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</si>
  <si>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</si>
  <si>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</si>
  <si>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</si>
  <si>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</si>
  <si>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</si>
  <si>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</si>
  <si>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</si>
  <si>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</si>
  <si>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</si>
  <si>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</si>
  <si>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150 mm, v jakékoliv ploše</t>
  </si>
  <si>
    <t>m2</t>
  </si>
  <si>
    <t>CS ÚRS 2023 02</t>
  </si>
  <si>
    <t>4</t>
  </si>
  <si>
    <t>1363772334</t>
  </si>
  <si>
    <t>Online PSC</t>
  </si>
  <si>
    <t>https://podminky.urs.cz/item/CS_URS_2023_02/111301111</t>
  </si>
  <si>
    <t>VV</t>
  </si>
  <si>
    <t>230</t>
  </si>
  <si>
    <t>dle výpisu hl.výměr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</si>
  <si>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</si>
  <si>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</si>
  <si>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</si>
  <si>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-239070211</t>
  </si>
  <si>
    <t>https://podminky.urs.cz/item/CS_URS_2023_02/113154123</t>
  </si>
  <si>
    <t>50</t>
  </si>
  <si>
    <t>3</t>
  </si>
  <si>
    <t>122452203</t>
  </si>
  <si>
    <t>Odkopávky a prokopávky nezapažené pro silnice a dálnice strojně v hornině třídy těžitelnosti II do 100 m3</t>
  </si>
  <si>
    <t>m3</t>
  </si>
  <si>
    <t>1794442586</t>
  </si>
  <si>
    <t>https://podminky.urs.cz/item/CS_URS_2023_02/122452203</t>
  </si>
  <si>
    <t>6*1,5*0,5</t>
  </si>
  <si>
    <t>výkop pro skluz</t>
  </si>
  <si>
    <t>162702111</t>
  </si>
  <si>
    <t>Vodorovné přemístění drnu na suchu na vzdálenost přes 5000 do 6000 m</t>
  </si>
  <si>
    <t>1287766932</t>
  </si>
  <si>
    <t>https://podminky.urs.cz/item/CS_URS_2023_02/162702111</t>
  </si>
  <si>
    <t>5</t>
  </si>
  <si>
    <t>162702119</t>
  </si>
  <si>
    <t>Vodorovné přemístění drnu na suchu Příplatek k ceně za každých dalších i započatých 1000 m</t>
  </si>
  <si>
    <t>-1697768483</t>
  </si>
  <si>
    <t>https://podminky.urs.cz/item/CS_URS_2023_02/162702119</t>
  </si>
  <si>
    <t>230*(15-6)</t>
  </si>
  <si>
    <t>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</si>
  <si>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</si>
  <si>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</si>
  <si>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1180662989</t>
  </si>
  <si>
    <t>https://podminky.urs.cz/item/CS_URS_2023_02/162751137</t>
  </si>
  <si>
    <t>4,5</t>
  </si>
  <si>
    <t>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</si>
  <si>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</si>
  <si>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</si>
  <si>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-1358208331</t>
  </si>
  <si>
    <t>https://podminky.urs.cz/item/CS_URS_2023_02/162751139</t>
  </si>
  <si>
    <t>4,5*5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</si>
  <si>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</si>
  <si>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</si>
  <si>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</si>
  <si>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</si>
  <si>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-439179715</t>
  </si>
  <si>
    <t>https://podminky.urs.cz/item/CS_URS_2023_02/171201231</t>
  </si>
  <si>
    <t>4,5*1,8</t>
  </si>
  <si>
    <t>9</t>
  </si>
  <si>
    <t>171251201</t>
  </si>
  <si>
    <t>Uložení sypaniny na skládky nebo meziskládky bez hutnění s upravením uložené sypaniny do předepsaného tvaru</t>
  </si>
  <si>
    <t>-299696251</t>
  </si>
  <si>
    <t>https://podminky.urs.cz/item/CS_URS_2023_02/171251201</t>
  </si>
  <si>
    <t>10</t>
  </si>
  <si>
    <t>181152302</t>
  </si>
  <si>
    <t>Úprava pláně na stavbách silnic a dálnic strojně v zářezech mimo skalních se zhutněním</t>
  </si>
  <si>
    <t>583753278</t>
  </si>
  <si>
    <t>https://podminky.urs.cz/item/CS_URS_2023_02/181152302</t>
  </si>
  <si>
    <t>48</t>
  </si>
  <si>
    <t>Svislé a kompletní konstrukce</t>
  </si>
  <si>
    <t>11</t>
  </si>
  <si>
    <t>317171126</t>
  </si>
  <si>
    <t>Kotvení monolitického betonu římsy do mostovky kotvou do vývrtu</t>
  </si>
  <si>
    <t>kus</t>
  </si>
  <si>
    <t>329997699</t>
  </si>
  <si>
    <t>https://podminky.urs.cz/item/CS_URS_2023_02/317171126</t>
  </si>
  <si>
    <t>40</t>
  </si>
  <si>
    <t>12</t>
  </si>
  <si>
    <t>M</t>
  </si>
  <si>
    <t>54879991</t>
  </si>
  <si>
    <t>kotva římsy M24 do vývrtu, NRk = 150 KN</t>
  </si>
  <si>
    <t>-429543509</t>
  </si>
  <si>
    <t>13</t>
  </si>
  <si>
    <t>3173211181</t>
  </si>
  <si>
    <t>Oprava římsy ze železového betonu C 30/37 XF4</t>
  </si>
  <si>
    <t>-761993991</t>
  </si>
  <si>
    <t>(20,25*0,85+20,1*0,75)*0,15</t>
  </si>
  <si>
    <t>(20,25+20,1)*0,4*0,1</t>
  </si>
  <si>
    <t>14</t>
  </si>
  <si>
    <t>317321191</t>
  </si>
  <si>
    <t>Římsy ze železového betonu Příplatek k cenám za betonáž malého rozsahu do 25 m3</t>
  </si>
  <si>
    <t>1807166507</t>
  </si>
  <si>
    <t>https://podminky.urs.cz/item/CS_URS_2023_02/317321191</t>
  </si>
  <si>
    <t>6,457</t>
  </si>
  <si>
    <t>317353121</t>
  </si>
  <si>
    <t>Bednění mostní římsy zřízení všech tvarů</t>
  </si>
  <si>
    <t>260293550</t>
  </si>
  <si>
    <t>https://podminky.urs.cz/item/CS_URS_2023_02/317353121</t>
  </si>
  <si>
    <t>20,25*(0,2+0,5)+20,1*(0,2+0,5)+4*0,9*0,5</t>
  </si>
  <si>
    <t>16</t>
  </si>
  <si>
    <t>317353221</t>
  </si>
  <si>
    <t>Bednění mostní římsy odstranění všech tvarů</t>
  </si>
  <si>
    <t>169424466</t>
  </si>
  <si>
    <t>https://podminky.urs.cz/item/CS_URS_2023_02/317353221</t>
  </si>
  <si>
    <t>30,045</t>
  </si>
  <si>
    <t>17</t>
  </si>
  <si>
    <t>317361116</t>
  </si>
  <si>
    <t>Výztuž mostních železobetonových říms z betonářské oceli 10 505 (R) nebo BSt 500</t>
  </si>
  <si>
    <t>-1845851470</t>
  </si>
  <si>
    <t>https://podminky.urs.cz/item/CS_URS_2023_02/317361116</t>
  </si>
  <si>
    <t>1,2</t>
  </si>
  <si>
    <t>18</t>
  </si>
  <si>
    <t>348171111</t>
  </si>
  <si>
    <t>Osazení mostního ocelového zábradlí přímo do betonu říms kotvením</t>
  </si>
  <si>
    <t>m</t>
  </si>
  <si>
    <t>-2118111039</t>
  </si>
  <si>
    <t>https://podminky.urs.cz/item/CS_URS_2023_02/348171111</t>
  </si>
  <si>
    <t>19</t>
  </si>
  <si>
    <t>553910001</t>
  </si>
  <si>
    <t>zábradlí mostní ocelové se svislou výplní, metalizace, 2x vrchní, 1 x zákl.nátěr PUR</t>
  </si>
  <si>
    <t>-1847478222</t>
  </si>
  <si>
    <t>Vodorovné konstrukce</t>
  </si>
  <si>
    <t>20</t>
  </si>
  <si>
    <t>451561111</t>
  </si>
  <si>
    <t>Lože pod dlažby z kameniva drceného drobného, tl. vrstvy do 100 mm</t>
  </si>
  <si>
    <t>305559189</t>
  </si>
  <si>
    <t>https://podminky.urs.cz/item/CS_URS_2023_02/451561111</t>
  </si>
  <si>
    <t>3,6</t>
  </si>
  <si>
    <t>465513227</t>
  </si>
  <si>
    <t>Dlažba z lomového kamene lomařsky upraveného na cementovou maltu, s vyspárováním cementovou maltou, tl. kamene 250 mm</t>
  </si>
  <si>
    <t>147019081</t>
  </si>
  <si>
    <t>https://podminky.urs.cz/item/CS_URS_2023_02/465513227</t>
  </si>
  <si>
    <t>6*0,6</t>
  </si>
  <si>
    <t>skluz, dle výpisu hl.výměr</t>
  </si>
  <si>
    <t>Komunikace pozemní</t>
  </si>
  <si>
    <t>22</t>
  </si>
  <si>
    <t>564851011</t>
  </si>
  <si>
    <t>Podklad ze štěrkodrti ŠD s rozprostřením a zhutněním plochy jednotlivě do 100 m2, po zhutnění tl. 150 mm</t>
  </si>
  <si>
    <t>-623902486</t>
  </si>
  <si>
    <t>https://podminky.urs.cz/item/CS_URS_2023_02/564851011</t>
  </si>
  <si>
    <t>23</t>
  </si>
  <si>
    <t>569851111</t>
  </si>
  <si>
    <t>Zpevnění krajnic nebo komunikací pro pěší s rozprostřením a zhutněním, po zhutnění štěrkodrtí tl. 150 mm</t>
  </si>
  <si>
    <t>2044929675</t>
  </si>
  <si>
    <t>https://podminky.urs.cz/item/CS_URS_2023_02/569851111</t>
  </si>
  <si>
    <t>24</t>
  </si>
  <si>
    <t>573231108</t>
  </si>
  <si>
    <t>Postřik spojovací PS bez posypu kamenivem ze silniční emulze, v množství 0,45 kg/m2</t>
  </si>
  <si>
    <t>-1609472592</t>
  </si>
  <si>
    <t>https://podminky.urs.cz/item/CS_URS_2023_02/573231108</t>
  </si>
  <si>
    <t>25</t>
  </si>
  <si>
    <t>577144121</t>
  </si>
  <si>
    <t>Asfaltový beton vrstva obrusná ACO 11 +(ABS) s rozprostřením a se zhutněním z nemodifikovaného asfaltu v pruhu šířky přes 3 m tř. I, po zhutnění tl. 50 mm</t>
  </si>
  <si>
    <t>-1986113448</t>
  </si>
  <si>
    <t>https://podminky.urs.cz/item/CS_URS_2023_02/577144121</t>
  </si>
  <si>
    <t>Úpravy povrchů, podlahy a osazování výplní</t>
  </si>
  <si>
    <t>26</t>
  </si>
  <si>
    <t>628612101</t>
  </si>
  <si>
    <t>Nátěr mostních říms ochranný, proti chloridům</t>
  </si>
  <si>
    <t>-712272827</t>
  </si>
  <si>
    <t>https://podminky.urs.cz/item/CS_URS_2023_02/628612101</t>
  </si>
  <si>
    <t>20,25*(0,85+0,5)+20,1*(0,75+0,5)</t>
  </si>
  <si>
    <t>Ostatní konstrukce a práce, bourání</t>
  </si>
  <si>
    <t>27</t>
  </si>
  <si>
    <t>911331131</t>
  </si>
  <si>
    <t>Silniční svodidlo ocelové se zaberaněním sloupků jednostranné úroveň zádržnosti H1 vzdálenosti sloupků do 2 m</t>
  </si>
  <si>
    <t>-1149805361</t>
  </si>
  <si>
    <t>https://podminky.urs.cz/item/CS_URS_2023_02/911331131</t>
  </si>
  <si>
    <t>100+2*12+40</t>
  </si>
  <si>
    <t>28</t>
  </si>
  <si>
    <t>911334222</t>
  </si>
  <si>
    <t>Zábradelní svodidla ocelová s osazením sloupků kotvením do římsy, se svodnicí úrovně zádržnosti H2 s výplní z tyčí , žárové zinkování, základní a 2x vrchní nátěr PUR</t>
  </si>
  <si>
    <t>-1596125397</t>
  </si>
  <si>
    <t>https://podminky.urs.cz/item/CS_URS_2023_02/911334222</t>
  </si>
  <si>
    <t>42</t>
  </si>
  <si>
    <t>29</t>
  </si>
  <si>
    <t>912211121</t>
  </si>
  <si>
    <t>Montáž směrového sloupku plastového s odrazkou přišroubováním na svodidlo</t>
  </si>
  <si>
    <t>-10368895</t>
  </si>
  <si>
    <t>https://podminky.urs.cz/item/CS_URS_2023_02/912211121</t>
  </si>
  <si>
    <t>30</t>
  </si>
  <si>
    <t>40445153</t>
  </si>
  <si>
    <t>sloupek svodidlový plastový</t>
  </si>
  <si>
    <t>-1562167049</t>
  </si>
  <si>
    <t>31</t>
  </si>
  <si>
    <t>915111112</t>
  </si>
  <si>
    <t>Vodorovné dopravní značení stříkané barvou dělící čára šířky 125 mm souvislá bílá retroreflexní</t>
  </si>
  <si>
    <t>489647890</t>
  </si>
  <si>
    <t>https://podminky.urs.cz/item/CS_URS_2023_02/915111112</t>
  </si>
  <si>
    <t xml:space="preserve">1 fáze - barva  , V4</t>
  </si>
  <si>
    <t>2*30</t>
  </si>
  <si>
    <t>32</t>
  </si>
  <si>
    <t>919121223</t>
  </si>
  <si>
    <t>Utěsnění dilatačních spár zálivkou za studena v cementobetonovém nebo živičném krytu včetně adhezního nátěru bez těsnicího profilu pod zálivkou, pro komůrky šířky 15 mm, hloubky 30 mm</t>
  </si>
  <si>
    <t>-1087506677</t>
  </si>
  <si>
    <t>https://podminky.urs.cz/item/CS_URS_2023_02/919121223</t>
  </si>
  <si>
    <t>(24+2*1)*2</t>
  </si>
  <si>
    <t>33</t>
  </si>
  <si>
    <t>919735112</t>
  </si>
  <si>
    <t>Řezání stávajícího živičného krytu nebo podkladu hloubky přes 50 do 100 mm</t>
  </si>
  <si>
    <t>-1687090563</t>
  </si>
  <si>
    <t>https://podminky.urs.cz/item/CS_URS_2023_02/919735112</t>
  </si>
  <si>
    <t>52</t>
  </si>
  <si>
    <t>34</t>
  </si>
  <si>
    <t>938532111</t>
  </si>
  <si>
    <t>Broušení betonových ploch nerovností mostovky do 2 mm</t>
  </si>
  <si>
    <t>-2050401776</t>
  </si>
  <si>
    <t>https://podminky.urs.cz/item/CS_URS_2023_02/938532111</t>
  </si>
  <si>
    <t>44,385</t>
  </si>
  <si>
    <t>35</t>
  </si>
  <si>
    <t>966075141</t>
  </si>
  <si>
    <t>Odstranění různých konstrukcí na mostech kovového zábradlí vcelku</t>
  </si>
  <si>
    <t>-396322807</t>
  </si>
  <si>
    <t>https://podminky.urs.cz/item/CS_URS_2023_02/966075141</t>
  </si>
  <si>
    <t>36</t>
  </si>
  <si>
    <t>966076141</t>
  </si>
  <si>
    <t>Odstranění různých konstrukcí na mostech svodidla ocelového nebo svodidlového zábradlí nebo jejich částí na mostech betonových vcelku</t>
  </si>
  <si>
    <t>679446351</t>
  </si>
  <si>
    <t>https://podminky.urs.cz/item/CS_URS_2023_02/966076141</t>
  </si>
  <si>
    <t>37</t>
  </si>
  <si>
    <t>985112112</t>
  </si>
  <si>
    <t>Odsekání degradovaného betonu stěn, tloušťky přes 10 do 30 mm</t>
  </si>
  <si>
    <t>908198198</t>
  </si>
  <si>
    <t>https://podminky.urs.cz/item/CS_URS_2023_02/985112112</t>
  </si>
  <si>
    <t>20,25*0,85</t>
  </si>
  <si>
    <t>20,25*0,5</t>
  </si>
  <si>
    <t>20,1*0,75</t>
  </si>
  <si>
    <t>20,1*0,5</t>
  </si>
  <si>
    <t>povrch říms</t>
  </si>
  <si>
    <t>38</t>
  </si>
  <si>
    <t>9851211221</t>
  </si>
  <si>
    <t xml:space="preserve">Tryskání degradovaného betonu stěn, vysokotlakým paprskem </t>
  </si>
  <si>
    <t>1316132490</t>
  </si>
  <si>
    <t>39</t>
  </si>
  <si>
    <t>985311112</t>
  </si>
  <si>
    <t>Reprofilace betonu sanačními maltami na cementové bázi ručně stěn, tloušťky přes 10 do 20 mm</t>
  </si>
  <si>
    <t>-289714722</t>
  </si>
  <si>
    <t>https://podminky.urs.cz/item/CS_URS_2023_02/985311112</t>
  </si>
  <si>
    <t>lokálně , dle výpisu hl.výměr</t>
  </si>
  <si>
    <t>985312114</t>
  </si>
  <si>
    <t>Stěrka k vyrovnání ploch reprofilovaného betonu stěn, tloušťky do 5 mm</t>
  </si>
  <si>
    <t>-1708091677</t>
  </si>
  <si>
    <t>https://podminky.urs.cz/item/CS_URS_2023_02/985312114</t>
  </si>
  <si>
    <t>52,463</t>
  </si>
  <si>
    <t>41</t>
  </si>
  <si>
    <t>985324221</t>
  </si>
  <si>
    <t>Ochranný nátěr betonu akrylátový dvojnásobný se stěrkou S4 (OS-C)</t>
  </si>
  <si>
    <t>-419788731</t>
  </si>
  <si>
    <t>https://podminky.urs.cz/item/CS_URS_2023_02/985324221</t>
  </si>
  <si>
    <t>997</t>
  </si>
  <si>
    <t>Přesun sutě</t>
  </si>
  <si>
    <t>997013635</t>
  </si>
  <si>
    <t>Poplatek za uložení stavebního odpadu na skládce (skládkovné) komunálního zatříděného do Katalogu odpadů pod kódem 20 03 01</t>
  </si>
  <si>
    <t>949941095</t>
  </si>
  <si>
    <t>https://podminky.urs.cz/item/CS_URS_2023_02/997013635</t>
  </si>
  <si>
    <t>5,75-3,463</t>
  </si>
  <si>
    <t>zábradlí,svodidla</t>
  </si>
  <si>
    <t>43</t>
  </si>
  <si>
    <t>997211511</t>
  </si>
  <si>
    <t>Vodorovná doprava suti nebo vybouraných hmot suti se složením a hrubým urovnáním, na vzdálenost do 1 km</t>
  </si>
  <si>
    <t>-1171469747</t>
  </si>
  <si>
    <t>https://podminky.urs.cz/item/CS_URS_2023_02/997211511</t>
  </si>
  <si>
    <t>11,57</t>
  </si>
  <si>
    <t>-5,75</t>
  </si>
  <si>
    <t>fréz.drť</t>
  </si>
  <si>
    <t>44</t>
  </si>
  <si>
    <t>997211519</t>
  </si>
  <si>
    <t>Vodorovná doprava suti nebo vybouraných hmot suti se složením a hrubým urovnáním, na vzdálenost Příplatek k ceně za každý další i započatý 1 km přes 1 km</t>
  </si>
  <si>
    <t>-542417469</t>
  </si>
  <si>
    <t>https://podminky.urs.cz/item/CS_URS_2023_02/997211519</t>
  </si>
  <si>
    <t>5,82*14</t>
  </si>
  <si>
    <t>45</t>
  </si>
  <si>
    <t>997211612</t>
  </si>
  <si>
    <t>Nakládání suti nebo vybouraných hmot na dopravní prostředky pro vodorovnou dopravu vybouraných hmot</t>
  </si>
  <si>
    <t>-1161806047</t>
  </si>
  <si>
    <t>https://podminky.urs.cz/item/CS_URS_2023_02/997211612</t>
  </si>
  <si>
    <t>5,82</t>
  </si>
  <si>
    <t>46</t>
  </si>
  <si>
    <t>997221551</t>
  </si>
  <si>
    <t>Vodorovná doprava suti bez naložení, ale se složením a s hrubým urovnáním ze sypkých materiálů, na vzdálenost do 1 km</t>
  </si>
  <si>
    <t>-1161613763</t>
  </si>
  <si>
    <t>https://podminky.urs.cz/item/CS_URS_2023_02/997221551</t>
  </si>
  <si>
    <t>50*0,115</t>
  </si>
  <si>
    <t>fréz.drť, bez poplatku , odprodej zhotoviteli</t>
  </si>
  <si>
    <t>Mezisoučet</t>
  </si>
  <si>
    <t>47</t>
  </si>
  <si>
    <t>997221559</t>
  </si>
  <si>
    <t>Vodorovná doprava suti bez naložení, ale se složením a s hrubým urovnáním Příplatek k ceně za každý další i započatý 1 km přes 1 km</t>
  </si>
  <si>
    <t>-1299345385</t>
  </si>
  <si>
    <t>https://podminky.urs.cz/item/CS_URS_2023_02/997221559</t>
  </si>
  <si>
    <t>5,75*14</t>
  </si>
  <si>
    <t>997221611</t>
  </si>
  <si>
    <t>Nakládání na dopravní prostředky pro vodorovnou dopravu suti</t>
  </si>
  <si>
    <t>-1237879926</t>
  </si>
  <si>
    <t>https://podminky.urs.cz/item/CS_URS_2023_02/997221611</t>
  </si>
  <si>
    <t>5,75</t>
  </si>
  <si>
    <t>49</t>
  </si>
  <si>
    <t>997221625</t>
  </si>
  <si>
    <t>Poplatek za uložení stavebního odpadu na skládce (skládkovné) z armovaného betonu zatříděného do Katalogu odpadů pod kódem 17 01 01</t>
  </si>
  <si>
    <t>-1711527502</t>
  </si>
  <si>
    <t>https://podminky.urs.cz/item/CS_URS_2023_02/997221625</t>
  </si>
  <si>
    <t>52,463*0,066</t>
  </si>
  <si>
    <t>998</t>
  </si>
  <si>
    <t>Přesun hmot</t>
  </si>
  <si>
    <t>998212111</t>
  </si>
  <si>
    <t>Přesun hmot pro mosty zděné, betonové monolitické, spřažené ocelobetonové nebo kovové vodorovná dopravní vzdálenost do 100 m výška mostu do 20 m</t>
  </si>
  <si>
    <t>-1249919556</t>
  </si>
  <si>
    <t>https://podminky.urs.cz/item/CS_URS_2023_02/998212111</t>
  </si>
  <si>
    <t>PSV</t>
  </si>
  <si>
    <t>Práce a dodávky PSV</t>
  </si>
  <si>
    <t>711</t>
  </si>
  <si>
    <t>Izolace proti vodě, vlhkosti a plynům</t>
  </si>
  <si>
    <t>51</t>
  </si>
  <si>
    <t>7113211301</t>
  </si>
  <si>
    <t>Provedení izolace mostovek - kotevně impregnační nátěr</t>
  </si>
  <si>
    <t>298866978</t>
  </si>
  <si>
    <t>7113415641</t>
  </si>
  <si>
    <t>Provedení izolace pod římsou pásy přitavením NAIP</t>
  </si>
  <si>
    <t>98696060</t>
  </si>
  <si>
    <t>1,1*(20,25+20,1)</t>
  </si>
  <si>
    <t>53</t>
  </si>
  <si>
    <t>628530031</t>
  </si>
  <si>
    <t xml:space="preserve">pás asfaltový natavitelný modifikovaný SBS s vložkou </t>
  </si>
  <si>
    <t>-149108372</t>
  </si>
  <si>
    <t>44,385*1,1655 'Přepočtené koeficientem množství</t>
  </si>
  <si>
    <t>54</t>
  </si>
  <si>
    <t>998711101</t>
  </si>
  <si>
    <t>Přesun hmot pro izolace proti vodě, vlhkosti a plynům stanovený z hmotnosti přesunovaného materiálu vodorovná dopravní vzdálenost do 50 m v objektech výšky do 6 m</t>
  </si>
  <si>
    <t>-2012313856</t>
  </si>
  <si>
    <t>https://podminky.urs.cz/item/CS_URS_2023_02/998711101</t>
  </si>
  <si>
    <t>SKA6102 -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</si>
  <si>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</si>
  <si>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</si>
  <si>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</si>
  <si>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</si>
  <si>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</si>
  <si>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</si>
  <si>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</si>
  <si>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</si>
  <si>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</si>
  <si>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výstavbou- zaměření , vytyčení</t>
  </si>
  <si>
    <t>ks</t>
  </si>
  <si>
    <t>1024</t>
  </si>
  <si>
    <t>1443823600</t>
  </si>
  <si>
    <t>https://podminky.urs.cz/item/CS_URS_2023_02/012103000</t>
  </si>
  <si>
    <t>012303000</t>
  </si>
  <si>
    <t>Geodetické práce po výstavbě- zaměření skutečného provedení</t>
  </si>
  <si>
    <t>2135748750</t>
  </si>
  <si>
    <t>https://podminky.urs.cz/item/CS_URS_2023_02/012303000</t>
  </si>
  <si>
    <t>VRN3</t>
  </si>
  <si>
    <t>Zařízení staveniště</t>
  </si>
  <si>
    <t>030001000</t>
  </si>
  <si>
    <t>Zařízení staveniště - zřízení ,odstranění , zabezpečení , oplocení , náklady na stav.buňky , mobil.WC , energie pro ZS</t>
  </si>
  <si>
    <t>1217264662</t>
  </si>
  <si>
    <t>https://podminky.urs.cz/item/CS_URS_2023_02/030001000</t>
  </si>
  <si>
    <t>034503000</t>
  </si>
  <si>
    <t>Informační tabule na staveništi</t>
  </si>
  <si>
    <t>-1081748864</t>
  </si>
  <si>
    <t>https://podminky.urs.cz/item/CS_URS_2023_02/034503000</t>
  </si>
  <si>
    <t>VRN7</t>
  </si>
  <si>
    <t>Provozní vlivy</t>
  </si>
  <si>
    <t>072103001</t>
  </si>
  <si>
    <t>Projednání DIO , DIO během výstavby</t>
  </si>
  <si>
    <t>-1963001293</t>
  </si>
  <si>
    <t>https://podminky.urs.cz/item/CS_URS_2023_02/072103001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</si>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</sst>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54123" TargetMode="External" /><Relationship Id="rId3" Type="http://schemas.openxmlformats.org/officeDocument/2006/relationships/hyperlink" Target="https://podminky.urs.cz/item/CS_URS_2023_02/122452203" TargetMode="External" /><Relationship Id="rId4" Type="http://schemas.openxmlformats.org/officeDocument/2006/relationships/hyperlink" Target="https://podminky.urs.cz/item/CS_URS_2023_02/162702111" TargetMode="External" /><Relationship Id="rId5" Type="http://schemas.openxmlformats.org/officeDocument/2006/relationships/hyperlink" Target="https://podminky.urs.cz/item/CS_URS_2023_02/162702119" TargetMode="External" /><Relationship Id="rId6" Type="http://schemas.openxmlformats.org/officeDocument/2006/relationships/hyperlink" Target="https://podminky.urs.cz/item/CS_URS_2023_02/162751137" TargetMode="External" /><Relationship Id="rId7" Type="http://schemas.openxmlformats.org/officeDocument/2006/relationships/hyperlink" Target="https://podminky.urs.cz/item/CS_URS_2023_02/162751139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81152302" TargetMode="External" /><Relationship Id="rId11" Type="http://schemas.openxmlformats.org/officeDocument/2006/relationships/hyperlink" Target="https://podminky.urs.cz/item/CS_URS_2023_02/317171126" TargetMode="External" /><Relationship Id="rId12" Type="http://schemas.openxmlformats.org/officeDocument/2006/relationships/hyperlink" Target="https://podminky.urs.cz/item/CS_URS_2023_02/317321191" TargetMode="External" /><Relationship Id="rId13" Type="http://schemas.openxmlformats.org/officeDocument/2006/relationships/hyperlink" Target="https://podminky.urs.cz/item/CS_URS_2023_02/317353121" TargetMode="External" /><Relationship Id="rId14" Type="http://schemas.openxmlformats.org/officeDocument/2006/relationships/hyperlink" Target="https://podminky.urs.cz/item/CS_URS_2023_02/317353221" TargetMode="External" /><Relationship Id="rId15" Type="http://schemas.openxmlformats.org/officeDocument/2006/relationships/hyperlink" Target="https://podminky.urs.cz/item/CS_URS_2023_02/317361116" TargetMode="External" /><Relationship Id="rId16" Type="http://schemas.openxmlformats.org/officeDocument/2006/relationships/hyperlink" Target="https://podminky.urs.cz/item/CS_URS_2023_02/348171111" TargetMode="External" /><Relationship Id="rId17" Type="http://schemas.openxmlformats.org/officeDocument/2006/relationships/hyperlink" Target="https://podminky.urs.cz/item/CS_URS_2023_02/451561111" TargetMode="External" /><Relationship Id="rId18" Type="http://schemas.openxmlformats.org/officeDocument/2006/relationships/hyperlink" Target="https://podminky.urs.cz/item/CS_URS_2023_02/465513227" TargetMode="External" /><Relationship Id="rId19" Type="http://schemas.openxmlformats.org/officeDocument/2006/relationships/hyperlink" Target="https://podminky.urs.cz/item/CS_URS_2023_02/564851011" TargetMode="External" /><Relationship Id="rId20" Type="http://schemas.openxmlformats.org/officeDocument/2006/relationships/hyperlink" Target="https://podminky.urs.cz/item/CS_URS_2023_02/569851111" TargetMode="External" /><Relationship Id="rId21" Type="http://schemas.openxmlformats.org/officeDocument/2006/relationships/hyperlink" Target="https://podminky.urs.cz/item/CS_URS_2023_02/573231108" TargetMode="External" /><Relationship Id="rId22" Type="http://schemas.openxmlformats.org/officeDocument/2006/relationships/hyperlink" Target="https://podminky.urs.cz/item/CS_URS_2023_02/577144121" TargetMode="External" /><Relationship Id="rId23" Type="http://schemas.openxmlformats.org/officeDocument/2006/relationships/hyperlink" Target="https://podminky.urs.cz/item/CS_URS_2023_02/628612101" TargetMode="External" /><Relationship Id="rId24" Type="http://schemas.openxmlformats.org/officeDocument/2006/relationships/hyperlink" Target="https://podminky.urs.cz/item/CS_URS_2023_02/911331131" TargetMode="External" /><Relationship Id="rId25" Type="http://schemas.openxmlformats.org/officeDocument/2006/relationships/hyperlink" Target="https://podminky.urs.cz/item/CS_URS_2023_02/911334222" TargetMode="External" /><Relationship Id="rId26" Type="http://schemas.openxmlformats.org/officeDocument/2006/relationships/hyperlink" Target="https://podminky.urs.cz/item/CS_URS_2023_02/912211121" TargetMode="External" /><Relationship Id="rId27" Type="http://schemas.openxmlformats.org/officeDocument/2006/relationships/hyperlink" Target="https://podminky.urs.cz/item/CS_URS_2023_02/915111112" TargetMode="External" /><Relationship Id="rId28" Type="http://schemas.openxmlformats.org/officeDocument/2006/relationships/hyperlink" Target="https://podminky.urs.cz/item/CS_URS_2023_02/919121223" TargetMode="External" /><Relationship Id="rId29" Type="http://schemas.openxmlformats.org/officeDocument/2006/relationships/hyperlink" Target="https://podminky.urs.cz/item/CS_URS_2023_02/919735112" TargetMode="External" /><Relationship Id="rId30" Type="http://schemas.openxmlformats.org/officeDocument/2006/relationships/hyperlink" Target="https://podminky.urs.cz/item/CS_URS_2023_02/938532111" TargetMode="External" /><Relationship Id="rId31" Type="http://schemas.openxmlformats.org/officeDocument/2006/relationships/hyperlink" Target="https://podminky.urs.cz/item/CS_URS_2023_02/966075141" TargetMode="External" /><Relationship Id="rId32" Type="http://schemas.openxmlformats.org/officeDocument/2006/relationships/hyperlink" Target="https://podminky.urs.cz/item/CS_URS_2023_02/966076141" TargetMode="External" /><Relationship Id="rId33" Type="http://schemas.openxmlformats.org/officeDocument/2006/relationships/hyperlink" Target="https://podminky.urs.cz/item/CS_URS_2023_02/985112112" TargetMode="External" /><Relationship Id="rId34" Type="http://schemas.openxmlformats.org/officeDocument/2006/relationships/hyperlink" Target="https://podminky.urs.cz/item/CS_URS_2023_02/985311112" TargetMode="External" /><Relationship Id="rId35" Type="http://schemas.openxmlformats.org/officeDocument/2006/relationships/hyperlink" Target="https://podminky.urs.cz/item/CS_URS_2023_02/985312114" TargetMode="External" /><Relationship Id="rId36" Type="http://schemas.openxmlformats.org/officeDocument/2006/relationships/hyperlink" Target="https://podminky.urs.cz/item/CS_URS_2023_02/985324221" TargetMode="External" /><Relationship Id="rId37" Type="http://schemas.openxmlformats.org/officeDocument/2006/relationships/hyperlink" Target="https://podminky.urs.cz/item/CS_URS_2023_02/997013635" TargetMode="External" /><Relationship Id="rId38" Type="http://schemas.openxmlformats.org/officeDocument/2006/relationships/hyperlink" Target="https://podminky.urs.cz/item/CS_URS_2023_02/997211511" TargetMode="External" /><Relationship Id="rId39" Type="http://schemas.openxmlformats.org/officeDocument/2006/relationships/hyperlink" Target="https://podminky.urs.cz/item/CS_URS_2023_02/997211519" TargetMode="External" /><Relationship Id="rId40" Type="http://schemas.openxmlformats.org/officeDocument/2006/relationships/hyperlink" Target="https://podminky.urs.cz/item/CS_URS_2023_02/997211612" TargetMode="External" /><Relationship Id="rId41" Type="http://schemas.openxmlformats.org/officeDocument/2006/relationships/hyperlink" Target="https://podminky.urs.cz/item/CS_URS_2023_02/997221551" TargetMode="External" /><Relationship Id="rId42" Type="http://schemas.openxmlformats.org/officeDocument/2006/relationships/hyperlink" Target="https://podminky.urs.cz/item/CS_URS_2023_02/997221559" TargetMode="External" /><Relationship Id="rId43" Type="http://schemas.openxmlformats.org/officeDocument/2006/relationships/hyperlink" Target="https://podminky.urs.cz/item/CS_URS_2023_02/997221611" TargetMode="External" /><Relationship Id="rId44" Type="http://schemas.openxmlformats.org/officeDocument/2006/relationships/hyperlink" Target="https://podminky.urs.cz/item/CS_URS_2023_02/997221625" TargetMode="External" /><Relationship Id="rId45" Type="http://schemas.openxmlformats.org/officeDocument/2006/relationships/hyperlink" Target="https://podminky.urs.cz/item/CS_URS_2023_02/998212111" TargetMode="External" /><Relationship Id="rId46" Type="http://schemas.openxmlformats.org/officeDocument/2006/relationships/hyperlink" Target="https://podminky.urs.cz/item/CS_URS_2023_02/99871110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303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34503000" TargetMode="External" /><Relationship Id="rId5" Type="http://schemas.openxmlformats.org/officeDocument/2006/relationships/hyperlink" Target="https://podminky.urs.cz/item/CS_URS_2023_02/072103001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SKA61B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Most ev.č. 230-011 , Krásné Údolí - Oprava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10. 8. 2023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Projekční kancelář Ing.Škubalová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Straka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'SKA6101 - Most ev.č. 230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'SKA6101 - Most ev.č. 230 ...'!P90</f>
        <v>0</v>
      </c>
      <c r="AV55" s="122">
        <f>'SKA6101 - Most ev.č. 230 ...'!J33</f>
        <v>0</v>
      </c>
      <c r="AW55" s="122">
        <f>'SKA6101 - Most ev.č. 230 ...'!J34</f>
        <v>0</v>
      </c>
      <c r="AX55" s="122">
        <f>'SKA6101 - Most ev.č. 230 ...'!J35</f>
        <v>0</v>
      </c>
      <c r="AY55" s="122">
        <f>'SKA6101 - Most ev.č. 230 ...'!J36</f>
        <v>0</v>
      </c>
      <c r="AZ55" s="122">
        <f>'SKA6101 - Most ev.č. 230 ...'!F33</f>
        <v>0</v>
      </c>
      <c r="BA55" s="122">
        <f>'SKA6101 - Most ev.č. 230 ...'!F34</f>
        <v>0</v>
      </c>
      <c r="BB55" s="122">
        <f>'SKA6101 - Most ev.č. 230 ...'!F35</f>
        <v>0</v>
      </c>
      <c r="BC55" s="122">
        <f>'SKA6101 - Most ev.č. 230 ...'!F36</f>
        <v>0</v>
      </c>
      <c r="BD55" s="124">
        <f>'SKA6101 - Most ev.č. 230 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'SKA6102 - VON'!J30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'SKA6102 - VON'!P83</f>
        <v>0</v>
      </c>
      <c r="AV56" s="127">
        <f>'SKA6102 - VON'!J33</f>
        <v>0</v>
      </c>
      <c r="AW56" s="127">
        <f>'SKA6102 - VON'!J34</f>
        <v>0</v>
      </c>
      <c r="AX56" s="127">
        <f>'SKA6102 - VON'!J35</f>
        <v>0</v>
      </c>
      <c r="AY56" s="127">
        <f>'SKA6102 - VON'!J36</f>
        <v>0</v>
      </c>
      <c r="AZ56" s="127">
        <f>'SKA6102 - VON'!F33</f>
        <v>0</v>
      </c>
      <c r="BA56" s="127">
        <f>'SKA6102 - VON'!F34</f>
        <v>0</v>
      </c>
      <c r="BB56" s="127">
        <f>'SKA6102 - VON'!F35</f>
        <v>0</v>
      </c>
      <c r="BC56" s="127">
        <f>'SKA6102 - VON'!F36</f>
        <v>0</v>
      </c>
      <c r="BD56" s="129">
        <f>'SKA6102 - VON'!F37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654oKJgqbEw/HWgzcIZrFobnTmt8cHu/ZWj6shzcHWkLZ3UEv8tM7PqEyH8ODrOB5jI1uzisRtDZywnz22WtBw==" hashValue="Cq0XR6ohCOgtf3/Pjy7tkwKDan1OUvbQOVSn0tRaMbdNh1NKhGbo0MjrirTy5KYuV4+VXRGcQTK9BeK/758wU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KA6101 - Most ev.č. 230 ...'!C2" display="/"/>
    <hyperlink ref="A56" location="'SKA6102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Most ev.č. 230-011 , Krásné Údolí -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10. 8. 2023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ROUND((SUM(BE90:BE333)),  2)</f>
        <v>0</v>
      </c>
      <c r="G33" s="40"/>
      <c r="H33" s="40"/>
      <c r="I33" s="150">
        <v>0.20999999999999999</v>
      </c>
      <c r="J33" s="149">
        <f>ROUND(((SUM(BE90:BE333))*I33),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ROUND((SUM(BF90:BF333)),  2)</f>
        <v>0</v>
      </c>
      <c r="G34" s="40"/>
      <c r="H34" s="40"/>
      <c r="I34" s="150">
        <v>0.14999999999999999</v>
      </c>
      <c r="J34" s="149">
        <f>ROUND(((SUM(BF90:BF333))*I34),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ROUND((SUM(BG90:BG333)),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ROUND((SUM(BH90:BH333)),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ROUND((SUM(BI90:BI333)),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ev.č. 230-011 , Krásné Údolí -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SKA6101 - Most ev.č. 230 - 011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10. 8. 2023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</v>
      </c>
      <c r="G54" s="42"/>
      <c r="H54" s="42"/>
      <c r="I54" s="34" t="s">
        <v>31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J183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J204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J210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J279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J317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102</v>
      </c>
      <c r="E69" s="170"/>
      <c r="F69" s="170"/>
      <c r="G69" s="170"/>
      <c r="H69" s="170"/>
      <c r="I69" s="170"/>
      <c r="J69" s="171">
        <f>J320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J321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Most ev.č. 230-011 , Krásné Údolí - Oprava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87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SKA6101 - Most ev.č. 230 - 011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10. 8. 2023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25</v>
      </c>
      <c r="D86" s="42"/>
      <c r="E86" s="42"/>
      <c r="F86" s="29" t="str">
        <f>E15</f>
        <v>SÚS PK</v>
      </c>
      <c r="G86" s="42"/>
      <c r="H86" s="42"/>
      <c r="I86" s="34" t="s">
        <v>31</v>
      </c>
      <c r="J86" s="38" t="str">
        <f>E21</f>
        <v>Projekční kancelář Ing.Škubalová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Straka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105</v>
      </c>
      <c r="D89" s="182" t="s">
        <v>57</v>
      </c>
      <c r="E89" s="182" t="s">
        <v>53</v>
      </c>
      <c r="F89" s="182" t="s">
        <v>54</v>
      </c>
      <c r="G89" s="182" t="s">
        <v>106</v>
      </c>
      <c r="H89" s="182" t="s">
        <v>107</v>
      </c>
      <c r="I89" s="182" t="s">
        <v>108</v>
      </c>
      <c r="J89" s="182" t="s">
        <v>91</v>
      </c>
      <c r="K89" s="183" t="s">
        <v>109</v>
      </c>
      <c r="L89" s="184"/>
      <c r="M89" s="94" t="s">
        <v>19</v>
      </c>
      <c r="N89" s="95" t="s">
        <v>42</v>
      </c>
      <c r="O89" s="95" t="s">
        <v>110</v>
      </c>
      <c r="P89" s="95" t="s">
        <v>111</v>
      </c>
      <c r="Q89" s="95" t="s">
        <v>112</v>
      </c>
      <c r="R89" s="95" t="s">
        <v>113</v>
      </c>
      <c r="S89" s="95" t="s">
        <v>114</v>
      </c>
      <c r="T89" s="96" t="s">
        <v>115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116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P91+P320</f>
        <v>0</v>
      </c>
      <c r="Q90" s="98"/>
      <c r="R90" s="187">
        <f>R91+R320</f>
        <v>94.907000129999986</v>
      </c>
      <c r="S90" s="98"/>
      <c r="T90" s="188">
        <f>T91+T320</f>
        <v>11.350558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92</v>
      </c>
      <c r="BK90" s="189">
        <f>BK91+BK320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117</v>
      </c>
      <c r="F91" s="193" t="s">
        <v>118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P92+P137+P173+P183+P204+P210+P279+P317</f>
        <v>0</v>
      </c>
      <c r="Q91" s="198"/>
      <c r="R91" s="199">
        <f>R92+R137+R173+R183+R204+R210+R279+R317</f>
        <v>94.635886429999985</v>
      </c>
      <c r="S91" s="198"/>
      <c r="T91" s="200">
        <f>T92+T137+T173+T183+T204+T210+T279+T317</f>
        <v>11.350558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119</v>
      </c>
      <c r="BK91" s="203">
        <f>BK92+BK137+BK173+BK183+BK204+BK210+BK279+BK317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120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SUM(P93:P136)</f>
        <v>0</v>
      </c>
      <c r="Q92" s="198"/>
      <c r="R92" s="199">
        <f>SUM(R93:R136)</f>
        <v>0.0025000000000000001</v>
      </c>
      <c r="S92" s="198"/>
      <c r="T92" s="200">
        <f>SUM(T93:T136)</f>
        <v>5.75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119</v>
      </c>
      <c r="BK92" s="203">
        <f>SUM(BK93:BK136)</f>
        <v>0</v>
      </c>
    </row>
    <row r="93" s="2" customFormat="1" ht="16.5" customHeight="1">
      <c r="A93" s="40"/>
      <c r="B93" s="41"/>
      <c r="C93" s="206" t="s">
        <v>80</v>
      </c>
      <c r="D93" s="206" t="s">
        <v>121</v>
      </c>
      <c r="E93" s="207" t="s">
        <v>122</v>
      </c>
      <c r="F93" s="208" t="s">
        <v>123</v>
      </c>
      <c r="G93" s="209" t="s">
        <v>124</v>
      </c>
      <c r="H93" s="210">
        <v>230</v>
      </c>
      <c r="I93" s="211"/>
      <c r="J93" s="212">
        <f>ROUND(I93*H93,2)</f>
        <v>0</v>
      </c>
      <c r="K93" s="208" t="s">
        <v>125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126</v>
      </c>
      <c r="AT93" s="217" t="s">
        <v>121</v>
      </c>
      <c r="AU93" s="217" t="s">
        <v>82</v>
      </c>
      <c r="AY93" s="19" t="s">
        <v>119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126</v>
      </c>
      <c r="BM93" s="217" t="s">
        <v>127</v>
      </c>
    </row>
    <row r="94" s="2" customFormat="1">
      <c r="A94" s="40"/>
      <c r="B94" s="41"/>
      <c r="C94" s="42"/>
      <c r="D94" s="219" t="s">
        <v>128</v>
      </c>
      <c r="E94" s="42"/>
      <c r="F94" s="220" t="s">
        <v>129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82</v>
      </c>
    </row>
    <row r="95" s="13" customFormat="1">
      <c r="A95" s="13"/>
      <c r="B95" s="224"/>
      <c r="C95" s="225"/>
      <c r="D95" s="226" t="s">
        <v>130</v>
      </c>
      <c r="E95" s="227" t="s">
        <v>19</v>
      </c>
      <c r="F95" s="228" t="s">
        <v>131</v>
      </c>
      <c r="G95" s="225"/>
      <c r="H95" s="229">
        <v>230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130</v>
      </c>
      <c r="AU95" s="235" t="s">
        <v>82</v>
      </c>
      <c r="AV95" s="13" t="s">
        <v>82</v>
      </c>
      <c r="AW95" s="13" t="s">
        <v>33</v>
      </c>
      <c r="AX95" s="13" t="s">
        <v>72</v>
      </c>
      <c r="AY95" s="235" t="s">
        <v>119</v>
      </c>
    </row>
    <row r="96" s="14" customFormat="1">
      <c r="A96" s="14"/>
      <c r="B96" s="236"/>
      <c r="C96" s="237"/>
      <c r="D96" s="226" t="s">
        <v>130</v>
      </c>
      <c r="E96" s="238" t="s">
        <v>19</v>
      </c>
      <c r="F96" s="239" t="s">
        <v>132</v>
      </c>
      <c r="G96" s="237"/>
      <c r="H96" s="238" t="s">
        <v>19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130</v>
      </c>
      <c r="AU96" s="245" t="s">
        <v>82</v>
      </c>
      <c r="AV96" s="14" t="s">
        <v>80</v>
      </c>
      <c r="AW96" s="14" t="s">
        <v>33</v>
      </c>
      <c r="AX96" s="14" t="s">
        <v>72</v>
      </c>
      <c r="AY96" s="245" t="s">
        <v>119</v>
      </c>
    </row>
    <row r="97" s="15" customFormat="1">
      <c r="A97" s="15"/>
      <c r="B97" s="246"/>
      <c r="C97" s="247"/>
      <c r="D97" s="226" t="s">
        <v>130</v>
      </c>
      <c r="E97" s="248" t="s">
        <v>19</v>
      </c>
      <c r="F97" s="249" t="s">
        <v>133</v>
      </c>
      <c r="G97" s="247"/>
      <c r="H97" s="250">
        <v>230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130</v>
      </c>
      <c r="AU97" s="256" t="s">
        <v>82</v>
      </c>
      <c r="AV97" s="15" t="s">
        <v>126</v>
      </c>
      <c r="AW97" s="15" t="s">
        <v>33</v>
      </c>
      <c r="AX97" s="15" t="s">
        <v>80</v>
      </c>
      <c r="AY97" s="256" t="s">
        <v>119</v>
      </c>
    </row>
    <row r="98" s="2" customFormat="1" ht="49.05" customHeight="1">
      <c r="A98" s="40"/>
      <c r="B98" s="41"/>
      <c r="C98" s="206" t="s">
        <v>82</v>
      </c>
      <c r="D98" s="206" t="s">
        <v>121</v>
      </c>
      <c r="E98" s="207" t="s">
        <v>134</v>
      </c>
      <c r="F98" s="208" t="s">
        <v>135</v>
      </c>
      <c r="G98" s="209" t="s">
        <v>124</v>
      </c>
      <c r="H98" s="210">
        <v>50</v>
      </c>
      <c r="I98" s="211"/>
      <c r="J98" s="212">
        <f>ROUND(I98*H98,2)</f>
        <v>0</v>
      </c>
      <c r="K98" s="208" t="s">
        <v>125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5.0000000000000002E-05</v>
      </c>
      <c r="R98" s="215">
        <f>Q98*H98</f>
        <v>0.0025000000000000001</v>
      </c>
      <c r="S98" s="215">
        <v>0.11500000000000001</v>
      </c>
      <c r="T98" s="216">
        <f>S98*H98</f>
        <v>5.75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126</v>
      </c>
      <c r="AT98" s="217" t="s">
        <v>121</v>
      </c>
      <c r="AU98" s="217" t="s">
        <v>82</v>
      </c>
      <c r="AY98" s="19" t="s">
        <v>119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126</v>
      </c>
      <c r="BM98" s="217" t="s">
        <v>136</v>
      </c>
    </row>
    <row r="99" s="2" customFormat="1">
      <c r="A99" s="40"/>
      <c r="B99" s="41"/>
      <c r="C99" s="42"/>
      <c r="D99" s="219" t="s">
        <v>128</v>
      </c>
      <c r="E99" s="42"/>
      <c r="F99" s="220" t="s">
        <v>137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82</v>
      </c>
    </row>
    <row r="100" s="13" customFormat="1">
      <c r="A100" s="13"/>
      <c r="B100" s="224"/>
      <c r="C100" s="225"/>
      <c r="D100" s="226" t="s">
        <v>130</v>
      </c>
      <c r="E100" s="227" t="s">
        <v>19</v>
      </c>
      <c r="F100" s="228" t="s">
        <v>138</v>
      </c>
      <c r="G100" s="225"/>
      <c r="H100" s="229">
        <v>50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130</v>
      </c>
      <c r="AU100" s="235" t="s">
        <v>82</v>
      </c>
      <c r="AV100" s="13" t="s">
        <v>82</v>
      </c>
      <c r="AW100" s="13" t="s">
        <v>33</v>
      </c>
      <c r="AX100" s="13" t="s">
        <v>72</v>
      </c>
      <c r="AY100" s="235" t="s">
        <v>119</v>
      </c>
    </row>
    <row r="101" s="14" customFormat="1">
      <c r="A101" s="14"/>
      <c r="B101" s="236"/>
      <c r="C101" s="237"/>
      <c r="D101" s="226" t="s">
        <v>130</v>
      </c>
      <c r="E101" s="238" t="s">
        <v>19</v>
      </c>
      <c r="F101" s="239" t="s">
        <v>132</v>
      </c>
      <c r="G101" s="237"/>
      <c r="H101" s="238" t="s">
        <v>19</v>
      </c>
      <c r="I101" s="240"/>
      <c r="J101" s="237"/>
      <c r="K101" s="237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130</v>
      </c>
      <c r="AU101" s="245" t="s">
        <v>82</v>
      </c>
      <c r="AV101" s="14" t="s">
        <v>80</v>
      </c>
      <c r="AW101" s="14" t="s">
        <v>33</v>
      </c>
      <c r="AX101" s="14" t="s">
        <v>72</v>
      </c>
      <c r="AY101" s="245" t="s">
        <v>119</v>
      </c>
    </row>
    <row r="102" s="15" customFormat="1">
      <c r="A102" s="15"/>
      <c r="B102" s="246"/>
      <c r="C102" s="247"/>
      <c r="D102" s="226" t="s">
        <v>130</v>
      </c>
      <c r="E102" s="248" t="s">
        <v>19</v>
      </c>
      <c r="F102" s="249" t="s">
        <v>133</v>
      </c>
      <c r="G102" s="247"/>
      <c r="H102" s="250">
        <v>50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130</v>
      </c>
      <c r="AU102" s="256" t="s">
        <v>82</v>
      </c>
      <c r="AV102" s="15" t="s">
        <v>126</v>
      </c>
      <c r="AW102" s="15" t="s">
        <v>33</v>
      </c>
      <c r="AX102" s="15" t="s">
        <v>80</v>
      </c>
      <c r="AY102" s="256" t="s">
        <v>119</v>
      </c>
    </row>
    <row r="103" s="2" customFormat="1" ht="33" customHeight="1">
      <c r="A103" s="40"/>
      <c r="B103" s="41"/>
      <c r="C103" s="206" t="s">
        <v>139</v>
      </c>
      <c r="D103" s="206" t="s">
        <v>121</v>
      </c>
      <c r="E103" s="207" t="s">
        <v>140</v>
      </c>
      <c r="F103" s="208" t="s">
        <v>141</v>
      </c>
      <c r="G103" s="209" t="s">
        <v>142</v>
      </c>
      <c r="H103" s="210">
        <v>4.5</v>
      </c>
      <c r="I103" s="211"/>
      <c r="J103" s="212">
        <f>ROUND(I103*H103,2)</f>
        <v>0</v>
      </c>
      <c r="K103" s="208" t="s">
        <v>125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126</v>
      </c>
      <c r="AT103" s="217" t="s">
        <v>121</v>
      </c>
      <c r="AU103" s="217" t="s">
        <v>82</v>
      </c>
      <c r="AY103" s="19" t="s">
        <v>119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126</v>
      </c>
      <c r="BM103" s="217" t="s">
        <v>143</v>
      </c>
    </row>
    <row r="104" s="2" customFormat="1">
      <c r="A104" s="40"/>
      <c r="B104" s="41"/>
      <c r="C104" s="42"/>
      <c r="D104" s="219" t="s">
        <v>128</v>
      </c>
      <c r="E104" s="42"/>
      <c r="F104" s="220" t="s">
        <v>144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128</v>
      </c>
      <c r="AU104" s="19" t="s">
        <v>82</v>
      </c>
    </row>
    <row r="105" s="13" customFormat="1">
      <c r="A105" s="13"/>
      <c r="B105" s="224"/>
      <c r="C105" s="225"/>
      <c r="D105" s="226" t="s">
        <v>130</v>
      </c>
      <c r="E105" s="227" t="s">
        <v>19</v>
      </c>
      <c r="F105" s="228" t="s">
        <v>145</v>
      </c>
      <c r="G105" s="225"/>
      <c r="H105" s="229">
        <v>4.5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130</v>
      </c>
      <c r="AU105" s="235" t="s">
        <v>82</v>
      </c>
      <c r="AV105" s="13" t="s">
        <v>82</v>
      </c>
      <c r="AW105" s="13" t="s">
        <v>33</v>
      </c>
      <c r="AX105" s="13" t="s">
        <v>72</v>
      </c>
      <c r="AY105" s="235" t="s">
        <v>119</v>
      </c>
    </row>
    <row r="106" s="14" customFormat="1">
      <c r="A106" s="14"/>
      <c r="B106" s="236"/>
      <c r="C106" s="237"/>
      <c r="D106" s="226" t="s">
        <v>130</v>
      </c>
      <c r="E106" s="238" t="s">
        <v>19</v>
      </c>
      <c r="F106" s="239" t="s">
        <v>146</v>
      </c>
      <c r="G106" s="237"/>
      <c r="H106" s="238" t="s">
        <v>19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130</v>
      </c>
      <c r="AU106" s="245" t="s">
        <v>82</v>
      </c>
      <c r="AV106" s="14" t="s">
        <v>80</v>
      </c>
      <c r="AW106" s="14" t="s">
        <v>33</v>
      </c>
      <c r="AX106" s="14" t="s">
        <v>72</v>
      </c>
      <c r="AY106" s="245" t="s">
        <v>119</v>
      </c>
    </row>
    <row r="107" s="15" customFormat="1">
      <c r="A107" s="15"/>
      <c r="B107" s="246"/>
      <c r="C107" s="247"/>
      <c r="D107" s="226" t="s">
        <v>130</v>
      </c>
      <c r="E107" s="248" t="s">
        <v>19</v>
      </c>
      <c r="F107" s="249" t="s">
        <v>133</v>
      </c>
      <c r="G107" s="247"/>
      <c r="H107" s="250">
        <v>4.5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130</v>
      </c>
      <c r="AU107" s="256" t="s">
        <v>82</v>
      </c>
      <c r="AV107" s="15" t="s">
        <v>126</v>
      </c>
      <c r="AW107" s="15" t="s">
        <v>33</v>
      </c>
      <c r="AX107" s="15" t="s">
        <v>80</v>
      </c>
      <c r="AY107" s="256" t="s">
        <v>119</v>
      </c>
    </row>
    <row r="108" s="2" customFormat="1" ht="24.15" customHeight="1">
      <c r="A108" s="40"/>
      <c r="B108" s="41"/>
      <c r="C108" s="206" t="s">
        <v>126</v>
      </c>
      <c r="D108" s="206" t="s">
        <v>121</v>
      </c>
      <c r="E108" s="207" t="s">
        <v>147</v>
      </c>
      <c r="F108" s="208" t="s">
        <v>148</v>
      </c>
      <c r="G108" s="209" t="s">
        <v>124</v>
      </c>
      <c r="H108" s="210">
        <v>230</v>
      </c>
      <c r="I108" s="211"/>
      <c r="J108" s="212">
        <f>ROUND(I108*H108,2)</f>
        <v>0</v>
      </c>
      <c r="K108" s="208" t="s">
        <v>125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126</v>
      </c>
      <c r="AT108" s="217" t="s">
        <v>121</v>
      </c>
      <c r="AU108" s="217" t="s">
        <v>82</v>
      </c>
      <c r="AY108" s="19" t="s">
        <v>119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126</v>
      </c>
      <c r="BM108" s="217" t="s">
        <v>149</v>
      </c>
    </row>
    <row r="109" s="2" customFormat="1">
      <c r="A109" s="40"/>
      <c r="B109" s="41"/>
      <c r="C109" s="42"/>
      <c r="D109" s="219" t="s">
        <v>128</v>
      </c>
      <c r="E109" s="42"/>
      <c r="F109" s="220" t="s">
        <v>150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128</v>
      </c>
      <c r="AU109" s="19" t="s">
        <v>82</v>
      </c>
    </row>
    <row r="110" s="13" customFormat="1">
      <c r="A110" s="13"/>
      <c r="B110" s="224"/>
      <c r="C110" s="225"/>
      <c r="D110" s="226" t="s">
        <v>130</v>
      </c>
      <c r="E110" s="227" t="s">
        <v>19</v>
      </c>
      <c r="F110" s="228" t="s">
        <v>131</v>
      </c>
      <c r="G110" s="225"/>
      <c r="H110" s="229">
        <v>230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130</v>
      </c>
      <c r="AU110" s="235" t="s">
        <v>82</v>
      </c>
      <c r="AV110" s="13" t="s">
        <v>82</v>
      </c>
      <c r="AW110" s="13" t="s">
        <v>33</v>
      </c>
      <c r="AX110" s="13" t="s">
        <v>72</v>
      </c>
      <c r="AY110" s="235" t="s">
        <v>119</v>
      </c>
    </row>
    <row r="111" s="15" customFormat="1">
      <c r="A111" s="15"/>
      <c r="B111" s="246"/>
      <c r="C111" s="247"/>
      <c r="D111" s="226" t="s">
        <v>130</v>
      </c>
      <c r="E111" s="248" t="s">
        <v>19</v>
      </c>
      <c r="F111" s="249" t="s">
        <v>133</v>
      </c>
      <c r="G111" s="247"/>
      <c r="H111" s="250">
        <v>230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130</v>
      </c>
      <c r="AU111" s="256" t="s">
        <v>82</v>
      </c>
      <c r="AV111" s="15" t="s">
        <v>126</v>
      </c>
      <c r="AW111" s="15" t="s">
        <v>33</v>
      </c>
      <c r="AX111" s="15" t="s">
        <v>80</v>
      </c>
      <c r="AY111" s="256" t="s">
        <v>119</v>
      </c>
    </row>
    <row r="112" s="2" customFormat="1" ht="24.15" customHeight="1">
      <c r="A112" s="40"/>
      <c r="B112" s="41"/>
      <c r="C112" s="206" t="s">
        <v>151</v>
      </c>
      <c r="D112" s="206" t="s">
        <v>121</v>
      </c>
      <c r="E112" s="207" t="s">
        <v>152</v>
      </c>
      <c r="F112" s="208" t="s">
        <v>153</v>
      </c>
      <c r="G112" s="209" t="s">
        <v>124</v>
      </c>
      <c r="H112" s="210">
        <v>2070</v>
      </c>
      <c r="I112" s="211"/>
      <c r="J112" s="212">
        <f>ROUND(I112*H112,2)</f>
        <v>0</v>
      </c>
      <c r="K112" s="208" t="s">
        <v>125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126</v>
      </c>
      <c r="AT112" s="217" t="s">
        <v>121</v>
      </c>
      <c r="AU112" s="217" t="s">
        <v>82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126</v>
      </c>
      <c r="BM112" s="217" t="s">
        <v>154</v>
      </c>
    </row>
    <row r="113" s="2" customFormat="1">
      <c r="A113" s="40"/>
      <c r="B113" s="41"/>
      <c r="C113" s="42"/>
      <c r="D113" s="219" t="s">
        <v>128</v>
      </c>
      <c r="E113" s="42"/>
      <c r="F113" s="220" t="s">
        <v>155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82</v>
      </c>
    </row>
    <row r="114" s="13" customFormat="1">
      <c r="A114" s="13"/>
      <c r="B114" s="224"/>
      <c r="C114" s="225"/>
      <c r="D114" s="226" t="s">
        <v>130</v>
      </c>
      <c r="E114" s="227" t="s">
        <v>19</v>
      </c>
      <c r="F114" s="228" t="s">
        <v>156</v>
      </c>
      <c r="G114" s="225"/>
      <c r="H114" s="229">
        <v>2070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130</v>
      </c>
      <c r="AU114" s="235" t="s">
        <v>82</v>
      </c>
      <c r="AV114" s="13" t="s">
        <v>82</v>
      </c>
      <c r="AW114" s="13" t="s">
        <v>33</v>
      </c>
      <c r="AX114" s="13" t="s">
        <v>72</v>
      </c>
      <c r="AY114" s="235" t="s">
        <v>119</v>
      </c>
    </row>
    <row r="115" s="15" customFormat="1">
      <c r="A115" s="15"/>
      <c r="B115" s="246"/>
      <c r="C115" s="247"/>
      <c r="D115" s="226" t="s">
        <v>130</v>
      </c>
      <c r="E115" s="248" t="s">
        <v>19</v>
      </c>
      <c r="F115" s="249" t="s">
        <v>133</v>
      </c>
      <c r="G115" s="247"/>
      <c r="H115" s="250">
        <v>2070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130</v>
      </c>
      <c r="AU115" s="256" t="s">
        <v>82</v>
      </c>
      <c r="AV115" s="15" t="s">
        <v>126</v>
      </c>
      <c r="AW115" s="15" t="s">
        <v>33</v>
      </c>
      <c r="AX115" s="15" t="s">
        <v>80</v>
      </c>
      <c r="AY115" s="256" t="s">
        <v>119</v>
      </c>
    </row>
    <row r="116" s="2" customFormat="1" ht="62.7" customHeight="1">
      <c r="A116" s="40"/>
      <c r="B116" s="41"/>
      <c r="C116" s="206" t="s">
        <v>157</v>
      </c>
      <c r="D116" s="206" t="s">
        <v>121</v>
      </c>
      <c r="E116" s="207" t="s">
        <v>158</v>
      </c>
      <c r="F116" s="208" t="s">
        <v>159</v>
      </c>
      <c r="G116" s="209" t="s">
        <v>142</v>
      </c>
      <c r="H116" s="210">
        <v>4.5</v>
      </c>
      <c r="I116" s="211"/>
      <c r="J116" s="212">
        <f>ROUND(I116*H116,2)</f>
        <v>0</v>
      </c>
      <c r="K116" s="208" t="s">
        <v>125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126</v>
      </c>
      <c r="AT116" s="217" t="s">
        <v>121</v>
      </c>
      <c r="AU116" s="217" t="s">
        <v>82</v>
      </c>
      <c r="AY116" s="19" t="s">
        <v>119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126</v>
      </c>
      <c r="BM116" s="217" t="s">
        <v>160</v>
      </c>
    </row>
    <row r="117" s="2" customFormat="1">
      <c r="A117" s="40"/>
      <c r="B117" s="41"/>
      <c r="C117" s="42"/>
      <c r="D117" s="219" t="s">
        <v>128</v>
      </c>
      <c r="E117" s="42"/>
      <c r="F117" s="220" t="s">
        <v>161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128</v>
      </c>
      <c r="AU117" s="19" t="s">
        <v>82</v>
      </c>
    </row>
    <row r="118" s="13" customFormat="1">
      <c r="A118" s="13"/>
      <c r="B118" s="224"/>
      <c r="C118" s="225"/>
      <c r="D118" s="226" t="s">
        <v>130</v>
      </c>
      <c r="E118" s="227" t="s">
        <v>19</v>
      </c>
      <c r="F118" s="228" t="s">
        <v>162</v>
      </c>
      <c r="G118" s="225"/>
      <c r="H118" s="229">
        <v>4.5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130</v>
      </c>
      <c r="AU118" s="235" t="s">
        <v>82</v>
      </c>
      <c r="AV118" s="13" t="s">
        <v>82</v>
      </c>
      <c r="AW118" s="13" t="s">
        <v>33</v>
      </c>
      <c r="AX118" s="13" t="s">
        <v>72</v>
      </c>
      <c r="AY118" s="235" t="s">
        <v>119</v>
      </c>
    </row>
    <row r="119" s="15" customFormat="1">
      <c r="A119" s="15"/>
      <c r="B119" s="246"/>
      <c r="C119" s="247"/>
      <c r="D119" s="226" t="s">
        <v>130</v>
      </c>
      <c r="E119" s="248" t="s">
        <v>19</v>
      </c>
      <c r="F119" s="249" t="s">
        <v>133</v>
      </c>
      <c r="G119" s="247"/>
      <c r="H119" s="250">
        <v>4.5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130</v>
      </c>
      <c r="AU119" s="256" t="s">
        <v>82</v>
      </c>
      <c r="AV119" s="15" t="s">
        <v>126</v>
      </c>
      <c r="AW119" s="15" t="s">
        <v>33</v>
      </c>
      <c r="AX119" s="15" t="s">
        <v>80</v>
      </c>
      <c r="AY119" s="256" t="s">
        <v>119</v>
      </c>
    </row>
    <row r="120" s="2" customFormat="1" ht="66.75" customHeight="1">
      <c r="A120" s="40"/>
      <c r="B120" s="41"/>
      <c r="C120" s="206" t="s">
        <v>163</v>
      </c>
      <c r="D120" s="206" t="s">
        <v>121</v>
      </c>
      <c r="E120" s="207" t="s">
        <v>164</v>
      </c>
      <c r="F120" s="208" t="s">
        <v>165</v>
      </c>
      <c r="G120" s="209" t="s">
        <v>142</v>
      </c>
      <c r="H120" s="210">
        <v>22.5</v>
      </c>
      <c r="I120" s="211"/>
      <c r="J120" s="212">
        <f>ROUND(I120*H120,2)</f>
        <v>0</v>
      </c>
      <c r="K120" s="208" t="s">
        <v>125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126</v>
      </c>
      <c r="AT120" s="217" t="s">
        <v>121</v>
      </c>
      <c r="AU120" s="217" t="s">
        <v>82</v>
      </c>
      <c r="AY120" s="19" t="s">
        <v>119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126</v>
      </c>
      <c r="BM120" s="217" t="s">
        <v>166</v>
      </c>
    </row>
    <row r="121" s="2" customFormat="1">
      <c r="A121" s="40"/>
      <c r="B121" s="41"/>
      <c r="C121" s="42"/>
      <c r="D121" s="219" t="s">
        <v>128</v>
      </c>
      <c r="E121" s="42"/>
      <c r="F121" s="220" t="s">
        <v>167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128</v>
      </c>
      <c r="AU121" s="19" t="s">
        <v>82</v>
      </c>
    </row>
    <row r="122" s="13" customFormat="1">
      <c r="A122" s="13"/>
      <c r="B122" s="224"/>
      <c r="C122" s="225"/>
      <c r="D122" s="226" t="s">
        <v>130</v>
      </c>
      <c r="E122" s="227" t="s">
        <v>19</v>
      </c>
      <c r="F122" s="228" t="s">
        <v>168</v>
      </c>
      <c r="G122" s="225"/>
      <c r="H122" s="229">
        <v>22.5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130</v>
      </c>
      <c r="AU122" s="235" t="s">
        <v>82</v>
      </c>
      <c r="AV122" s="13" t="s">
        <v>82</v>
      </c>
      <c r="AW122" s="13" t="s">
        <v>33</v>
      </c>
      <c r="AX122" s="13" t="s">
        <v>72</v>
      </c>
      <c r="AY122" s="235" t="s">
        <v>119</v>
      </c>
    </row>
    <row r="123" s="15" customFormat="1">
      <c r="A123" s="15"/>
      <c r="B123" s="246"/>
      <c r="C123" s="247"/>
      <c r="D123" s="226" t="s">
        <v>130</v>
      </c>
      <c r="E123" s="248" t="s">
        <v>19</v>
      </c>
      <c r="F123" s="249" t="s">
        <v>133</v>
      </c>
      <c r="G123" s="247"/>
      <c r="H123" s="250">
        <v>22.5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130</v>
      </c>
      <c r="AU123" s="256" t="s">
        <v>82</v>
      </c>
      <c r="AV123" s="15" t="s">
        <v>126</v>
      </c>
      <c r="AW123" s="15" t="s">
        <v>33</v>
      </c>
      <c r="AX123" s="15" t="s">
        <v>80</v>
      </c>
      <c r="AY123" s="256" t="s">
        <v>119</v>
      </c>
    </row>
    <row r="124" s="2" customFormat="1" ht="44.25" customHeight="1">
      <c r="A124" s="40"/>
      <c r="B124" s="41"/>
      <c r="C124" s="206" t="s">
        <v>169</v>
      </c>
      <c r="D124" s="206" t="s">
        <v>121</v>
      </c>
      <c r="E124" s="207" t="s">
        <v>170</v>
      </c>
      <c r="F124" s="208" t="s">
        <v>171</v>
      </c>
      <c r="G124" s="209" t="s">
        <v>172</v>
      </c>
      <c r="H124" s="210">
        <v>8.0999999999999996</v>
      </c>
      <c r="I124" s="211"/>
      <c r="J124" s="212">
        <f>ROUND(I124*H124,2)</f>
        <v>0</v>
      </c>
      <c r="K124" s="208" t="s">
        <v>125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126</v>
      </c>
      <c r="AT124" s="217" t="s">
        <v>121</v>
      </c>
      <c r="AU124" s="217" t="s">
        <v>82</v>
      </c>
      <c r="AY124" s="19" t="s">
        <v>119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126</v>
      </c>
      <c r="BM124" s="217" t="s">
        <v>173</v>
      </c>
    </row>
    <row r="125" s="2" customFormat="1">
      <c r="A125" s="40"/>
      <c r="B125" s="41"/>
      <c r="C125" s="42"/>
      <c r="D125" s="219" t="s">
        <v>128</v>
      </c>
      <c r="E125" s="42"/>
      <c r="F125" s="220" t="s">
        <v>174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128</v>
      </c>
      <c r="AU125" s="19" t="s">
        <v>82</v>
      </c>
    </row>
    <row r="126" s="13" customFormat="1">
      <c r="A126" s="13"/>
      <c r="B126" s="224"/>
      <c r="C126" s="225"/>
      <c r="D126" s="226" t="s">
        <v>130</v>
      </c>
      <c r="E126" s="227" t="s">
        <v>19</v>
      </c>
      <c r="F126" s="228" t="s">
        <v>175</v>
      </c>
      <c r="G126" s="225"/>
      <c r="H126" s="229">
        <v>8.0999999999999996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130</v>
      </c>
      <c r="AU126" s="235" t="s">
        <v>82</v>
      </c>
      <c r="AV126" s="13" t="s">
        <v>82</v>
      </c>
      <c r="AW126" s="13" t="s">
        <v>33</v>
      </c>
      <c r="AX126" s="13" t="s">
        <v>72</v>
      </c>
      <c r="AY126" s="235" t="s">
        <v>119</v>
      </c>
    </row>
    <row r="127" s="15" customFormat="1">
      <c r="A127" s="15"/>
      <c r="B127" s="246"/>
      <c r="C127" s="247"/>
      <c r="D127" s="226" t="s">
        <v>130</v>
      </c>
      <c r="E127" s="248" t="s">
        <v>19</v>
      </c>
      <c r="F127" s="249" t="s">
        <v>133</v>
      </c>
      <c r="G127" s="247"/>
      <c r="H127" s="250">
        <v>8.0999999999999996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130</v>
      </c>
      <c r="AU127" s="256" t="s">
        <v>82</v>
      </c>
      <c r="AV127" s="15" t="s">
        <v>126</v>
      </c>
      <c r="AW127" s="15" t="s">
        <v>33</v>
      </c>
      <c r="AX127" s="15" t="s">
        <v>80</v>
      </c>
      <c r="AY127" s="256" t="s">
        <v>119</v>
      </c>
    </row>
    <row r="128" s="2" customFormat="1" ht="37.8" customHeight="1">
      <c r="A128" s="40"/>
      <c r="B128" s="41"/>
      <c r="C128" s="206" t="s">
        <v>176</v>
      </c>
      <c r="D128" s="206" t="s">
        <v>121</v>
      </c>
      <c r="E128" s="207" t="s">
        <v>177</v>
      </c>
      <c r="F128" s="208" t="s">
        <v>178</v>
      </c>
      <c r="G128" s="209" t="s">
        <v>142</v>
      </c>
      <c r="H128" s="210">
        <v>4.5</v>
      </c>
      <c r="I128" s="211"/>
      <c r="J128" s="212">
        <f>ROUND(I128*H128,2)</f>
        <v>0</v>
      </c>
      <c r="K128" s="208" t="s">
        <v>125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126</v>
      </c>
      <c r="AT128" s="217" t="s">
        <v>121</v>
      </c>
      <c r="AU128" s="217" t="s">
        <v>82</v>
      </c>
      <c r="AY128" s="19" t="s">
        <v>119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126</v>
      </c>
      <c r="BM128" s="217" t="s">
        <v>179</v>
      </c>
    </row>
    <row r="129" s="2" customFormat="1">
      <c r="A129" s="40"/>
      <c r="B129" s="41"/>
      <c r="C129" s="42"/>
      <c r="D129" s="219" t="s">
        <v>128</v>
      </c>
      <c r="E129" s="42"/>
      <c r="F129" s="220" t="s">
        <v>180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128</v>
      </c>
      <c r="AU129" s="19" t="s">
        <v>82</v>
      </c>
    </row>
    <row r="130" s="13" customFormat="1">
      <c r="A130" s="13"/>
      <c r="B130" s="224"/>
      <c r="C130" s="225"/>
      <c r="D130" s="226" t="s">
        <v>130</v>
      </c>
      <c r="E130" s="227" t="s">
        <v>19</v>
      </c>
      <c r="F130" s="228" t="s">
        <v>162</v>
      </c>
      <c r="G130" s="225"/>
      <c r="H130" s="229">
        <v>4.5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130</v>
      </c>
      <c r="AU130" s="235" t="s">
        <v>82</v>
      </c>
      <c r="AV130" s="13" t="s">
        <v>82</v>
      </c>
      <c r="AW130" s="13" t="s">
        <v>33</v>
      </c>
      <c r="AX130" s="13" t="s">
        <v>72</v>
      </c>
      <c r="AY130" s="235" t="s">
        <v>119</v>
      </c>
    </row>
    <row r="131" s="15" customFormat="1">
      <c r="A131" s="15"/>
      <c r="B131" s="246"/>
      <c r="C131" s="247"/>
      <c r="D131" s="226" t="s">
        <v>130</v>
      </c>
      <c r="E131" s="248" t="s">
        <v>19</v>
      </c>
      <c r="F131" s="249" t="s">
        <v>133</v>
      </c>
      <c r="G131" s="247"/>
      <c r="H131" s="250">
        <v>4.5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130</v>
      </c>
      <c r="AU131" s="256" t="s">
        <v>82</v>
      </c>
      <c r="AV131" s="15" t="s">
        <v>126</v>
      </c>
      <c r="AW131" s="15" t="s">
        <v>33</v>
      </c>
      <c r="AX131" s="15" t="s">
        <v>80</v>
      </c>
      <c r="AY131" s="256" t="s">
        <v>119</v>
      </c>
    </row>
    <row r="132" s="2" customFormat="1" ht="24.15" customHeight="1">
      <c r="A132" s="40"/>
      <c r="B132" s="41"/>
      <c r="C132" s="206" t="s">
        <v>181</v>
      </c>
      <c r="D132" s="206" t="s">
        <v>121</v>
      </c>
      <c r="E132" s="207" t="s">
        <v>182</v>
      </c>
      <c r="F132" s="208" t="s">
        <v>183</v>
      </c>
      <c r="G132" s="209" t="s">
        <v>124</v>
      </c>
      <c r="H132" s="210">
        <v>48</v>
      </c>
      <c r="I132" s="211"/>
      <c r="J132" s="212">
        <f>ROUND(I132*H132,2)</f>
        <v>0</v>
      </c>
      <c r="K132" s="208" t="s">
        <v>125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126</v>
      </c>
      <c r="AT132" s="217" t="s">
        <v>121</v>
      </c>
      <c r="AU132" s="217" t="s">
        <v>82</v>
      </c>
      <c r="AY132" s="19" t="s">
        <v>119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126</v>
      </c>
      <c r="BM132" s="217" t="s">
        <v>184</v>
      </c>
    </row>
    <row r="133" s="2" customFormat="1">
      <c r="A133" s="40"/>
      <c r="B133" s="41"/>
      <c r="C133" s="42"/>
      <c r="D133" s="219" t="s">
        <v>128</v>
      </c>
      <c r="E133" s="42"/>
      <c r="F133" s="220" t="s">
        <v>185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128</v>
      </c>
      <c r="AU133" s="19" t="s">
        <v>82</v>
      </c>
    </row>
    <row r="134" s="13" customFormat="1">
      <c r="A134" s="13"/>
      <c r="B134" s="224"/>
      <c r="C134" s="225"/>
      <c r="D134" s="226" t="s">
        <v>130</v>
      </c>
      <c r="E134" s="227" t="s">
        <v>19</v>
      </c>
      <c r="F134" s="228" t="s">
        <v>186</v>
      </c>
      <c r="G134" s="225"/>
      <c r="H134" s="229">
        <v>48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130</v>
      </c>
      <c r="AU134" s="235" t="s">
        <v>82</v>
      </c>
      <c r="AV134" s="13" t="s">
        <v>82</v>
      </c>
      <c r="AW134" s="13" t="s">
        <v>33</v>
      </c>
      <c r="AX134" s="13" t="s">
        <v>72</v>
      </c>
      <c r="AY134" s="235" t="s">
        <v>119</v>
      </c>
    </row>
    <row r="135" s="14" customFormat="1">
      <c r="A135" s="14"/>
      <c r="B135" s="236"/>
      <c r="C135" s="237"/>
      <c r="D135" s="226" t="s">
        <v>130</v>
      </c>
      <c r="E135" s="238" t="s">
        <v>19</v>
      </c>
      <c r="F135" s="239" t="s">
        <v>132</v>
      </c>
      <c r="G135" s="237"/>
      <c r="H135" s="238" t="s">
        <v>19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130</v>
      </c>
      <c r="AU135" s="245" t="s">
        <v>82</v>
      </c>
      <c r="AV135" s="14" t="s">
        <v>80</v>
      </c>
      <c r="AW135" s="14" t="s">
        <v>33</v>
      </c>
      <c r="AX135" s="14" t="s">
        <v>72</v>
      </c>
      <c r="AY135" s="245" t="s">
        <v>119</v>
      </c>
    </row>
    <row r="136" s="15" customFormat="1">
      <c r="A136" s="15"/>
      <c r="B136" s="246"/>
      <c r="C136" s="247"/>
      <c r="D136" s="226" t="s">
        <v>130</v>
      </c>
      <c r="E136" s="248" t="s">
        <v>19</v>
      </c>
      <c r="F136" s="249" t="s">
        <v>133</v>
      </c>
      <c r="G136" s="247"/>
      <c r="H136" s="250">
        <v>48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130</v>
      </c>
      <c r="AU136" s="256" t="s">
        <v>82</v>
      </c>
      <c r="AV136" s="15" t="s">
        <v>126</v>
      </c>
      <c r="AW136" s="15" t="s">
        <v>33</v>
      </c>
      <c r="AX136" s="15" t="s">
        <v>80</v>
      </c>
      <c r="AY136" s="256" t="s">
        <v>119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139</v>
      </c>
      <c r="F137" s="204" t="s">
        <v>187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SUM(P138:P172)</f>
        <v>0</v>
      </c>
      <c r="Q137" s="198"/>
      <c r="R137" s="199">
        <f>SUM(R138:R172)</f>
        <v>5.3468626599999993</v>
      </c>
      <c r="S137" s="198"/>
      <c r="T137" s="200">
        <f>SUM(T138:T172)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71</v>
      </c>
      <c r="AU137" s="202" t="s">
        <v>80</v>
      </c>
      <c r="AY137" s="201" t="s">
        <v>119</v>
      </c>
      <c r="BK137" s="203">
        <f>SUM(BK138:BK172)</f>
        <v>0</v>
      </c>
    </row>
    <row r="138" s="2" customFormat="1" ht="24.15" customHeight="1">
      <c r="A138" s="40"/>
      <c r="B138" s="41"/>
      <c r="C138" s="206" t="s">
        <v>188</v>
      </c>
      <c r="D138" s="206" t="s">
        <v>121</v>
      </c>
      <c r="E138" s="207" t="s">
        <v>189</v>
      </c>
      <c r="F138" s="208" t="s">
        <v>190</v>
      </c>
      <c r="G138" s="209" t="s">
        <v>191</v>
      </c>
      <c r="H138" s="210">
        <v>40</v>
      </c>
      <c r="I138" s="211"/>
      <c r="J138" s="212">
        <f>ROUND(I138*H138,2)</f>
        <v>0</v>
      </c>
      <c r="K138" s="208" t="s">
        <v>125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0.00033</v>
      </c>
      <c r="R138" s="215">
        <f>Q138*H138</f>
        <v>0.0132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126</v>
      </c>
      <c r="AT138" s="217" t="s">
        <v>121</v>
      </c>
      <c r="AU138" s="217" t="s">
        <v>82</v>
      </c>
      <c r="AY138" s="19" t="s">
        <v>119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126</v>
      </c>
      <c r="BM138" s="217" t="s">
        <v>192</v>
      </c>
    </row>
    <row r="139" s="2" customFormat="1">
      <c r="A139" s="40"/>
      <c r="B139" s="41"/>
      <c r="C139" s="42"/>
      <c r="D139" s="219" t="s">
        <v>128</v>
      </c>
      <c r="E139" s="42"/>
      <c r="F139" s="220" t="s">
        <v>193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128</v>
      </c>
      <c r="AU139" s="19" t="s">
        <v>82</v>
      </c>
    </row>
    <row r="140" s="13" customFormat="1">
      <c r="A140" s="13"/>
      <c r="B140" s="224"/>
      <c r="C140" s="225"/>
      <c r="D140" s="226" t="s">
        <v>130</v>
      </c>
      <c r="E140" s="227" t="s">
        <v>19</v>
      </c>
      <c r="F140" s="228" t="s">
        <v>194</v>
      </c>
      <c r="G140" s="225"/>
      <c r="H140" s="229">
        <v>40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130</v>
      </c>
      <c r="AU140" s="235" t="s">
        <v>82</v>
      </c>
      <c r="AV140" s="13" t="s">
        <v>82</v>
      </c>
      <c r="AW140" s="13" t="s">
        <v>33</v>
      </c>
      <c r="AX140" s="13" t="s">
        <v>72</v>
      </c>
      <c r="AY140" s="235" t="s">
        <v>119</v>
      </c>
    </row>
    <row r="141" s="14" customFormat="1">
      <c r="A141" s="14"/>
      <c r="B141" s="236"/>
      <c r="C141" s="237"/>
      <c r="D141" s="226" t="s">
        <v>130</v>
      </c>
      <c r="E141" s="238" t="s">
        <v>19</v>
      </c>
      <c r="F141" s="239" t="s">
        <v>132</v>
      </c>
      <c r="G141" s="237"/>
      <c r="H141" s="238" t="s">
        <v>19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130</v>
      </c>
      <c r="AU141" s="245" t="s">
        <v>82</v>
      </c>
      <c r="AV141" s="14" t="s">
        <v>80</v>
      </c>
      <c r="AW141" s="14" t="s">
        <v>33</v>
      </c>
      <c r="AX141" s="14" t="s">
        <v>72</v>
      </c>
      <c r="AY141" s="245" t="s">
        <v>119</v>
      </c>
    </row>
    <row r="142" s="15" customFormat="1">
      <c r="A142" s="15"/>
      <c r="B142" s="246"/>
      <c r="C142" s="247"/>
      <c r="D142" s="226" t="s">
        <v>130</v>
      </c>
      <c r="E142" s="248" t="s">
        <v>19</v>
      </c>
      <c r="F142" s="249" t="s">
        <v>133</v>
      </c>
      <c r="G142" s="247"/>
      <c r="H142" s="250">
        <v>40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130</v>
      </c>
      <c r="AU142" s="256" t="s">
        <v>82</v>
      </c>
      <c r="AV142" s="15" t="s">
        <v>126</v>
      </c>
      <c r="AW142" s="15" t="s">
        <v>33</v>
      </c>
      <c r="AX142" s="15" t="s">
        <v>80</v>
      </c>
      <c r="AY142" s="256" t="s">
        <v>119</v>
      </c>
    </row>
    <row r="143" s="2" customFormat="1" ht="16.5" customHeight="1">
      <c r="A143" s="40"/>
      <c r="B143" s="41"/>
      <c r="C143" s="257" t="s">
        <v>195</v>
      </c>
      <c r="D143" s="257" t="s">
        <v>196</v>
      </c>
      <c r="E143" s="258" t="s">
        <v>197</v>
      </c>
      <c r="F143" s="259" t="s">
        <v>198</v>
      </c>
      <c r="G143" s="260" t="s">
        <v>191</v>
      </c>
      <c r="H143" s="261">
        <v>40</v>
      </c>
      <c r="I143" s="262"/>
      <c r="J143" s="263">
        <f>ROUND(I143*H143,2)</f>
        <v>0</v>
      </c>
      <c r="K143" s="259" t="s">
        <v>125</v>
      </c>
      <c r="L143" s="264"/>
      <c r="M143" s="265" t="s">
        <v>19</v>
      </c>
      <c r="N143" s="266" t="s">
        <v>43</v>
      </c>
      <c r="O143" s="86"/>
      <c r="P143" s="215">
        <f>O143*H143</f>
        <v>0</v>
      </c>
      <c r="Q143" s="215">
        <v>0.0016999999999999999</v>
      </c>
      <c r="R143" s="215">
        <f>Q143*H143</f>
        <v>0.067999999999999991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169</v>
      </c>
      <c r="AT143" s="217" t="s">
        <v>196</v>
      </c>
      <c r="AU143" s="217" t="s">
        <v>82</v>
      </c>
      <c r="AY143" s="19" t="s">
        <v>119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126</v>
      </c>
      <c r="BM143" s="217" t="s">
        <v>199</v>
      </c>
    </row>
    <row r="144" s="2" customFormat="1" ht="21.75" customHeight="1">
      <c r="A144" s="40"/>
      <c r="B144" s="41"/>
      <c r="C144" s="206" t="s">
        <v>200</v>
      </c>
      <c r="D144" s="206" t="s">
        <v>121</v>
      </c>
      <c r="E144" s="207" t="s">
        <v>201</v>
      </c>
      <c r="F144" s="208" t="s">
        <v>202</v>
      </c>
      <c r="G144" s="209" t="s">
        <v>142</v>
      </c>
      <c r="H144" s="210">
        <v>6.4569999999999999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126</v>
      </c>
      <c r="AT144" s="217" t="s">
        <v>121</v>
      </c>
      <c r="AU144" s="217" t="s">
        <v>82</v>
      </c>
      <c r="AY144" s="19" t="s">
        <v>119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126</v>
      </c>
      <c r="BM144" s="217" t="s">
        <v>203</v>
      </c>
    </row>
    <row r="145" s="13" customFormat="1">
      <c r="A145" s="13"/>
      <c r="B145" s="224"/>
      <c r="C145" s="225"/>
      <c r="D145" s="226" t="s">
        <v>130</v>
      </c>
      <c r="E145" s="227" t="s">
        <v>19</v>
      </c>
      <c r="F145" s="228" t="s">
        <v>204</v>
      </c>
      <c r="G145" s="225"/>
      <c r="H145" s="229">
        <v>4.843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130</v>
      </c>
      <c r="AU145" s="235" t="s">
        <v>82</v>
      </c>
      <c r="AV145" s="13" t="s">
        <v>82</v>
      </c>
      <c r="AW145" s="13" t="s">
        <v>33</v>
      </c>
      <c r="AX145" s="13" t="s">
        <v>72</v>
      </c>
      <c r="AY145" s="235" t="s">
        <v>119</v>
      </c>
    </row>
    <row r="146" s="13" customFormat="1">
      <c r="A146" s="13"/>
      <c r="B146" s="224"/>
      <c r="C146" s="225"/>
      <c r="D146" s="226" t="s">
        <v>130</v>
      </c>
      <c r="E146" s="227" t="s">
        <v>19</v>
      </c>
      <c r="F146" s="228" t="s">
        <v>205</v>
      </c>
      <c r="G146" s="225"/>
      <c r="H146" s="229">
        <v>1.6140000000000001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130</v>
      </c>
      <c r="AU146" s="235" t="s">
        <v>82</v>
      </c>
      <c r="AV146" s="13" t="s">
        <v>82</v>
      </c>
      <c r="AW146" s="13" t="s">
        <v>33</v>
      </c>
      <c r="AX146" s="13" t="s">
        <v>72</v>
      </c>
      <c r="AY146" s="235" t="s">
        <v>119</v>
      </c>
    </row>
    <row r="147" s="14" customFormat="1">
      <c r="A147" s="14"/>
      <c r="B147" s="236"/>
      <c r="C147" s="237"/>
      <c r="D147" s="226" t="s">
        <v>130</v>
      </c>
      <c r="E147" s="238" t="s">
        <v>19</v>
      </c>
      <c r="F147" s="239" t="s">
        <v>132</v>
      </c>
      <c r="G147" s="237"/>
      <c r="H147" s="238" t="s">
        <v>19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130</v>
      </c>
      <c r="AU147" s="245" t="s">
        <v>82</v>
      </c>
      <c r="AV147" s="14" t="s">
        <v>80</v>
      </c>
      <c r="AW147" s="14" t="s">
        <v>33</v>
      </c>
      <c r="AX147" s="14" t="s">
        <v>72</v>
      </c>
      <c r="AY147" s="245" t="s">
        <v>119</v>
      </c>
    </row>
    <row r="148" s="15" customFormat="1">
      <c r="A148" s="15"/>
      <c r="B148" s="246"/>
      <c r="C148" s="247"/>
      <c r="D148" s="226" t="s">
        <v>130</v>
      </c>
      <c r="E148" s="248" t="s">
        <v>19</v>
      </c>
      <c r="F148" s="249" t="s">
        <v>133</v>
      </c>
      <c r="G148" s="247"/>
      <c r="H148" s="250">
        <v>6.4569999999999999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130</v>
      </c>
      <c r="AU148" s="256" t="s">
        <v>82</v>
      </c>
      <c r="AV148" s="15" t="s">
        <v>126</v>
      </c>
      <c r="AW148" s="15" t="s">
        <v>33</v>
      </c>
      <c r="AX148" s="15" t="s">
        <v>80</v>
      </c>
      <c r="AY148" s="256" t="s">
        <v>119</v>
      </c>
    </row>
    <row r="149" s="2" customFormat="1" ht="24.15" customHeight="1">
      <c r="A149" s="40"/>
      <c r="B149" s="41"/>
      <c r="C149" s="206" t="s">
        <v>206</v>
      </c>
      <c r="D149" s="206" t="s">
        <v>121</v>
      </c>
      <c r="E149" s="207" t="s">
        <v>207</v>
      </c>
      <c r="F149" s="208" t="s">
        <v>208</v>
      </c>
      <c r="G149" s="209" t="s">
        <v>142</v>
      </c>
      <c r="H149" s="210">
        <v>6.4569999999999999</v>
      </c>
      <c r="I149" s="211"/>
      <c r="J149" s="212">
        <f>ROUND(I149*H149,2)</f>
        <v>0</v>
      </c>
      <c r="K149" s="208" t="s">
        <v>125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0.048579999999999998</v>
      </c>
      <c r="R149" s="215">
        <f>Q149*H149</f>
        <v>0.31368105999999996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126</v>
      </c>
      <c r="AT149" s="217" t="s">
        <v>121</v>
      </c>
      <c r="AU149" s="217" t="s">
        <v>82</v>
      </c>
      <c r="AY149" s="19" t="s">
        <v>119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126</v>
      </c>
      <c r="BM149" s="217" t="s">
        <v>209</v>
      </c>
    </row>
    <row r="150" s="2" customFormat="1">
      <c r="A150" s="40"/>
      <c r="B150" s="41"/>
      <c r="C150" s="42"/>
      <c r="D150" s="219" t="s">
        <v>128</v>
      </c>
      <c r="E150" s="42"/>
      <c r="F150" s="220" t="s">
        <v>210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128</v>
      </c>
      <c r="AU150" s="19" t="s">
        <v>82</v>
      </c>
    </row>
    <row r="151" s="13" customFormat="1">
      <c r="A151" s="13"/>
      <c r="B151" s="224"/>
      <c r="C151" s="225"/>
      <c r="D151" s="226" t="s">
        <v>130</v>
      </c>
      <c r="E151" s="227" t="s">
        <v>19</v>
      </c>
      <c r="F151" s="228" t="s">
        <v>211</v>
      </c>
      <c r="G151" s="225"/>
      <c r="H151" s="229">
        <v>6.4569999999999999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130</v>
      </c>
      <c r="AU151" s="235" t="s">
        <v>82</v>
      </c>
      <c r="AV151" s="13" t="s">
        <v>82</v>
      </c>
      <c r="AW151" s="13" t="s">
        <v>33</v>
      </c>
      <c r="AX151" s="13" t="s">
        <v>72</v>
      </c>
      <c r="AY151" s="235" t="s">
        <v>119</v>
      </c>
    </row>
    <row r="152" s="15" customFormat="1">
      <c r="A152" s="15"/>
      <c r="B152" s="246"/>
      <c r="C152" s="247"/>
      <c r="D152" s="226" t="s">
        <v>130</v>
      </c>
      <c r="E152" s="248" t="s">
        <v>19</v>
      </c>
      <c r="F152" s="249" t="s">
        <v>133</v>
      </c>
      <c r="G152" s="247"/>
      <c r="H152" s="250">
        <v>6.4569999999999999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130</v>
      </c>
      <c r="AU152" s="256" t="s">
        <v>82</v>
      </c>
      <c r="AV152" s="15" t="s">
        <v>126</v>
      </c>
      <c r="AW152" s="15" t="s">
        <v>33</v>
      </c>
      <c r="AX152" s="15" t="s">
        <v>80</v>
      </c>
      <c r="AY152" s="256" t="s">
        <v>119</v>
      </c>
    </row>
    <row r="153" s="2" customFormat="1" ht="16.5" customHeight="1">
      <c r="A153" s="40"/>
      <c r="B153" s="41"/>
      <c r="C153" s="206" t="s">
        <v>8</v>
      </c>
      <c r="D153" s="206" t="s">
        <v>121</v>
      </c>
      <c r="E153" s="207" t="s">
        <v>212</v>
      </c>
      <c r="F153" s="208" t="s">
        <v>213</v>
      </c>
      <c r="G153" s="209" t="s">
        <v>124</v>
      </c>
      <c r="H153" s="210">
        <v>30.045000000000002</v>
      </c>
      <c r="I153" s="211"/>
      <c r="J153" s="212">
        <f>ROUND(I153*H153,2)</f>
        <v>0</v>
      </c>
      <c r="K153" s="208" t="s">
        <v>125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0.041259999999999998</v>
      </c>
      <c r="R153" s="215">
        <f>Q153*H153</f>
        <v>1.2396567000000001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126</v>
      </c>
      <c r="AT153" s="217" t="s">
        <v>121</v>
      </c>
      <c r="AU153" s="217" t="s">
        <v>82</v>
      </c>
      <c r="AY153" s="19" t="s">
        <v>119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126</v>
      </c>
      <c r="BM153" s="217" t="s">
        <v>214</v>
      </c>
    </row>
    <row r="154" s="2" customFormat="1">
      <c r="A154" s="40"/>
      <c r="B154" s="41"/>
      <c r="C154" s="42"/>
      <c r="D154" s="219" t="s">
        <v>128</v>
      </c>
      <c r="E154" s="42"/>
      <c r="F154" s="220" t="s">
        <v>215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128</v>
      </c>
      <c r="AU154" s="19" t="s">
        <v>82</v>
      </c>
    </row>
    <row r="155" s="13" customFormat="1">
      <c r="A155" s="13"/>
      <c r="B155" s="224"/>
      <c r="C155" s="225"/>
      <c r="D155" s="226" t="s">
        <v>130</v>
      </c>
      <c r="E155" s="227" t="s">
        <v>19</v>
      </c>
      <c r="F155" s="228" t="s">
        <v>216</v>
      </c>
      <c r="G155" s="225"/>
      <c r="H155" s="229">
        <v>30.045000000000002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130</v>
      </c>
      <c r="AU155" s="235" t="s">
        <v>82</v>
      </c>
      <c r="AV155" s="13" t="s">
        <v>82</v>
      </c>
      <c r="AW155" s="13" t="s">
        <v>33</v>
      </c>
      <c r="AX155" s="13" t="s">
        <v>72</v>
      </c>
      <c r="AY155" s="235" t="s">
        <v>119</v>
      </c>
    </row>
    <row r="156" s="14" customFormat="1">
      <c r="A156" s="14"/>
      <c r="B156" s="236"/>
      <c r="C156" s="237"/>
      <c r="D156" s="226" t="s">
        <v>130</v>
      </c>
      <c r="E156" s="238" t="s">
        <v>19</v>
      </c>
      <c r="F156" s="239" t="s">
        <v>132</v>
      </c>
      <c r="G156" s="237"/>
      <c r="H156" s="238" t="s">
        <v>19</v>
      </c>
      <c r="I156" s="240"/>
      <c r="J156" s="237"/>
      <c r="K156" s="237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130</v>
      </c>
      <c r="AU156" s="245" t="s">
        <v>82</v>
      </c>
      <c r="AV156" s="14" t="s">
        <v>80</v>
      </c>
      <c r="AW156" s="14" t="s">
        <v>33</v>
      </c>
      <c r="AX156" s="14" t="s">
        <v>72</v>
      </c>
      <c r="AY156" s="245" t="s">
        <v>119</v>
      </c>
    </row>
    <row r="157" s="15" customFormat="1">
      <c r="A157" s="15"/>
      <c r="B157" s="246"/>
      <c r="C157" s="247"/>
      <c r="D157" s="226" t="s">
        <v>130</v>
      </c>
      <c r="E157" s="248" t="s">
        <v>19</v>
      </c>
      <c r="F157" s="249" t="s">
        <v>133</v>
      </c>
      <c r="G157" s="247"/>
      <c r="H157" s="250">
        <v>30.045000000000002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130</v>
      </c>
      <c r="AU157" s="256" t="s">
        <v>82</v>
      </c>
      <c r="AV157" s="15" t="s">
        <v>126</v>
      </c>
      <c r="AW157" s="15" t="s">
        <v>33</v>
      </c>
      <c r="AX157" s="15" t="s">
        <v>80</v>
      </c>
      <c r="AY157" s="256" t="s">
        <v>119</v>
      </c>
    </row>
    <row r="158" s="2" customFormat="1" ht="16.5" customHeight="1">
      <c r="A158" s="40"/>
      <c r="B158" s="41"/>
      <c r="C158" s="206" t="s">
        <v>217</v>
      </c>
      <c r="D158" s="206" t="s">
        <v>121</v>
      </c>
      <c r="E158" s="207" t="s">
        <v>218</v>
      </c>
      <c r="F158" s="208" t="s">
        <v>219</v>
      </c>
      <c r="G158" s="209" t="s">
        <v>124</v>
      </c>
      <c r="H158" s="210">
        <v>30.045000000000002</v>
      </c>
      <c r="I158" s="211"/>
      <c r="J158" s="212">
        <f>ROUND(I158*H158,2)</f>
        <v>0</v>
      </c>
      <c r="K158" s="208" t="s">
        <v>125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2.0000000000000002E-05</v>
      </c>
      <c r="R158" s="215">
        <f>Q158*H158</f>
        <v>0.00060090000000000013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126</v>
      </c>
      <c r="AT158" s="217" t="s">
        <v>121</v>
      </c>
      <c r="AU158" s="217" t="s">
        <v>82</v>
      </c>
      <c r="AY158" s="19" t="s">
        <v>119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126</v>
      </c>
      <c r="BM158" s="217" t="s">
        <v>220</v>
      </c>
    </row>
    <row r="159" s="2" customFormat="1">
      <c r="A159" s="40"/>
      <c r="B159" s="41"/>
      <c r="C159" s="42"/>
      <c r="D159" s="219" t="s">
        <v>128</v>
      </c>
      <c r="E159" s="42"/>
      <c r="F159" s="220" t="s">
        <v>221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128</v>
      </c>
      <c r="AU159" s="19" t="s">
        <v>82</v>
      </c>
    </row>
    <row r="160" s="13" customFormat="1">
      <c r="A160" s="13"/>
      <c r="B160" s="224"/>
      <c r="C160" s="225"/>
      <c r="D160" s="226" t="s">
        <v>130</v>
      </c>
      <c r="E160" s="227" t="s">
        <v>19</v>
      </c>
      <c r="F160" s="228" t="s">
        <v>222</v>
      </c>
      <c r="G160" s="225"/>
      <c r="H160" s="229">
        <v>30.045000000000002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130</v>
      </c>
      <c r="AU160" s="235" t="s">
        <v>82</v>
      </c>
      <c r="AV160" s="13" t="s">
        <v>82</v>
      </c>
      <c r="AW160" s="13" t="s">
        <v>33</v>
      </c>
      <c r="AX160" s="13" t="s">
        <v>72</v>
      </c>
      <c r="AY160" s="235" t="s">
        <v>119</v>
      </c>
    </row>
    <row r="161" s="15" customFormat="1">
      <c r="A161" s="15"/>
      <c r="B161" s="246"/>
      <c r="C161" s="247"/>
      <c r="D161" s="226" t="s">
        <v>130</v>
      </c>
      <c r="E161" s="248" t="s">
        <v>19</v>
      </c>
      <c r="F161" s="249" t="s">
        <v>133</v>
      </c>
      <c r="G161" s="247"/>
      <c r="H161" s="250">
        <v>30.045000000000002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130</v>
      </c>
      <c r="AU161" s="256" t="s">
        <v>82</v>
      </c>
      <c r="AV161" s="15" t="s">
        <v>126</v>
      </c>
      <c r="AW161" s="15" t="s">
        <v>33</v>
      </c>
      <c r="AX161" s="15" t="s">
        <v>80</v>
      </c>
      <c r="AY161" s="256" t="s">
        <v>119</v>
      </c>
    </row>
    <row r="162" s="2" customFormat="1" ht="24.15" customHeight="1">
      <c r="A162" s="40"/>
      <c r="B162" s="41"/>
      <c r="C162" s="206" t="s">
        <v>223</v>
      </c>
      <c r="D162" s="206" t="s">
        <v>121</v>
      </c>
      <c r="E162" s="207" t="s">
        <v>224</v>
      </c>
      <c r="F162" s="208" t="s">
        <v>225</v>
      </c>
      <c r="G162" s="209" t="s">
        <v>172</v>
      </c>
      <c r="H162" s="210">
        <v>1.2</v>
      </c>
      <c r="I162" s="211"/>
      <c r="J162" s="212">
        <f>ROUND(I162*H162,2)</f>
        <v>0</v>
      </c>
      <c r="K162" s="208" t="s">
        <v>125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1.04877</v>
      </c>
      <c r="R162" s="215">
        <f>Q162*H162</f>
        <v>1.258524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126</v>
      </c>
      <c r="AT162" s="217" t="s">
        <v>121</v>
      </c>
      <c r="AU162" s="217" t="s">
        <v>82</v>
      </c>
      <c r="AY162" s="19" t="s">
        <v>119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126</v>
      </c>
      <c r="BM162" s="217" t="s">
        <v>226</v>
      </c>
    </row>
    <row r="163" s="2" customFormat="1">
      <c r="A163" s="40"/>
      <c r="B163" s="41"/>
      <c r="C163" s="42"/>
      <c r="D163" s="219" t="s">
        <v>128</v>
      </c>
      <c r="E163" s="42"/>
      <c r="F163" s="220" t="s">
        <v>227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128</v>
      </c>
      <c r="AU163" s="19" t="s">
        <v>82</v>
      </c>
    </row>
    <row r="164" s="13" customFormat="1">
      <c r="A164" s="13"/>
      <c r="B164" s="224"/>
      <c r="C164" s="225"/>
      <c r="D164" s="226" t="s">
        <v>130</v>
      </c>
      <c r="E164" s="227" t="s">
        <v>19</v>
      </c>
      <c r="F164" s="228" t="s">
        <v>228</v>
      </c>
      <c r="G164" s="225"/>
      <c r="H164" s="229">
        <v>1.2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130</v>
      </c>
      <c r="AU164" s="235" t="s">
        <v>82</v>
      </c>
      <c r="AV164" s="13" t="s">
        <v>82</v>
      </c>
      <c r="AW164" s="13" t="s">
        <v>33</v>
      </c>
      <c r="AX164" s="13" t="s">
        <v>72</v>
      </c>
      <c r="AY164" s="235" t="s">
        <v>119</v>
      </c>
    </row>
    <row r="165" s="14" customFormat="1">
      <c r="A165" s="14"/>
      <c r="B165" s="236"/>
      <c r="C165" s="237"/>
      <c r="D165" s="226" t="s">
        <v>130</v>
      </c>
      <c r="E165" s="238" t="s">
        <v>19</v>
      </c>
      <c r="F165" s="239" t="s">
        <v>132</v>
      </c>
      <c r="G165" s="237"/>
      <c r="H165" s="238" t="s">
        <v>19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130</v>
      </c>
      <c r="AU165" s="245" t="s">
        <v>82</v>
      </c>
      <c r="AV165" s="14" t="s">
        <v>80</v>
      </c>
      <c r="AW165" s="14" t="s">
        <v>33</v>
      </c>
      <c r="AX165" s="14" t="s">
        <v>72</v>
      </c>
      <c r="AY165" s="245" t="s">
        <v>119</v>
      </c>
    </row>
    <row r="166" s="15" customFormat="1">
      <c r="A166" s="15"/>
      <c r="B166" s="246"/>
      <c r="C166" s="247"/>
      <c r="D166" s="226" t="s">
        <v>130</v>
      </c>
      <c r="E166" s="248" t="s">
        <v>19</v>
      </c>
      <c r="F166" s="249" t="s">
        <v>133</v>
      </c>
      <c r="G166" s="247"/>
      <c r="H166" s="250">
        <v>1.2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130</v>
      </c>
      <c r="AU166" s="256" t="s">
        <v>82</v>
      </c>
      <c r="AV166" s="15" t="s">
        <v>126</v>
      </c>
      <c r="AW166" s="15" t="s">
        <v>33</v>
      </c>
      <c r="AX166" s="15" t="s">
        <v>80</v>
      </c>
      <c r="AY166" s="256" t="s">
        <v>119</v>
      </c>
    </row>
    <row r="167" s="2" customFormat="1" ht="24.15" customHeight="1">
      <c r="A167" s="40"/>
      <c r="B167" s="41"/>
      <c r="C167" s="206" t="s">
        <v>229</v>
      </c>
      <c r="D167" s="206" t="s">
        <v>121</v>
      </c>
      <c r="E167" s="207" t="s">
        <v>230</v>
      </c>
      <c r="F167" s="208" t="s">
        <v>231</v>
      </c>
      <c r="G167" s="209" t="s">
        <v>232</v>
      </c>
      <c r="H167" s="210">
        <v>40</v>
      </c>
      <c r="I167" s="211"/>
      <c r="J167" s="212">
        <f>ROUND(I167*H167,2)</f>
        <v>0</v>
      </c>
      <c r="K167" s="208" t="s">
        <v>125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0.00033</v>
      </c>
      <c r="R167" s="215">
        <f>Q167*H167</f>
        <v>0.0132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126</v>
      </c>
      <c r="AT167" s="217" t="s">
        <v>121</v>
      </c>
      <c r="AU167" s="217" t="s">
        <v>82</v>
      </c>
      <c r="AY167" s="19" t="s">
        <v>119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126</v>
      </c>
      <c r="BM167" s="217" t="s">
        <v>233</v>
      </c>
    </row>
    <row r="168" s="2" customFormat="1">
      <c r="A168" s="40"/>
      <c r="B168" s="41"/>
      <c r="C168" s="42"/>
      <c r="D168" s="219" t="s">
        <v>128</v>
      </c>
      <c r="E168" s="42"/>
      <c r="F168" s="220" t="s">
        <v>234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128</v>
      </c>
      <c r="AU168" s="19" t="s">
        <v>82</v>
      </c>
    </row>
    <row r="169" s="13" customFormat="1">
      <c r="A169" s="13"/>
      <c r="B169" s="224"/>
      <c r="C169" s="225"/>
      <c r="D169" s="226" t="s">
        <v>130</v>
      </c>
      <c r="E169" s="227" t="s">
        <v>19</v>
      </c>
      <c r="F169" s="228" t="s">
        <v>194</v>
      </c>
      <c r="G169" s="225"/>
      <c r="H169" s="229">
        <v>40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130</v>
      </c>
      <c r="AU169" s="235" t="s">
        <v>82</v>
      </c>
      <c r="AV169" s="13" t="s">
        <v>82</v>
      </c>
      <c r="AW169" s="13" t="s">
        <v>33</v>
      </c>
      <c r="AX169" s="13" t="s">
        <v>72</v>
      </c>
      <c r="AY169" s="235" t="s">
        <v>119</v>
      </c>
    </row>
    <row r="170" s="14" customFormat="1">
      <c r="A170" s="14"/>
      <c r="B170" s="236"/>
      <c r="C170" s="237"/>
      <c r="D170" s="226" t="s">
        <v>130</v>
      </c>
      <c r="E170" s="238" t="s">
        <v>19</v>
      </c>
      <c r="F170" s="239" t="s">
        <v>132</v>
      </c>
      <c r="G170" s="237"/>
      <c r="H170" s="238" t="s">
        <v>19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130</v>
      </c>
      <c r="AU170" s="245" t="s">
        <v>82</v>
      </c>
      <c r="AV170" s="14" t="s">
        <v>80</v>
      </c>
      <c r="AW170" s="14" t="s">
        <v>33</v>
      </c>
      <c r="AX170" s="14" t="s">
        <v>72</v>
      </c>
      <c r="AY170" s="245" t="s">
        <v>119</v>
      </c>
    </row>
    <row r="171" s="15" customFormat="1">
      <c r="A171" s="15"/>
      <c r="B171" s="246"/>
      <c r="C171" s="247"/>
      <c r="D171" s="226" t="s">
        <v>130</v>
      </c>
      <c r="E171" s="248" t="s">
        <v>19</v>
      </c>
      <c r="F171" s="249" t="s">
        <v>133</v>
      </c>
      <c r="G171" s="247"/>
      <c r="H171" s="250">
        <v>40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130</v>
      </c>
      <c r="AU171" s="256" t="s">
        <v>82</v>
      </c>
      <c r="AV171" s="15" t="s">
        <v>126</v>
      </c>
      <c r="AW171" s="15" t="s">
        <v>33</v>
      </c>
      <c r="AX171" s="15" t="s">
        <v>80</v>
      </c>
      <c r="AY171" s="256" t="s">
        <v>119</v>
      </c>
    </row>
    <row r="172" s="2" customFormat="1" ht="24.15" customHeight="1">
      <c r="A172" s="40"/>
      <c r="B172" s="41"/>
      <c r="C172" s="257" t="s">
        <v>235</v>
      </c>
      <c r="D172" s="257" t="s">
        <v>196</v>
      </c>
      <c r="E172" s="258" t="s">
        <v>236</v>
      </c>
      <c r="F172" s="259" t="s">
        <v>237</v>
      </c>
      <c r="G172" s="260" t="s">
        <v>232</v>
      </c>
      <c r="H172" s="261">
        <v>40</v>
      </c>
      <c r="I172" s="262"/>
      <c r="J172" s="263">
        <f>ROUND(I172*H172,2)</f>
        <v>0</v>
      </c>
      <c r="K172" s="259" t="s">
        <v>19</v>
      </c>
      <c r="L172" s="264"/>
      <c r="M172" s="265" t="s">
        <v>19</v>
      </c>
      <c r="N172" s="266" t="s">
        <v>43</v>
      </c>
      <c r="O172" s="86"/>
      <c r="P172" s="215">
        <f>O172*H172</f>
        <v>0</v>
      </c>
      <c r="Q172" s="215">
        <v>0.060999999999999999</v>
      </c>
      <c r="R172" s="215">
        <f>Q172*H172</f>
        <v>2.4399999999999999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169</v>
      </c>
      <c r="AT172" s="217" t="s">
        <v>196</v>
      </c>
      <c r="AU172" s="217" t="s">
        <v>82</v>
      </c>
      <c r="AY172" s="19" t="s">
        <v>119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126</v>
      </c>
      <c r="BM172" s="217" t="s">
        <v>238</v>
      </c>
    </row>
    <row r="173" s="12" customFormat="1" ht="22.8" customHeight="1">
      <c r="A173" s="12"/>
      <c r="B173" s="190"/>
      <c r="C173" s="191"/>
      <c r="D173" s="192" t="s">
        <v>71</v>
      </c>
      <c r="E173" s="204" t="s">
        <v>126</v>
      </c>
      <c r="F173" s="204" t="s">
        <v>239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SUM(P174:P182)</f>
        <v>0</v>
      </c>
      <c r="Q173" s="198"/>
      <c r="R173" s="199">
        <f>SUM(R174:R182)</f>
        <v>3.6933480000000003</v>
      </c>
      <c r="S173" s="198"/>
      <c r="T173" s="20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80</v>
      </c>
      <c r="AT173" s="202" t="s">
        <v>71</v>
      </c>
      <c r="AU173" s="202" t="s">
        <v>80</v>
      </c>
      <c r="AY173" s="201" t="s">
        <v>119</v>
      </c>
      <c r="BK173" s="203">
        <f>SUM(BK174:BK182)</f>
        <v>0</v>
      </c>
    </row>
    <row r="174" s="2" customFormat="1" ht="24.15" customHeight="1">
      <c r="A174" s="40"/>
      <c r="B174" s="41"/>
      <c r="C174" s="206" t="s">
        <v>240</v>
      </c>
      <c r="D174" s="206" t="s">
        <v>121</v>
      </c>
      <c r="E174" s="207" t="s">
        <v>241</v>
      </c>
      <c r="F174" s="208" t="s">
        <v>242</v>
      </c>
      <c r="G174" s="209" t="s">
        <v>124</v>
      </c>
      <c r="H174" s="210">
        <v>3.6000000000000001</v>
      </c>
      <c r="I174" s="211"/>
      <c r="J174" s="212">
        <f>ROUND(I174*H174,2)</f>
        <v>0</v>
      </c>
      <c r="K174" s="208" t="s">
        <v>125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0.20266000000000001</v>
      </c>
      <c r="R174" s="215">
        <f>Q174*H174</f>
        <v>0.729576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126</v>
      </c>
      <c r="AT174" s="217" t="s">
        <v>121</v>
      </c>
      <c r="AU174" s="217" t="s">
        <v>82</v>
      </c>
      <c r="AY174" s="19" t="s">
        <v>119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126</v>
      </c>
      <c r="BM174" s="217" t="s">
        <v>243</v>
      </c>
    </row>
    <row r="175" s="2" customFormat="1">
      <c r="A175" s="40"/>
      <c r="B175" s="41"/>
      <c r="C175" s="42"/>
      <c r="D175" s="219" t="s">
        <v>128</v>
      </c>
      <c r="E175" s="42"/>
      <c r="F175" s="220" t="s">
        <v>244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128</v>
      </c>
      <c r="AU175" s="19" t="s">
        <v>82</v>
      </c>
    </row>
    <row r="176" s="13" customFormat="1">
      <c r="A176" s="13"/>
      <c r="B176" s="224"/>
      <c r="C176" s="225"/>
      <c r="D176" s="226" t="s">
        <v>130</v>
      </c>
      <c r="E176" s="227" t="s">
        <v>19</v>
      </c>
      <c r="F176" s="228" t="s">
        <v>245</v>
      </c>
      <c r="G176" s="225"/>
      <c r="H176" s="229">
        <v>3.6000000000000001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130</v>
      </c>
      <c r="AU176" s="235" t="s">
        <v>82</v>
      </c>
      <c r="AV176" s="13" t="s">
        <v>82</v>
      </c>
      <c r="AW176" s="13" t="s">
        <v>33</v>
      </c>
      <c r="AX176" s="13" t="s">
        <v>72</v>
      </c>
      <c r="AY176" s="235" t="s">
        <v>119</v>
      </c>
    </row>
    <row r="177" s="15" customFormat="1">
      <c r="A177" s="15"/>
      <c r="B177" s="246"/>
      <c r="C177" s="247"/>
      <c r="D177" s="226" t="s">
        <v>130</v>
      </c>
      <c r="E177" s="248" t="s">
        <v>19</v>
      </c>
      <c r="F177" s="249" t="s">
        <v>133</v>
      </c>
      <c r="G177" s="247"/>
      <c r="H177" s="250">
        <v>3.6000000000000001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130</v>
      </c>
      <c r="AU177" s="256" t="s">
        <v>82</v>
      </c>
      <c r="AV177" s="15" t="s">
        <v>126</v>
      </c>
      <c r="AW177" s="15" t="s">
        <v>33</v>
      </c>
      <c r="AX177" s="15" t="s">
        <v>80</v>
      </c>
      <c r="AY177" s="256" t="s">
        <v>119</v>
      </c>
    </row>
    <row r="178" s="2" customFormat="1" ht="44.25" customHeight="1">
      <c r="A178" s="40"/>
      <c r="B178" s="41"/>
      <c r="C178" s="206" t="s">
        <v>7</v>
      </c>
      <c r="D178" s="206" t="s">
        <v>121</v>
      </c>
      <c r="E178" s="207" t="s">
        <v>246</v>
      </c>
      <c r="F178" s="208" t="s">
        <v>247</v>
      </c>
      <c r="G178" s="209" t="s">
        <v>124</v>
      </c>
      <c r="H178" s="210">
        <v>3.6000000000000001</v>
      </c>
      <c r="I178" s="211"/>
      <c r="J178" s="212">
        <f>ROUND(I178*H178,2)</f>
        <v>0</v>
      </c>
      <c r="K178" s="208" t="s">
        <v>125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0.82326999999999995</v>
      </c>
      <c r="R178" s="215">
        <f>Q178*H178</f>
        <v>2.9637720000000001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126</v>
      </c>
      <c r="AT178" s="217" t="s">
        <v>121</v>
      </c>
      <c r="AU178" s="217" t="s">
        <v>82</v>
      </c>
      <c r="AY178" s="19" t="s">
        <v>119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126</v>
      </c>
      <c r="BM178" s="217" t="s">
        <v>248</v>
      </c>
    </row>
    <row r="179" s="2" customFormat="1">
      <c r="A179" s="40"/>
      <c r="B179" s="41"/>
      <c r="C179" s="42"/>
      <c r="D179" s="219" t="s">
        <v>128</v>
      </c>
      <c r="E179" s="42"/>
      <c r="F179" s="220" t="s">
        <v>249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128</v>
      </c>
      <c r="AU179" s="19" t="s">
        <v>82</v>
      </c>
    </row>
    <row r="180" s="13" customFormat="1">
      <c r="A180" s="13"/>
      <c r="B180" s="224"/>
      <c r="C180" s="225"/>
      <c r="D180" s="226" t="s">
        <v>130</v>
      </c>
      <c r="E180" s="227" t="s">
        <v>19</v>
      </c>
      <c r="F180" s="228" t="s">
        <v>250</v>
      </c>
      <c r="G180" s="225"/>
      <c r="H180" s="229">
        <v>3.6000000000000001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130</v>
      </c>
      <c r="AU180" s="235" t="s">
        <v>82</v>
      </c>
      <c r="AV180" s="13" t="s">
        <v>82</v>
      </c>
      <c r="AW180" s="13" t="s">
        <v>33</v>
      </c>
      <c r="AX180" s="13" t="s">
        <v>72</v>
      </c>
      <c r="AY180" s="235" t="s">
        <v>119</v>
      </c>
    </row>
    <row r="181" s="14" customFormat="1">
      <c r="A181" s="14"/>
      <c r="B181" s="236"/>
      <c r="C181" s="237"/>
      <c r="D181" s="226" t="s">
        <v>130</v>
      </c>
      <c r="E181" s="238" t="s">
        <v>19</v>
      </c>
      <c r="F181" s="239" t="s">
        <v>251</v>
      </c>
      <c r="G181" s="237"/>
      <c r="H181" s="238" t="s">
        <v>19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130</v>
      </c>
      <c r="AU181" s="245" t="s">
        <v>82</v>
      </c>
      <c r="AV181" s="14" t="s">
        <v>80</v>
      </c>
      <c r="AW181" s="14" t="s">
        <v>33</v>
      </c>
      <c r="AX181" s="14" t="s">
        <v>72</v>
      </c>
      <c r="AY181" s="245" t="s">
        <v>119</v>
      </c>
    </row>
    <row r="182" s="15" customFormat="1">
      <c r="A182" s="15"/>
      <c r="B182" s="246"/>
      <c r="C182" s="247"/>
      <c r="D182" s="226" t="s">
        <v>130</v>
      </c>
      <c r="E182" s="248" t="s">
        <v>19</v>
      </c>
      <c r="F182" s="249" t="s">
        <v>133</v>
      </c>
      <c r="G182" s="247"/>
      <c r="H182" s="250">
        <v>3.6000000000000001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130</v>
      </c>
      <c r="AU182" s="256" t="s">
        <v>82</v>
      </c>
      <c r="AV182" s="15" t="s">
        <v>126</v>
      </c>
      <c r="AW182" s="15" t="s">
        <v>33</v>
      </c>
      <c r="AX182" s="15" t="s">
        <v>80</v>
      </c>
      <c r="AY182" s="256" t="s">
        <v>119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151</v>
      </c>
      <c r="F183" s="204" t="s">
        <v>252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SUM(P184:P203)</f>
        <v>0</v>
      </c>
      <c r="Q183" s="198"/>
      <c r="R183" s="199">
        <f>SUM(R184:R203)</f>
        <v>79.349999999999994</v>
      </c>
      <c r="S183" s="198"/>
      <c r="T183" s="200">
        <f>SUM(T184:T203)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80</v>
      </c>
      <c r="AT183" s="202" t="s">
        <v>71</v>
      </c>
      <c r="AU183" s="202" t="s">
        <v>80</v>
      </c>
      <c r="AY183" s="201" t="s">
        <v>119</v>
      </c>
      <c r="BK183" s="203">
        <f>SUM(BK184:BK203)</f>
        <v>0</v>
      </c>
    </row>
    <row r="184" s="2" customFormat="1" ht="33" customHeight="1">
      <c r="A184" s="40"/>
      <c r="B184" s="41"/>
      <c r="C184" s="206" t="s">
        <v>253</v>
      </c>
      <c r="D184" s="206" t="s">
        <v>121</v>
      </c>
      <c r="E184" s="207" t="s">
        <v>254</v>
      </c>
      <c r="F184" s="208" t="s">
        <v>255</v>
      </c>
      <c r="G184" s="209" t="s">
        <v>124</v>
      </c>
      <c r="H184" s="210">
        <v>3.6000000000000001</v>
      </c>
      <c r="I184" s="211"/>
      <c r="J184" s="212">
        <f>ROUND(I184*H184,2)</f>
        <v>0</v>
      </c>
      <c r="K184" s="208" t="s">
        <v>125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126</v>
      </c>
      <c r="AT184" s="217" t="s">
        <v>121</v>
      </c>
      <c r="AU184" s="217" t="s">
        <v>82</v>
      </c>
      <c r="AY184" s="19" t="s">
        <v>119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126</v>
      </c>
      <c r="BM184" s="217" t="s">
        <v>256</v>
      </c>
    </row>
    <row r="185" s="2" customFormat="1">
      <c r="A185" s="40"/>
      <c r="B185" s="41"/>
      <c r="C185" s="42"/>
      <c r="D185" s="219" t="s">
        <v>128</v>
      </c>
      <c r="E185" s="42"/>
      <c r="F185" s="220" t="s">
        <v>257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128</v>
      </c>
      <c r="AU185" s="19" t="s">
        <v>82</v>
      </c>
    </row>
    <row r="186" s="13" customFormat="1">
      <c r="A186" s="13"/>
      <c r="B186" s="224"/>
      <c r="C186" s="225"/>
      <c r="D186" s="226" t="s">
        <v>130</v>
      </c>
      <c r="E186" s="227" t="s">
        <v>19</v>
      </c>
      <c r="F186" s="228" t="s">
        <v>245</v>
      </c>
      <c r="G186" s="225"/>
      <c r="H186" s="229">
        <v>3.6000000000000001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130</v>
      </c>
      <c r="AU186" s="235" t="s">
        <v>82</v>
      </c>
      <c r="AV186" s="13" t="s">
        <v>82</v>
      </c>
      <c r="AW186" s="13" t="s">
        <v>33</v>
      </c>
      <c r="AX186" s="13" t="s">
        <v>72</v>
      </c>
      <c r="AY186" s="235" t="s">
        <v>119</v>
      </c>
    </row>
    <row r="187" s="14" customFormat="1">
      <c r="A187" s="14"/>
      <c r="B187" s="236"/>
      <c r="C187" s="237"/>
      <c r="D187" s="226" t="s">
        <v>130</v>
      </c>
      <c r="E187" s="238" t="s">
        <v>19</v>
      </c>
      <c r="F187" s="239" t="s">
        <v>132</v>
      </c>
      <c r="G187" s="237"/>
      <c r="H187" s="238" t="s">
        <v>19</v>
      </c>
      <c r="I187" s="240"/>
      <c r="J187" s="237"/>
      <c r="K187" s="237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130</v>
      </c>
      <c r="AU187" s="245" t="s">
        <v>82</v>
      </c>
      <c r="AV187" s="14" t="s">
        <v>80</v>
      </c>
      <c r="AW187" s="14" t="s">
        <v>33</v>
      </c>
      <c r="AX187" s="14" t="s">
        <v>72</v>
      </c>
      <c r="AY187" s="245" t="s">
        <v>119</v>
      </c>
    </row>
    <row r="188" s="15" customFormat="1">
      <c r="A188" s="15"/>
      <c r="B188" s="246"/>
      <c r="C188" s="247"/>
      <c r="D188" s="226" t="s">
        <v>130</v>
      </c>
      <c r="E188" s="248" t="s">
        <v>19</v>
      </c>
      <c r="F188" s="249" t="s">
        <v>133</v>
      </c>
      <c r="G188" s="247"/>
      <c r="H188" s="250">
        <v>3.6000000000000001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130</v>
      </c>
      <c r="AU188" s="256" t="s">
        <v>82</v>
      </c>
      <c r="AV188" s="15" t="s">
        <v>126</v>
      </c>
      <c r="AW188" s="15" t="s">
        <v>33</v>
      </c>
      <c r="AX188" s="15" t="s">
        <v>80</v>
      </c>
      <c r="AY188" s="256" t="s">
        <v>119</v>
      </c>
    </row>
    <row r="189" s="2" customFormat="1" ht="37.8" customHeight="1">
      <c r="A189" s="40"/>
      <c r="B189" s="41"/>
      <c r="C189" s="206" t="s">
        <v>258</v>
      </c>
      <c r="D189" s="206" t="s">
        <v>121</v>
      </c>
      <c r="E189" s="207" t="s">
        <v>259</v>
      </c>
      <c r="F189" s="208" t="s">
        <v>260</v>
      </c>
      <c r="G189" s="209" t="s">
        <v>124</v>
      </c>
      <c r="H189" s="210">
        <v>230</v>
      </c>
      <c r="I189" s="211"/>
      <c r="J189" s="212">
        <f>ROUND(I189*H189,2)</f>
        <v>0</v>
      </c>
      <c r="K189" s="208" t="s">
        <v>125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0.34499999999999997</v>
      </c>
      <c r="R189" s="215">
        <f>Q189*H189</f>
        <v>79.349999999999994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126</v>
      </c>
      <c r="AT189" s="217" t="s">
        <v>121</v>
      </c>
      <c r="AU189" s="217" t="s">
        <v>82</v>
      </c>
      <c r="AY189" s="19" t="s">
        <v>119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126</v>
      </c>
      <c r="BM189" s="217" t="s">
        <v>261</v>
      </c>
    </row>
    <row r="190" s="2" customFormat="1">
      <c r="A190" s="40"/>
      <c r="B190" s="41"/>
      <c r="C190" s="42"/>
      <c r="D190" s="219" t="s">
        <v>128</v>
      </c>
      <c r="E190" s="42"/>
      <c r="F190" s="220" t="s">
        <v>262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128</v>
      </c>
      <c r="AU190" s="19" t="s">
        <v>82</v>
      </c>
    </row>
    <row r="191" s="13" customFormat="1">
      <c r="A191" s="13"/>
      <c r="B191" s="224"/>
      <c r="C191" s="225"/>
      <c r="D191" s="226" t="s">
        <v>130</v>
      </c>
      <c r="E191" s="227" t="s">
        <v>19</v>
      </c>
      <c r="F191" s="228" t="s">
        <v>131</v>
      </c>
      <c r="G191" s="225"/>
      <c r="H191" s="229">
        <v>230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130</v>
      </c>
      <c r="AU191" s="235" t="s">
        <v>82</v>
      </c>
      <c r="AV191" s="13" t="s">
        <v>82</v>
      </c>
      <c r="AW191" s="13" t="s">
        <v>33</v>
      </c>
      <c r="AX191" s="13" t="s">
        <v>72</v>
      </c>
      <c r="AY191" s="235" t="s">
        <v>119</v>
      </c>
    </row>
    <row r="192" s="14" customFormat="1">
      <c r="A192" s="14"/>
      <c r="B192" s="236"/>
      <c r="C192" s="237"/>
      <c r="D192" s="226" t="s">
        <v>130</v>
      </c>
      <c r="E192" s="238" t="s">
        <v>19</v>
      </c>
      <c r="F192" s="239" t="s">
        <v>132</v>
      </c>
      <c r="G192" s="237"/>
      <c r="H192" s="238" t="s">
        <v>19</v>
      </c>
      <c r="I192" s="240"/>
      <c r="J192" s="237"/>
      <c r="K192" s="237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130</v>
      </c>
      <c r="AU192" s="245" t="s">
        <v>82</v>
      </c>
      <c r="AV192" s="14" t="s">
        <v>80</v>
      </c>
      <c r="AW192" s="14" t="s">
        <v>33</v>
      </c>
      <c r="AX192" s="14" t="s">
        <v>72</v>
      </c>
      <c r="AY192" s="245" t="s">
        <v>119</v>
      </c>
    </row>
    <row r="193" s="15" customFormat="1">
      <c r="A193" s="15"/>
      <c r="B193" s="246"/>
      <c r="C193" s="247"/>
      <c r="D193" s="226" t="s">
        <v>130</v>
      </c>
      <c r="E193" s="248" t="s">
        <v>19</v>
      </c>
      <c r="F193" s="249" t="s">
        <v>133</v>
      </c>
      <c r="G193" s="247"/>
      <c r="H193" s="250">
        <v>230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130</v>
      </c>
      <c r="AU193" s="256" t="s">
        <v>82</v>
      </c>
      <c r="AV193" s="15" t="s">
        <v>126</v>
      </c>
      <c r="AW193" s="15" t="s">
        <v>33</v>
      </c>
      <c r="AX193" s="15" t="s">
        <v>80</v>
      </c>
      <c r="AY193" s="256" t="s">
        <v>119</v>
      </c>
    </row>
    <row r="194" s="2" customFormat="1" ht="24.15" customHeight="1">
      <c r="A194" s="40"/>
      <c r="B194" s="41"/>
      <c r="C194" s="206" t="s">
        <v>263</v>
      </c>
      <c r="D194" s="206" t="s">
        <v>121</v>
      </c>
      <c r="E194" s="207" t="s">
        <v>264</v>
      </c>
      <c r="F194" s="208" t="s">
        <v>265</v>
      </c>
      <c r="G194" s="209" t="s">
        <v>124</v>
      </c>
      <c r="H194" s="210">
        <v>48</v>
      </c>
      <c r="I194" s="211"/>
      <c r="J194" s="212">
        <f>ROUND(I194*H194,2)</f>
        <v>0</v>
      </c>
      <c r="K194" s="208" t="s">
        <v>125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126</v>
      </c>
      <c r="AT194" s="217" t="s">
        <v>121</v>
      </c>
      <c r="AU194" s="217" t="s">
        <v>82</v>
      </c>
      <c r="AY194" s="19" t="s">
        <v>119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126</v>
      </c>
      <c r="BM194" s="217" t="s">
        <v>266</v>
      </c>
    </row>
    <row r="195" s="2" customFormat="1">
      <c r="A195" s="40"/>
      <c r="B195" s="41"/>
      <c r="C195" s="42"/>
      <c r="D195" s="219" t="s">
        <v>128</v>
      </c>
      <c r="E195" s="42"/>
      <c r="F195" s="220" t="s">
        <v>267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128</v>
      </c>
      <c r="AU195" s="19" t="s">
        <v>82</v>
      </c>
    </row>
    <row r="196" s="13" customFormat="1">
      <c r="A196" s="13"/>
      <c r="B196" s="224"/>
      <c r="C196" s="225"/>
      <c r="D196" s="226" t="s">
        <v>130</v>
      </c>
      <c r="E196" s="227" t="s">
        <v>19</v>
      </c>
      <c r="F196" s="228" t="s">
        <v>186</v>
      </c>
      <c r="G196" s="225"/>
      <c r="H196" s="229">
        <v>48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130</v>
      </c>
      <c r="AU196" s="235" t="s">
        <v>82</v>
      </c>
      <c r="AV196" s="13" t="s">
        <v>82</v>
      </c>
      <c r="AW196" s="13" t="s">
        <v>33</v>
      </c>
      <c r="AX196" s="13" t="s">
        <v>72</v>
      </c>
      <c r="AY196" s="235" t="s">
        <v>119</v>
      </c>
    </row>
    <row r="197" s="14" customFormat="1">
      <c r="A197" s="14"/>
      <c r="B197" s="236"/>
      <c r="C197" s="237"/>
      <c r="D197" s="226" t="s">
        <v>130</v>
      </c>
      <c r="E197" s="238" t="s">
        <v>19</v>
      </c>
      <c r="F197" s="239" t="s">
        <v>132</v>
      </c>
      <c r="G197" s="237"/>
      <c r="H197" s="238" t="s">
        <v>19</v>
      </c>
      <c r="I197" s="240"/>
      <c r="J197" s="237"/>
      <c r="K197" s="237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130</v>
      </c>
      <c r="AU197" s="245" t="s">
        <v>82</v>
      </c>
      <c r="AV197" s="14" t="s">
        <v>80</v>
      </c>
      <c r="AW197" s="14" t="s">
        <v>33</v>
      </c>
      <c r="AX197" s="14" t="s">
        <v>72</v>
      </c>
      <c r="AY197" s="245" t="s">
        <v>119</v>
      </c>
    </row>
    <row r="198" s="15" customFormat="1">
      <c r="A198" s="15"/>
      <c r="B198" s="246"/>
      <c r="C198" s="247"/>
      <c r="D198" s="226" t="s">
        <v>130</v>
      </c>
      <c r="E198" s="248" t="s">
        <v>19</v>
      </c>
      <c r="F198" s="249" t="s">
        <v>133</v>
      </c>
      <c r="G198" s="247"/>
      <c r="H198" s="250">
        <v>48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130</v>
      </c>
      <c r="AU198" s="256" t="s">
        <v>82</v>
      </c>
      <c r="AV198" s="15" t="s">
        <v>126</v>
      </c>
      <c r="AW198" s="15" t="s">
        <v>33</v>
      </c>
      <c r="AX198" s="15" t="s">
        <v>80</v>
      </c>
      <c r="AY198" s="256" t="s">
        <v>119</v>
      </c>
    </row>
    <row r="199" s="2" customFormat="1" ht="44.25" customHeight="1">
      <c r="A199" s="40"/>
      <c r="B199" s="41"/>
      <c r="C199" s="206" t="s">
        <v>268</v>
      </c>
      <c r="D199" s="206" t="s">
        <v>121</v>
      </c>
      <c r="E199" s="207" t="s">
        <v>269</v>
      </c>
      <c r="F199" s="208" t="s">
        <v>270</v>
      </c>
      <c r="G199" s="209" t="s">
        <v>124</v>
      </c>
      <c r="H199" s="210">
        <v>48</v>
      </c>
      <c r="I199" s="211"/>
      <c r="J199" s="212">
        <f>ROUND(I199*H199,2)</f>
        <v>0</v>
      </c>
      <c r="K199" s="208" t="s">
        <v>125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126</v>
      </c>
      <c r="AT199" s="217" t="s">
        <v>121</v>
      </c>
      <c r="AU199" s="217" t="s">
        <v>82</v>
      </c>
      <c r="AY199" s="19" t="s">
        <v>119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126</v>
      </c>
      <c r="BM199" s="217" t="s">
        <v>271</v>
      </c>
    </row>
    <row r="200" s="2" customFormat="1">
      <c r="A200" s="40"/>
      <c r="B200" s="41"/>
      <c r="C200" s="42"/>
      <c r="D200" s="219" t="s">
        <v>128</v>
      </c>
      <c r="E200" s="42"/>
      <c r="F200" s="220" t="s">
        <v>272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128</v>
      </c>
      <c r="AU200" s="19" t="s">
        <v>82</v>
      </c>
    </row>
    <row r="201" s="13" customFormat="1">
      <c r="A201" s="13"/>
      <c r="B201" s="224"/>
      <c r="C201" s="225"/>
      <c r="D201" s="226" t="s">
        <v>130</v>
      </c>
      <c r="E201" s="227" t="s">
        <v>19</v>
      </c>
      <c r="F201" s="228" t="s">
        <v>186</v>
      </c>
      <c r="G201" s="225"/>
      <c r="H201" s="229">
        <v>48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130</v>
      </c>
      <c r="AU201" s="235" t="s">
        <v>82</v>
      </c>
      <c r="AV201" s="13" t="s">
        <v>82</v>
      </c>
      <c r="AW201" s="13" t="s">
        <v>33</v>
      </c>
      <c r="AX201" s="13" t="s">
        <v>72</v>
      </c>
      <c r="AY201" s="235" t="s">
        <v>119</v>
      </c>
    </row>
    <row r="202" s="14" customFormat="1">
      <c r="A202" s="14"/>
      <c r="B202" s="236"/>
      <c r="C202" s="237"/>
      <c r="D202" s="226" t="s">
        <v>130</v>
      </c>
      <c r="E202" s="238" t="s">
        <v>19</v>
      </c>
      <c r="F202" s="239" t="s">
        <v>132</v>
      </c>
      <c r="G202" s="237"/>
      <c r="H202" s="238" t="s">
        <v>19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130</v>
      </c>
      <c r="AU202" s="245" t="s">
        <v>82</v>
      </c>
      <c r="AV202" s="14" t="s">
        <v>80</v>
      </c>
      <c r="AW202" s="14" t="s">
        <v>33</v>
      </c>
      <c r="AX202" s="14" t="s">
        <v>72</v>
      </c>
      <c r="AY202" s="245" t="s">
        <v>119</v>
      </c>
    </row>
    <row r="203" s="15" customFormat="1">
      <c r="A203" s="15"/>
      <c r="B203" s="246"/>
      <c r="C203" s="247"/>
      <c r="D203" s="226" t="s">
        <v>130</v>
      </c>
      <c r="E203" s="248" t="s">
        <v>19</v>
      </c>
      <c r="F203" s="249" t="s">
        <v>133</v>
      </c>
      <c r="G203" s="247"/>
      <c r="H203" s="250">
        <v>48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130</v>
      </c>
      <c r="AU203" s="256" t="s">
        <v>82</v>
      </c>
      <c r="AV203" s="15" t="s">
        <v>126</v>
      </c>
      <c r="AW203" s="15" t="s">
        <v>33</v>
      </c>
      <c r="AX203" s="15" t="s">
        <v>80</v>
      </c>
      <c r="AY203" s="256" t="s">
        <v>119</v>
      </c>
    </row>
    <row r="204" s="12" customFormat="1" ht="22.8" customHeight="1">
      <c r="A204" s="12"/>
      <c r="B204" s="190"/>
      <c r="C204" s="191"/>
      <c r="D204" s="192" t="s">
        <v>71</v>
      </c>
      <c r="E204" s="204" t="s">
        <v>157</v>
      </c>
      <c r="F204" s="204" t="s">
        <v>273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SUM(P205:P209)</f>
        <v>0</v>
      </c>
      <c r="Q204" s="198"/>
      <c r="R204" s="199">
        <f>SUM(R205:R209)</f>
        <v>0.04144577</v>
      </c>
      <c r="S204" s="198"/>
      <c r="T204" s="200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80</v>
      </c>
      <c r="AT204" s="202" t="s">
        <v>71</v>
      </c>
      <c r="AU204" s="202" t="s">
        <v>80</v>
      </c>
      <c r="AY204" s="201" t="s">
        <v>119</v>
      </c>
      <c r="BK204" s="203">
        <f>SUM(BK205:BK209)</f>
        <v>0</v>
      </c>
    </row>
    <row r="205" s="2" customFormat="1" ht="16.5" customHeight="1">
      <c r="A205" s="40"/>
      <c r="B205" s="41"/>
      <c r="C205" s="206" t="s">
        <v>274</v>
      </c>
      <c r="D205" s="206" t="s">
        <v>121</v>
      </c>
      <c r="E205" s="207" t="s">
        <v>275</v>
      </c>
      <c r="F205" s="208" t="s">
        <v>276</v>
      </c>
      <c r="G205" s="209" t="s">
        <v>124</v>
      </c>
      <c r="H205" s="210">
        <v>52.463000000000001</v>
      </c>
      <c r="I205" s="211"/>
      <c r="J205" s="212">
        <f>ROUND(I205*H205,2)</f>
        <v>0</v>
      </c>
      <c r="K205" s="208" t="s">
        <v>125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0.00079000000000000001</v>
      </c>
      <c r="R205" s="215">
        <f>Q205*H205</f>
        <v>0.04144577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126</v>
      </c>
      <c r="AT205" s="217" t="s">
        <v>121</v>
      </c>
      <c r="AU205" s="217" t="s">
        <v>82</v>
      </c>
      <c r="AY205" s="19" t="s">
        <v>119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126</v>
      </c>
      <c r="BM205" s="217" t="s">
        <v>277</v>
      </c>
    </row>
    <row r="206" s="2" customFormat="1">
      <c r="A206" s="40"/>
      <c r="B206" s="41"/>
      <c r="C206" s="42"/>
      <c r="D206" s="219" t="s">
        <v>128</v>
      </c>
      <c r="E206" s="42"/>
      <c r="F206" s="220" t="s">
        <v>278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128</v>
      </c>
      <c r="AU206" s="19" t="s">
        <v>82</v>
      </c>
    </row>
    <row r="207" s="13" customFormat="1">
      <c r="A207" s="13"/>
      <c r="B207" s="224"/>
      <c r="C207" s="225"/>
      <c r="D207" s="226" t="s">
        <v>130</v>
      </c>
      <c r="E207" s="227" t="s">
        <v>19</v>
      </c>
      <c r="F207" s="228" t="s">
        <v>279</v>
      </c>
      <c r="G207" s="225"/>
      <c r="H207" s="229">
        <v>52.463000000000001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130</v>
      </c>
      <c r="AU207" s="235" t="s">
        <v>82</v>
      </c>
      <c r="AV207" s="13" t="s">
        <v>82</v>
      </c>
      <c r="AW207" s="13" t="s">
        <v>33</v>
      </c>
      <c r="AX207" s="13" t="s">
        <v>72</v>
      </c>
      <c r="AY207" s="235" t="s">
        <v>119</v>
      </c>
    </row>
    <row r="208" s="14" customFormat="1">
      <c r="A208" s="14"/>
      <c r="B208" s="236"/>
      <c r="C208" s="237"/>
      <c r="D208" s="226" t="s">
        <v>130</v>
      </c>
      <c r="E208" s="238" t="s">
        <v>19</v>
      </c>
      <c r="F208" s="239" t="s">
        <v>132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130</v>
      </c>
      <c r="AU208" s="245" t="s">
        <v>82</v>
      </c>
      <c r="AV208" s="14" t="s">
        <v>80</v>
      </c>
      <c r="AW208" s="14" t="s">
        <v>33</v>
      </c>
      <c r="AX208" s="14" t="s">
        <v>72</v>
      </c>
      <c r="AY208" s="245" t="s">
        <v>119</v>
      </c>
    </row>
    <row r="209" s="15" customFormat="1">
      <c r="A209" s="15"/>
      <c r="B209" s="246"/>
      <c r="C209" s="247"/>
      <c r="D209" s="226" t="s">
        <v>130</v>
      </c>
      <c r="E209" s="248" t="s">
        <v>19</v>
      </c>
      <c r="F209" s="249" t="s">
        <v>133</v>
      </c>
      <c r="G209" s="247"/>
      <c r="H209" s="250">
        <v>52.463000000000001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130</v>
      </c>
      <c r="AU209" s="256" t="s">
        <v>82</v>
      </c>
      <c r="AV209" s="15" t="s">
        <v>126</v>
      </c>
      <c r="AW209" s="15" t="s">
        <v>33</v>
      </c>
      <c r="AX209" s="15" t="s">
        <v>80</v>
      </c>
      <c r="AY209" s="256" t="s">
        <v>119</v>
      </c>
    </row>
    <row r="210" s="12" customFormat="1" ht="22.8" customHeight="1">
      <c r="A210" s="12"/>
      <c r="B210" s="190"/>
      <c r="C210" s="191"/>
      <c r="D210" s="192" t="s">
        <v>71</v>
      </c>
      <c r="E210" s="204" t="s">
        <v>176</v>
      </c>
      <c r="F210" s="204" t="s">
        <v>280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SUM(P211:P278)</f>
        <v>0</v>
      </c>
      <c r="Q210" s="198"/>
      <c r="R210" s="199">
        <f>SUM(R211:R278)</f>
        <v>6.2017300000000004</v>
      </c>
      <c r="S210" s="198"/>
      <c r="T210" s="200">
        <f>SUM(T211:T278)</f>
        <v>5.6005579999999995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80</v>
      </c>
      <c r="AT210" s="202" t="s">
        <v>71</v>
      </c>
      <c r="AU210" s="202" t="s">
        <v>80</v>
      </c>
      <c r="AY210" s="201" t="s">
        <v>119</v>
      </c>
      <c r="BK210" s="203">
        <f>SUM(BK211:BK278)</f>
        <v>0</v>
      </c>
    </row>
    <row r="211" s="2" customFormat="1" ht="37.8" customHeight="1">
      <c r="A211" s="40"/>
      <c r="B211" s="41"/>
      <c r="C211" s="206" t="s">
        <v>281</v>
      </c>
      <c r="D211" s="206" t="s">
        <v>121</v>
      </c>
      <c r="E211" s="207" t="s">
        <v>282</v>
      </c>
      <c r="F211" s="208" t="s">
        <v>283</v>
      </c>
      <c r="G211" s="209" t="s">
        <v>232</v>
      </c>
      <c r="H211" s="210">
        <v>164</v>
      </c>
      <c r="I211" s="211"/>
      <c r="J211" s="212">
        <f>ROUND(I211*H211,2)</f>
        <v>0</v>
      </c>
      <c r="K211" s="208" t="s">
        <v>125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0.01517</v>
      </c>
      <c r="R211" s="215">
        <f>Q211*H211</f>
        <v>2.4878800000000001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126</v>
      </c>
      <c r="AT211" s="217" t="s">
        <v>121</v>
      </c>
      <c r="AU211" s="217" t="s">
        <v>82</v>
      </c>
      <c r="AY211" s="19" t="s">
        <v>119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126</v>
      </c>
      <c r="BM211" s="217" t="s">
        <v>284</v>
      </c>
    </row>
    <row r="212" s="2" customFormat="1">
      <c r="A212" s="40"/>
      <c r="B212" s="41"/>
      <c r="C212" s="42"/>
      <c r="D212" s="219" t="s">
        <v>128</v>
      </c>
      <c r="E212" s="42"/>
      <c r="F212" s="220" t="s">
        <v>285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128</v>
      </c>
      <c r="AU212" s="19" t="s">
        <v>82</v>
      </c>
    </row>
    <row r="213" s="13" customFormat="1">
      <c r="A213" s="13"/>
      <c r="B213" s="224"/>
      <c r="C213" s="225"/>
      <c r="D213" s="226" t="s">
        <v>130</v>
      </c>
      <c r="E213" s="227" t="s">
        <v>19</v>
      </c>
      <c r="F213" s="228" t="s">
        <v>286</v>
      </c>
      <c r="G213" s="225"/>
      <c r="H213" s="229">
        <v>164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130</v>
      </c>
      <c r="AU213" s="235" t="s">
        <v>82</v>
      </c>
      <c r="AV213" s="13" t="s">
        <v>82</v>
      </c>
      <c r="AW213" s="13" t="s">
        <v>33</v>
      </c>
      <c r="AX213" s="13" t="s">
        <v>72</v>
      </c>
      <c r="AY213" s="235" t="s">
        <v>119</v>
      </c>
    </row>
    <row r="214" s="14" customFormat="1">
      <c r="A214" s="14"/>
      <c r="B214" s="236"/>
      <c r="C214" s="237"/>
      <c r="D214" s="226" t="s">
        <v>130</v>
      </c>
      <c r="E214" s="238" t="s">
        <v>19</v>
      </c>
      <c r="F214" s="239" t="s">
        <v>132</v>
      </c>
      <c r="G214" s="237"/>
      <c r="H214" s="238" t="s">
        <v>19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130</v>
      </c>
      <c r="AU214" s="245" t="s">
        <v>82</v>
      </c>
      <c r="AV214" s="14" t="s">
        <v>80</v>
      </c>
      <c r="AW214" s="14" t="s">
        <v>33</v>
      </c>
      <c r="AX214" s="14" t="s">
        <v>72</v>
      </c>
      <c r="AY214" s="245" t="s">
        <v>119</v>
      </c>
    </row>
    <row r="215" s="15" customFormat="1">
      <c r="A215" s="15"/>
      <c r="B215" s="246"/>
      <c r="C215" s="247"/>
      <c r="D215" s="226" t="s">
        <v>130</v>
      </c>
      <c r="E215" s="248" t="s">
        <v>19</v>
      </c>
      <c r="F215" s="249" t="s">
        <v>133</v>
      </c>
      <c r="G215" s="247"/>
      <c r="H215" s="250">
        <v>164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130</v>
      </c>
      <c r="AU215" s="256" t="s">
        <v>82</v>
      </c>
      <c r="AV215" s="15" t="s">
        <v>126</v>
      </c>
      <c r="AW215" s="15" t="s">
        <v>33</v>
      </c>
      <c r="AX215" s="15" t="s">
        <v>80</v>
      </c>
      <c r="AY215" s="256" t="s">
        <v>119</v>
      </c>
    </row>
    <row r="216" s="2" customFormat="1" ht="49.05" customHeight="1">
      <c r="A216" s="40"/>
      <c r="B216" s="41"/>
      <c r="C216" s="206" t="s">
        <v>287</v>
      </c>
      <c r="D216" s="206" t="s">
        <v>121</v>
      </c>
      <c r="E216" s="207" t="s">
        <v>288</v>
      </c>
      <c r="F216" s="208" t="s">
        <v>289</v>
      </c>
      <c r="G216" s="209" t="s">
        <v>232</v>
      </c>
      <c r="H216" s="210">
        <v>42</v>
      </c>
      <c r="I216" s="211"/>
      <c r="J216" s="212">
        <f>ROUND(I216*H216,2)</f>
        <v>0</v>
      </c>
      <c r="K216" s="208" t="s">
        <v>125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0.061109999999999998</v>
      </c>
      <c r="R216" s="215">
        <f>Q216*H216</f>
        <v>2.5666199999999999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126</v>
      </c>
      <c r="AT216" s="217" t="s">
        <v>121</v>
      </c>
      <c r="AU216" s="217" t="s">
        <v>82</v>
      </c>
      <c r="AY216" s="19" t="s">
        <v>119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126</v>
      </c>
      <c r="BM216" s="217" t="s">
        <v>290</v>
      </c>
    </row>
    <row r="217" s="2" customFormat="1">
      <c r="A217" s="40"/>
      <c r="B217" s="41"/>
      <c r="C217" s="42"/>
      <c r="D217" s="219" t="s">
        <v>128</v>
      </c>
      <c r="E217" s="42"/>
      <c r="F217" s="220" t="s">
        <v>291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128</v>
      </c>
      <c r="AU217" s="19" t="s">
        <v>82</v>
      </c>
    </row>
    <row r="218" s="13" customFormat="1">
      <c r="A218" s="13"/>
      <c r="B218" s="224"/>
      <c r="C218" s="225"/>
      <c r="D218" s="226" t="s">
        <v>130</v>
      </c>
      <c r="E218" s="227" t="s">
        <v>19</v>
      </c>
      <c r="F218" s="228" t="s">
        <v>292</v>
      </c>
      <c r="G218" s="225"/>
      <c r="H218" s="229">
        <v>42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130</v>
      </c>
      <c r="AU218" s="235" t="s">
        <v>82</v>
      </c>
      <c r="AV218" s="13" t="s">
        <v>82</v>
      </c>
      <c r="AW218" s="13" t="s">
        <v>33</v>
      </c>
      <c r="AX218" s="13" t="s">
        <v>72</v>
      </c>
      <c r="AY218" s="235" t="s">
        <v>119</v>
      </c>
    </row>
    <row r="219" s="15" customFormat="1">
      <c r="A219" s="15"/>
      <c r="B219" s="246"/>
      <c r="C219" s="247"/>
      <c r="D219" s="226" t="s">
        <v>130</v>
      </c>
      <c r="E219" s="248" t="s">
        <v>19</v>
      </c>
      <c r="F219" s="249" t="s">
        <v>133</v>
      </c>
      <c r="G219" s="247"/>
      <c r="H219" s="250">
        <v>42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130</v>
      </c>
      <c r="AU219" s="256" t="s">
        <v>82</v>
      </c>
      <c r="AV219" s="15" t="s">
        <v>126</v>
      </c>
      <c r="AW219" s="15" t="s">
        <v>33</v>
      </c>
      <c r="AX219" s="15" t="s">
        <v>80</v>
      </c>
      <c r="AY219" s="256" t="s">
        <v>119</v>
      </c>
    </row>
    <row r="220" s="2" customFormat="1" ht="24.15" customHeight="1">
      <c r="A220" s="40"/>
      <c r="B220" s="41"/>
      <c r="C220" s="206" t="s">
        <v>293</v>
      </c>
      <c r="D220" s="206" t="s">
        <v>121</v>
      </c>
      <c r="E220" s="207" t="s">
        <v>294</v>
      </c>
      <c r="F220" s="208" t="s">
        <v>295</v>
      </c>
      <c r="G220" s="209" t="s">
        <v>191</v>
      </c>
      <c r="H220" s="210">
        <v>4</v>
      </c>
      <c r="I220" s="211"/>
      <c r="J220" s="212">
        <f>ROUND(I220*H220,2)</f>
        <v>0</v>
      </c>
      <c r="K220" s="208" t="s">
        <v>125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0.00036000000000000002</v>
      </c>
      <c r="R220" s="215">
        <f>Q220*H220</f>
        <v>0.0014400000000000001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126</v>
      </c>
      <c r="AT220" s="217" t="s">
        <v>121</v>
      </c>
      <c r="AU220" s="217" t="s">
        <v>82</v>
      </c>
      <c r="AY220" s="19" t="s">
        <v>119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126</v>
      </c>
      <c r="BM220" s="217" t="s">
        <v>296</v>
      </c>
    </row>
    <row r="221" s="2" customFormat="1">
      <c r="A221" s="40"/>
      <c r="B221" s="41"/>
      <c r="C221" s="42"/>
      <c r="D221" s="219" t="s">
        <v>128</v>
      </c>
      <c r="E221" s="42"/>
      <c r="F221" s="220" t="s">
        <v>297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128</v>
      </c>
      <c r="AU221" s="19" t="s">
        <v>82</v>
      </c>
    </row>
    <row r="222" s="13" customFormat="1">
      <c r="A222" s="13"/>
      <c r="B222" s="224"/>
      <c r="C222" s="225"/>
      <c r="D222" s="226" t="s">
        <v>130</v>
      </c>
      <c r="E222" s="227" t="s">
        <v>19</v>
      </c>
      <c r="F222" s="228" t="s">
        <v>126</v>
      </c>
      <c r="G222" s="225"/>
      <c r="H222" s="229">
        <v>4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130</v>
      </c>
      <c r="AU222" s="235" t="s">
        <v>82</v>
      </c>
      <c r="AV222" s="13" t="s">
        <v>82</v>
      </c>
      <c r="AW222" s="13" t="s">
        <v>33</v>
      </c>
      <c r="AX222" s="13" t="s">
        <v>72</v>
      </c>
      <c r="AY222" s="235" t="s">
        <v>119</v>
      </c>
    </row>
    <row r="223" s="14" customFormat="1">
      <c r="A223" s="14"/>
      <c r="B223" s="236"/>
      <c r="C223" s="237"/>
      <c r="D223" s="226" t="s">
        <v>130</v>
      </c>
      <c r="E223" s="238" t="s">
        <v>19</v>
      </c>
      <c r="F223" s="239" t="s">
        <v>132</v>
      </c>
      <c r="G223" s="237"/>
      <c r="H223" s="238" t="s">
        <v>19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130</v>
      </c>
      <c r="AU223" s="245" t="s">
        <v>82</v>
      </c>
      <c r="AV223" s="14" t="s">
        <v>80</v>
      </c>
      <c r="AW223" s="14" t="s">
        <v>33</v>
      </c>
      <c r="AX223" s="14" t="s">
        <v>72</v>
      </c>
      <c r="AY223" s="245" t="s">
        <v>119</v>
      </c>
    </row>
    <row r="224" s="15" customFormat="1">
      <c r="A224" s="15"/>
      <c r="B224" s="246"/>
      <c r="C224" s="247"/>
      <c r="D224" s="226" t="s">
        <v>130</v>
      </c>
      <c r="E224" s="248" t="s">
        <v>19</v>
      </c>
      <c r="F224" s="249" t="s">
        <v>133</v>
      </c>
      <c r="G224" s="247"/>
      <c r="H224" s="250">
        <v>4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130</v>
      </c>
      <c r="AU224" s="256" t="s">
        <v>82</v>
      </c>
      <c r="AV224" s="15" t="s">
        <v>126</v>
      </c>
      <c r="AW224" s="15" t="s">
        <v>33</v>
      </c>
      <c r="AX224" s="15" t="s">
        <v>80</v>
      </c>
      <c r="AY224" s="256" t="s">
        <v>119</v>
      </c>
    </row>
    <row r="225" s="2" customFormat="1" ht="16.5" customHeight="1">
      <c r="A225" s="40"/>
      <c r="B225" s="41"/>
      <c r="C225" s="257" t="s">
        <v>298</v>
      </c>
      <c r="D225" s="257" t="s">
        <v>196</v>
      </c>
      <c r="E225" s="258" t="s">
        <v>299</v>
      </c>
      <c r="F225" s="259" t="s">
        <v>300</v>
      </c>
      <c r="G225" s="260" t="s">
        <v>191</v>
      </c>
      <c r="H225" s="261">
        <v>4</v>
      </c>
      <c r="I225" s="262"/>
      <c r="J225" s="263">
        <f>ROUND(I225*H225,2)</f>
        <v>0</v>
      </c>
      <c r="K225" s="259" t="s">
        <v>125</v>
      </c>
      <c r="L225" s="264"/>
      <c r="M225" s="265" t="s">
        <v>19</v>
      </c>
      <c r="N225" s="266" t="s">
        <v>43</v>
      </c>
      <c r="O225" s="86"/>
      <c r="P225" s="215">
        <f>O225*H225</f>
        <v>0</v>
      </c>
      <c r="Q225" s="215">
        <v>0.0025000000000000001</v>
      </c>
      <c r="R225" s="215">
        <f>Q225*H225</f>
        <v>0.01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169</v>
      </c>
      <c r="AT225" s="217" t="s">
        <v>196</v>
      </c>
      <c r="AU225" s="217" t="s">
        <v>82</v>
      </c>
      <c r="AY225" s="19" t="s">
        <v>119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126</v>
      </c>
      <c r="BM225" s="217" t="s">
        <v>301</v>
      </c>
    </row>
    <row r="226" s="2" customFormat="1" ht="33" customHeight="1">
      <c r="A226" s="40"/>
      <c r="B226" s="41"/>
      <c r="C226" s="206" t="s">
        <v>302</v>
      </c>
      <c r="D226" s="206" t="s">
        <v>121</v>
      </c>
      <c r="E226" s="207" t="s">
        <v>303</v>
      </c>
      <c r="F226" s="208" t="s">
        <v>304</v>
      </c>
      <c r="G226" s="209" t="s">
        <v>232</v>
      </c>
      <c r="H226" s="210">
        <v>60</v>
      </c>
      <c r="I226" s="211"/>
      <c r="J226" s="212">
        <f>ROUND(I226*H226,2)</f>
        <v>0</v>
      </c>
      <c r="K226" s="208" t="s">
        <v>125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0.00012999999999999999</v>
      </c>
      <c r="R226" s="215">
        <f>Q226*H226</f>
        <v>0.0077999999999999996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126</v>
      </c>
      <c r="AT226" s="217" t="s">
        <v>121</v>
      </c>
      <c r="AU226" s="217" t="s">
        <v>82</v>
      </c>
      <c r="AY226" s="19" t="s">
        <v>119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126</v>
      </c>
      <c r="BM226" s="217" t="s">
        <v>305</v>
      </c>
    </row>
    <row r="227" s="2" customFormat="1">
      <c r="A227" s="40"/>
      <c r="B227" s="41"/>
      <c r="C227" s="42"/>
      <c r="D227" s="219" t="s">
        <v>128</v>
      </c>
      <c r="E227" s="42"/>
      <c r="F227" s="220" t="s">
        <v>306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128</v>
      </c>
      <c r="AU227" s="19" t="s">
        <v>82</v>
      </c>
    </row>
    <row r="228" s="14" customFormat="1">
      <c r="A228" s="14"/>
      <c r="B228" s="236"/>
      <c r="C228" s="237"/>
      <c r="D228" s="226" t="s">
        <v>130</v>
      </c>
      <c r="E228" s="238" t="s">
        <v>19</v>
      </c>
      <c r="F228" s="239" t="s">
        <v>307</v>
      </c>
      <c r="G228" s="237"/>
      <c r="H228" s="238" t="s">
        <v>19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130</v>
      </c>
      <c r="AU228" s="245" t="s">
        <v>82</v>
      </c>
      <c r="AV228" s="14" t="s">
        <v>80</v>
      </c>
      <c r="AW228" s="14" t="s">
        <v>33</v>
      </c>
      <c r="AX228" s="14" t="s">
        <v>72</v>
      </c>
      <c r="AY228" s="245" t="s">
        <v>119</v>
      </c>
    </row>
    <row r="229" s="13" customFormat="1">
      <c r="A229" s="13"/>
      <c r="B229" s="224"/>
      <c r="C229" s="225"/>
      <c r="D229" s="226" t="s">
        <v>130</v>
      </c>
      <c r="E229" s="227" t="s">
        <v>19</v>
      </c>
      <c r="F229" s="228" t="s">
        <v>308</v>
      </c>
      <c r="G229" s="225"/>
      <c r="H229" s="229">
        <v>60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130</v>
      </c>
      <c r="AU229" s="235" t="s">
        <v>82</v>
      </c>
      <c r="AV229" s="13" t="s">
        <v>82</v>
      </c>
      <c r="AW229" s="13" t="s">
        <v>33</v>
      </c>
      <c r="AX229" s="13" t="s">
        <v>72</v>
      </c>
      <c r="AY229" s="235" t="s">
        <v>119</v>
      </c>
    </row>
    <row r="230" s="15" customFormat="1">
      <c r="A230" s="15"/>
      <c r="B230" s="246"/>
      <c r="C230" s="247"/>
      <c r="D230" s="226" t="s">
        <v>130</v>
      </c>
      <c r="E230" s="248" t="s">
        <v>19</v>
      </c>
      <c r="F230" s="249" t="s">
        <v>133</v>
      </c>
      <c r="G230" s="247"/>
      <c r="H230" s="250">
        <v>60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130</v>
      </c>
      <c r="AU230" s="256" t="s">
        <v>82</v>
      </c>
      <c r="AV230" s="15" t="s">
        <v>126</v>
      </c>
      <c r="AW230" s="15" t="s">
        <v>33</v>
      </c>
      <c r="AX230" s="15" t="s">
        <v>80</v>
      </c>
      <c r="AY230" s="256" t="s">
        <v>119</v>
      </c>
    </row>
    <row r="231" s="2" customFormat="1" ht="55.5" customHeight="1">
      <c r="A231" s="40"/>
      <c r="B231" s="41"/>
      <c r="C231" s="206" t="s">
        <v>309</v>
      </c>
      <c r="D231" s="206" t="s">
        <v>121</v>
      </c>
      <c r="E231" s="207" t="s">
        <v>310</v>
      </c>
      <c r="F231" s="208" t="s">
        <v>311</v>
      </c>
      <c r="G231" s="209" t="s">
        <v>232</v>
      </c>
      <c r="H231" s="210">
        <v>52</v>
      </c>
      <c r="I231" s="211"/>
      <c r="J231" s="212">
        <f>ROUND(I231*H231,2)</f>
        <v>0</v>
      </c>
      <c r="K231" s="208" t="s">
        <v>125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0.00050000000000000001</v>
      </c>
      <c r="R231" s="215">
        <f>Q231*H231</f>
        <v>0.026000000000000002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126</v>
      </c>
      <c r="AT231" s="217" t="s">
        <v>121</v>
      </c>
      <c r="AU231" s="217" t="s">
        <v>82</v>
      </c>
      <c r="AY231" s="19" t="s">
        <v>119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126</v>
      </c>
      <c r="BM231" s="217" t="s">
        <v>312</v>
      </c>
    </row>
    <row r="232" s="2" customFormat="1">
      <c r="A232" s="40"/>
      <c r="B232" s="41"/>
      <c r="C232" s="42"/>
      <c r="D232" s="219" t="s">
        <v>128</v>
      </c>
      <c r="E232" s="42"/>
      <c r="F232" s="220" t="s">
        <v>313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128</v>
      </c>
      <c r="AU232" s="19" t="s">
        <v>82</v>
      </c>
    </row>
    <row r="233" s="13" customFormat="1">
      <c r="A233" s="13"/>
      <c r="B233" s="224"/>
      <c r="C233" s="225"/>
      <c r="D233" s="226" t="s">
        <v>130</v>
      </c>
      <c r="E233" s="227" t="s">
        <v>19</v>
      </c>
      <c r="F233" s="228" t="s">
        <v>314</v>
      </c>
      <c r="G233" s="225"/>
      <c r="H233" s="229">
        <v>52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130</v>
      </c>
      <c r="AU233" s="235" t="s">
        <v>82</v>
      </c>
      <c r="AV233" s="13" t="s">
        <v>82</v>
      </c>
      <c r="AW233" s="13" t="s">
        <v>33</v>
      </c>
      <c r="AX233" s="13" t="s">
        <v>72</v>
      </c>
      <c r="AY233" s="235" t="s">
        <v>119</v>
      </c>
    </row>
    <row r="234" s="14" customFormat="1">
      <c r="A234" s="14"/>
      <c r="B234" s="236"/>
      <c r="C234" s="237"/>
      <c r="D234" s="226" t="s">
        <v>130</v>
      </c>
      <c r="E234" s="238" t="s">
        <v>19</v>
      </c>
      <c r="F234" s="239" t="s">
        <v>132</v>
      </c>
      <c r="G234" s="237"/>
      <c r="H234" s="238" t="s">
        <v>19</v>
      </c>
      <c r="I234" s="240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130</v>
      </c>
      <c r="AU234" s="245" t="s">
        <v>82</v>
      </c>
      <c r="AV234" s="14" t="s">
        <v>80</v>
      </c>
      <c r="AW234" s="14" t="s">
        <v>33</v>
      </c>
      <c r="AX234" s="14" t="s">
        <v>72</v>
      </c>
      <c r="AY234" s="245" t="s">
        <v>119</v>
      </c>
    </row>
    <row r="235" s="15" customFormat="1">
      <c r="A235" s="15"/>
      <c r="B235" s="246"/>
      <c r="C235" s="247"/>
      <c r="D235" s="226" t="s">
        <v>130</v>
      </c>
      <c r="E235" s="248" t="s">
        <v>19</v>
      </c>
      <c r="F235" s="249" t="s">
        <v>133</v>
      </c>
      <c r="G235" s="247"/>
      <c r="H235" s="250">
        <v>52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130</v>
      </c>
      <c r="AU235" s="256" t="s">
        <v>82</v>
      </c>
      <c r="AV235" s="15" t="s">
        <v>126</v>
      </c>
      <c r="AW235" s="15" t="s">
        <v>33</v>
      </c>
      <c r="AX235" s="15" t="s">
        <v>80</v>
      </c>
      <c r="AY235" s="256" t="s">
        <v>119</v>
      </c>
    </row>
    <row r="236" s="2" customFormat="1" ht="24.15" customHeight="1">
      <c r="A236" s="40"/>
      <c r="B236" s="41"/>
      <c r="C236" s="206" t="s">
        <v>315</v>
      </c>
      <c r="D236" s="206" t="s">
        <v>121</v>
      </c>
      <c r="E236" s="207" t="s">
        <v>316</v>
      </c>
      <c r="F236" s="208" t="s">
        <v>317</v>
      </c>
      <c r="G236" s="209" t="s">
        <v>232</v>
      </c>
      <c r="H236" s="210">
        <v>52</v>
      </c>
      <c r="I236" s="211"/>
      <c r="J236" s="212">
        <f>ROUND(I236*H236,2)</f>
        <v>0</v>
      </c>
      <c r="K236" s="208" t="s">
        <v>125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126</v>
      </c>
      <c r="AT236" s="217" t="s">
        <v>121</v>
      </c>
      <c r="AU236" s="217" t="s">
        <v>82</v>
      </c>
      <c r="AY236" s="19" t="s">
        <v>119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126</v>
      </c>
      <c r="BM236" s="217" t="s">
        <v>318</v>
      </c>
    </row>
    <row r="237" s="2" customFormat="1">
      <c r="A237" s="40"/>
      <c r="B237" s="41"/>
      <c r="C237" s="42"/>
      <c r="D237" s="219" t="s">
        <v>128</v>
      </c>
      <c r="E237" s="42"/>
      <c r="F237" s="220" t="s">
        <v>319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128</v>
      </c>
      <c r="AU237" s="19" t="s">
        <v>82</v>
      </c>
    </row>
    <row r="238" s="13" customFormat="1">
      <c r="A238" s="13"/>
      <c r="B238" s="224"/>
      <c r="C238" s="225"/>
      <c r="D238" s="226" t="s">
        <v>130</v>
      </c>
      <c r="E238" s="227" t="s">
        <v>19</v>
      </c>
      <c r="F238" s="228" t="s">
        <v>320</v>
      </c>
      <c r="G238" s="225"/>
      <c r="H238" s="229">
        <v>52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130</v>
      </c>
      <c r="AU238" s="235" t="s">
        <v>82</v>
      </c>
      <c r="AV238" s="13" t="s">
        <v>82</v>
      </c>
      <c r="AW238" s="13" t="s">
        <v>33</v>
      </c>
      <c r="AX238" s="13" t="s">
        <v>72</v>
      </c>
      <c r="AY238" s="235" t="s">
        <v>119</v>
      </c>
    </row>
    <row r="239" s="14" customFormat="1">
      <c r="A239" s="14"/>
      <c r="B239" s="236"/>
      <c r="C239" s="237"/>
      <c r="D239" s="226" t="s">
        <v>130</v>
      </c>
      <c r="E239" s="238" t="s">
        <v>19</v>
      </c>
      <c r="F239" s="239" t="s">
        <v>132</v>
      </c>
      <c r="G239" s="237"/>
      <c r="H239" s="238" t="s">
        <v>19</v>
      </c>
      <c r="I239" s="240"/>
      <c r="J239" s="237"/>
      <c r="K239" s="237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130</v>
      </c>
      <c r="AU239" s="245" t="s">
        <v>82</v>
      </c>
      <c r="AV239" s="14" t="s">
        <v>80</v>
      </c>
      <c r="AW239" s="14" t="s">
        <v>33</v>
      </c>
      <c r="AX239" s="14" t="s">
        <v>72</v>
      </c>
      <c r="AY239" s="245" t="s">
        <v>119</v>
      </c>
    </row>
    <row r="240" s="15" customFormat="1">
      <c r="A240" s="15"/>
      <c r="B240" s="246"/>
      <c r="C240" s="247"/>
      <c r="D240" s="226" t="s">
        <v>130</v>
      </c>
      <c r="E240" s="248" t="s">
        <v>19</v>
      </c>
      <c r="F240" s="249" t="s">
        <v>133</v>
      </c>
      <c r="G240" s="247"/>
      <c r="H240" s="250">
        <v>52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130</v>
      </c>
      <c r="AU240" s="256" t="s">
        <v>82</v>
      </c>
      <c r="AV240" s="15" t="s">
        <v>126</v>
      </c>
      <c r="AW240" s="15" t="s">
        <v>33</v>
      </c>
      <c r="AX240" s="15" t="s">
        <v>80</v>
      </c>
      <c r="AY240" s="256" t="s">
        <v>119</v>
      </c>
    </row>
    <row r="241" s="2" customFormat="1" ht="24.15" customHeight="1">
      <c r="A241" s="40"/>
      <c r="B241" s="41"/>
      <c r="C241" s="206" t="s">
        <v>321</v>
      </c>
      <c r="D241" s="206" t="s">
        <v>121</v>
      </c>
      <c r="E241" s="207" t="s">
        <v>322</v>
      </c>
      <c r="F241" s="208" t="s">
        <v>323</v>
      </c>
      <c r="G241" s="209" t="s">
        <v>124</v>
      </c>
      <c r="H241" s="210">
        <v>44.384999999999998</v>
      </c>
      <c r="I241" s="211"/>
      <c r="J241" s="212">
        <f>ROUND(I241*H241,2)</f>
        <v>0</v>
      </c>
      <c r="K241" s="208" t="s">
        <v>125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126</v>
      </c>
      <c r="AT241" s="217" t="s">
        <v>121</v>
      </c>
      <c r="AU241" s="217" t="s">
        <v>82</v>
      </c>
      <c r="AY241" s="19" t="s">
        <v>119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126</v>
      </c>
      <c r="BM241" s="217" t="s">
        <v>324</v>
      </c>
    </row>
    <row r="242" s="2" customFormat="1">
      <c r="A242" s="40"/>
      <c r="B242" s="41"/>
      <c r="C242" s="42"/>
      <c r="D242" s="219" t="s">
        <v>128</v>
      </c>
      <c r="E242" s="42"/>
      <c r="F242" s="220" t="s">
        <v>325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128</v>
      </c>
      <c r="AU242" s="19" t="s">
        <v>82</v>
      </c>
    </row>
    <row r="243" s="13" customFormat="1">
      <c r="A243" s="13"/>
      <c r="B243" s="224"/>
      <c r="C243" s="225"/>
      <c r="D243" s="226" t="s">
        <v>130</v>
      </c>
      <c r="E243" s="227" t="s">
        <v>19</v>
      </c>
      <c r="F243" s="228" t="s">
        <v>326</v>
      </c>
      <c r="G243" s="225"/>
      <c r="H243" s="229">
        <v>44.384999999999998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130</v>
      </c>
      <c r="AU243" s="235" t="s">
        <v>82</v>
      </c>
      <c r="AV243" s="13" t="s">
        <v>82</v>
      </c>
      <c r="AW243" s="13" t="s">
        <v>33</v>
      </c>
      <c r="AX243" s="13" t="s">
        <v>72</v>
      </c>
      <c r="AY243" s="235" t="s">
        <v>119</v>
      </c>
    </row>
    <row r="244" s="14" customFormat="1">
      <c r="A244" s="14"/>
      <c r="B244" s="236"/>
      <c r="C244" s="237"/>
      <c r="D244" s="226" t="s">
        <v>130</v>
      </c>
      <c r="E244" s="238" t="s">
        <v>19</v>
      </c>
      <c r="F244" s="239" t="s">
        <v>132</v>
      </c>
      <c r="G244" s="237"/>
      <c r="H244" s="238" t="s">
        <v>19</v>
      </c>
      <c r="I244" s="240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130</v>
      </c>
      <c r="AU244" s="245" t="s">
        <v>82</v>
      </c>
      <c r="AV244" s="14" t="s">
        <v>80</v>
      </c>
      <c r="AW244" s="14" t="s">
        <v>33</v>
      </c>
      <c r="AX244" s="14" t="s">
        <v>72</v>
      </c>
      <c r="AY244" s="245" t="s">
        <v>119</v>
      </c>
    </row>
    <row r="245" s="15" customFormat="1">
      <c r="A245" s="15"/>
      <c r="B245" s="246"/>
      <c r="C245" s="247"/>
      <c r="D245" s="226" t="s">
        <v>130</v>
      </c>
      <c r="E245" s="248" t="s">
        <v>19</v>
      </c>
      <c r="F245" s="249" t="s">
        <v>133</v>
      </c>
      <c r="G245" s="247"/>
      <c r="H245" s="250">
        <v>44.384999999999998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130</v>
      </c>
      <c r="AU245" s="256" t="s">
        <v>82</v>
      </c>
      <c r="AV245" s="15" t="s">
        <v>126</v>
      </c>
      <c r="AW245" s="15" t="s">
        <v>33</v>
      </c>
      <c r="AX245" s="15" t="s">
        <v>80</v>
      </c>
      <c r="AY245" s="256" t="s">
        <v>119</v>
      </c>
    </row>
    <row r="246" s="2" customFormat="1" ht="24.15" customHeight="1">
      <c r="A246" s="40"/>
      <c r="B246" s="41"/>
      <c r="C246" s="206" t="s">
        <v>327</v>
      </c>
      <c r="D246" s="206" t="s">
        <v>121</v>
      </c>
      <c r="E246" s="207" t="s">
        <v>328</v>
      </c>
      <c r="F246" s="208" t="s">
        <v>329</v>
      </c>
      <c r="G246" s="209" t="s">
        <v>232</v>
      </c>
      <c r="H246" s="210">
        <v>40</v>
      </c>
      <c r="I246" s="211"/>
      <c r="J246" s="212">
        <f>ROUND(I246*H246,2)</f>
        <v>0</v>
      </c>
      <c r="K246" s="208" t="s">
        <v>125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8.0000000000000007E-05</v>
      </c>
      <c r="R246" s="215">
        <f>Q246*H246</f>
        <v>0.0032000000000000002</v>
      </c>
      <c r="S246" s="215">
        <v>0.017999999999999999</v>
      </c>
      <c r="T246" s="216">
        <f>S246*H246</f>
        <v>0.71999999999999997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126</v>
      </c>
      <c r="AT246" s="217" t="s">
        <v>121</v>
      </c>
      <c r="AU246" s="217" t="s">
        <v>82</v>
      </c>
      <c r="AY246" s="19" t="s">
        <v>119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126</v>
      </c>
      <c r="BM246" s="217" t="s">
        <v>330</v>
      </c>
    </row>
    <row r="247" s="2" customFormat="1">
      <c r="A247" s="40"/>
      <c r="B247" s="41"/>
      <c r="C247" s="42"/>
      <c r="D247" s="219" t="s">
        <v>128</v>
      </c>
      <c r="E247" s="42"/>
      <c r="F247" s="220" t="s">
        <v>331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128</v>
      </c>
      <c r="AU247" s="19" t="s">
        <v>82</v>
      </c>
    </row>
    <row r="248" s="13" customFormat="1">
      <c r="A248" s="13"/>
      <c r="B248" s="224"/>
      <c r="C248" s="225"/>
      <c r="D248" s="226" t="s">
        <v>130</v>
      </c>
      <c r="E248" s="227" t="s">
        <v>19</v>
      </c>
      <c r="F248" s="228" t="s">
        <v>194</v>
      </c>
      <c r="G248" s="225"/>
      <c r="H248" s="229">
        <v>40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130</v>
      </c>
      <c r="AU248" s="235" t="s">
        <v>82</v>
      </c>
      <c r="AV248" s="13" t="s">
        <v>82</v>
      </c>
      <c r="AW248" s="13" t="s">
        <v>33</v>
      </c>
      <c r="AX248" s="13" t="s">
        <v>72</v>
      </c>
      <c r="AY248" s="235" t="s">
        <v>119</v>
      </c>
    </row>
    <row r="249" s="15" customFormat="1">
      <c r="A249" s="15"/>
      <c r="B249" s="246"/>
      <c r="C249" s="247"/>
      <c r="D249" s="226" t="s">
        <v>130</v>
      </c>
      <c r="E249" s="248" t="s">
        <v>19</v>
      </c>
      <c r="F249" s="249" t="s">
        <v>133</v>
      </c>
      <c r="G249" s="247"/>
      <c r="H249" s="250">
        <v>40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130</v>
      </c>
      <c r="AU249" s="256" t="s">
        <v>82</v>
      </c>
      <c r="AV249" s="15" t="s">
        <v>126</v>
      </c>
      <c r="AW249" s="15" t="s">
        <v>33</v>
      </c>
      <c r="AX249" s="15" t="s">
        <v>80</v>
      </c>
      <c r="AY249" s="256" t="s">
        <v>119</v>
      </c>
    </row>
    <row r="250" s="2" customFormat="1" ht="37.8" customHeight="1">
      <c r="A250" s="40"/>
      <c r="B250" s="41"/>
      <c r="C250" s="206" t="s">
        <v>332</v>
      </c>
      <c r="D250" s="206" t="s">
        <v>121</v>
      </c>
      <c r="E250" s="207" t="s">
        <v>333</v>
      </c>
      <c r="F250" s="208" t="s">
        <v>334</v>
      </c>
      <c r="G250" s="209" t="s">
        <v>232</v>
      </c>
      <c r="H250" s="210">
        <v>12</v>
      </c>
      <c r="I250" s="211"/>
      <c r="J250" s="212">
        <f>ROUND(I250*H250,2)</f>
        <v>0</v>
      </c>
      <c r="K250" s="208" t="s">
        <v>125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0.00029</v>
      </c>
      <c r="R250" s="215">
        <f>Q250*H250</f>
        <v>0.00348</v>
      </c>
      <c r="S250" s="215">
        <v>0.053999999999999999</v>
      </c>
      <c r="T250" s="216">
        <f>S250*H250</f>
        <v>0.64800000000000002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126</v>
      </c>
      <c r="AT250" s="217" t="s">
        <v>121</v>
      </c>
      <c r="AU250" s="217" t="s">
        <v>82</v>
      </c>
      <c r="AY250" s="19" t="s">
        <v>119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126</v>
      </c>
      <c r="BM250" s="217" t="s">
        <v>335</v>
      </c>
    </row>
    <row r="251" s="2" customFormat="1">
      <c r="A251" s="40"/>
      <c r="B251" s="41"/>
      <c r="C251" s="42"/>
      <c r="D251" s="219" t="s">
        <v>128</v>
      </c>
      <c r="E251" s="42"/>
      <c r="F251" s="220" t="s">
        <v>336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128</v>
      </c>
      <c r="AU251" s="19" t="s">
        <v>82</v>
      </c>
    </row>
    <row r="252" s="13" customFormat="1">
      <c r="A252" s="13"/>
      <c r="B252" s="224"/>
      <c r="C252" s="225"/>
      <c r="D252" s="226" t="s">
        <v>130</v>
      </c>
      <c r="E252" s="227" t="s">
        <v>19</v>
      </c>
      <c r="F252" s="228" t="s">
        <v>195</v>
      </c>
      <c r="G252" s="225"/>
      <c r="H252" s="229">
        <v>12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130</v>
      </c>
      <c r="AU252" s="235" t="s">
        <v>82</v>
      </c>
      <c r="AV252" s="13" t="s">
        <v>82</v>
      </c>
      <c r="AW252" s="13" t="s">
        <v>33</v>
      </c>
      <c r="AX252" s="13" t="s">
        <v>72</v>
      </c>
      <c r="AY252" s="235" t="s">
        <v>119</v>
      </c>
    </row>
    <row r="253" s="15" customFormat="1">
      <c r="A253" s="15"/>
      <c r="B253" s="246"/>
      <c r="C253" s="247"/>
      <c r="D253" s="226" t="s">
        <v>130</v>
      </c>
      <c r="E253" s="248" t="s">
        <v>19</v>
      </c>
      <c r="F253" s="249" t="s">
        <v>133</v>
      </c>
      <c r="G253" s="247"/>
      <c r="H253" s="250">
        <v>12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130</v>
      </c>
      <c r="AU253" s="256" t="s">
        <v>82</v>
      </c>
      <c r="AV253" s="15" t="s">
        <v>126</v>
      </c>
      <c r="AW253" s="15" t="s">
        <v>33</v>
      </c>
      <c r="AX253" s="15" t="s">
        <v>80</v>
      </c>
      <c r="AY253" s="256" t="s">
        <v>119</v>
      </c>
    </row>
    <row r="254" s="2" customFormat="1" ht="24.15" customHeight="1">
      <c r="A254" s="40"/>
      <c r="B254" s="41"/>
      <c r="C254" s="206" t="s">
        <v>337</v>
      </c>
      <c r="D254" s="206" t="s">
        <v>121</v>
      </c>
      <c r="E254" s="207" t="s">
        <v>338</v>
      </c>
      <c r="F254" s="208" t="s">
        <v>339</v>
      </c>
      <c r="G254" s="209" t="s">
        <v>124</v>
      </c>
      <c r="H254" s="210">
        <v>52.463000000000001</v>
      </c>
      <c r="I254" s="211"/>
      <c r="J254" s="212">
        <f>ROUND(I254*H254,2)</f>
        <v>0</v>
      </c>
      <c r="K254" s="208" t="s">
        <v>125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0.066000000000000003</v>
      </c>
      <c r="T254" s="216">
        <f>S254*H254</f>
        <v>3.462558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126</v>
      </c>
      <c r="AT254" s="217" t="s">
        <v>121</v>
      </c>
      <c r="AU254" s="217" t="s">
        <v>82</v>
      </c>
      <c r="AY254" s="19" t="s">
        <v>119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126</v>
      </c>
      <c r="BM254" s="217" t="s">
        <v>340</v>
      </c>
    </row>
    <row r="255" s="2" customFormat="1">
      <c r="A255" s="40"/>
      <c r="B255" s="41"/>
      <c r="C255" s="42"/>
      <c r="D255" s="219" t="s">
        <v>128</v>
      </c>
      <c r="E255" s="42"/>
      <c r="F255" s="220" t="s">
        <v>341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128</v>
      </c>
      <c r="AU255" s="19" t="s">
        <v>82</v>
      </c>
    </row>
    <row r="256" s="13" customFormat="1">
      <c r="A256" s="13"/>
      <c r="B256" s="224"/>
      <c r="C256" s="225"/>
      <c r="D256" s="226" t="s">
        <v>130</v>
      </c>
      <c r="E256" s="227" t="s">
        <v>19</v>
      </c>
      <c r="F256" s="228" t="s">
        <v>342</v>
      </c>
      <c r="G256" s="225"/>
      <c r="H256" s="229">
        <v>17.213000000000001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130</v>
      </c>
      <c r="AU256" s="235" t="s">
        <v>82</v>
      </c>
      <c r="AV256" s="13" t="s">
        <v>82</v>
      </c>
      <c r="AW256" s="13" t="s">
        <v>33</v>
      </c>
      <c r="AX256" s="13" t="s">
        <v>72</v>
      </c>
      <c r="AY256" s="235" t="s">
        <v>119</v>
      </c>
    </row>
    <row r="257" s="13" customFormat="1">
      <c r="A257" s="13"/>
      <c r="B257" s="224"/>
      <c r="C257" s="225"/>
      <c r="D257" s="226" t="s">
        <v>130</v>
      </c>
      <c r="E257" s="227" t="s">
        <v>19</v>
      </c>
      <c r="F257" s="228" t="s">
        <v>343</v>
      </c>
      <c r="G257" s="225"/>
      <c r="H257" s="229">
        <v>10.125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130</v>
      </c>
      <c r="AU257" s="235" t="s">
        <v>82</v>
      </c>
      <c r="AV257" s="13" t="s">
        <v>82</v>
      </c>
      <c r="AW257" s="13" t="s">
        <v>33</v>
      </c>
      <c r="AX257" s="13" t="s">
        <v>72</v>
      </c>
      <c r="AY257" s="235" t="s">
        <v>119</v>
      </c>
    </row>
    <row r="258" s="13" customFormat="1">
      <c r="A258" s="13"/>
      <c r="B258" s="224"/>
      <c r="C258" s="225"/>
      <c r="D258" s="226" t="s">
        <v>130</v>
      </c>
      <c r="E258" s="227" t="s">
        <v>19</v>
      </c>
      <c r="F258" s="228" t="s">
        <v>344</v>
      </c>
      <c r="G258" s="225"/>
      <c r="H258" s="229">
        <v>15.074999999999999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130</v>
      </c>
      <c r="AU258" s="235" t="s">
        <v>82</v>
      </c>
      <c r="AV258" s="13" t="s">
        <v>82</v>
      </c>
      <c r="AW258" s="13" t="s">
        <v>33</v>
      </c>
      <c r="AX258" s="13" t="s">
        <v>72</v>
      </c>
      <c r="AY258" s="235" t="s">
        <v>119</v>
      </c>
    </row>
    <row r="259" s="13" customFormat="1">
      <c r="A259" s="13"/>
      <c r="B259" s="224"/>
      <c r="C259" s="225"/>
      <c r="D259" s="226" t="s">
        <v>130</v>
      </c>
      <c r="E259" s="227" t="s">
        <v>19</v>
      </c>
      <c r="F259" s="228" t="s">
        <v>345</v>
      </c>
      <c r="G259" s="225"/>
      <c r="H259" s="229">
        <v>10.050000000000001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130</v>
      </c>
      <c r="AU259" s="235" t="s">
        <v>82</v>
      </c>
      <c r="AV259" s="13" t="s">
        <v>82</v>
      </c>
      <c r="AW259" s="13" t="s">
        <v>33</v>
      </c>
      <c r="AX259" s="13" t="s">
        <v>72</v>
      </c>
      <c r="AY259" s="235" t="s">
        <v>119</v>
      </c>
    </row>
    <row r="260" s="14" customFormat="1">
      <c r="A260" s="14"/>
      <c r="B260" s="236"/>
      <c r="C260" s="237"/>
      <c r="D260" s="226" t="s">
        <v>130</v>
      </c>
      <c r="E260" s="238" t="s">
        <v>19</v>
      </c>
      <c r="F260" s="239" t="s">
        <v>346</v>
      </c>
      <c r="G260" s="237"/>
      <c r="H260" s="238" t="s">
        <v>19</v>
      </c>
      <c r="I260" s="240"/>
      <c r="J260" s="237"/>
      <c r="K260" s="237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130</v>
      </c>
      <c r="AU260" s="245" t="s">
        <v>82</v>
      </c>
      <c r="AV260" s="14" t="s">
        <v>80</v>
      </c>
      <c r="AW260" s="14" t="s">
        <v>33</v>
      </c>
      <c r="AX260" s="14" t="s">
        <v>72</v>
      </c>
      <c r="AY260" s="245" t="s">
        <v>119</v>
      </c>
    </row>
    <row r="261" s="15" customFormat="1">
      <c r="A261" s="15"/>
      <c r="B261" s="246"/>
      <c r="C261" s="247"/>
      <c r="D261" s="226" t="s">
        <v>130</v>
      </c>
      <c r="E261" s="248" t="s">
        <v>19</v>
      </c>
      <c r="F261" s="249" t="s">
        <v>133</v>
      </c>
      <c r="G261" s="247"/>
      <c r="H261" s="250">
        <v>52.462999999999994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130</v>
      </c>
      <c r="AU261" s="256" t="s">
        <v>82</v>
      </c>
      <c r="AV261" s="15" t="s">
        <v>126</v>
      </c>
      <c r="AW261" s="15" t="s">
        <v>33</v>
      </c>
      <c r="AX261" s="15" t="s">
        <v>80</v>
      </c>
      <c r="AY261" s="256" t="s">
        <v>119</v>
      </c>
    </row>
    <row r="262" s="2" customFormat="1" ht="24.15" customHeight="1">
      <c r="A262" s="40"/>
      <c r="B262" s="41"/>
      <c r="C262" s="206" t="s">
        <v>347</v>
      </c>
      <c r="D262" s="206" t="s">
        <v>121</v>
      </c>
      <c r="E262" s="207" t="s">
        <v>348</v>
      </c>
      <c r="F262" s="208" t="s">
        <v>349</v>
      </c>
      <c r="G262" s="209" t="s">
        <v>124</v>
      </c>
      <c r="H262" s="210">
        <v>11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0.070000000000000007</v>
      </c>
      <c r="T262" s="216">
        <f>S262*H262</f>
        <v>0.77000000000000002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126</v>
      </c>
      <c r="AT262" s="217" t="s">
        <v>121</v>
      </c>
      <c r="AU262" s="217" t="s">
        <v>82</v>
      </c>
      <c r="AY262" s="19" t="s">
        <v>119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126</v>
      </c>
      <c r="BM262" s="217" t="s">
        <v>350</v>
      </c>
    </row>
    <row r="263" s="13" customFormat="1">
      <c r="A263" s="13"/>
      <c r="B263" s="224"/>
      <c r="C263" s="225"/>
      <c r="D263" s="226" t="s">
        <v>130</v>
      </c>
      <c r="E263" s="227" t="s">
        <v>19</v>
      </c>
      <c r="F263" s="228" t="s">
        <v>188</v>
      </c>
      <c r="G263" s="225"/>
      <c r="H263" s="229">
        <v>11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130</v>
      </c>
      <c r="AU263" s="235" t="s">
        <v>82</v>
      </c>
      <c r="AV263" s="13" t="s">
        <v>82</v>
      </c>
      <c r="AW263" s="13" t="s">
        <v>33</v>
      </c>
      <c r="AX263" s="13" t="s">
        <v>72</v>
      </c>
      <c r="AY263" s="235" t="s">
        <v>119</v>
      </c>
    </row>
    <row r="264" s="14" customFormat="1">
      <c r="A264" s="14"/>
      <c r="B264" s="236"/>
      <c r="C264" s="237"/>
      <c r="D264" s="226" t="s">
        <v>130</v>
      </c>
      <c r="E264" s="238" t="s">
        <v>19</v>
      </c>
      <c r="F264" s="239" t="s">
        <v>132</v>
      </c>
      <c r="G264" s="237"/>
      <c r="H264" s="238" t="s">
        <v>19</v>
      </c>
      <c r="I264" s="240"/>
      <c r="J264" s="237"/>
      <c r="K264" s="237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130</v>
      </c>
      <c r="AU264" s="245" t="s">
        <v>82</v>
      </c>
      <c r="AV264" s="14" t="s">
        <v>80</v>
      </c>
      <c r="AW264" s="14" t="s">
        <v>33</v>
      </c>
      <c r="AX264" s="14" t="s">
        <v>72</v>
      </c>
      <c r="AY264" s="245" t="s">
        <v>119</v>
      </c>
    </row>
    <row r="265" s="15" customFormat="1">
      <c r="A265" s="15"/>
      <c r="B265" s="246"/>
      <c r="C265" s="247"/>
      <c r="D265" s="226" t="s">
        <v>130</v>
      </c>
      <c r="E265" s="248" t="s">
        <v>19</v>
      </c>
      <c r="F265" s="249" t="s">
        <v>133</v>
      </c>
      <c r="G265" s="247"/>
      <c r="H265" s="250">
        <v>11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130</v>
      </c>
      <c r="AU265" s="256" t="s">
        <v>82</v>
      </c>
      <c r="AV265" s="15" t="s">
        <v>126</v>
      </c>
      <c r="AW265" s="15" t="s">
        <v>33</v>
      </c>
      <c r="AX265" s="15" t="s">
        <v>80</v>
      </c>
      <c r="AY265" s="256" t="s">
        <v>119</v>
      </c>
    </row>
    <row r="266" s="2" customFormat="1" ht="33" customHeight="1">
      <c r="A266" s="40"/>
      <c r="B266" s="41"/>
      <c r="C266" s="206" t="s">
        <v>351</v>
      </c>
      <c r="D266" s="206" t="s">
        <v>121</v>
      </c>
      <c r="E266" s="207" t="s">
        <v>352</v>
      </c>
      <c r="F266" s="208" t="s">
        <v>353</v>
      </c>
      <c r="G266" s="209" t="s">
        <v>124</v>
      </c>
      <c r="H266" s="210">
        <v>11</v>
      </c>
      <c r="I266" s="211"/>
      <c r="J266" s="212">
        <f>ROUND(I266*H266,2)</f>
        <v>0</v>
      </c>
      <c r="K266" s="208" t="s">
        <v>125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0.038850000000000003</v>
      </c>
      <c r="R266" s="215">
        <f>Q266*H266</f>
        <v>0.42735000000000001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126</v>
      </c>
      <c r="AT266" s="217" t="s">
        <v>121</v>
      </c>
      <c r="AU266" s="217" t="s">
        <v>82</v>
      </c>
      <c r="AY266" s="19" t="s">
        <v>119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126</v>
      </c>
      <c r="BM266" s="217" t="s">
        <v>354</v>
      </c>
    </row>
    <row r="267" s="2" customFormat="1">
      <c r="A267" s="40"/>
      <c r="B267" s="41"/>
      <c r="C267" s="42"/>
      <c r="D267" s="219" t="s">
        <v>128</v>
      </c>
      <c r="E267" s="42"/>
      <c r="F267" s="220" t="s">
        <v>355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128</v>
      </c>
      <c r="AU267" s="19" t="s">
        <v>82</v>
      </c>
    </row>
    <row r="268" s="13" customFormat="1">
      <c r="A268" s="13"/>
      <c r="B268" s="224"/>
      <c r="C268" s="225"/>
      <c r="D268" s="226" t="s">
        <v>130</v>
      </c>
      <c r="E268" s="227" t="s">
        <v>19</v>
      </c>
      <c r="F268" s="228" t="s">
        <v>188</v>
      </c>
      <c r="G268" s="225"/>
      <c r="H268" s="229">
        <v>11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130</v>
      </c>
      <c r="AU268" s="235" t="s">
        <v>82</v>
      </c>
      <c r="AV268" s="13" t="s">
        <v>82</v>
      </c>
      <c r="AW268" s="13" t="s">
        <v>33</v>
      </c>
      <c r="AX268" s="13" t="s">
        <v>72</v>
      </c>
      <c r="AY268" s="235" t="s">
        <v>119</v>
      </c>
    </row>
    <row r="269" s="14" customFormat="1">
      <c r="A269" s="14"/>
      <c r="B269" s="236"/>
      <c r="C269" s="237"/>
      <c r="D269" s="226" t="s">
        <v>130</v>
      </c>
      <c r="E269" s="238" t="s">
        <v>19</v>
      </c>
      <c r="F269" s="239" t="s">
        <v>356</v>
      </c>
      <c r="G269" s="237"/>
      <c r="H269" s="238" t="s">
        <v>19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130</v>
      </c>
      <c r="AU269" s="245" t="s">
        <v>82</v>
      </c>
      <c r="AV269" s="14" t="s">
        <v>80</v>
      </c>
      <c r="AW269" s="14" t="s">
        <v>33</v>
      </c>
      <c r="AX269" s="14" t="s">
        <v>72</v>
      </c>
      <c r="AY269" s="245" t="s">
        <v>119</v>
      </c>
    </row>
    <row r="270" s="15" customFormat="1">
      <c r="A270" s="15"/>
      <c r="B270" s="246"/>
      <c r="C270" s="247"/>
      <c r="D270" s="226" t="s">
        <v>130</v>
      </c>
      <c r="E270" s="248" t="s">
        <v>19</v>
      </c>
      <c r="F270" s="249" t="s">
        <v>133</v>
      </c>
      <c r="G270" s="247"/>
      <c r="H270" s="250">
        <v>11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130</v>
      </c>
      <c r="AU270" s="256" t="s">
        <v>82</v>
      </c>
      <c r="AV270" s="15" t="s">
        <v>126</v>
      </c>
      <c r="AW270" s="15" t="s">
        <v>33</v>
      </c>
      <c r="AX270" s="15" t="s">
        <v>80</v>
      </c>
      <c r="AY270" s="256" t="s">
        <v>119</v>
      </c>
    </row>
    <row r="271" s="2" customFormat="1" ht="24.15" customHeight="1">
      <c r="A271" s="40"/>
      <c r="B271" s="41"/>
      <c r="C271" s="206" t="s">
        <v>194</v>
      </c>
      <c r="D271" s="206" t="s">
        <v>121</v>
      </c>
      <c r="E271" s="207" t="s">
        <v>357</v>
      </c>
      <c r="F271" s="208" t="s">
        <v>358</v>
      </c>
      <c r="G271" s="209" t="s">
        <v>124</v>
      </c>
      <c r="H271" s="210">
        <v>63.463000000000001</v>
      </c>
      <c r="I271" s="211"/>
      <c r="J271" s="212">
        <f>ROUND(I271*H271,2)</f>
        <v>0</v>
      </c>
      <c r="K271" s="208" t="s">
        <v>125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0.01</v>
      </c>
      <c r="R271" s="215">
        <f>Q271*H271</f>
        <v>0.63463000000000003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126</v>
      </c>
      <c r="AT271" s="217" t="s">
        <v>121</v>
      </c>
      <c r="AU271" s="217" t="s">
        <v>82</v>
      </c>
      <c r="AY271" s="19" t="s">
        <v>119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126</v>
      </c>
      <c r="BM271" s="217" t="s">
        <v>359</v>
      </c>
    </row>
    <row r="272" s="2" customFormat="1">
      <c r="A272" s="40"/>
      <c r="B272" s="41"/>
      <c r="C272" s="42"/>
      <c r="D272" s="219" t="s">
        <v>128</v>
      </c>
      <c r="E272" s="42"/>
      <c r="F272" s="220" t="s">
        <v>360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128</v>
      </c>
      <c r="AU272" s="19" t="s">
        <v>82</v>
      </c>
    </row>
    <row r="273" s="13" customFormat="1">
      <c r="A273" s="13"/>
      <c r="B273" s="224"/>
      <c r="C273" s="225"/>
      <c r="D273" s="226" t="s">
        <v>130</v>
      </c>
      <c r="E273" s="227" t="s">
        <v>19</v>
      </c>
      <c r="F273" s="228" t="s">
        <v>361</v>
      </c>
      <c r="G273" s="225"/>
      <c r="H273" s="229">
        <v>52.463000000000001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130</v>
      </c>
      <c r="AU273" s="235" t="s">
        <v>82</v>
      </c>
      <c r="AV273" s="13" t="s">
        <v>82</v>
      </c>
      <c r="AW273" s="13" t="s">
        <v>33</v>
      </c>
      <c r="AX273" s="13" t="s">
        <v>72</v>
      </c>
      <c r="AY273" s="235" t="s">
        <v>119</v>
      </c>
    </row>
    <row r="274" s="13" customFormat="1">
      <c r="A274" s="13"/>
      <c r="B274" s="224"/>
      <c r="C274" s="225"/>
      <c r="D274" s="226" t="s">
        <v>130</v>
      </c>
      <c r="E274" s="227" t="s">
        <v>19</v>
      </c>
      <c r="F274" s="228" t="s">
        <v>188</v>
      </c>
      <c r="G274" s="225"/>
      <c r="H274" s="229">
        <v>11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130</v>
      </c>
      <c r="AU274" s="235" t="s">
        <v>82</v>
      </c>
      <c r="AV274" s="13" t="s">
        <v>82</v>
      </c>
      <c r="AW274" s="13" t="s">
        <v>33</v>
      </c>
      <c r="AX274" s="13" t="s">
        <v>72</v>
      </c>
      <c r="AY274" s="235" t="s">
        <v>119</v>
      </c>
    </row>
    <row r="275" s="14" customFormat="1">
      <c r="A275" s="14"/>
      <c r="B275" s="236"/>
      <c r="C275" s="237"/>
      <c r="D275" s="226" t="s">
        <v>130</v>
      </c>
      <c r="E275" s="238" t="s">
        <v>19</v>
      </c>
      <c r="F275" s="239" t="s">
        <v>132</v>
      </c>
      <c r="G275" s="237"/>
      <c r="H275" s="238" t="s">
        <v>19</v>
      </c>
      <c r="I275" s="240"/>
      <c r="J275" s="237"/>
      <c r="K275" s="237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130</v>
      </c>
      <c r="AU275" s="245" t="s">
        <v>82</v>
      </c>
      <c r="AV275" s="14" t="s">
        <v>80</v>
      </c>
      <c r="AW275" s="14" t="s">
        <v>33</v>
      </c>
      <c r="AX275" s="14" t="s">
        <v>72</v>
      </c>
      <c r="AY275" s="245" t="s">
        <v>119</v>
      </c>
    </row>
    <row r="276" s="15" customFormat="1">
      <c r="A276" s="15"/>
      <c r="B276" s="246"/>
      <c r="C276" s="247"/>
      <c r="D276" s="226" t="s">
        <v>130</v>
      </c>
      <c r="E276" s="248" t="s">
        <v>19</v>
      </c>
      <c r="F276" s="249" t="s">
        <v>133</v>
      </c>
      <c r="G276" s="247"/>
      <c r="H276" s="250">
        <v>63.463000000000001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130</v>
      </c>
      <c r="AU276" s="256" t="s">
        <v>82</v>
      </c>
      <c r="AV276" s="15" t="s">
        <v>126</v>
      </c>
      <c r="AW276" s="15" t="s">
        <v>33</v>
      </c>
      <c r="AX276" s="15" t="s">
        <v>80</v>
      </c>
      <c r="AY276" s="256" t="s">
        <v>119</v>
      </c>
    </row>
    <row r="277" s="2" customFormat="1" ht="24.15" customHeight="1">
      <c r="A277" s="40"/>
      <c r="B277" s="41"/>
      <c r="C277" s="206" t="s">
        <v>362</v>
      </c>
      <c r="D277" s="206" t="s">
        <v>121</v>
      </c>
      <c r="E277" s="207" t="s">
        <v>363</v>
      </c>
      <c r="F277" s="208" t="s">
        <v>364</v>
      </c>
      <c r="G277" s="209" t="s">
        <v>124</v>
      </c>
      <c r="H277" s="210">
        <v>11</v>
      </c>
      <c r="I277" s="211"/>
      <c r="J277" s="212">
        <f>ROUND(I277*H277,2)</f>
        <v>0</v>
      </c>
      <c r="K277" s="208" t="s">
        <v>125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0.0030300000000000001</v>
      </c>
      <c r="R277" s="215">
        <f>Q277*H277</f>
        <v>0.033329999999999999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126</v>
      </c>
      <c r="AT277" s="217" t="s">
        <v>121</v>
      </c>
      <c r="AU277" s="217" t="s">
        <v>82</v>
      </c>
      <c r="AY277" s="19" t="s">
        <v>119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126</v>
      </c>
      <c r="BM277" s="217" t="s">
        <v>365</v>
      </c>
    </row>
    <row r="278" s="2" customFormat="1">
      <c r="A278" s="40"/>
      <c r="B278" s="41"/>
      <c r="C278" s="42"/>
      <c r="D278" s="219" t="s">
        <v>128</v>
      </c>
      <c r="E278" s="42"/>
      <c r="F278" s="220" t="s">
        <v>366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128</v>
      </c>
      <c r="AU278" s="19" t="s">
        <v>82</v>
      </c>
    </row>
    <row r="279" s="12" customFormat="1" ht="22.8" customHeight="1">
      <c r="A279" s="12"/>
      <c r="B279" s="190"/>
      <c r="C279" s="191"/>
      <c r="D279" s="192" t="s">
        <v>71</v>
      </c>
      <c r="E279" s="204" t="s">
        <v>367</v>
      </c>
      <c r="F279" s="204" t="s">
        <v>368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SUM(P280:P316)</f>
        <v>0</v>
      </c>
      <c r="Q279" s="198"/>
      <c r="R279" s="199">
        <f>SUM(R280:R316)</f>
        <v>0</v>
      </c>
      <c r="S279" s="198"/>
      <c r="T279" s="200">
        <f>SUM(T280:T316)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80</v>
      </c>
      <c r="AT279" s="202" t="s">
        <v>71</v>
      </c>
      <c r="AU279" s="202" t="s">
        <v>80</v>
      </c>
      <c r="AY279" s="201" t="s">
        <v>119</v>
      </c>
      <c r="BK279" s="203">
        <f>SUM(BK280:BK316)</f>
        <v>0</v>
      </c>
    </row>
    <row r="280" s="2" customFormat="1" ht="37.8" customHeight="1">
      <c r="A280" s="40"/>
      <c r="B280" s="41"/>
      <c r="C280" s="206" t="s">
        <v>292</v>
      </c>
      <c r="D280" s="206" t="s">
        <v>121</v>
      </c>
      <c r="E280" s="207" t="s">
        <v>369</v>
      </c>
      <c r="F280" s="208" t="s">
        <v>370</v>
      </c>
      <c r="G280" s="209" t="s">
        <v>172</v>
      </c>
      <c r="H280" s="210">
        <v>2.2869999999999999</v>
      </c>
      <c r="I280" s="211"/>
      <c r="J280" s="212">
        <f>ROUND(I280*H280,2)</f>
        <v>0</v>
      </c>
      <c r="K280" s="208" t="s">
        <v>125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126</v>
      </c>
      <c r="AT280" s="217" t="s">
        <v>121</v>
      </c>
      <c r="AU280" s="217" t="s">
        <v>82</v>
      </c>
      <c r="AY280" s="19" t="s">
        <v>119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126</v>
      </c>
      <c r="BM280" s="217" t="s">
        <v>371</v>
      </c>
    </row>
    <row r="281" s="2" customFormat="1">
      <c r="A281" s="40"/>
      <c r="B281" s="41"/>
      <c r="C281" s="42"/>
      <c r="D281" s="219" t="s">
        <v>128</v>
      </c>
      <c r="E281" s="42"/>
      <c r="F281" s="220" t="s">
        <v>372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128</v>
      </c>
      <c r="AU281" s="19" t="s">
        <v>82</v>
      </c>
    </row>
    <row r="282" s="13" customFormat="1">
      <c r="A282" s="13"/>
      <c r="B282" s="224"/>
      <c r="C282" s="225"/>
      <c r="D282" s="226" t="s">
        <v>130</v>
      </c>
      <c r="E282" s="227" t="s">
        <v>19</v>
      </c>
      <c r="F282" s="228" t="s">
        <v>373</v>
      </c>
      <c r="G282" s="225"/>
      <c r="H282" s="229">
        <v>2.2869999999999999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130</v>
      </c>
      <c r="AU282" s="235" t="s">
        <v>82</v>
      </c>
      <c r="AV282" s="13" t="s">
        <v>82</v>
      </c>
      <c r="AW282" s="13" t="s">
        <v>33</v>
      </c>
      <c r="AX282" s="13" t="s">
        <v>72</v>
      </c>
      <c r="AY282" s="235" t="s">
        <v>119</v>
      </c>
    </row>
    <row r="283" s="14" customFormat="1">
      <c r="A283" s="14"/>
      <c r="B283" s="236"/>
      <c r="C283" s="237"/>
      <c r="D283" s="226" t="s">
        <v>130</v>
      </c>
      <c r="E283" s="238" t="s">
        <v>19</v>
      </c>
      <c r="F283" s="239" t="s">
        <v>374</v>
      </c>
      <c r="G283" s="237"/>
      <c r="H283" s="238" t="s">
        <v>19</v>
      </c>
      <c r="I283" s="240"/>
      <c r="J283" s="237"/>
      <c r="K283" s="237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130</v>
      </c>
      <c r="AU283" s="245" t="s">
        <v>82</v>
      </c>
      <c r="AV283" s="14" t="s">
        <v>80</v>
      </c>
      <c r="AW283" s="14" t="s">
        <v>33</v>
      </c>
      <c r="AX283" s="14" t="s">
        <v>72</v>
      </c>
      <c r="AY283" s="245" t="s">
        <v>119</v>
      </c>
    </row>
    <row r="284" s="15" customFormat="1">
      <c r="A284" s="15"/>
      <c r="B284" s="246"/>
      <c r="C284" s="247"/>
      <c r="D284" s="226" t="s">
        <v>130</v>
      </c>
      <c r="E284" s="248" t="s">
        <v>19</v>
      </c>
      <c r="F284" s="249" t="s">
        <v>133</v>
      </c>
      <c r="G284" s="247"/>
      <c r="H284" s="250">
        <v>2.2869999999999999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130</v>
      </c>
      <c r="AU284" s="256" t="s">
        <v>82</v>
      </c>
      <c r="AV284" s="15" t="s">
        <v>126</v>
      </c>
      <c r="AW284" s="15" t="s">
        <v>33</v>
      </c>
      <c r="AX284" s="15" t="s">
        <v>80</v>
      </c>
      <c r="AY284" s="256" t="s">
        <v>119</v>
      </c>
    </row>
    <row r="285" s="2" customFormat="1" ht="33" customHeight="1">
      <c r="A285" s="40"/>
      <c r="B285" s="41"/>
      <c r="C285" s="206" t="s">
        <v>375</v>
      </c>
      <c r="D285" s="206" t="s">
        <v>121</v>
      </c>
      <c r="E285" s="207" t="s">
        <v>376</v>
      </c>
      <c r="F285" s="208" t="s">
        <v>377</v>
      </c>
      <c r="G285" s="209" t="s">
        <v>172</v>
      </c>
      <c r="H285" s="210">
        <v>5.8200000000000003</v>
      </c>
      <c r="I285" s="211"/>
      <c r="J285" s="212">
        <f>ROUND(I285*H285,2)</f>
        <v>0</v>
      </c>
      <c r="K285" s="208" t="s">
        <v>125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126</v>
      </c>
      <c r="AT285" s="217" t="s">
        <v>121</v>
      </c>
      <c r="AU285" s="217" t="s">
        <v>82</v>
      </c>
      <c r="AY285" s="19" t="s">
        <v>119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126</v>
      </c>
      <c r="BM285" s="217" t="s">
        <v>378</v>
      </c>
    </row>
    <row r="286" s="2" customFormat="1">
      <c r="A286" s="40"/>
      <c r="B286" s="41"/>
      <c r="C286" s="42"/>
      <c r="D286" s="219" t="s">
        <v>128</v>
      </c>
      <c r="E286" s="42"/>
      <c r="F286" s="220" t="s">
        <v>379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128</v>
      </c>
      <c r="AU286" s="19" t="s">
        <v>82</v>
      </c>
    </row>
    <row r="287" s="13" customFormat="1">
      <c r="A287" s="13"/>
      <c r="B287" s="224"/>
      <c r="C287" s="225"/>
      <c r="D287" s="226" t="s">
        <v>130</v>
      </c>
      <c r="E287" s="227" t="s">
        <v>19</v>
      </c>
      <c r="F287" s="228" t="s">
        <v>380</v>
      </c>
      <c r="G287" s="225"/>
      <c r="H287" s="229">
        <v>11.57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130</v>
      </c>
      <c r="AU287" s="235" t="s">
        <v>82</v>
      </c>
      <c r="AV287" s="13" t="s">
        <v>82</v>
      </c>
      <c r="AW287" s="13" t="s">
        <v>33</v>
      </c>
      <c r="AX287" s="13" t="s">
        <v>72</v>
      </c>
      <c r="AY287" s="235" t="s">
        <v>119</v>
      </c>
    </row>
    <row r="288" s="13" customFormat="1">
      <c r="A288" s="13"/>
      <c r="B288" s="224"/>
      <c r="C288" s="225"/>
      <c r="D288" s="226" t="s">
        <v>130</v>
      </c>
      <c r="E288" s="227" t="s">
        <v>19</v>
      </c>
      <c r="F288" s="228" t="s">
        <v>381</v>
      </c>
      <c r="G288" s="225"/>
      <c r="H288" s="229">
        <v>-5.75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130</v>
      </c>
      <c r="AU288" s="235" t="s">
        <v>82</v>
      </c>
      <c r="AV288" s="13" t="s">
        <v>82</v>
      </c>
      <c r="AW288" s="13" t="s">
        <v>33</v>
      </c>
      <c r="AX288" s="13" t="s">
        <v>72</v>
      </c>
      <c r="AY288" s="235" t="s">
        <v>119</v>
      </c>
    </row>
    <row r="289" s="14" customFormat="1">
      <c r="A289" s="14"/>
      <c r="B289" s="236"/>
      <c r="C289" s="237"/>
      <c r="D289" s="226" t="s">
        <v>130</v>
      </c>
      <c r="E289" s="238" t="s">
        <v>19</v>
      </c>
      <c r="F289" s="239" t="s">
        <v>382</v>
      </c>
      <c r="G289" s="237"/>
      <c r="H289" s="238" t="s">
        <v>19</v>
      </c>
      <c r="I289" s="240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130</v>
      </c>
      <c r="AU289" s="245" t="s">
        <v>82</v>
      </c>
      <c r="AV289" s="14" t="s">
        <v>80</v>
      </c>
      <c r="AW289" s="14" t="s">
        <v>33</v>
      </c>
      <c r="AX289" s="14" t="s">
        <v>72</v>
      </c>
      <c r="AY289" s="245" t="s">
        <v>119</v>
      </c>
    </row>
    <row r="290" s="15" customFormat="1">
      <c r="A290" s="15"/>
      <c r="B290" s="246"/>
      <c r="C290" s="247"/>
      <c r="D290" s="226" t="s">
        <v>130</v>
      </c>
      <c r="E290" s="248" t="s">
        <v>19</v>
      </c>
      <c r="F290" s="249" t="s">
        <v>133</v>
      </c>
      <c r="G290" s="247"/>
      <c r="H290" s="250">
        <v>5.8200000000000003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130</v>
      </c>
      <c r="AU290" s="256" t="s">
        <v>82</v>
      </c>
      <c r="AV290" s="15" t="s">
        <v>126</v>
      </c>
      <c r="AW290" s="15" t="s">
        <v>33</v>
      </c>
      <c r="AX290" s="15" t="s">
        <v>80</v>
      </c>
      <c r="AY290" s="256" t="s">
        <v>119</v>
      </c>
    </row>
    <row r="291" s="2" customFormat="1" ht="44.25" customHeight="1">
      <c r="A291" s="40"/>
      <c r="B291" s="41"/>
      <c r="C291" s="206" t="s">
        <v>383</v>
      </c>
      <c r="D291" s="206" t="s">
        <v>121</v>
      </c>
      <c r="E291" s="207" t="s">
        <v>384</v>
      </c>
      <c r="F291" s="208" t="s">
        <v>385</v>
      </c>
      <c r="G291" s="209" t="s">
        <v>172</v>
      </c>
      <c r="H291" s="210">
        <v>81.480000000000004</v>
      </c>
      <c r="I291" s="211"/>
      <c r="J291" s="212">
        <f>ROUND(I291*H291,2)</f>
        <v>0</v>
      </c>
      <c r="K291" s="208" t="s">
        <v>125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126</v>
      </c>
      <c r="AT291" s="217" t="s">
        <v>121</v>
      </c>
      <c r="AU291" s="217" t="s">
        <v>82</v>
      </c>
      <c r="AY291" s="19" t="s">
        <v>119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126</v>
      </c>
      <c r="BM291" s="217" t="s">
        <v>386</v>
      </c>
    </row>
    <row r="292" s="2" customFormat="1">
      <c r="A292" s="40"/>
      <c r="B292" s="41"/>
      <c r="C292" s="42"/>
      <c r="D292" s="219" t="s">
        <v>128</v>
      </c>
      <c r="E292" s="42"/>
      <c r="F292" s="220" t="s">
        <v>387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128</v>
      </c>
      <c r="AU292" s="19" t="s">
        <v>82</v>
      </c>
    </row>
    <row r="293" s="13" customFormat="1">
      <c r="A293" s="13"/>
      <c r="B293" s="224"/>
      <c r="C293" s="225"/>
      <c r="D293" s="226" t="s">
        <v>130</v>
      </c>
      <c r="E293" s="227" t="s">
        <v>19</v>
      </c>
      <c r="F293" s="228" t="s">
        <v>388</v>
      </c>
      <c r="G293" s="225"/>
      <c r="H293" s="229">
        <v>81.480000000000004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130</v>
      </c>
      <c r="AU293" s="235" t="s">
        <v>82</v>
      </c>
      <c r="AV293" s="13" t="s">
        <v>82</v>
      </c>
      <c r="AW293" s="13" t="s">
        <v>33</v>
      </c>
      <c r="AX293" s="13" t="s">
        <v>72</v>
      </c>
      <c r="AY293" s="235" t="s">
        <v>119</v>
      </c>
    </row>
    <row r="294" s="15" customFormat="1">
      <c r="A294" s="15"/>
      <c r="B294" s="246"/>
      <c r="C294" s="247"/>
      <c r="D294" s="226" t="s">
        <v>130</v>
      </c>
      <c r="E294" s="248" t="s">
        <v>19</v>
      </c>
      <c r="F294" s="249" t="s">
        <v>133</v>
      </c>
      <c r="G294" s="247"/>
      <c r="H294" s="250">
        <v>81.480000000000004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130</v>
      </c>
      <c r="AU294" s="256" t="s">
        <v>82</v>
      </c>
      <c r="AV294" s="15" t="s">
        <v>126</v>
      </c>
      <c r="AW294" s="15" t="s">
        <v>33</v>
      </c>
      <c r="AX294" s="15" t="s">
        <v>80</v>
      </c>
      <c r="AY294" s="256" t="s">
        <v>119</v>
      </c>
    </row>
    <row r="295" s="2" customFormat="1" ht="33" customHeight="1">
      <c r="A295" s="40"/>
      <c r="B295" s="41"/>
      <c r="C295" s="206" t="s">
        <v>389</v>
      </c>
      <c r="D295" s="206" t="s">
        <v>121</v>
      </c>
      <c r="E295" s="207" t="s">
        <v>390</v>
      </c>
      <c r="F295" s="208" t="s">
        <v>391</v>
      </c>
      <c r="G295" s="209" t="s">
        <v>172</v>
      </c>
      <c r="H295" s="210">
        <v>5.8200000000000003</v>
      </c>
      <c r="I295" s="211"/>
      <c r="J295" s="212">
        <f>ROUND(I295*H295,2)</f>
        <v>0</v>
      </c>
      <c r="K295" s="208" t="s">
        <v>125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126</v>
      </c>
      <c r="AT295" s="217" t="s">
        <v>121</v>
      </c>
      <c r="AU295" s="217" t="s">
        <v>82</v>
      </c>
      <c r="AY295" s="19" t="s">
        <v>119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126</v>
      </c>
      <c r="BM295" s="217" t="s">
        <v>392</v>
      </c>
    </row>
    <row r="296" s="2" customFormat="1">
      <c r="A296" s="40"/>
      <c r="B296" s="41"/>
      <c r="C296" s="42"/>
      <c r="D296" s="219" t="s">
        <v>128</v>
      </c>
      <c r="E296" s="42"/>
      <c r="F296" s="220" t="s">
        <v>393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128</v>
      </c>
      <c r="AU296" s="19" t="s">
        <v>82</v>
      </c>
    </row>
    <row r="297" s="13" customFormat="1">
      <c r="A297" s="13"/>
      <c r="B297" s="224"/>
      <c r="C297" s="225"/>
      <c r="D297" s="226" t="s">
        <v>130</v>
      </c>
      <c r="E297" s="227" t="s">
        <v>19</v>
      </c>
      <c r="F297" s="228" t="s">
        <v>394</v>
      </c>
      <c r="G297" s="225"/>
      <c r="H297" s="229">
        <v>5.8200000000000003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130</v>
      </c>
      <c r="AU297" s="235" t="s">
        <v>82</v>
      </c>
      <c r="AV297" s="13" t="s">
        <v>82</v>
      </c>
      <c r="AW297" s="13" t="s">
        <v>33</v>
      </c>
      <c r="AX297" s="13" t="s">
        <v>72</v>
      </c>
      <c r="AY297" s="235" t="s">
        <v>119</v>
      </c>
    </row>
    <row r="298" s="15" customFormat="1">
      <c r="A298" s="15"/>
      <c r="B298" s="246"/>
      <c r="C298" s="247"/>
      <c r="D298" s="226" t="s">
        <v>130</v>
      </c>
      <c r="E298" s="248" t="s">
        <v>19</v>
      </c>
      <c r="F298" s="249" t="s">
        <v>133</v>
      </c>
      <c r="G298" s="247"/>
      <c r="H298" s="250">
        <v>5.8200000000000003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130</v>
      </c>
      <c r="AU298" s="256" t="s">
        <v>82</v>
      </c>
      <c r="AV298" s="15" t="s">
        <v>126</v>
      </c>
      <c r="AW298" s="15" t="s">
        <v>33</v>
      </c>
      <c r="AX298" s="15" t="s">
        <v>80</v>
      </c>
      <c r="AY298" s="256" t="s">
        <v>119</v>
      </c>
    </row>
    <row r="299" s="2" customFormat="1" ht="37.8" customHeight="1">
      <c r="A299" s="40"/>
      <c r="B299" s="41"/>
      <c r="C299" s="206" t="s">
        <v>395</v>
      </c>
      <c r="D299" s="206" t="s">
        <v>121</v>
      </c>
      <c r="E299" s="207" t="s">
        <v>396</v>
      </c>
      <c r="F299" s="208" t="s">
        <v>397</v>
      </c>
      <c r="G299" s="209" t="s">
        <v>172</v>
      </c>
      <c r="H299" s="210">
        <v>5.75</v>
      </c>
      <c r="I299" s="211"/>
      <c r="J299" s="212">
        <f>ROUND(I299*H299,2)</f>
        <v>0</v>
      </c>
      <c r="K299" s="208" t="s">
        <v>125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126</v>
      </c>
      <c r="AT299" s="217" t="s">
        <v>121</v>
      </c>
      <c r="AU299" s="217" t="s">
        <v>82</v>
      </c>
      <c r="AY299" s="19" t="s">
        <v>119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126</v>
      </c>
      <c r="BM299" s="217" t="s">
        <v>398</v>
      </c>
    </row>
    <row r="300" s="2" customFormat="1">
      <c r="A300" s="40"/>
      <c r="B300" s="41"/>
      <c r="C300" s="42"/>
      <c r="D300" s="219" t="s">
        <v>128</v>
      </c>
      <c r="E300" s="42"/>
      <c r="F300" s="220" t="s">
        <v>399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128</v>
      </c>
      <c r="AU300" s="19" t="s">
        <v>82</v>
      </c>
    </row>
    <row r="301" s="13" customFormat="1">
      <c r="A301" s="13"/>
      <c r="B301" s="224"/>
      <c r="C301" s="225"/>
      <c r="D301" s="226" t="s">
        <v>130</v>
      </c>
      <c r="E301" s="227" t="s">
        <v>19</v>
      </c>
      <c r="F301" s="228" t="s">
        <v>400</v>
      </c>
      <c r="G301" s="225"/>
      <c r="H301" s="229">
        <v>5.75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130</v>
      </c>
      <c r="AU301" s="235" t="s">
        <v>82</v>
      </c>
      <c r="AV301" s="13" t="s">
        <v>82</v>
      </c>
      <c r="AW301" s="13" t="s">
        <v>33</v>
      </c>
      <c r="AX301" s="13" t="s">
        <v>72</v>
      </c>
      <c r="AY301" s="235" t="s">
        <v>119</v>
      </c>
    </row>
    <row r="302" s="14" customFormat="1">
      <c r="A302" s="14"/>
      <c r="B302" s="236"/>
      <c r="C302" s="237"/>
      <c r="D302" s="226" t="s">
        <v>130</v>
      </c>
      <c r="E302" s="238" t="s">
        <v>19</v>
      </c>
      <c r="F302" s="239" t="s">
        <v>401</v>
      </c>
      <c r="G302" s="237"/>
      <c r="H302" s="238" t="s">
        <v>19</v>
      </c>
      <c r="I302" s="240"/>
      <c r="J302" s="237"/>
      <c r="K302" s="237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130</v>
      </c>
      <c r="AU302" s="245" t="s">
        <v>82</v>
      </c>
      <c r="AV302" s="14" t="s">
        <v>80</v>
      </c>
      <c r="AW302" s="14" t="s">
        <v>33</v>
      </c>
      <c r="AX302" s="14" t="s">
        <v>72</v>
      </c>
      <c r="AY302" s="245" t="s">
        <v>119</v>
      </c>
    </row>
    <row r="303" s="16" customFormat="1">
      <c r="A303" s="16"/>
      <c r="B303" s="267"/>
      <c r="C303" s="268"/>
      <c r="D303" s="226" t="s">
        <v>130</v>
      </c>
      <c r="E303" s="269" t="s">
        <v>19</v>
      </c>
      <c r="F303" s="270" t="s">
        <v>402</v>
      </c>
      <c r="G303" s="268"/>
      <c r="H303" s="271">
        <v>5.75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130</v>
      </c>
      <c r="AU303" s="277" t="s">
        <v>82</v>
      </c>
      <c r="AV303" s="16" t="s">
        <v>139</v>
      </c>
      <c r="AW303" s="16" t="s">
        <v>33</v>
      </c>
      <c r="AX303" s="16" t="s">
        <v>72</v>
      </c>
      <c r="AY303" s="277" t="s">
        <v>119</v>
      </c>
    </row>
    <row r="304" s="15" customFormat="1">
      <c r="A304" s="15"/>
      <c r="B304" s="246"/>
      <c r="C304" s="247"/>
      <c r="D304" s="226" t="s">
        <v>130</v>
      </c>
      <c r="E304" s="248" t="s">
        <v>19</v>
      </c>
      <c r="F304" s="249" t="s">
        <v>133</v>
      </c>
      <c r="G304" s="247"/>
      <c r="H304" s="250">
        <v>5.75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130</v>
      </c>
      <c r="AU304" s="256" t="s">
        <v>82</v>
      </c>
      <c r="AV304" s="15" t="s">
        <v>126</v>
      </c>
      <c r="AW304" s="15" t="s">
        <v>33</v>
      </c>
      <c r="AX304" s="15" t="s">
        <v>80</v>
      </c>
      <c r="AY304" s="256" t="s">
        <v>119</v>
      </c>
    </row>
    <row r="305" s="2" customFormat="1" ht="37.8" customHeight="1">
      <c r="A305" s="40"/>
      <c r="B305" s="41"/>
      <c r="C305" s="206" t="s">
        <v>403</v>
      </c>
      <c r="D305" s="206" t="s">
        <v>121</v>
      </c>
      <c r="E305" s="207" t="s">
        <v>404</v>
      </c>
      <c r="F305" s="208" t="s">
        <v>405</v>
      </c>
      <c r="G305" s="209" t="s">
        <v>172</v>
      </c>
      <c r="H305" s="210">
        <v>80.5</v>
      </c>
      <c r="I305" s="211"/>
      <c r="J305" s="212">
        <f>ROUND(I305*H305,2)</f>
        <v>0</v>
      </c>
      <c r="K305" s="208" t="s">
        <v>125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126</v>
      </c>
      <c r="AT305" s="217" t="s">
        <v>121</v>
      </c>
      <c r="AU305" s="217" t="s">
        <v>82</v>
      </c>
      <c r="AY305" s="19" t="s">
        <v>119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126</v>
      </c>
      <c r="BM305" s="217" t="s">
        <v>406</v>
      </c>
    </row>
    <row r="306" s="2" customFormat="1">
      <c r="A306" s="40"/>
      <c r="B306" s="41"/>
      <c r="C306" s="42"/>
      <c r="D306" s="219" t="s">
        <v>128</v>
      </c>
      <c r="E306" s="42"/>
      <c r="F306" s="220" t="s">
        <v>407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128</v>
      </c>
      <c r="AU306" s="19" t="s">
        <v>82</v>
      </c>
    </row>
    <row r="307" s="13" customFormat="1">
      <c r="A307" s="13"/>
      <c r="B307" s="224"/>
      <c r="C307" s="225"/>
      <c r="D307" s="226" t="s">
        <v>130</v>
      </c>
      <c r="E307" s="227" t="s">
        <v>19</v>
      </c>
      <c r="F307" s="228" t="s">
        <v>408</v>
      </c>
      <c r="G307" s="225"/>
      <c r="H307" s="229">
        <v>80.5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130</v>
      </c>
      <c r="AU307" s="235" t="s">
        <v>82</v>
      </c>
      <c r="AV307" s="13" t="s">
        <v>82</v>
      </c>
      <c r="AW307" s="13" t="s">
        <v>33</v>
      </c>
      <c r="AX307" s="13" t="s">
        <v>72</v>
      </c>
      <c r="AY307" s="235" t="s">
        <v>119</v>
      </c>
    </row>
    <row r="308" s="15" customFormat="1">
      <c r="A308" s="15"/>
      <c r="B308" s="246"/>
      <c r="C308" s="247"/>
      <c r="D308" s="226" t="s">
        <v>130</v>
      </c>
      <c r="E308" s="248" t="s">
        <v>19</v>
      </c>
      <c r="F308" s="249" t="s">
        <v>133</v>
      </c>
      <c r="G308" s="247"/>
      <c r="H308" s="250">
        <v>80.5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130</v>
      </c>
      <c r="AU308" s="256" t="s">
        <v>82</v>
      </c>
      <c r="AV308" s="15" t="s">
        <v>126</v>
      </c>
      <c r="AW308" s="15" t="s">
        <v>33</v>
      </c>
      <c r="AX308" s="15" t="s">
        <v>80</v>
      </c>
      <c r="AY308" s="256" t="s">
        <v>119</v>
      </c>
    </row>
    <row r="309" s="2" customFormat="1" ht="24.15" customHeight="1">
      <c r="A309" s="40"/>
      <c r="B309" s="41"/>
      <c r="C309" s="206" t="s">
        <v>186</v>
      </c>
      <c r="D309" s="206" t="s">
        <v>121</v>
      </c>
      <c r="E309" s="207" t="s">
        <v>409</v>
      </c>
      <c r="F309" s="208" t="s">
        <v>410</v>
      </c>
      <c r="G309" s="209" t="s">
        <v>172</v>
      </c>
      <c r="H309" s="210">
        <v>5.75</v>
      </c>
      <c r="I309" s="211"/>
      <c r="J309" s="212">
        <f>ROUND(I309*H309,2)</f>
        <v>0</v>
      </c>
      <c r="K309" s="208" t="s">
        <v>125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126</v>
      </c>
      <c r="AT309" s="217" t="s">
        <v>121</v>
      </c>
      <c r="AU309" s="217" t="s">
        <v>82</v>
      </c>
      <c r="AY309" s="19" t="s">
        <v>119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126</v>
      </c>
      <c r="BM309" s="217" t="s">
        <v>411</v>
      </c>
    </row>
    <row r="310" s="2" customFormat="1">
      <c r="A310" s="40"/>
      <c r="B310" s="41"/>
      <c r="C310" s="42"/>
      <c r="D310" s="219" t="s">
        <v>128</v>
      </c>
      <c r="E310" s="42"/>
      <c r="F310" s="220" t="s">
        <v>412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128</v>
      </c>
      <c r="AU310" s="19" t="s">
        <v>82</v>
      </c>
    </row>
    <row r="311" s="13" customFormat="1">
      <c r="A311" s="13"/>
      <c r="B311" s="224"/>
      <c r="C311" s="225"/>
      <c r="D311" s="226" t="s">
        <v>130</v>
      </c>
      <c r="E311" s="227" t="s">
        <v>19</v>
      </c>
      <c r="F311" s="228" t="s">
        <v>413</v>
      </c>
      <c r="G311" s="225"/>
      <c r="H311" s="229">
        <v>5.75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130</v>
      </c>
      <c r="AU311" s="235" t="s">
        <v>82</v>
      </c>
      <c r="AV311" s="13" t="s">
        <v>82</v>
      </c>
      <c r="AW311" s="13" t="s">
        <v>33</v>
      </c>
      <c r="AX311" s="13" t="s">
        <v>72</v>
      </c>
      <c r="AY311" s="235" t="s">
        <v>119</v>
      </c>
    </row>
    <row r="312" s="15" customFormat="1">
      <c r="A312" s="15"/>
      <c r="B312" s="246"/>
      <c r="C312" s="247"/>
      <c r="D312" s="226" t="s">
        <v>130</v>
      </c>
      <c r="E312" s="248" t="s">
        <v>19</v>
      </c>
      <c r="F312" s="249" t="s">
        <v>133</v>
      </c>
      <c r="G312" s="247"/>
      <c r="H312" s="250">
        <v>5.75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130</v>
      </c>
      <c r="AU312" s="256" t="s">
        <v>82</v>
      </c>
      <c r="AV312" s="15" t="s">
        <v>126</v>
      </c>
      <c r="AW312" s="15" t="s">
        <v>33</v>
      </c>
      <c r="AX312" s="15" t="s">
        <v>80</v>
      </c>
      <c r="AY312" s="256" t="s">
        <v>119</v>
      </c>
    </row>
    <row r="313" s="2" customFormat="1" ht="44.25" customHeight="1">
      <c r="A313" s="40"/>
      <c r="B313" s="41"/>
      <c r="C313" s="206" t="s">
        <v>414</v>
      </c>
      <c r="D313" s="206" t="s">
        <v>121</v>
      </c>
      <c r="E313" s="207" t="s">
        <v>415</v>
      </c>
      <c r="F313" s="208" t="s">
        <v>416</v>
      </c>
      <c r="G313" s="209" t="s">
        <v>172</v>
      </c>
      <c r="H313" s="210">
        <v>3.4630000000000001</v>
      </c>
      <c r="I313" s="211"/>
      <c r="J313" s="212">
        <f>ROUND(I313*H313,2)</f>
        <v>0</v>
      </c>
      <c r="K313" s="208" t="s">
        <v>125</v>
      </c>
      <c r="L313" s="46"/>
      <c r="M313" s="213" t="s">
        <v>19</v>
      </c>
      <c r="N313" s="214" t="s">
        <v>43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126</v>
      </c>
      <c r="AT313" s="217" t="s">
        <v>121</v>
      </c>
      <c r="AU313" s="217" t="s">
        <v>82</v>
      </c>
      <c r="AY313" s="19" t="s">
        <v>119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126</v>
      </c>
      <c r="BM313" s="217" t="s">
        <v>417</v>
      </c>
    </row>
    <row r="314" s="2" customFormat="1">
      <c r="A314" s="40"/>
      <c r="B314" s="41"/>
      <c r="C314" s="42"/>
      <c r="D314" s="219" t="s">
        <v>128</v>
      </c>
      <c r="E314" s="42"/>
      <c r="F314" s="220" t="s">
        <v>418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128</v>
      </c>
      <c r="AU314" s="19" t="s">
        <v>82</v>
      </c>
    </row>
    <row r="315" s="13" customFormat="1">
      <c r="A315" s="13"/>
      <c r="B315" s="224"/>
      <c r="C315" s="225"/>
      <c r="D315" s="226" t="s">
        <v>130</v>
      </c>
      <c r="E315" s="227" t="s">
        <v>19</v>
      </c>
      <c r="F315" s="228" t="s">
        <v>419</v>
      </c>
      <c r="G315" s="225"/>
      <c r="H315" s="229">
        <v>3.4630000000000001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130</v>
      </c>
      <c r="AU315" s="235" t="s">
        <v>82</v>
      </c>
      <c r="AV315" s="13" t="s">
        <v>82</v>
      </c>
      <c r="AW315" s="13" t="s">
        <v>33</v>
      </c>
      <c r="AX315" s="13" t="s">
        <v>72</v>
      </c>
      <c r="AY315" s="235" t="s">
        <v>119</v>
      </c>
    </row>
    <row r="316" s="15" customFormat="1">
      <c r="A316" s="15"/>
      <c r="B316" s="246"/>
      <c r="C316" s="247"/>
      <c r="D316" s="226" t="s">
        <v>130</v>
      </c>
      <c r="E316" s="248" t="s">
        <v>19</v>
      </c>
      <c r="F316" s="249" t="s">
        <v>133</v>
      </c>
      <c r="G316" s="247"/>
      <c r="H316" s="250">
        <v>3.4630000000000001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130</v>
      </c>
      <c r="AU316" s="256" t="s">
        <v>82</v>
      </c>
      <c r="AV316" s="15" t="s">
        <v>126</v>
      </c>
      <c r="AW316" s="15" t="s">
        <v>33</v>
      </c>
      <c r="AX316" s="15" t="s">
        <v>80</v>
      </c>
      <c r="AY316" s="256" t="s">
        <v>119</v>
      </c>
    </row>
    <row r="317" s="12" customFormat="1" ht="22.8" customHeight="1">
      <c r="A317" s="12"/>
      <c r="B317" s="190"/>
      <c r="C317" s="191"/>
      <c r="D317" s="192" t="s">
        <v>71</v>
      </c>
      <c r="E317" s="204" t="s">
        <v>420</v>
      </c>
      <c r="F317" s="204" t="s">
        <v>421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SUM(P318:P319)</f>
        <v>0</v>
      </c>
      <c r="Q317" s="198"/>
      <c r="R317" s="199">
        <f>SUM(R318:R319)</f>
        <v>0</v>
      </c>
      <c r="S317" s="198"/>
      <c r="T317" s="200">
        <f>SUM(T318:T319)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80</v>
      </c>
      <c r="AT317" s="202" t="s">
        <v>71</v>
      </c>
      <c r="AU317" s="202" t="s">
        <v>80</v>
      </c>
      <c r="AY317" s="201" t="s">
        <v>119</v>
      </c>
      <c r="BK317" s="203">
        <f>SUM(BK318:BK319)</f>
        <v>0</v>
      </c>
    </row>
    <row r="318" s="2" customFormat="1" ht="44.25" customHeight="1">
      <c r="A318" s="40"/>
      <c r="B318" s="41"/>
      <c r="C318" s="206" t="s">
        <v>138</v>
      </c>
      <c r="D318" s="206" t="s">
        <v>121</v>
      </c>
      <c r="E318" s="207" t="s">
        <v>422</v>
      </c>
      <c r="F318" s="208" t="s">
        <v>423</v>
      </c>
      <c r="G318" s="209" t="s">
        <v>172</v>
      </c>
      <c r="H318" s="210">
        <v>94.635999999999996</v>
      </c>
      <c r="I318" s="211"/>
      <c r="J318" s="212">
        <f>ROUND(I318*H318,2)</f>
        <v>0</v>
      </c>
      <c r="K318" s="208" t="s">
        <v>125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126</v>
      </c>
      <c r="AT318" s="217" t="s">
        <v>121</v>
      </c>
      <c r="AU318" s="217" t="s">
        <v>82</v>
      </c>
      <c r="AY318" s="19" t="s">
        <v>119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126</v>
      </c>
      <c r="BM318" s="217" t="s">
        <v>424</v>
      </c>
    </row>
    <row r="319" s="2" customFormat="1">
      <c r="A319" s="40"/>
      <c r="B319" s="41"/>
      <c r="C319" s="42"/>
      <c r="D319" s="219" t="s">
        <v>128</v>
      </c>
      <c r="E319" s="42"/>
      <c r="F319" s="220" t="s">
        <v>425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128</v>
      </c>
      <c r="AU319" s="19" t="s">
        <v>82</v>
      </c>
    </row>
    <row r="320" s="12" customFormat="1" ht="25.92" customHeight="1">
      <c r="A320" s="12"/>
      <c r="B320" s="190"/>
      <c r="C320" s="191"/>
      <c r="D320" s="192" t="s">
        <v>71</v>
      </c>
      <c r="E320" s="193" t="s">
        <v>426</v>
      </c>
      <c r="F320" s="193" t="s">
        <v>427</v>
      </c>
      <c r="G320" s="191"/>
      <c r="H320" s="191"/>
      <c r="I320" s="194"/>
      <c r="J320" s="195">
        <f>BK320</f>
        <v>0</v>
      </c>
      <c r="K320" s="191"/>
      <c r="L320" s="196"/>
      <c r="M320" s="197"/>
      <c r="N320" s="198"/>
      <c r="O320" s="198"/>
      <c r="P320" s="199">
        <f>P321</f>
        <v>0</v>
      </c>
      <c r="Q320" s="198"/>
      <c r="R320" s="199">
        <f>R321</f>
        <v>0.27111370000000001</v>
      </c>
      <c r="S320" s="198"/>
      <c r="T320" s="200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82</v>
      </c>
      <c r="AT320" s="202" t="s">
        <v>71</v>
      </c>
      <c r="AU320" s="202" t="s">
        <v>72</v>
      </c>
      <c r="AY320" s="201" t="s">
        <v>119</v>
      </c>
      <c r="BK320" s="203">
        <f>BK321</f>
        <v>0</v>
      </c>
    </row>
    <row r="321" s="12" customFormat="1" ht="22.8" customHeight="1">
      <c r="A321" s="12"/>
      <c r="B321" s="190"/>
      <c r="C321" s="191"/>
      <c r="D321" s="192" t="s">
        <v>71</v>
      </c>
      <c r="E321" s="204" t="s">
        <v>428</v>
      </c>
      <c r="F321" s="204" t="s">
        <v>429</v>
      </c>
      <c r="G321" s="191"/>
      <c r="H321" s="191"/>
      <c r="I321" s="194"/>
      <c r="J321" s="205">
        <f>BK321</f>
        <v>0</v>
      </c>
      <c r="K321" s="191"/>
      <c r="L321" s="196"/>
      <c r="M321" s="197"/>
      <c r="N321" s="198"/>
      <c r="O321" s="198"/>
      <c r="P321" s="199">
        <f>SUM(P322:P333)</f>
        <v>0</v>
      </c>
      <c r="Q321" s="198"/>
      <c r="R321" s="199">
        <f>SUM(R322:R333)</f>
        <v>0.27111370000000001</v>
      </c>
      <c r="S321" s="198"/>
      <c r="T321" s="200">
        <f>SUM(T322:T333)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82</v>
      </c>
      <c r="AT321" s="202" t="s">
        <v>71</v>
      </c>
      <c r="AU321" s="202" t="s">
        <v>80</v>
      </c>
      <c r="AY321" s="201" t="s">
        <v>119</v>
      </c>
      <c r="BK321" s="203">
        <f>SUM(BK322:BK333)</f>
        <v>0</v>
      </c>
    </row>
    <row r="322" s="2" customFormat="1" ht="24.15" customHeight="1">
      <c r="A322" s="40"/>
      <c r="B322" s="41"/>
      <c r="C322" s="206" t="s">
        <v>430</v>
      </c>
      <c r="D322" s="206" t="s">
        <v>121</v>
      </c>
      <c r="E322" s="207" t="s">
        <v>431</v>
      </c>
      <c r="F322" s="208" t="s">
        <v>432</v>
      </c>
      <c r="G322" s="209" t="s">
        <v>124</v>
      </c>
      <c r="H322" s="210">
        <v>44.384999999999998</v>
      </c>
      <c r="I322" s="211"/>
      <c r="J322" s="212">
        <f>ROUND(I322*H322,2)</f>
        <v>0</v>
      </c>
      <c r="K322" s="208" t="s">
        <v>19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0.00059999999999999995</v>
      </c>
      <c r="R322" s="215">
        <f>Q322*H322</f>
        <v>0.026630999999999995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217</v>
      </c>
      <c r="AT322" s="217" t="s">
        <v>121</v>
      </c>
      <c r="AU322" s="217" t="s">
        <v>82</v>
      </c>
      <c r="AY322" s="19" t="s">
        <v>119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217</v>
      </c>
      <c r="BM322" s="217" t="s">
        <v>433</v>
      </c>
    </row>
    <row r="323" s="13" customFormat="1">
      <c r="A323" s="13"/>
      <c r="B323" s="224"/>
      <c r="C323" s="225"/>
      <c r="D323" s="226" t="s">
        <v>130</v>
      </c>
      <c r="E323" s="227" t="s">
        <v>19</v>
      </c>
      <c r="F323" s="228" t="s">
        <v>326</v>
      </c>
      <c r="G323" s="225"/>
      <c r="H323" s="229">
        <v>44.384999999999998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130</v>
      </c>
      <c r="AU323" s="235" t="s">
        <v>82</v>
      </c>
      <c r="AV323" s="13" t="s">
        <v>82</v>
      </c>
      <c r="AW323" s="13" t="s">
        <v>33</v>
      </c>
      <c r="AX323" s="13" t="s">
        <v>72</v>
      </c>
      <c r="AY323" s="235" t="s">
        <v>119</v>
      </c>
    </row>
    <row r="324" s="14" customFormat="1">
      <c r="A324" s="14"/>
      <c r="B324" s="236"/>
      <c r="C324" s="237"/>
      <c r="D324" s="226" t="s">
        <v>130</v>
      </c>
      <c r="E324" s="238" t="s">
        <v>19</v>
      </c>
      <c r="F324" s="239" t="s">
        <v>132</v>
      </c>
      <c r="G324" s="237"/>
      <c r="H324" s="238" t="s">
        <v>19</v>
      </c>
      <c r="I324" s="240"/>
      <c r="J324" s="237"/>
      <c r="K324" s="237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130</v>
      </c>
      <c r="AU324" s="245" t="s">
        <v>82</v>
      </c>
      <c r="AV324" s="14" t="s">
        <v>80</v>
      </c>
      <c r="AW324" s="14" t="s">
        <v>33</v>
      </c>
      <c r="AX324" s="14" t="s">
        <v>72</v>
      </c>
      <c r="AY324" s="245" t="s">
        <v>119</v>
      </c>
    </row>
    <row r="325" s="15" customFormat="1">
      <c r="A325" s="15"/>
      <c r="B325" s="246"/>
      <c r="C325" s="247"/>
      <c r="D325" s="226" t="s">
        <v>130</v>
      </c>
      <c r="E325" s="248" t="s">
        <v>19</v>
      </c>
      <c r="F325" s="249" t="s">
        <v>133</v>
      </c>
      <c r="G325" s="247"/>
      <c r="H325" s="250">
        <v>44.384999999999998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6" t="s">
        <v>130</v>
      </c>
      <c r="AU325" s="256" t="s">
        <v>82</v>
      </c>
      <c r="AV325" s="15" t="s">
        <v>126</v>
      </c>
      <c r="AW325" s="15" t="s">
        <v>33</v>
      </c>
      <c r="AX325" s="15" t="s">
        <v>80</v>
      </c>
      <c r="AY325" s="256" t="s">
        <v>119</v>
      </c>
    </row>
    <row r="326" s="2" customFormat="1" ht="21.75" customHeight="1">
      <c r="A326" s="40"/>
      <c r="B326" s="41"/>
      <c r="C326" s="206" t="s">
        <v>320</v>
      </c>
      <c r="D326" s="206" t="s">
        <v>121</v>
      </c>
      <c r="E326" s="207" t="s">
        <v>434</v>
      </c>
      <c r="F326" s="208" t="s">
        <v>435</v>
      </c>
      <c r="G326" s="209" t="s">
        <v>124</v>
      </c>
      <c r="H326" s="210">
        <v>44.384999999999998</v>
      </c>
      <c r="I326" s="211"/>
      <c r="J326" s="212">
        <f>ROUND(I326*H326,2)</f>
        <v>0</v>
      </c>
      <c r="K326" s="208" t="s">
        <v>19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0.00038000000000000002</v>
      </c>
      <c r="R326" s="215">
        <f>Q326*H326</f>
        <v>0.016866300000000001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217</v>
      </c>
      <c r="AT326" s="217" t="s">
        <v>121</v>
      </c>
      <c r="AU326" s="217" t="s">
        <v>82</v>
      </c>
      <c r="AY326" s="19" t="s">
        <v>119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217</v>
      </c>
      <c r="BM326" s="217" t="s">
        <v>436</v>
      </c>
    </row>
    <row r="327" s="13" customFormat="1">
      <c r="A327" s="13"/>
      <c r="B327" s="224"/>
      <c r="C327" s="225"/>
      <c r="D327" s="226" t="s">
        <v>130</v>
      </c>
      <c r="E327" s="227" t="s">
        <v>19</v>
      </c>
      <c r="F327" s="228" t="s">
        <v>437</v>
      </c>
      <c r="G327" s="225"/>
      <c r="H327" s="229">
        <v>44.384999999999998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130</v>
      </c>
      <c r="AU327" s="235" t="s">
        <v>82</v>
      </c>
      <c r="AV327" s="13" t="s">
        <v>82</v>
      </c>
      <c r="AW327" s="13" t="s">
        <v>33</v>
      </c>
      <c r="AX327" s="13" t="s">
        <v>72</v>
      </c>
      <c r="AY327" s="235" t="s">
        <v>119</v>
      </c>
    </row>
    <row r="328" s="14" customFormat="1">
      <c r="A328" s="14"/>
      <c r="B328" s="236"/>
      <c r="C328" s="237"/>
      <c r="D328" s="226" t="s">
        <v>130</v>
      </c>
      <c r="E328" s="238" t="s">
        <v>19</v>
      </c>
      <c r="F328" s="239" t="s">
        <v>132</v>
      </c>
      <c r="G328" s="237"/>
      <c r="H328" s="238" t="s">
        <v>19</v>
      </c>
      <c r="I328" s="240"/>
      <c r="J328" s="237"/>
      <c r="K328" s="237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130</v>
      </c>
      <c r="AU328" s="245" t="s">
        <v>82</v>
      </c>
      <c r="AV328" s="14" t="s">
        <v>80</v>
      </c>
      <c r="AW328" s="14" t="s">
        <v>33</v>
      </c>
      <c r="AX328" s="14" t="s">
        <v>72</v>
      </c>
      <c r="AY328" s="245" t="s">
        <v>119</v>
      </c>
    </row>
    <row r="329" s="15" customFormat="1">
      <c r="A329" s="15"/>
      <c r="B329" s="246"/>
      <c r="C329" s="247"/>
      <c r="D329" s="226" t="s">
        <v>130</v>
      </c>
      <c r="E329" s="248" t="s">
        <v>19</v>
      </c>
      <c r="F329" s="249" t="s">
        <v>133</v>
      </c>
      <c r="G329" s="247"/>
      <c r="H329" s="250">
        <v>44.384999999999998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130</v>
      </c>
      <c r="AU329" s="256" t="s">
        <v>82</v>
      </c>
      <c r="AV329" s="15" t="s">
        <v>126</v>
      </c>
      <c r="AW329" s="15" t="s">
        <v>33</v>
      </c>
      <c r="AX329" s="15" t="s">
        <v>80</v>
      </c>
      <c r="AY329" s="256" t="s">
        <v>119</v>
      </c>
    </row>
    <row r="330" s="2" customFormat="1" ht="21.75" customHeight="1">
      <c r="A330" s="40"/>
      <c r="B330" s="41"/>
      <c r="C330" s="257" t="s">
        <v>438</v>
      </c>
      <c r="D330" s="257" t="s">
        <v>196</v>
      </c>
      <c r="E330" s="258" t="s">
        <v>439</v>
      </c>
      <c r="F330" s="259" t="s">
        <v>440</v>
      </c>
      <c r="G330" s="260" t="s">
        <v>124</v>
      </c>
      <c r="H330" s="261">
        <v>51.731000000000002</v>
      </c>
      <c r="I330" s="262"/>
      <c r="J330" s="263">
        <f>ROUND(I330*H330,2)</f>
        <v>0</v>
      </c>
      <c r="K330" s="259" t="s">
        <v>19</v>
      </c>
      <c r="L330" s="264"/>
      <c r="M330" s="265" t="s">
        <v>19</v>
      </c>
      <c r="N330" s="266" t="s">
        <v>43</v>
      </c>
      <c r="O330" s="86"/>
      <c r="P330" s="215">
        <f>O330*H330</f>
        <v>0</v>
      </c>
      <c r="Q330" s="215">
        <v>0.0044000000000000003</v>
      </c>
      <c r="R330" s="215">
        <f>Q330*H330</f>
        <v>0.22761640000000002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309</v>
      </c>
      <c r="AT330" s="217" t="s">
        <v>196</v>
      </c>
      <c r="AU330" s="217" t="s">
        <v>82</v>
      </c>
      <c r="AY330" s="19" t="s">
        <v>119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217</v>
      </c>
      <c r="BM330" s="217" t="s">
        <v>441</v>
      </c>
    </row>
    <row r="331" s="13" customFormat="1">
      <c r="A331" s="13"/>
      <c r="B331" s="224"/>
      <c r="C331" s="225"/>
      <c r="D331" s="226" t="s">
        <v>130</v>
      </c>
      <c r="E331" s="225"/>
      <c r="F331" s="228" t="s">
        <v>442</v>
      </c>
      <c r="G331" s="225"/>
      <c r="H331" s="229">
        <v>51.731000000000002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130</v>
      </c>
      <c r="AU331" s="235" t="s">
        <v>82</v>
      </c>
      <c r="AV331" s="13" t="s">
        <v>82</v>
      </c>
      <c r="AW331" s="13" t="s">
        <v>4</v>
      </c>
      <c r="AX331" s="13" t="s">
        <v>80</v>
      </c>
      <c r="AY331" s="235" t="s">
        <v>119</v>
      </c>
    </row>
    <row r="332" s="2" customFormat="1" ht="49.05" customHeight="1">
      <c r="A332" s="40"/>
      <c r="B332" s="41"/>
      <c r="C332" s="206" t="s">
        <v>443</v>
      </c>
      <c r="D332" s="206" t="s">
        <v>121</v>
      </c>
      <c r="E332" s="207" t="s">
        <v>444</v>
      </c>
      <c r="F332" s="208" t="s">
        <v>445</v>
      </c>
      <c r="G332" s="209" t="s">
        <v>172</v>
      </c>
      <c r="H332" s="210">
        <v>0.27100000000000002</v>
      </c>
      <c r="I332" s="211"/>
      <c r="J332" s="212">
        <f>ROUND(I332*H332,2)</f>
        <v>0</v>
      </c>
      <c r="K332" s="208" t="s">
        <v>125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217</v>
      </c>
      <c r="AT332" s="217" t="s">
        <v>121</v>
      </c>
      <c r="AU332" s="217" t="s">
        <v>82</v>
      </c>
      <c r="AY332" s="19" t="s">
        <v>119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217</v>
      </c>
      <c r="BM332" s="217" t="s">
        <v>446</v>
      </c>
    </row>
    <row r="333" s="2" customFormat="1">
      <c r="A333" s="40"/>
      <c r="B333" s="41"/>
      <c r="C333" s="42"/>
      <c r="D333" s="219" t="s">
        <v>128</v>
      </c>
      <c r="E333" s="42"/>
      <c r="F333" s="220" t="s">
        <v>447</v>
      </c>
      <c r="G333" s="42"/>
      <c r="H333" s="42"/>
      <c r="I333" s="221"/>
      <c r="J333" s="42"/>
      <c r="K333" s="42"/>
      <c r="L333" s="46"/>
      <c r="M333" s="278"/>
      <c r="N333" s="279"/>
      <c r="O333" s="280"/>
      <c r="P333" s="280"/>
      <c r="Q333" s="280"/>
      <c r="R333" s="280"/>
      <c r="S333" s="280"/>
      <c r="T333" s="281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128</v>
      </c>
      <c r="AU333" s="19" t="s">
        <v>82</v>
      </c>
    </row>
    <row r="334" s="2" customFormat="1" ht="6.96" customHeight="1">
      <c r="A334" s="40"/>
      <c r="B334" s="61"/>
      <c r="C334" s="62"/>
      <c r="D334" s="62"/>
      <c r="E334" s="62"/>
      <c r="F334" s="62"/>
      <c r="G334" s="62"/>
      <c r="H334" s="62"/>
      <c r="I334" s="62"/>
      <c r="J334" s="62"/>
      <c r="K334" s="62"/>
      <c r="L334" s="46"/>
      <c r="M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</sheetData>
  <sheetProtection sheet="1" autoFilter="0" formatColumns="0" formatRows="0" objects="1" scenarios="1" spinCount="100000" saltValue="NexW0CYH2Qu8hVzQVZ1T+iogcarRUK5kMChxKhgyCqJ8xCwDdrKKjj2eXvb+gmGcA4mUwWNIDu2KPW+zu87DqQ==" hashValue="Jyr47Mwgo36pD/jTMVV3ABdnuL4h8QBJFiOHOyBJqYy0xzKBI5aypLtvoxPkKyMjGl995XvYPlMBLihdgGEb2Q==" algorithmName="SHA-512" password="CC35"/>
  <autoFilter ref="C89:K33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2/111301111"/>
    <hyperlink ref="F99" r:id="rId2" display="https://podminky.urs.cz/item/CS_URS_2023_02/113154123"/>
    <hyperlink ref="F104" r:id="rId3" display="https://podminky.urs.cz/item/CS_URS_2023_02/122452203"/>
    <hyperlink ref="F109" r:id="rId4" display="https://podminky.urs.cz/item/CS_URS_2023_02/162702111"/>
    <hyperlink ref="F113" r:id="rId5" display="https://podminky.urs.cz/item/CS_URS_2023_02/162702119"/>
    <hyperlink ref="F117" r:id="rId6" display="https://podminky.urs.cz/item/CS_URS_2023_02/162751137"/>
    <hyperlink ref="F121" r:id="rId7" display="https://podminky.urs.cz/item/CS_URS_2023_02/162751139"/>
    <hyperlink ref="F125" r:id="rId8" display="https://podminky.urs.cz/item/CS_URS_2023_02/171201231"/>
    <hyperlink ref="F129" r:id="rId9" display="https://podminky.urs.cz/item/CS_URS_2023_02/171251201"/>
    <hyperlink ref="F133" r:id="rId10" display="https://podminky.urs.cz/item/CS_URS_2023_02/181152302"/>
    <hyperlink ref="F139" r:id="rId11" display="https://podminky.urs.cz/item/CS_URS_2023_02/317171126"/>
    <hyperlink ref="F150" r:id="rId12" display="https://podminky.urs.cz/item/CS_URS_2023_02/317321191"/>
    <hyperlink ref="F154" r:id="rId13" display="https://podminky.urs.cz/item/CS_URS_2023_02/317353121"/>
    <hyperlink ref="F159" r:id="rId14" display="https://podminky.urs.cz/item/CS_URS_2023_02/317353221"/>
    <hyperlink ref="F163" r:id="rId15" display="https://podminky.urs.cz/item/CS_URS_2023_02/317361116"/>
    <hyperlink ref="F168" r:id="rId16" display="https://podminky.urs.cz/item/CS_URS_2023_02/348171111"/>
    <hyperlink ref="F175" r:id="rId17" display="https://podminky.urs.cz/item/CS_URS_2023_02/451561111"/>
    <hyperlink ref="F179" r:id="rId18" display="https://podminky.urs.cz/item/CS_URS_2023_02/465513227"/>
    <hyperlink ref="F185" r:id="rId19" display="https://podminky.urs.cz/item/CS_URS_2023_02/564851011"/>
    <hyperlink ref="F190" r:id="rId20" display="https://podminky.urs.cz/item/CS_URS_2023_02/569851111"/>
    <hyperlink ref="F195" r:id="rId21" display="https://podminky.urs.cz/item/CS_URS_2023_02/573231108"/>
    <hyperlink ref="F200" r:id="rId22" display="https://podminky.urs.cz/item/CS_URS_2023_02/577144121"/>
    <hyperlink ref="F206" r:id="rId23" display="https://podminky.urs.cz/item/CS_URS_2023_02/628612101"/>
    <hyperlink ref="F212" r:id="rId24" display="https://podminky.urs.cz/item/CS_URS_2023_02/911331131"/>
    <hyperlink ref="F217" r:id="rId25" display="https://podminky.urs.cz/item/CS_URS_2023_02/911334222"/>
    <hyperlink ref="F221" r:id="rId26" display="https://podminky.urs.cz/item/CS_URS_2023_02/912211121"/>
    <hyperlink ref="F227" r:id="rId27" display="https://podminky.urs.cz/item/CS_URS_2023_02/915111112"/>
    <hyperlink ref="F232" r:id="rId28" display="https://podminky.urs.cz/item/CS_URS_2023_02/919121223"/>
    <hyperlink ref="F237" r:id="rId29" display="https://podminky.urs.cz/item/CS_URS_2023_02/919735112"/>
    <hyperlink ref="F242" r:id="rId30" display="https://podminky.urs.cz/item/CS_URS_2023_02/938532111"/>
    <hyperlink ref="F247" r:id="rId31" display="https://podminky.urs.cz/item/CS_URS_2023_02/966075141"/>
    <hyperlink ref="F251" r:id="rId32" display="https://podminky.urs.cz/item/CS_URS_2023_02/966076141"/>
    <hyperlink ref="F255" r:id="rId33" display="https://podminky.urs.cz/item/CS_URS_2023_02/985112112"/>
    <hyperlink ref="F267" r:id="rId34" display="https://podminky.urs.cz/item/CS_URS_2023_02/985311112"/>
    <hyperlink ref="F272" r:id="rId35" display="https://podminky.urs.cz/item/CS_URS_2023_02/985312114"/>
    <hyperlink ref="F278" r:id="rId36" display="https://podminky.urs.cz/item/CS_URS_2023_02/985324221"/>
    <hyperlink ref="F281" r:id="rId37" display="https://podminky.urs.cz/item/CS_URS_2023_02/997013635"/>
    <hyperlink ref="F286" r:id="rId38" display="https://podminky.urs.cz/item/CS_URS_2023_02/997211511"/>
    <hyperlink ref="F292" r:id="rId39" display="https://podminky.urs.cz/item/CS_URS_2023_02/997211519"/>
    <hyperlink ref="F296" r:id="rId40" display="https://podminky.urs.cz/item/CS_URS_2023_02/997211612"/>
    <hyperlink ref="F300" r:id="rId41" display="https://podminky.urs.cz/item/CS_URS_2023_02/997221551"/>
    <hyperlink ref="F306" r:id="rId42" display="https://podminky.urs.cz/item/CS_URS_2023_02/997221559"/>
    <hyperlink ref="F310" r:id="rId43" display="https://podminky.urs.cz/item/CS_URS_2023_02/997221611"/>
    <hyperlink ref="F314" r:id="rId44" display="https://podminky.urs.cz/item/CS_URS_2023_02/997221625"/>
    <hyperlink ref="F319" r:id="rId45" display="https://podminky.urs.cz/item/CS_URS_2023_02/998212111"/>
    <hyperlink ref="F333" r:id="rId46" display="https://podminky.urs.cz/item/CS_URS_2023_02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Most ev.č. 230-011 , Krásné Údolí -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10. 8. 2023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ROUND((SUM(BE83:BE97)),  2)</f>
        <v>0</v>
      </c>
      <c r="G33" s="40"/>
      <c r="H33" s="40"/>
      <c r="I33" s="150">
        <v>0.20999999999999999</v>
      </c>
      <c r="J33" s="149">
        <f>ROUND(((SUM(BE83:BE97))*I33),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ROUND((SUM(BF83:BF97)),  2)</f>
        <v>0</v>
      </c>
      <c r="G34" s="40"/>
      <c r="H34" s="40"/>
      <c r="I34" s="150">
        <v>0.14999999999999999</v>
      </c>
      <c r="J34" s="149">
        <f>ROUND(((SUM(BF83:BF97))*I34),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ev.č. 230-011 , Krásné Údolí -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SKA6102 - VON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10. 8. 2023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PK</v>
      </c>
      <c r="G54" s="42"/>
      <c r="H54" s="42"/>
      <c r="I54" s="34" t="s">
        <v>31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449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450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451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452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104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Most ev.č. 230-011 , Krásné Údolí - Oprava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87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SKA6102 - VON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10. 8. 2023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SÚS PK</v>
      </c>
      <c r="G79" s="42"/>
      <c r="H79" s="42"/>
      <c r="I79" s="34" t="s">
        <v>31</v>
      </c>
      <c r="J79" s="38" t="str">
        <f>E21</f>
        <v>Projekční kancelář Ing.Škubalová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Straka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105</v>
      </c>
      <c r="D82" s="182" t="s">
        <v>57</v>
      </c>
      <c r="E82" s="182" t="s">
        <v>53</v>
      </c>
      <c r="F82" s="182" t="s">
        <v>54</v>
      </c>
      <c r="G82" s="182" t="s">
        <v>106</v>
      </c>
      <c r="H82" s="182" t="s">
        <v>107</v>
      </c>
      <c r="I82" s="182" t="s">
        <v>108</v>
      </c>
      <c r="J82" s="182" t="s">
        <v>91</v>
      </c>
      <c r="K82" s="183" t="s">
        <v>109</v>
      </c>
      <c r="L82" s="184"/>
      <c r="M82" s="94" t="s">
        <v>19</v>
      </c>
      <c r="N82" s="95" t="s">
        <v>42</v>
      </c>
      <c r="O82" s="95" t="s">
        <v>110</v>
      </c>
      <c r="P82" s="95" t="s">
        <v>111</v>
      </c>
      <c r="Q82" s="95" t="s">
        <v>112</v>
      </c>
      <c r="R82" s="95" t="s">
        <v>113</v>
      </c>
      <c r="S82" s="95" t="s">
        <v>114</v>
      </c>
      <c r="T82" s="96" t="s">
        <v>115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116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92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453</v>
      </c>
      <c r="F84" s="193" t="s">
        <v>454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P85+P90+P95</f>
        <v>0</v>
      </c>
      <c r="Q84" s="198"/>
      <c r="R84" s="199">
        <f>R85+R90+R95</f>
        <v>0</v>
      </c>
      <c r="S84" s="198"/>
      <c r="T84" s="200">
        <f>T85+T90+T95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151</v>
      </c>
      <c r="AT84" s="202" t="s">
        <v>71</v>
      </c>
      <c r="AU84" s="202" t="s">
        <v>72</v>
      </c>
      <c r="AY84" s="201" t="s">
        <v>119</v>
      </c>
      <c r="BK84" s="203">
        <f>BK85+BK90+BK95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455</v>
      </c>
      <c r="F85" s="204" t="s">
        <v>456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151</v>
      </c>
      <c r="AT85" s="202" t="s">
        <v>71</v>
      </c>
      <c r="AU85" s="202" t="s">
        <v>80</v>
      </c>
      <c r="AY85" s="201" t="s">
        <v>119</v>
      </c>
      <c r="BK85" s="203">
        <f>SUM(BK86:BK89)</f>
        <v>0</v>
      </c>
    </row>
    <row r="86" s="2" customFormat="1" ht="21.75" customHeight="1">
      <c r="A86" s="40"/>
      <c r="B86" s="41"/>
      <c r="C86" s="206" t="s">
        <v>80</v>
      </c>
      <c r="D86" s="206" t="s">
        <v>121</v>
      </c>
      <c r="E86" s="207" t="s">
        <v>457</v>
      </c>
      <c r="F86" s="208" t="s">
        <v>458</v>
      </c>
      <c r="G86" s="209" t="s">
        <v>459</v>
      </c>
      <c r="H86" s="210">
        <v>1</v>
      </c>
      <c r="I86" s="211"/>
      <c r="J86" s="212">
        <f>ROUND(I86*H86,2)</f>
        <v>0</v>
      </c>
      <c r="K86" s="208" t="s">
        <v>125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460</v>
      </c>
      <c r="AT86" s="217" t="s">
        <v>121</v>
      </c>
      <c r="AU86" s="217" t="s">
        <v>82</v>
      </c>
      <c r="AY86" s="19" t="s">
        <v>119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460</v>
      </c>
      <c r="BM86" s="217" t="s">
        <v>461</v>
      </c>
    </row>
    <row r="87" s="2" customFormat="1">
      <c r="A87" s="40"/>
      <c r="B87" s="41"/>
      <c r="C87" s="42"/>
      <c r="D87" s="219" t="s">
        <v>128</v>
      </c>
      <c r="E87" s="42"/>
      <c r="F87" s="220" t="s">
        <v>462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128</v>
      </c>
      <c r="AU87" s="19" t="s">
        <v>82</v>
      </c>
    </row>
    <row r="88" s="2" customFormat="1" ht="24.15" customHeight="1">
      <c r="A88" s="40"/>
      <c r="B88" s="41"/>
      <c r="C88" s="206" t="s">
        <v>82</v>
      </c>
      <c r="D88" s="206" t="s">
        <v>121</v>
      </c>
      <c r="E88" s="207" t="s">
        <v>463</v>
      </c>
      <c r="F88" s="208" t="s">
        <v>464</v>
      </c>
      <c r="G88" s="209" t="s">
        <v>459</v>
      </c>
      <c r="H88" s="210">
        <v>1</v>
      </c>
      <c r="I88" s="211"/>
      <c r="J88" s="212">
        <f>ROUND(I88*H88,2)</f>
        <v>0</v>
      </c>
      <c r="K88" s="208" t="s">
        <v>125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460</v>
      </c>
      <c r="AT88" s="217" t="s">
        <v>121</v>
      </c>
      <c r="AU88" s="217" t="s">
        <v>82</v>
      </c>
      <c r="AY88" s="19" t="s">
        <v>119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460</v>
      </c>
      <c r="BM88" s="217" t="s">
        <v>465</v>
      </c>
    </row>
    <row r="89" s="2" customFormat="1">
      <c r="A89" s="40"/>
      <c r="B89" s="41"/>
      <c r="C89" s="42"/>
      <c r="D89" s="219" t="s">
        <v>128</v>
      </c>
      <c r="E89" s="42"/>
      <c r="F89" s="220" t="s">
        <v>466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128</v>
      </c>
      <c r="AU89" s="19" t="s">
        <v>82</v>
      </c>
    </row>
    <row r="90" s="12" customFormat="1" ht="22.8" customHeight="1">
      <c r="A90" s="12"/>
      <c r="B90" s="190"/>
      <c r="C90" s="191"/>
      <c r="D90" s="192" t="s">
        <v>71</v>
      </c>
      <c r="E90" s="204" t="s">
        <v>467</v>
      </c>
      <c r="F90" s="204" t="s">
        <v>468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SUM(P91:P94)</f>
        <v>0</v>
      </c>
      <c r="Q90" s="198"/>
      <c r="R90" s="199">
        <f>SUM(R91:R94)</f>
        <v>0</v>
      </c>
      <c r="S90" s="198"/>
      <c r="T90" s="200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151</v>
      </c>
      <c r="AT90" s="202" t="s">
        <v>71</v>
      </c>
      <c r="AU90" s="202" t="s">
        <v>80</v>
      </c>
      <c r="AY90" s="201" t="s">
        <v>119</v>
      </c>
      <c r="BK90" s="203">
        <f>SUM(BK91:BK94)</f>
        <v>0</v>
      </c>
    </row>
    <row r="91" s="2" customFormat="1" ht="37.8" customHeight="1">
      <c r="A91" s="40"/>
      <c r="B91" s="41"/>
      <c r="C91" s="206" t="s">
        <v>139</v>
      </c>
      <c r="D91" s="206" t="s">
        <v>121</v>
      </c>
      <c r="E91" s="207" t="s">
        <v>469</v>
      </c>
      <c r="F91" s="208" t="s">
        <v>470</v>
      </c>
      <c r="G91" s="209" t="s">
        <v>459</v>
      </c>
      <c r="H91" s="210">
        <v>1</v>
      </c>
      <c r="I91" s="211"/>
      <c r="J91" s="212">
        <f>ROUND(I91*H91,2)</f>
        <v>0</v>
      </c>
      <c r="K91" s="208" t="s">
        <v>125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460</v>
      </c>
      <c r="AT91" s="217" t="s">
        <v>121</v>
      </c>
      <c r="AU91" s="217" t="s">
        <v>82</v>
      </c>
      <c r="AY91" s="19" t="s">
        <v>119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460</v>
      </c>
      <c r="BM91" s="217" t="s">
        <v>471</v>
      </c>
    </row>
    <row r="92" s="2" customFormat="1">
      <c r="A92" s="40"/>
      <c r="B92" s="41"/>
      <c r="C92" s="42"/>
      <c r="D92" s="219" t="s">
        <v>128</v>
      </c>
      <c r="E92" s="42"/>
      <c r="F92" s="220" t="s">
        <v>472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82</v>
      </c>
    </row>
    <row r="93" s="2" customFormat="1" ht="16.5" customHeight="1">
      <c r="A93" s="40"/>
      <c r="B93" s="41"/>
      <c r="C93" s="206" t="s">
        <v>126</v>
      </c>
      <c r="D93" s="206" t="s">
        <v>121</v>
      </c>
      <c r="E93" s="207" t="s">
        <v>473</v>
      </c>
      <c r="F93" s="208" t="s">
        <v>474</v>
      </c>
      <c r="G93" s="209" t="s">
        <v>459</v>
      </c>
      <c r="H93" s="210">
        <v>2</v>
      </c>
      <c r="I93" s="211"/>
      <c r="J93" s="212">
        <f>ROUND(I93*H93,2)</f>
        <v>0</v>
      </c>
      <c r="K93" s="208" t="s">
        <v>125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460</v>
      </c>
      <c r="AT93" s="217" t="s">
        <v>121</v>
      </c>
      <c r="AU93" s="217" t="s">
        <v>82</v>
      </c>
      <c r="AY93" s="19" t="s">
        <v>119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460</v>
      </c>
      <c r="BM93" s="217" t="s">
        <v>475</v>
      </c>
    </row>
    <row r="94" s="2" customFormat="1">
      <c r="A94" s="40"/>
      <c r="B94" s="41"/>
      <c r="C94" s="42"/>
      <c r="D94" s="219" t="s">
        <v>128</v>
      </c>
      <c r="E94" s="42"/>
      <c r="F94" s="220" t="s">
        <v>476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82</v>
      </c>
    </row>
    <row r="95" s="12" customFormat="1" ht="22.8" customHeight="1">
      <c r="A95" s="12"/>
      <c r="B95" s="190"/>
      <c r="C95" s="191"/>
      <c r="D95" s="192" t="s">
        <v>71</v>
      </c>
      <c r="E95" s="204" t="s">
        <v>477</v>
      </c>
      <c r="F95" s="204" t="s">
        <v>478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SUM(P96:P97)</f>
        <v>0</v>
      </c>
      <c r="Q95" s="198"/>
      <c r="R95" s="199">
        <f>SUM(R96:R97)</f>
        <v>0</v>
      </c>
      <c r="S95" s="198"/>
      <c r="T95" s="20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151</v>
      </c>
      <c r="AT95" s="202" t="s">
        <v>71</v>
      </c>
      <c r="AU95" s="202" t="s">
        <v>80</v>
      </c>
      <c r="AY95" s="201" t="s">
        <v>119</v>
      </c>
      <c r="BK95" s="203">
        <f>SUM(BK96:BK97)</f>
        <v>0</v>
      </c>
    </row>
    <row r="96" s="2" customFormat="1" ht="16.5" customHeight="1">
      <c r="A96" s="40"/>
      <c r="B96" s="41"/>
      <c r="C96" s="206" t="s">
        <v>151</v>
      </c>
      <c r="D96" s="206" t="s">
        <v>121</v>
      </c>
      <c r="E96" s="207" t="s">
        <v>479</v>
      </c>
      <c r="F96" s="208" t="s">
        <v>480</v>
      </c>
      <c r="G96" s="209" t="s">
        <v>459</v>
      </c>
      <c r="H96" s="210">
        <v>1</v>
      </c>
      <c r="I96" s="211"/>
      <c r="J96" s="212">
        <f>ROUND(I96*H96,2)</f>
        <v>0</v>
      </c>
      <c r="K96" s="208" t="s">
        <v>125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460</v>
      </c>
      <c r="AT96" s="217" t="s">
        <v>121</v>
      </c>
      <c r="AU96" s="217" t="s">
        <v>82</v>
      </c>
      <c r="AY96" s="19" t="s">
        <v>119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460</v>
      </c>
      <c r="BM96" s="217" t="s">
        <v>481</v>
      </c>
    </row>
    <row r="97" s="2" customFormat="1">
      <c r="A97" s="40"/>
      <c r="B97" s="41"/>
      <c r="C97" s="42"/>
      <c r="D97" s="219" t="s">
        <v>128</v>
      </c>
      <c r="E97" s="42"/>
      <c r="F97" s="220" t="s">
        <v>482</v>
      </c>
      <c r="G97" s="42"/>
      <c r="H97" s="42"/>
      <c r="I97" s="221"/>
      <c r="J97" s="42"/>
      <c r="K97" s="42"/>
      <c r="L97" s="46"/>
      <c r="M97" s="278"/>
      <c r="N97" s="279"/>
      <c r="O97" s="280"/>
      <c r="P97" s="280"/>
      <c r="Q97" s="280"/>
      <c r="R97" s="280"/>
      <c r="S97" s="280"/>
      <c r="T97" s="281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82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EK4jCkhmURvkK+FckgGBwiLrWvXg3eMkpMRrdgGaV7oau1zVDtf06l5CwUEWk2SOAfJS4Gvoj83nygvK0gjaPA==" hashValue="YNBhYmGepusx5Tx5MHYC1jeEQlil+5FMwjqyTv3ETGrxVqitUIjtB24PbZs0TNQTb7t9PtbnIu6iXrEvkgSg6g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2/012103000"/>
    <hyperlink ref="F89" r:id="rId2" display="https://podminky.urs.cz/item/CS_URS_2023_02/012303000"/>
    <hyperlink ref="F92" r:id="rId3" display="https://podminky.urs.cz/item/CS_URS_2023_02/030001000"/>
    <hyperlink ref="F94" r:id="rId4" display="https://podminky.urs.cz/item/CS_URS_2023_02/034503000"/>
    <hyperlink ref="F97" r:id="rId5" display="https://podminky.urs.cz/item/CS_URS_2023_02/07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7" customFormat="1" ht="45" customHeight="1">
      <c r="B3" s="286"/>
      <c r="C3" s="287" t="s">
        <v>483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484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485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486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487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488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489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490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491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492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493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79</v>
      </c>
      <c r="F18" s="293" t="s">
        <v>494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495</v>
      </c>
      <c r="F19" s="293" t="s">
        <v>496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497</v>
      </c>
      <c r="F20" s="293" t="s">
        <v>498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84</v>
      </c>
      <c r="F21" s="293" t="s">
        <v>499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500</v>
      </c>
      <c r="F22" s="293" t="s">
        <v>501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502</v>
      </c>
      <c r="F23" s="293" t="s">
        <v>503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504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505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506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507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508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509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510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511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512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105</v>
      </c>
      <c r="F36" s="293"/>
      <c r="G36" s="293" t="s">
        <v>513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514</v>
      </c>
      <c r="F37" s="293"/>
      <c r="G37" s="293" t="s">
        <v>515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53</v>
      </c>
      <c r="F38" s="293"/>
      <c r="G38" s="293" t="s">
        <v>516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54</v>
      </c>
      <c r="F39" s="293"/>
      <c r="G39" s="293" t="s">
        <v>517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106</v>
      </c>
      <c r="F40" s="293"/>
      <c r="G40" s="293" t="s">
        <v>518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107</v>
      </c>
      <c r="F41" s="293"/>
      <c r="G41" s="293" t="s">
        <v>519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520</v>
      </c>
      <c r="F42" s="293"/>
      <c r="G42" s="293" t="s">
        <v>521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522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523</v>
      </c>
      <c r="F44" s="293"/>
      <c r="G44" s="293" t="s">
        <v>524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109</v>
      </c>
      <c r="F45" s="293"/>
      <c r="G45" s="293" t="s">
        <v>525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526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527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528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529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530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531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532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533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534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535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536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537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538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539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540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541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542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543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544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545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546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547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548</v>
      </c>
      <c r="D76" s="311"/>
      <c r="E76" s="311"/>
      <c r="F76" s="311" t="s">
        <v>549</v>
      </c>
      <c r="G76" s="312"/>
      <c r="H76" s="311" t="s">
        <v>54</v>
      </c>
      <c r="I76" s="311" t="s">
        <v>57</v>
      </c>
      <c r="J76" s="311" t="s">
        <v>550</v>
      </c>
      <c r="K76" s="310"/>
    </row>
    <row r="77" s="1" customFormat="1" ht="17.25" customHeight="1">
      <c r="B77" s="308"/>
      <c r="C77" s="313" t="s">
        <v>551</v>
      </c>
      <c r="D77" s="313"/>
      <c r="E77" s="313"/>
      <c r="F77" s="314" t="s">
        <v>552</v>
      </c>
      <c r="G77" s="315"/>
      <c r="H77" s="313"/>
      <c r="I77" s="313"/>
      <c r="J77" s="313" t="s">
        <v>553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53</v>
      </c>
      <c r="D79" s="318"/>
      <c r="E79" s="318"/>
      <c r="F79" s="319" t="s">
        <v>554</v>
      </c>
      <c r="G79" s="320"/>
      <c r="H79" s="296" t="s">
        <v>555</v>
      </c>
      <c r="I79" s="296" t="s">
        <v>556</v>
      </c>
      <c r="J79" s="296">
        <v>20</v>
      </c>
      <c r="K79" s="310"/>
    </row>
    <row r="80" s="1" customFormat="1" ht="15" customHeight="1">
      <c r="B80" s="308"/>
      <c r="C80" s="296" t="s">
        <v>557</v>
      </c>
      <c r="D80" s="296"/>
      <c r="E80" s="296"/>
      <c r="F80" s="319" t="s">
        <v>554</v>
      </c>
      <c r="G80" s="320"/>
      <c r="H80" s="296" t="s">
        <v>558</v>
      </c>
      <c r="I80" s="296" t="s">
        <v>556</v>
      </c>
      <c r="J80" s="296">
        <v>120</v>
      </c>
      <c r="K80" s="310"/>
    </row>
    <row r="81" s="1" customFormat="1" ht="15" customHeight="1">
      <c r="B81" s="321"/>
      <c r="C81" s="296" t="s">
        <v>559</v>
      </c>
      <c r="D81" s="296"/>
      <c r="E81" s="296"/>
      <c r="F81" s="319" t="s">
        <v>560</v>
      </c>
      <c r="G81" s="320"/>
      <c r="H81" s="296" t="s">
        <v>561</v>
      </c>
      <c r="I81" s="296" t="s">
        <v>556</v>
      </c>
      <c r="J81" s="296">
        <v>50</v>
      </c>
      <c r="K81" s="310"/>
    </row>
    <row r="82" s="1" customFormat="1" ht="15" customHeight="1">
      <c r="B82" s="321"/>
      <c r="C82" s="296" t="s">
        <v>562</v>
      </c>
      <c r="D82" s="296"/>
      <c r="E82" s="296"/>
      <c r="F82" s="319" t="s">
        <v>554</v>
      </c>
      <c r="G82" s="320"/>
      <c r="H82" s="296" t="s">
        <v>563</v>
      </c>
      <c r="I82" s="296" t="s">
        <v>564</v>
      </c>
      <c r="J82" s="296"/>
      <c r="K82" s="310"/>
    </row>
    <row r="83" s="1" customFormat="1" ht="15" customHeight="1">
      <c r="B83" s="321"/>
      <c r="C83" s="322" t="s">
        <v>565</v>
      </c>
      <c r="D83" s="322"/>
      <c r="E83" s="322"/>
      <c r="F83" s="323" t="s">
        <v>560</v>
      </c>
      <c r="G83" s="322"/>
      <c r="H83" s="322" t="s">
        <v>566</v>
      </c>
      <c r="I83" s="322" t="s">
        <v>556</v>
      </c>
      <c r="J83" s="322">
        <v>15</v>
      </c>
      <c r="K83" s="310"/>
    </row>
    <row r="84" s="1" customFormat="1" ht="15" customHeight="1">
      <c r="B84" s="321"/>
      <c r="C84" s="322" t="s">
        <v>567</v>
      </c>
      <c r="D84" s="322"/>
      <c r="E84" s="322"/>
      <c r="F84" s="323" t="s">
        <v>560</v>
      </c>
      <c r="G84" s="322"/>
      <c r="H84" s="322" t="s">
        <v>568</v>
      </c>
      <c r="I84" s="322" t="s">
        <v>556</v>
      </c>
      <c r="J84" s="322">
        <v>15</v>
      </c>
      <c r="K84" s="310"/>
    </row>
    <row r="85" s="1" customFormat="1" ht="15" customHeight="1">
      <c r="B85" s="321"/>
      <c r="C85" s="322" t="s">
        <v>569</v>
      </c>
      <c r="D85" s="322"/>
      <c r="E85" s="322"/>
      <c r="F85" s="323" t="s">
        <v>560</v>
      </c>
      <c r="G85" s="322"/>
      <c r="H85" s="322" t="s">
        <v>570</v>
      </c>
      <c r="I85" s="322" t="s">
        <v>556</v>
      </c>
      <c r="J85" s="322">
        <v>20</v>
      </c>
      <c r="K85" s="310"/>
    </row>
    <row r="86" s="1" customFormat="1" ht="15" customHeight="1">
      <c r="B86" s="321"/>
      <c r="C86" s="322" t="s">
        <v>571</v>
      </c>
      <c r="D86" s="322"/>
      <c r="E86" s="322"/>
      <c r="F86" s="323" t="s">
        <v>560</v>
      </c>
      <c r="G86" s="322"/>
      <c r="H86" s="322" t="s">
        <v>572</v>
      </c>
      <c r="I86" s="322" t="s">
        <v>556</v>
      </c>
      <c r="J86" s="322">
        <v>20</v>
      </c>
      <c r="K86" s="310"/>
    </row>
    <row r="87" s="1" customFormat="1" ht="15" customHeight="1">
      <c r="B87" s="321"/>
      <c r="C87" s="296" t="s">
        <v>573</v>
      </c>
      <c r="D87" s="296"/>
      <c r="E87" s="296"/>
      <c r="F87" s="319" t="s">
        <v>560</v>
      </c>
      <c r="G87" s="320"/>
      <c r="H87" s="296" t="s">
        <v>574</v>
      </c>
      <c r="I87" s="296" t="s">
        <v>556</v>
      </c>
      <c r="J87" s="296">
        <v>50</v>
      </c>
      <c r="K87" s="310"/>
    </row>
    <row r="88" s="1" customFormat="1" ht="15" customHeight="1">
      <c r="B88" s="321"/>
      <c r="C88" s="296" t="s">
        <v>575</v>
      </c>
      <c r="D88" s="296"/>
      <c r="E88" s="296"/>
      <c r="F88" s="319" t="s">
        <v>560</v>
      </c>
      <c r="G88" s="320"/>
      <c r="H88" s="296" t="s">
        <v>576</v>
      </c>
      <c r="I88" s="296" t="s">
        <v>556</v>
      </c>
      <c r="J88" s="296">
        <v>20</v>
      </c>
      <c r="K88" s="310"/>
    </row>
    <row r="89" s="1" customFormat="1" ht="15" customHeight="1">
      <c r="B89" s="321"/>
      <c r="C89" s="296" t="s">
        <v>577</v>
      </c>
      <c r="D89" s="296"/>
      <c r="E89" s="296"/>
      <c r="F89" s="319" t="s">
        <v>560</v>
      </c>
      <c r="G89" s="320"/>
      <c r="H89" s="296" t="s">
        <v>578</v>
      </c>
      <c r="I89" s="296" t="s">
        <v>556</v>
      </c>
      <c r="J89" s="296">
        <v>20</v>
      </c>
      <c r="K89" s="310"/>
    </row>
    <row r="90" s="1" customFormat="1" ht="15" customHeight="1">
      <c r="B90" s="321"/>
      <c r="C90" s="296" t="s">
        <v>579</v>
      </c>
      <c r="D90" s="296"/>
      <c r="E90" s="296"/>
      <c r="F90" s="319" t="s">
        <v>560</v>
      </c>
      <c r="G90" s="320"/>
      <c r="H90" s="296" t="s">
        <v>580</v>
      </c>
      <c r="I90" s="296" t="s">
        <v>556</v>
      </c>
      <c r="J90" s="296">
        <v>50</v>
      </c>
      <c r="K90" s="310"/>
    </row>
    <row r="91" s="1" customFormat="1" ht="15" customHeight="1">
      <c r="B91" s="321"/>
      <c r="C91" s="296" t="s">
        <v>581</v>
      </c>
      <c r="D91" s="296"/>
      <c r="E91" s="296"/>
      <c r="F91" s="319" t="s">
        <v>560</v>
      </c>
      <c r="G91" s="320"/>
      <c r="H91" s="296" t="s">
        <v>581</v>
      </c>
      <c r="I91" s="296" t="s">
        <v>556</v>
      </c>
      <c r="J91" s="296">
        <v>50</v>
      </c>
      <c r="K91" s="310"/>
    </row>
    <row r="92" s="1" customFormat="1" ht="15" customHeight="1">
      <c r="B92" s="321"/>
      <c r="C92" s="296" t="s">
        <v>582</v>
      </c>
      <c r="D92" s="296"/>
      <c r="E92" s="296"/>
      <c r="F92" s="319" t="s">
        <v>560</v>
      </c>
      <c r="G92" s="320"/>
      <c r="H92" s="296" t="s">
        <v>583</v>
      </c>
      <c r="I92" s="296" t="s">
        <v>556</v>
      </c>
      <c r="J92" s="296">
        <v>255</v>
      </c>
      <c r="K92" s="310"/>
    </row>
    <row r="93" s="1" customFormat="1" ht="15" customHeight="1">
      <c r="B93" s="321"/>
      <c r="C93" s="296" t="s">
        <v>584</v>
      </c>
      <c r="D93" s="296"/>
      <c r="E93" s="296"/>
      <c r="F93" s="319" t="s">
        <v>554</v>
      </c>
      <c r="G93" s="320"/>
      <c r="H93" s="296" t="s">
        <v>585</v>
      </c>
      <c r="I93" s="296" t="s">
        <v>586</v>
      </c>
      <c r="J93" s="296"/>
      <c r="K93" s="310"/>
    </row>
    <row r="94" s="1" customFormat="1" ht="15" customHeight="1">
      <c r="B94" s="321"/>
      <c r="C94" s="296" t="s">
        <v>587</v>
      </c>
      <c r="D94" s="296"/>
      <c r="E94" s="296"/>
      <c r="F94" s="319" t="s">
        <v>554</v>
      </c>
      <c r="G94" s="320"/>
      <c r="H94" s="296" t="s">
        <v>588</v>
      </c>
      <c r="I94" s="296" t="s">
        <v>589</v>
      </c>
      <c r="J94" s="296"/>
      <c r="K94" s="310"/>
    </row>
    <row r="95" s="1" customFormat="1" ht="15" customHeight="1">
      <c r="B95" s="321"/>
      <c r="C95" s="296" t="s">
        <v>590</v>
      </c>
      <c r="D95" s="296"/>
      <c r="E95" s="296"/>
      <c r="F95" s="319" t="s">
        <v>554</v>
      </c>
      <c r="G95" s="320"/>
      <c r="H95" s="296" t="s">
        <v>590</v>
      </c>
      <c r="I95" s="296" t="s">
        <v>589</v>
      </c>
      <c r="J95" s="296"/>
      <c r="K95" s="310"/>
    </row>
    <row r="96" s="1" customFormat="1" ht="15" customHeight="1">
      <c r="B96" s="321"/>
      <c r="C96" s="296" t="s">
        <v>38</v>
      </c>
      <c r="D96" s="296"/>
      <c r="E96" s="296"/>
      <c r="F96" s="319" t="s">
        <v>554</v>
      </c>
      <c r="G96" s="320"/>
      <c r="H96" s="296" t="s">
        <v>591</v>
      </c>
      <c r="I96" s="296" t="s">
        <v>589</v>
      </c>
      <c r="J96" s="296"/>
      <c r="K96" s="310"/>
    </row>
    <row r="97" s="1" customFormat="1" ht="15" customHeight="1">
      <c r="B97" s="321"/>
      <c r="C97" s="296" t="s">
        <v>48</v>
      </c>
      <c r="D97" s="296"/>
      <c r="E97" s="296"/>
      <c r="F97" s="319" t="s">
        <v>554</v>
      </c>
      <c r="G97" s="320"/>
      <c r="H97" s="296" t="s">
        <v>592</v>
      </c>
      <c r="I97" s="296" t="s">
        <v>589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593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548</v>
      </c>
      <c r="D103" s="311"/>
      <c r="E103" s="311"/>
      <c r="F103" s="311" t="s">
        <v>549</v>
      </c>
      <c r="G103" s="312"/>
      <c r="H103" s="311" t="s">
        <v>54</v>
      </c>
      <c r="I103" s="311" t="s">
        <v>57</v>
      </c>
      <c r="J103" s="311" t="s">
        <v>550</v>
      </c>
      <c r="K103" s="310"/>
    </row>
    <row r="104" s="1" customFormat="1" ht="17.25" customHeight="1">
      <c r="B104" s="308"/>
      <c r="C104" s="313" t="s">
        <v>551</v>
      </c>
      <c r="D104" s="313"/>
      <c r="E104" s="313"/>
      <c r="F104" s="314" t="s">
        <v>552</v>
      </c>
      <c r="G104" s="315"/>
      <c r="H104" s="313"/>
      <c r="I104" s="313"/>
      <c r="J104" s="313" t="s">
        <v>553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53</v>
      </c>
      <c r="D106" s="318"/>
      <c r="E106" s="318"/>
      <c r="F106" s="319" t="s">
        <v>554</v>
      </c>
      <c r="G106" s="296"/>
      <c r="H106" s="296" t="s">
        <v>594</v>
      </c>
      <c r="I106" s="296" t="s">
        <v>556</v>
      </c>
      <c r="J106" s="296">
        <v>20</v>
      </c>
      <c r="K106" s="310"/>
    </row>
    <row r="107" s="1" customFormat="1" ht="15" customHeight="1">
      <c r="B107" s="308"/>
      <c r="C107" s="296" t="s">
        <v>557</v>
      </c>
      <c r="D107" s="296"/>
      <c r="E107" s="296"/>
      <c r="F107" s="319" t="s">
        <v>554</v>
      </c>
      <c r="G107" s="296"/>
      <c r="H107" s="296" t="s">
        <v>594</v>
      </c>
      <c r="I107" s="296" t="s">
        <v>556</v>
      </c>
      <c r="J107" s="296">
        <v>120</v>
      </c>
      <c r="K107" s="310"/>
    </row>
    <row r="108" s="1" customFormat="1" ht="15" customHeight="1">
      <c r="B108" s="321"/>
      <c r="C108" s="296" t="s">
        <v>559</v>
      </c>
      <c r="D108" s="296"/>
      <c r="E108" s="296"/>
      <c r="F108" s="319" t="s">
        <v>560</v>
      </c>
      <c r="G108" s="296"/>
      <c r="H108" s="296" t="s">
        <v>594</v>
      </c>
      <c r="I108" s="296" t="s">
        <v>556</v>
      </c>
      <c r="J108" s="296">
        <v>50</v>
      </c>
      <c r="K108" s="310"/>
    </row>
    <row r="109" s="1" customFormat="1" ht="15" customHeight="1">
      <c r="B109" s="321"/>
      <c r="C109" s="296" t="s">
        <v>562</v>
      </c>
      <c r="D109" s="296"/>
      <c r="E109" s="296"/>
      <c r="F109" s="319" t="s">
        <v>554</v>
      </c>
      <c r="G109" s="296"/>
      <c r="H109" s="296" t="s">
        <v>594</v>
      </c>
      <c r="I109" s="296" t="s">
        <v>564</v>
      </c>
      <c r="J109" s="296"/>
      <c r="K109" s="310"/>
    </row>
    <row r="110" s="1" customFormat="1" ht="15" customHeight="1">
      <c r="B110" s="321"/>
      <c r="C110" s="296" t="s">
        <v>573</v>
      </c>
      <c r="D110" s="296"/>
      <c r="E110" s="296"/>
      <c r="F110" s="319" t="s">
        <v>560</v>
      </c>
      <c r="G110" s="296"/>
      <c r="H110" s="296" t="s">
        <v>594</v>
      </c>
      <c r="I110" s="296" t="s">
        <v>556</v>
      </c>
      <c r="J110" s="296">
        <v>50</v>
      </c>
      <c r="K110" s="310"/>
    </row>
    <row r="111" s="1" customFormat="1" ht="15" customHeight="1">
      <c r="B111" s="321"/>
      <c r="C111" s="296" t="s">
        <v>581</v>
      </c>
      <c r="D111" s="296"/>
      <c r="E111" s="296"/>
      <c r="F111" s="319" t="s">
        <v>560</v>
      </c>
      <c r="G111" s="296"/>
      <c r="H111" s="296" t="s">
        <v>594</v>
      </c>
      <c r="I111" s="296" t="s">
        <v>556</v>
      </c>
      <c r="J111" s="296">
        <v>50</v>
      </c>
      <c r="K111" s="310"/>
    </row>
    <row r="112" s="1" customFormat="1" ht="15" customHeight="1">
      <c r="B112" s="321"/>
      <c r="C112" s="296" t="s">
        <v>579</v>
      </c>
      <c r="D112" s="296"/>
      <c r="E112" s="296"/>
      <c r="F112" s="319" t="s">
        <v>560</v>
      </c>
      <c r="G112" s="296"/>
      <c r="H112" s="296" t="s">
        <v>594</v>
      </c>
      <c r="I112" s="296" t="s">
        <v>556</v>
      </c>
      <c r="J112" s="296">
        <v>50</v>
      </c>
      <c r="K112" s="310"/>
    </row>
    <row r="113" s="1" customFormat="1" ht="15" customHeight="1">
      <c r="B113" s="321"/>
      <c r="C113" s="296" t="s">
        <v>53</v>
      </c>
      <c r="D113" s="296"/>
      <c r="E113" s="296"/>
      <c r="F113" s="319" t="s">
        <v>554</v>
      </c>
      <c r="G113" s="296"/>
      <c r="H113" s="296" t="s">
        <v>595</v>
      </c>
      <c r="I113" s="296" t="s">
        <v>556</v>
      </c>
      <c r="J113" s="296">
        <v>20</v>
      </c>
      <c r="K113" s="310"/>
    </row>
    <row r="114" s="1" customFormat="1" ht="15" customHeight="1">
      <c r="B114" s="321"/>
      <c r="C114" s="296" t="s">
        <v>596</v>
      </c>
      <c r="D114" s="296"/>
      <c r="E114" s="296"/>
      <c r="F114" s="319" t="s">
        <v>554</v>
      </c>
      <c r="G114" s="296"/>
      <c r="H114" s="296" t="s">
        <v>597</v>
      </c>
      <c r="I114" s="296" t="s">
        <v>556</v>
      </c>
      <c r="J114" s="296">
        <v>120</v>
      </c>
      <c r="K114" s="310"/>
    </row>
    <row r="115" s="1" customFormat="1" ht="15" customHeight="1">
      <c r="B115" s="321"/>
      <c r="C115" s="296" t="s">
        <v>38</v>
      </c>
      <c r="D115" s="296"/>
      <c r="E115" s="296"/>
      <c r="F115" s="319" t="s">
        <v>554</v>
      </c>
      <c r="G115" s="296"/>
      <c r="H115" s="296" t="s">
        <v>598</v>
      </c>
      <c r="I115" s="296" t="s">
        <v>589</v>
      </c>
      <c r="J115" s="296"/>
      <c r="K115" s="310"/>
    </row>
    <row r="116" s="1" customFormat="1" ht="15" customHeight="1">
      <c r="B116" s="321"/>
      <c r="C116" s="296" t="s">
        <v>48</v>
      </c>
      <c r="D116" s="296"/>
      <c r="E116" s="296"/>
      <c r="F116" s="319" t="s">
        <v>554</v>
      </c>
      <c r="G116" s="296"/>
      <c r="H116" s="296" t="s">
        <v>599</v>
      </c>
      <c r="I116" s="296" t="s">
        <v>589</v>
      </c>
      <c r="J116" s="296"/>
      <c r="K116" s="310"/>
    </row>
    <row r="117" s="1" customFormat="1" ht="15" customHeight="1">
      <c r="B117" s="321"/>
      <c r="C117" s="296" t="s">
        <v>57</v>
      </c>
      <c r="D117" s="296"/>
      <c r="E117" s="296"/>
      <c r="F117" s="319" t="s">
        <v>554</v>
      </c>
      <c r="G117" s="296"/>
      <c r="H117" s="296" t="s">
        <v>600</v>
      </c>
      <c r="I117" s="296" t="s">
        <v>601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602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548</v>
      </c>
      <c r="D123" s="311"/>
      <c r="E123" s="311"/>
      <c r="F123" s="311" t="s">
        <v>549</v>
      </c>
      <c r="G123" s="312"/>
      <c r="H123" s="311" t="s">
        <v>54</v>
      </c>
      <c r="I123" s="311" t="s">
        <v>57</v>
      </c>
      <c r="J123" s="311" t="s">
        <v>550</v>
      </c>
      <c r="K123" s="340"/>
    </row>
    <row r="124" s="1" customFormat="1" ht="17.25" customHeight="1">
      <c r="B124" s="339"/>
      <c r="C124" s="313" t="s">
        <v>551</v>
      </c>
      <c r="D124" s="313"/>
      <c r="E124" s="313"/>
      <c r="F124" s="314" t="s">
        <v>552</v>
      </c>
      <c r="G124" s="315"/>
      <c r="H124" s="313"/>
      <c r="I124" s="313"/>
      <c r="J124" s="313" t="s">
        <v>553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557</v>
      </c>
      <c r="D126" s="318"/>
      <c r="E126" s="318"/>
      <c r="F126" s="319" t="s">
        <v>554</v>
      </c>
      <c r="G126" s="296"/>
      <c r="H126" s="296" t="s">
        <v>594</v>
      </c>
      <c r="I126" s="296" t="s">
        <v>556</v>
      </c>
      <c r="J126" s="296">
        <v>120</v>
      </c>
      <c r="K126" s="344"/>
    </row>
    <row r="127" s="1" customFormat="1" ht="15" customHeight="1">
      <c r="B127" s="341"/>
      <c r="C127" s="296" t="s">
        <v>603</v>
      </c>
      <c r="D127" s="296"/>
      <c r="E127" s="296"/>
      <c r="F127" s="319" t="s">
        <v>554</v>
      </c>
      <c r="G127" s="296"/>
      <c r="H127" s="296" t="s">
        <v>604</v>
      </c>
      <c r="I127" s="296" t="s">
        <v>556</v>
      </c>
      <c r="J127" s="296" t="s">
        <v>605</v>
      </c>
      <c r="K127" s="344"/>
    </row>
    <row r="128" s="1" customFormat="1" ht="15" customHeight="1">
      <c r="B128" s="341"/>
      <c r="C128" s="296" t="s">
        <v>502</v>
      </c>
      <c r="D128" s="296"/>
      <c r="E128" s="296"/>
      <c r="F128" s="319" t="s">
        <v>554</v>
      </c>
      <c r="G128" s="296"/>
      <c r="H128" s="296" t="s">
        <v>606</v>
      </c>
      <c r="I128" s="296" t="s">
        <v>556</v>
      </c>
      <c r="J128" s="296" t="s">
        <v>605</v>
      </c>
      <c r="K128" s="344"/>
    </row>
    <row r="129" s="1" customFormat="1" ht="15" customHeight="1">
      <c r="B129" s="341"/>
      <c r="C129" s="296" t="s">
        <v>565</v>
      </c>
      <c r="D129" s="296"/>
      <c r="E129" s="296"/>
      <c r="F129" s="319" t="s">
        <v>560</v>
      </c>
      <c r="G129" s="296"/>
      <c r="H129" s="296" t="s">
        <v>566</v>
      </c>
      <c r="I129" s="296" t="s">
        <v>556</v>
      </c>
      <c r="J129" s="296">
        <v>15</v>
      </c>
      <c r="K129" s="344"/>
    </row>
    <row r="130" s="1" customFormat="1" ht="15" customHeight="1">
      <c r="B130" s="341"/>
      <c r="C130" s="322" t="s">
        <v>567</v>
      </c>
      <c r="D130" s="322"/>
      <c r="E130" s="322"/>
      <c r="F130" s="323" t="s">
        <v>560</v>
      </c>
      <c r="G130" s="322"/>
      <c r="H130" s="322" t="s">
        <v>568</v>
      </c>
      <c r="I130" s="322" t="s">
        <v>556</v>
      </c>
      <c r="J130" s="322">
        <v>15</v>
      </c>
      <c r="K130" s="344"/>
    </row>
    <row r="131" s="1" customFormat="1" ht="15" customHeight="1">
      <c r="B131" s="341"/>
      <c r="C131" s="322" t="s">
        <v>569</v>
      </c>
      <c r="D131" s="322"/>
      <c r="E131" s="322"/>
      <c r="F131" s="323" t="s">
        <v>560</v>
      </c>
      <c r="G131" s="322"/>
      <c r="H131" s="322" t="s">
        <v>570</v>
      </c>
      <c r="I131" s="322" t="s">
        <v>556</v>
      </c>
      <c r="J131" s="322">
        <v>20</v>
      </c>
      <c r="K131" s="344"/>
    </row>
    <row r="132" s="1" customFormat="1" ht="15" customHeight="1">
      <c r="B132" s="341"/>
      <c r="C132" s="322" t="s">
        <v>571</v>
      </c>
      <c r="D132" s="322"/>
      <c r="E132" s="322"/>
      <c r="F132" s="323" t="s">
        <v>560</v>
      </c>
      <c r="G132" s="322"/>
      <c r="H132" s="322" t="s">
        <v>572</v>
      </c>
      <c r="I132" s="322" t="s">
        <v>556</v>
      </c>
      <c r="J132" s="322">
        <v>20</v>
      </c>
      <c r="K132" s="344"/>
    </row>
    <row r="133" s="1" customFormat="1" ht="15" customHeight="1">
      <c r="B133" s="341"/>
      <c r="C133" s="296" t="s">
        <v>559</v>
      </c>
      <c r="D133" s="296"/>
      <c r="E133" s="296"/>
      <c r="F133" s="319" t="s">
        <v>560</v>
      </c>
      <c r="G133" s="296"/>
      <c r="H133" s="296" t="s">
        <v>594</v>
      </c>
      <c r="I133" s="296" t="s">
        <v>556</v>
      </c>
      <c r="J133" s="296">
        <v>50</v>
      </c>
      <c r="K133" s="344"/>
    </row>
    <row r="134" s="1" customFormat="1" ht="15" customHeight="1">
      <c r="B134" s="341"/>
      <c r="C134" s="296" t="s">
        <v>573</v>
      </c>
      <c r="D134" s="296"/>
      <c r="E134" s="296"/>
      <c r="F134" s="319" t="s">
        <v>560</v>
      </c>
      <c r="G134" s="296"/>
      <c r="H134" s="296" t="s">
        <v>594</v>
      </c>
      <c r="I134" s="296" t="s">
        <v>556</v>
      </c>
      <c r="J134" s="296">
        <v>50</v>
      </c>
      <c r="K134" s="344"/>
    </row>
    <row r="135" s="1" customFormat="1" ht="15" customHeight="1">
      <c r="B135" s="341"/>
      <c r="C135" s="296" t="s">
        <v>579</v>
      </c>
      <c r="D135" s="296"/>
      <c r="E135" s="296"/>
      <c r="F135" s="319" t="s">
        <v>560</v>
      </c>
      <c r="G135" s="296"/>
      <c r="H135" s="296" t="s">
        <v>594</v>
      </c>
      <c r="I135" s="296" t="s">
        <v>556</v>
      </c>
      <c r="J135" s="296">
        <v>50</v>
      </c>
      <c r="K135" s="344"/>
    </row>
    <row r="136" s="1" customFormat="1" ht="15" customHeight="1">
      <c r="B136" s="341"/>
      <c r="C136" s="296" t="s">
        <v>581</v>
      </c>
      <c r="D136" s="296"/>
      <c r="E136" s="296"/>
      <c r="F136" s="319" t="s">
        <v>560</v>
      </c>
      <c r="G136" s="296"/>
      <c r="H136" s="296" t="s">
        <v>594</v>
      </c>
      <c r="I136" s="296" t="s">
        <v>556</v>
      </c>
      <c r="J136" s="296">
        <v>50</v>
      </c>
      <c r="K136" s="344"/>
    </row>
    <row r="137" s="1" customFormat="1" ht="15" customHeight="1">
      <c r="B137" s="341"/>
      <c r="C137" s="296" t="s">
        <v>582</v>
      </c>
      <c r="D137" s="296"/>
      <c r="E137" s="296"/>
      <c r="F137" s="319" t="s">
        <v>560</v>
      </c>
      <c r="G137" s="296"/>
      <c r="H137" s="296" t="s">
        <v>607</v>
      </c>
      <c r="I137" s="296" t="s">
        <v>556</v>
      </c>
      <c r="J137" s="296">
        <v>255</v>
      </c>
      <c r="K137" s="344"/>
    </row>
    <row r="138" s="1" customFormat="1" ht="15" customHeight="1">
      <c r="B138" s="341"/>
      <c r="C138" s="296" t="s">
        <v>584</v>
      </c>
      <c r="D138" s="296"/>
      <c r="E138" s="296"/>
      <c r="F138" s="319" t="s">
        <v>554</v>
      </c>
      <c r="G138" s="296"/>
      <c r="H138" s="296" t="s">
        <v>608</v>
      </c>
      <c r="I138" s="296" t="s">
        <v>586</v>
      </c>
      <c r="J138" s="296"/>
      <c r="K138" s="344"/>
    </row>
    <row r="139" s="1" customFormat="1" ht="15" customHeight="1">
      <c r="B139" s="341"/>
      <c r="C139" s="296" t="s">
        <v>587</v>
      </c>
      <c r="D139" s="296"/>
      <c r="E139" s="296"/>
      <c r="F139" s="319" t="s">
        <v>554</v>
      </c>
      <c r="G139" s="296"/>
      <c r="H139" s="296" t="s">
        <v>609</v>
      </c>
      <c r="I139" s="296" t="s">
        <v>589</v>
      </c>
      <c r="J139" s="296"/>
      <c r="K139" s="344"/>
    </row>
    <row r="140" s="1" customFormat="1" ht="15" customHeight="1">
      <c r="B140" s="341"/>
      <c r="C140" s="296" t="s">
        <v>590</v>
      </c>
      <c r="D140" s="296"/>
      <c r="E140" s="296"/>
      <c r="F140" s="319" t="s">
        <v>554</v>
      </c>
      <c r="G140" s="296"/>
      <c r="H140" s="296" t="s">
        <v>590</v>
      </c>
      <c r="I140" s="296" t="s">
        <v>589</v>
      </c>
      <c r="J140" s="296"/>
      <c r="K140" s="344"/>
    </row>
    <row r="141" s="1" customFormat="1" ht="15" customHeight="1">
      <c r="B141" s="341"/>
      <c r="C141" s="296" t="s">
        <v>38</v>
      </c>
      <c r="D141" s="296"/>
      <c r="E141" s="296"/>
      <c r="F141" s="319" t="s">
        <v>554</v>
      </c>
      <c r="G141" s="296"/>
      <c r="H141" s="296" t="s">
        <v>610</v>
      </c>
      <c r="I141" s="296" t="s">
        <v>589</v>
      </c>
      <c r="J141" s="296"/>
      <c r="K141" s="344"/>
    </row>
    <row r="142" s="1" customFormat="1" ht="15" customHeight="1">
      <c r="B142" s="341"/>
      <c r="C142" s="296" t="s">
        <v>611</v>
      </c>
      <c r="D142" s="296"/>
      <c r="E142" s="296"/>
      <c r="F142" s="319" t="s">
        <v>554</v>
      </c>
      <c r="G142" s="296"/>
      <c r="H142" s="296" t="s">
        <v>612</v>
      </c>
      <c r="I142" s="296" t="s">
        <v>589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613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548</v>
      </c>
      <c r="D148" s="311"/>
      <c r="E148" s="311"/>
      <c r="F148" s="311" t="s">
        <v>549</v>
      </c>
      <c r="G148" s="312"/>
      <c r="H148" s="311" t="s">
        <v>54</v>
      </c>
      <c r="I148" s="311" t="s">
        <v>57</v>
      </c>
      <c r="J148" s="311" t="s">
        <v>550</v>
      </c>
      <c r="K148" s="310"/>
    </row>
    <row r="149" s="1" customFormat="1" ht="17.25" customHeight="1">
      <c r="B149" s="308"/>
      <c r="C149" s="313" t="s">
        <v>551</v>
      </c>
      <c r="D149" s="313"/>
      <c r="E149" s="313"/>
      <c r="F149" s="314" t="s">
        <v>552</v>
      </c>
      <c r="G149" s="315"/>
      <c r="H149" s="313"/>
      <c r="I149" s="313"/>
      <c r="J149" s="313" t="s">
        <v>553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557</v>
      </c>
      <c r="D151" s="296"/>
      <c r="E151" s="296"/>
      <c r="F151" s="349" t="s">
        <v>554</v>
      </c>
      <c r="G151" s="296"/>
      <c r="H151" s="348" t="s">
        <v>594</v>
      </c>
      <c r="I151" s="348" t="s">
        <v>556</v>
      </c>
      <c r="J151" s="348">
        <v>120</v>
      </c>
      <c r="K151" s="344"/>
    </row>
    <row r="152" s="1" customFormat="1" ht="15" customHeight="1">
      <c r="B152" s="321"/>
      <c r="C152" s="348" t="s">
        <v>603</v>
      </c>
      <c r="D152" s="296"/>
      <c r="E152" s="296"/>
      <c r="F152" s="349" t="s">
        <v>554</v>
      </c>
      <c r="G152" s="296"/>
      <c r="H152" s="348" t="s">
        <v>614</v>
      </c>
      <c r="I152" s="348" t="s">
        <v>556</v>
      </c>
      <c r="J152" s="348" t="s">
        <v>605</v>
      </c>
      <c r="K152" s="344"/>
    </row>
    <row r="153" s="1" customFormat="1" ht="15" customHeight="1">
      <c r="B153" s="321"/>
      <c r="C153" s="348" t="s">
        <v>502</v>
      </c>
      <c r="D153" s="296"/>
      <c r="E153" s="296"/>
      <c r="F153" s="349" t="s">
        <v>554</v>
      </c>
      <c r="G153" s="296"/>
      <c r="H153" s="348" t="s">
        <v>615</v>
      </c>
      <c r="I153" s="348" t="s">
        <v>556</v>
      </c>
      <c r="J153" s="348" t="s">
        <v>605</v>
      </c>
      <c r="K153" s="344"/>
    </row>
    <row r="154" s="1" customFormat="1" ht="15" customHeight="1">
      <c r="B154" s="321"/>
      <c r="C154" s="348" t="s">
        <v>559</v>
      </c>
      <c r="D154" s="296"/>
      <c r="E154" s="296"/>
      <c r="F154" s="349" t="s">
        <v>560</v>
      </c>
      <c r="G154" s="296"/>
      <c r="H154" s="348" t="s">
        <v>594</v>
      </c>
      <c r="I154" s="348" t="s">
        <v>556</v>
      </c>
      <c r="J154" s="348">
        <v>50</v>
      </c>
      <c r="K154" s="344"/>
    </row>
    <row r="155" s="1" customFormat="1" ht="15" customHeight="1">
      <c r="B155" s="321"/>
      <c r="C155" s="348" t="s">
        <v>562</v>
      </c>
      <c r="D155" s="296"/>
      <c r="E155" s="296"/>
      <c r="F155" s="349" t="s">
        <v>554</v>
      </c>
      <c r="G155" s="296"/>
      <c r="H155" s="348" t="s">
        <v>594</v>
      </c>
      <c r="I155" s="348" t="s">
        <v>564</v>
      </c>
      <c r="J155" s="348"/>
      <c r="K155" s="344"/>
    </row>
    <row r="156" s="1" customFormat="1" ht="15" customHeight="1">
      <c r="B156" s="321"/>
      <c r="C156" s="348" t="s">
        <v>573</v>
      </c>
      <c r="D156" s="296"/>
      <c r="E156" s="296"/>
      <c r="F156" s="349" t="s">
        <v>560</v>
      </c>
      <c r="G156" s="296"/>
      <c r="H156" s="348" t="s">
        <v>594</v>
      </c>
      <c r="I156" s="348" t="s">
        <v>556</v>
      </c>
      <c r="J156" s="348">
        <v>50</v>
      </c>
      <c r="K156" s="344"/>
    </row>
    <row r="157" s="1" customFormat="1" ht="15" customHeight="1">
      <c r="B157" s="321"/>
      <c r="C157" s="348" t="s">
        <v>581</v>
      </c>
      <c r="D157" s="296"/>
      <c r="E157" s="296"/>
      <c r="F157" s="349" t="s">
        <v>560</v>
      </c>
      <c r="G157" s="296"/>
      <c r="H157" s="348" t="s">
        <v>594</v>
      </c>
      <c r="I157" s="348" t="s">
        <v>556</v>
      </c>
      <c r="J157" s="348">
        <v>50</v>
      </c>
      <c r="K157" s="344"/>
    </row>
    <row r="158" s="1" customFormat="1" ht="15" customHeight="1">
      <c r="B158" s="321"/>
      <c r="C158" s="348" t="s">
        <v>579</v>
      </c>
      <c r="D158" s="296"/>
      <c r="E158" s="296"/>
      <c r="F158" s="349" t="s">
        <v>560</v>
      </c>
      <c r="G158" s="296"/>
      <c r="H158" s="348" t="s">
        <v>594</v>
      </c>
      <c r="I158" s="348" t="s">
        <v>556</v>
      </c>
      <c r="J158" s="348">
        <v>50</v>
      </c>
      <c r="K158" s="344"/>
    </row>
    <row r="159" s="1" customFormat="1" ht="15" customHeight="1">
      <c r="B159" s="321"/>
      <c r="C159" s="348" t="s">
        <v>90</v>
      </c>
      <c r="D159" s="296"/>
      <c r="E159" s="296"/>
      <c r="F159" s="349" t="s">
        <v>554</v>
      </c>
      <c r="G159" s="296"/>
      <c r="H159" s="348" t="s">
        <v>616</v>
      </c>
      <c r="I159" s="348" t="s">
        <v>556</v>
      </c>
      <c r="J159" s="348" t="s">
        <v>617</v>
      </c>
      <c r="K159" s="344"/>
    </row>
    <row r="160" s="1" customFormat="1" ht="15" customHeight="1">
      <c r="B160" s="321"/>
      <c r="C160" s="348" t="s">
        <v>618</v>
      </c>
      <c r="D160" s="296"/>
      <c r="E160" s="296"/>
      <c r="F160" s="349" t="s">
        <v>554</v>
      </c>
      <c r="G160" s="296"/>
      <c r="H160" s="348" t="s">
        <v>619</v>
      </c>
      <c r="I160" s="348" t="s">
        <v>589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620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548</v>
      </c>
      <c r="D166" s="311"/>
      <c r="E166" s="311"/>
      <c r="F166" s="311" t="s">
        <v>549</v>
      </c>
      <c r="G166" s="353"/>
      <c r="H166" s="354" t="s">
        <v>54</v>
      </c>
      <c r="I166" s="354" t="s">
        <v>57</v>
      </c>
      <c r="J166" s="311" t="s">
        <v>550</v>
      </c>
      <c r="K166" s="288"/>
    </row>
    <row r="167" s="1" customFormat="1" ht="17.25" customHeight="1">
      <c r="B167" s="289"/>
      <c r="C167" s="313" t="s">
        <v>551</v>
      </c>
      <c r="D167" s="313"/>
      <c r="E167" s="313"/>
      <c r="F167" s="314" t="s">
        <v>552</v>
      </c>
      <c r="G167" s="355"/>
      <c r="H167" s="356"/>
      <c r="I167" s="356"/>
      <c r="J167" s="313" t="s">
        <v>553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557</v>
      </c>
      <c r="D169" s="296"/>
      <c r="E169" s="296"/>
      <c r="F169" s="319" t="s">
        <v>554</v>
      </c>
      <c r="G169" s="296"/>
      <c r="H169" s="296" t="s">
        <v>594</v>
      </c>
      <c r="I169" s="296" t="s">
        <v>556</v>
      </c>
      <c r="J169" s="296">
        <v>120</v>
      </c>
      <c r="K169" s="344"/>
    </row>
    <row r="170" s="1" customFormat="1" ht="15" customHeight="1">
      <c r="B170" s="321"/>
      <c r="C170" s="296" t="s">
        <v>603</v>
      </c>
      <c r="D170" s="296"/>
      <c r="E170" s="296"/>
      <c r="F170" s="319" t="s">
        <v>554</v>
      </c>
      <c r="G170" s="296"/>
      <c r="H170" s="296" t="s">
        <v>604</v>
      </c>
      <c r="I170" s="296" t="s">
        <v>556</v>
      </c>
      <c r="J170" s="296" t="s">
        <v>605</v>
      </c>
      <c r="K170" s="344"/>
    </row>
    <row r="171" s="1" customFormat="1" ht="15" customHeight="1">
      <c r="B171" s="321"/>
      <c r="C171" s="296" t="s">
        <v>502</v>
      </c>
      <c r="D171" s="296"/>
      <c r="E171" s="296"/>
      <c r="F171" s="319" t="s">
        <v>554</v>
      </c>
      <c r="G171" s="296"/>
      <c r="H171" s="296" t="s">
        <v>621</v>
      </c>
      <c r="I171" s="296" t="s">
        <v>556</v>
      </c>
      <c r="J171" s="296" t="s">
        <v>605</v>
      </c>
      <c r="K171" s="344"/>
    </row>
    <row r="172" s="1" customFormat="1" ht="15" customHeight="1">
      <c r="B172" s="321"/>
      <c r="C172" s="296" t="s">
        <v>559</v>
      </c>
      <c r="D172" s="296"/>
      <c r="E172" s="296"/>
      <c r="F172" s="319" t="s">
        <v>560</v>
      </c>
      <c r="G172" s="296"/>
      <c r="H172" s="296" t="s">
        <v>621</v>
      </c>
      <c r="I172" s="296" t="s">
        <v>556</v>
      </c>
      <c r="J172" s="296">
        <v>50</v>
      </c>
      <c r="K172" s="344"/>
    </row>
    <row r="173" s="1" customFormat="1" ht="15" customHeight="1">
      <c r="B173" s="321"/>
      <c r="C173" s="296" t="s">
        <v>562</v>
      </c>
      <c r="D173" s="296"/>
      <c r="E173" s="296"/>
      <c r="F173" s="319" t="s">
        <v>554</v>
      </c>
      <c r="G173" s="296"/>
      <c r="H173" s="296" t="s">
        <v>621</v>
      </c>
      <c r="I173" s="296" t="s">
        <v>564</v>
      </c>
      <c r="J173" s="296"/>
      <c r="K173" s="344"/>
    </row>
    <row r="174" s="1" customFormat="1" ht="15" customHeight="1">
      <c r="B174" s="321"/>
      <c r="C174" s="296" t="s">
        <v>573</v>
      </c>
      <c r="D174" s="296"/>
      <c r="E174" s="296"/>
      <c r="F174" s="319" t="s">
        <v>560</v>
      </c>
      <c r="G174" s="296"/>
      <c r="H174" s="296" t="s">
        <v>621</v>
      </c>
      <c r="I174" s="296" t="s">
        <v>556</v>
      </c>
      <c r="J174" s="296">
        <v>50</v>
      </c>
      <c r="K174" s="344"/>
    </row>
    <row r="175" s="1" customFormat="1" ht="15" customHeight="1">
      <c r="B175" s="321"/>
      <c r="C175" s="296" t="s">
        <v>581</v>
      </c>
      <c r="D175" s="296"/>
      <c r="E175" s="296"/>
      <c r="F175" s="319" t="s">
        <v>560</v>
      </c>
      <c r="G175" s="296"/>
      <c r="H175" s="296" t="s">
        <v>621</v>
      </c>
      <c r="I175" s="296" t="s">
        <v>556</v>
      </c>
      <c r="J175" s="296">
        <v>50</v>
      </c>
      <c r="K175" s="344"/>
    </row>
    <row r="176" s="1" customFormat="1" ht="15" customHeight="1">
      <c r="B176" s="321"/>
      <c r="C176" s="296" t="s">
        <v>579</v>
      </c>
      <c r="D176" s="296"/>
      <c r="E176" s="296"/>
      <c r="F176" s="319" t="s">
        <v>560</v>
      </c>
      <c r="G176" s="296"/>
      <c r="H176" s="296" t="s">
        <v>621</v>
      </c>
      <c r="I176" s="296" t="s">
        <v>556</v>
      </c>
      <c r="J176" s="296">
        <v>50</v>
      </c>
      <c r="K176" s="344"/>
    </row>
    <row r="177" s="1" customFormat="1" ht="15" customHeight="1">
      <c r="B177" s="321"/>
      <c r="C177" s="296" t="s">
        <v>105</v>
      </c>
      <c r="D177" s="296"/>
      <c r="E177" s="296"/>
      <c r="F177" s="319" t="s">
        <v>554</v>
      </c>
      <c r="G177" s="296"/>
      <c r="H177" s="296" t="s">
        <v>622</v>
      </c>
      <c r="I177" s="296" t="s">
        <v>623</v>
      </c>
      <c r="J177" s="296"/>
      <c r="K177" s="344"/>
    </row>
    <row r="178" s="1" customFormat="1" ht="15" customHeight="1">
      <c r="B178" s="321"/>
      <c r="C178" s="296" t="s">
        <v>57</v>
      </c>
      <c r="D178" s="296"/>
      <c r="E178" s="296"/>
      <c r="F178" s="319" t="s">
        <v>554</v>
      </c>
      <c r="G178" s="296"/>
      <c r="H178" s="296" t="s">
        <v>624</v>
      </c>
      <c r="I178" s="296" t="s">
        <v>625</v>
      </c>
      <c r="J178" s="296">
        <v>1</v>
      </c>
      <c r="K178" s="344"/>
    </row>
    <row r="179" s="1" customFormat="1" ht="15" customHeight="1">
      <c r="B179" s="321"/>
      <c r="C179" s="296" t="s">
        <v>53</v>
      </c>
      <c r="D179" s="296"/>
      <c r="E179" s="296"/>
      <c r="F179" s="319" t="s">
        <v>554</v>
      </c>
      <c r="G179" s="296"/>
      <c r="H179" s="296" t="s">
        <v>626</v>
      </c>
      <c r="I179" s="296" t="s">
        <v>556</v>
      </c>
      <c r="J179" s="296">
        <v>20</v>
      </c>
      <c r="K179" s="344"/>
    </row>
    <row r="180" s="1" customFormat="1" ht="15" customHeight="1">
      <c r="B180" s="321"/>
      <c r="C180" s="296" t="s">
        <v>54</v>
      </c>
      <c r="D180" s="296"/>
      <c r="E180" s="296"/>
      <c r="F180" s="319" t="s">
        <v>554</v>
      </c>
      <c r="G180" s="296"/>
      <c r="H180" s="296" t="s">
        <v>627</v>
      </c>
      <c r="I180" s="296" t="s">
        <v>556</v>
      </c>
      <c r="J180" s="296">
        <v>255</v>
      </c>
      <c r="K180" s="344"/>
    </row>
    <row r="181" s="1" customFormat="1" ht="15" customHeight="1">
      <c r="B181" s="321"/>
      <c r="C181" s="296" t="s">
        <v>106</v>
      </c>
      <c r="D181" s="296"/>
      <c r="E181" s="296"/>
      <c r="F181" s="319" t="s">
        <v>554</v>
      </c>
      <c r="G181" s="296"/>
      <c r="H181" s="296" t="s">
        <v>518</v>
      </c>
      <c r="I181" s="296" t="s">
        <v>556</v>
      </c>
      <c r="J181" s="296">
        <v>10</v>
      </c>
      <c r="K181" s="344"/>
    </row>
    <row r="182" s="1" customFormat="1" ht="15" customHeight="1">
      <c r="B182" s="321"/>
      <c r="C182" s="296" t="s">
        <v>107</v>
      </c>
      <c r="D182" s="296"/>
      <c r="E182" s="296"/>
      <c r="F182" s="319" t="s">
        <v>554</v>
      </c>
      <c r="G182" s="296"/>
      <c r="H182" s="296" t="s">
        <v>628</v>
      </c>
      <c r="I182" s="296" t="s">
        <v>589</v>
      </c>
      <c r="J182" s="296"/>
      <c r="K182" s="344"/>
    </row>
    <row r="183" s="1" customFormat="1" ht="15" customHeight="1">
      <c r="B183" s="321"/>
      <c r="C183" s="296" t="s">
        <v>629</v>
      </c>
      <c r="D183" s="296"/>
      <c r="E183" s="296"/>
      <c r="F183" s="319" t="s">
        <v>554</v>
      </c>
      <c r="G183" s="296"/>
      <c r="H183" s="296" t="s">
        <v>630</v>
      </c>
      <c r="I183" s="296" t="s">
        <v>589</v>
      </c>
      <c r="J183" s="296"/>
      <c r="K183" s="344"/>
    </row>
    <row r="184" s="1" customFormat="1" ht="15" customHeight="1">
      <c r="B184" s="321"/>
      <c r="C184" s="296" t="s">
        <v>618</v>
      </c>
      <c r="D184" s="296"/>
      <c r="E184" s="296"/>
      <c r="F184" s="319" t="s">
        <v>554</v>
      </c>
      <c r="G184" s="296"/>
      <c r="H184" s="296" t="s">
        <v>631</v>
      </c>
      <c r="I184" s="296" t="s">
        <v>589</v>
      </c>
      <c r="J184" s="296"/>
      <c r="K184" s="344"/>
    </row>
    <row r="185" s="1" customFormat="1" ht="15" customHeight="1">
      <c r="B185" s="321"/>
      <c r="C185" s="296" t="s">
        <v>109</v>
      </c>
      <c r="D185" s="296"/>
      <c r="E185" s="296"/>
      <c r="F185" s="319" t="s">
        <v>560</v>
      </c>
      <c r="G185" s="296"/>
      <c r="H185" s="296" t="s">
        <v>632</v>
      </c>
      <c r="I185" s="296" t="s">
        <v>556</v>
      </c>
      <c r="J185" s="296">
        <v>50</v>
      </c>
      <c r="K185" s="344"/>
    </row>
    <row r="186" s="1" customFormat="1" ht="15" customHeight="1">
      <c r="B186" s="321"/>
      <c r="C186" s="296" t="s">
        <v>633</v>
      </c>
      <c r="D186" s="296"/>
      <c r="E186" s="296"/>
      <c r="F186" s="319" t="s">
        <v>560</v>
      </c>
      <c r="G186" s="296"/>
      <c r="H186" s="296" t="s">
        <v>634</v>
      </c>
      <c r="I186" s="296" t="s">
        <v>635</v>
      </c>
      <c r="J186" s="296"/>
      <c r="K186" s="344"/>
    </row>
    <row r="187" s="1" customFormat="1" ht="15" customHeight="1">
      <c r="B187" s="321"/>
      <c r="C187" s="296" t="s">
        <v>636</v>
      </c>
      <c r="D187" s="296"/>
      <c r="E187" s="296"/>
      <c r="F187" s="319" t="s">
        <v>560</v>
      </c>
      <c r="G187" s="296"/>
      <c r="H187" s="296" t="s">
        <v>637</v>
      </c>
      <c r="I187" s="296" t="s">
        <v>635</v>
      </c>
      <c r="J187" s="296"/>
      <c r="K187" s="344"/>
    </row>
    <row r="188" s="1" customFormat="1" ht="15" customHeight="1">
      <c r="B188" s="321"/>
      <c r="C188" s="296" t="s">
        <v>638</v>
      </c>
      <c r="D188" s="296"/>
      <c r="E188" s="296"/>
      <c r="F188" s="319" t="s">
        <v>560</v>
      </c>
      <c r="G188" s="296"/>
      <c r="H188" s="296" t="s">
        <v>639</v>
      </c>
      <c r="I188" s="296" t="s">
        <v>635</v>
      </c>
      <c r="J188" s="296"/>
      <c r="K188" s="344"/>
    </row>
    <row r="189" s="1" customFormat="1" ht="15" customHeight="1">
      <c r="B189" s="321"/>
      <c r="C189" s="357" t="s">
        <v>640</v>
      </c>
      <c r="D189" s="296"/>
      <c r="E189" s="296"/>
      <c r="F189" s="319" t="s">
        <v>560</v>
      </c>
      <c r="G189" s="296"/>
      <c r="H189" s="296" t="s">
        <v>641</v>
      </c>
      <c r="I189" s="296" t="s">
        <v>642</v>
      </c>
      <c r="J189" s="358" t="s">
        <v>643</v>
      </c>
      <c r="K189" s="344"/>
    </row>
    <row r="190" s="1" customFormat="1" ht="15" customHeight="1">
      <c r="B190" s="321"/>
      <c r="C190" s="357" t="s">
        <v>42</v>
      </c>
      <c r="D190" s="296"/>
      <c r="E190" s="296"/>
      <c r="F190" s="319" t="s">
        <v>554</v>
      </c>
      <c r="G190" s="296"/>
      <c r="H190" s="293" t="s">
        <v>644</v>
      </c>
      <c r="I190" s="296" t="s">
        <v>645</v>
      </c>
      <c r="J190" s="296"/>
      <c r="K190" s="344"/>
    </row>
    <row r="191" s="1" customFormat="1" ht="15" customHeight="1">
      <c r="B191" s="321"/>
      <c r="C191" s="357" t="s">
        <v>646</v>
      </c>
      <c r="D191" s="296"/>
      <c r="E191" s="296"/>
      <c r="F191" s="319" t="s">
        <v>554</v>
      </c>
      <c r="G191" s="296"/>
      <c r="H191" s="296" t="s">
        <v>647</v>
      </c>
      <c r="I191" s="296" t="s">
        <v>589</v>
      </c>
      <c r="J191" s="296"/>
      <c r="K191" s="344"/>
    </row>
    <row r="192" s="1" customFormat="1" ht="15" customHeight="1">
      <c r="B192" s="321"/>
      <c r="C192" s="357" t="s">
        <v>648</v>
      </c>
      <c r="D192" s="296"/>
      <c r="E192" s="296"/>
      <c r="F192" s="319" t="s">
        <v>554</v>
      </c>
      <c r="G192" s="296"/>
      <c r="H192" s="296" t="s">
        <v>649</v>
      </c>
      <c r="I192" s="296" t="s">
        <v>589</v>
      </c>
      <c r="J192" s="296"/>
      <c r="K192" s="344"/>
    </row>
    <row r="193" s="1" customFormat="1" ht="15" customHeight="1">
      <c r="B193" s="321"/>
      <c r="C193" s="357" t="s">
        <v>650</v>
      </c>
      <c r="D193" s="296"/>
      <c r="E193" s="296"/>
      <c r="F193" s="319" t="s">
        <v>560</v>
      </c>
      <c r="G193" s="296"/>
      <c r="H193" s="296" t="s">
        <v>651</v>
      </c>
      <c r="I193" s="296" t="s">
        <v>589</v>
      </c>
      <c r="J193" s="296"/>
      <c r="K193" s="344"/>
    </row>
    <row r="194" s="1" customFormat="1" ht="15" customHeight="1">
      <c r="B194" s="350"/>
      <c r="C194" s="359"/>
      <c r="D194" s="330"/>
      <c r="E194" s="330"/>
      <c r="F194" s="330"/>
      <c r="G194" s="330"/>
      <c r="H194" s="330"/>
      <c r="I194" s="330"/>
      <c r="J194" s="330"/>
      <c r="K194" s="351"/>
    </row>
    <row r="195" s="1" customFormat="1" ht="18.75" customHeight="1">
      <c r="B195" s="332"/>
      <c r="C195" s="342"/>
      <c r="D195" s="342"/>
      <c r="E195" s="342"/>
      <c r="F195" s="352"/>
      <c r="G195" s="342"/>
      <c r="H195" s="342"/>
      <c r="I195" s="342"/>
      <c r="J195" s="342"/>
      <c r="K195" s="332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652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60" t="s">
        <v>653</v>
      </c>
      <c r="D200" s="360"/>
      <c r="E200" s="360"/>
      <c r="F200" s="360" t="s">
        <v>654</v>
      </c>
      <c r="G200" s="361"/>
      <c r="H200" s="360" t="s">
        <v>655</v>
      </c>
      <c r="I200" s="360"/>
      <c r="J200" s="360"/>
      <c r="K200" s="288"/>
    </row>
    <row r="201" s="1" customFormat="1" ht="5.25" customHeight="1">
      <c r="B201" s="321"/>
      <c r="C201" s="316"/>
      <c r="D201" s="316"/>
      <c r="E201" s="316"/>
      <c r="F201" s="316"/>
      <c r="G201" s="342"/>
      <c r="H201" s="316"/>
      <c r="I201" s="316"/>
      <c r="J201" s="316"/>
      <c r="K201" s="344"/>
    </row>
    <row r="202" s="1" customFormat="1" ht="15" customHeight="1">
      <c r="B202" s="321"/>
      <c r="C202" s="296" t="s">
        <v>645</v>
      </c>
      <c r="D202" s="296"/>
      <c r="E202" s="296"/>
      <c r="F202" s="319" t="s">
        <v>43</v>
      </c>
      <c r="G202" s="296"/>
      <c r="H202" s="296" t="s">
        <v>656</v>
      </c>
      <c r="I202" s="296"/>
      <c r="J202" s="296"/>
      <c r="K202" s="344"/>
    </row>
    <row r="203" s="1" customFormat="1" ht="15" customHeight="1">
      <c r="B203" s="321"/>
      <c r="C203" s="296"/>
      <c r="D203" s="296"/>
      <c r="E203" s="296"/>
      <c r="F203" s="319" t="s">
        <v>44</v>
      </c>
      <c r="G203" s="296"/>
      <c r="H203" s="296" t="s">
        <v>657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47</v>
      </c>
      <c r="G204" s="296"/>
      <c r="H204" s="296" t="s">
        <v>658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45</v>
      </c>
      <c r="G205" s="296"/>
      <c r="H205" s="296" t="s">
        <v>659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46</v>
      </c>
      <c r="G206" s="296"/>
      <c r="H206" s="296" t="s">
        <v>660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/>
      <c r="G207" s="296"/>
      <c r="H207" s="296"/>
      <c r="I207" s="296"/>
      <c r="J207" s="296"/>
      <c r="K207" s="344"/>
    </row>
    <row r="208" s="1" customFormat="1" ht="15" customHeight="1">
      <c r="B208" s="321"/>
      <c r="C208" s="296" t="s">
        <v>601</v>
      </c>
      <c r="D208" s="296"/>
      <c r="E208" s="296"/>
      <c r="F208" s="319" t="s">
        <v>79</v>
      </c>
      <c r="G208" s="296"/>
      <c r="H208" s="296" t="s">
        <v>661</v>
      </c>
      <c r="I208" s="296"/>
      <c r="J208" s="296"/>
      <c r="K208" s="344"/>
    </row>
    <row r="209" s="1" customFormat="1" ht="15" customHeight="1">
      <c r="B209" s="321"/>
      <c r="C209" s="296"/>
      <c r="D209" s="296"/>
      <c r="E209" s="296"/>
      <c r="F209" s="319" t="s">
        <v>497</v>
      </c>
      <c r="G209" s="296"/>
      <c r="H209" s="296" t="s">
        <v>498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495</v>
      </c>
      <c r="G210" s="296"/>
      <c r="H210" s="296" t="s">
        <v>662</v>
      </c>
      <c r="I210" s="296"/>
      <c r="J210" s="296"/>
      <c r="K210" s="344"/>
    </row>
    <row r="211" s="1" customFormat="1" ht="15" customHeight="1">
      <c r="B211" s="362"/>
      <c r="C211" s="296"/>
      <c r="D211" s="296"/>
      <c r="E211" s="296"/>
      <c r="F211" s="319" t="s">
        <v>84</v>
      </c>
      <c r="G211" s="357"/>
      <c r="H211" s="348" t="s">
        <v>499</v>
      </c>
      <c r="I211" s="348"/>
      <c r="J211" s="348"/>
      <c r="K211" s="363"/>
    </row>
    <row r="212" s="1" customFormat="1" ht="15" customHeight="1">
      <c r="B212" s="362"/>
      <c r="C212" s="296"/>
      <c r="D212" s="296"/>
      <c r="E212" s="296"/>
      <c r="F212" s="319" t="s">
        <v>500</v>
      </c>
      <c r="G212" s="357"/>
      <c r="H212" s="348" t="s">
        <v>663</v>
      </c>
      <c r="I212" s="348"/>
      <c r="J212" s="348"/>
      <c r="K212" s="363"/>
    </row>
    <row r="213" s="1" customFormat="1" ht="15" customHeight="1">
      <c r="B213" s="362"/>
      <c r="C213" s="296"/>
      <c r="D213" s="296"/>
      <c r="E213" s="296"/>
      <c r="F213" s="319"/>
      <c r="G213" s="357"/>
      <c r="H213" s="348"/>
      <c r="I213" s="348"/>
      <c r="J213" s="348"/>
      <c r="K213" s="363"/>
    </row>
    <row r="214" s="1" customFormat="1" ht="15" customHeight="1">
      <c r="B214" s="362"/>
      <c r="C214" s="296" t="s">
        <v>625</v>
      </c>
      <c r="D214" s="296"/>
      <c r="E214" s="296"/>
      <c r="F214" s="319">
        <v>1</v>
      </c>
      <c r="G214" s="357"/>
      <c r="H214" s="348" t="s">
        <v>664</v>
      </c>
      <c r="I214" s="348"/>
      <c r="J214" s="348"/>
      <c r="K214" s="363"/>
    </row>
    <row r="215" s="1" customFormat="1" ht="15" customHeight="1">
      <c r="B215" s="362"/>
      <c r="C215" s="296"/>
      <c r="D215" s="296"/>
      <c r="E215" s="296"/>
      <c r="F215" s="319">
        <v>2</v>
      </c>
      <c r="G215" s="357"/>
      <c r="H215" s="348" t="s">
        <v>665</v>
      </c>
      <c r="I215" s="348"/>
      <c r="J215" s="348"/>
      <c r="K215" s="363"/>
    </row>
    <row r="216" s="1" customFormat="1" ht="15" customHeight="1">
      <c r="B216" s="362"/>
      <c r="C216" s="296"/>
      <c r="D216" s="296"/>
      <c r="E216" s="296"/>
      <c r="F216" s="319">
        <v>3</v>
      </c>
      <c r="G216" s="357"/>
      <c r="H216" s="348" t="s">
        <v>666</v>
      </c>
      <c r="I216" s="348"/>
      <c r="J216" s="348"/>
      <c r="K216" s="363"/>
    </row>
    <row r="217" s="1" customFormat="1" ht="15" customHeight="1">
      <c r="B217" s="362"/>
      <c r="C217" s="296"/>
      <c r="D217" s="296"/>
      <c r="E217" s="296"/>
      <c r="F217" s="319">
        <v>4</v>
      </c>
      <c r="G217" s="357"/>
      <c r="H217" s="348" t="s">
        <v>667</v>
      </c>
      <c r="I217" s="348"/>
      <c r="J217" s="348"/>
      <c r="K217" s="363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DESKTOP-9U1HJA3\Magpie</dc:creator>
  <cp:lastModifiedBy>DESKTOP-9U1HJA3\Magpie</cp:lastModifiedBy>
  <dcterms:created xsi:type="dcterms:W3CDTF">2023-08-14T11:33:11Z</dcterms:created>
  <dcterms:modified xsi:type="dcterms:W3CDTF">2023-08-14T11:33:15Z</dcterms:modified>
</cp:coreProperties>
</file>