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17 - III-1992 TĚCHL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'2023_17 - III-1992 TĚCHLO...'!$C$77:$K$145</definedName>
    <definedName name="_xlnm.Print_Area" localSheetId="1">'2023_17 - III-1992 TĚCHLO...'!$C$4:$J$37,'2023_17 - III-1992 TĚCHLO...'!$C$43:$J$61,'2023_17 - III-1992 TĚCHLO...'!$C$67:$K$145</definedName>
    <definedName name="_xlnm.Print_Titles" localSheetId="1">'2023_17 - III-1992 TĚCHLO...'!$77:$77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1"/>
  <c r="BH81"/>
  <c r="BG81"/>
  <c r="BF81"/>
  <c r="T81"/>
  <c r="R81"/>
  <c r="P81"/>
  <c r="J75"/>
  <c r="F74"/>
  <c r="F72"/>
  <c r="E70"/>
  <c r="J51"/>
  <c r="F50"/>
  <c r="F48"/>
  <c r="E46"/>
  <c r="J19"/>
  <c r="E19"/>
  <c r="J74"/>
  <c r="J18"/>
  <c r="J16"/>
  <c r="E16"/>
  <c r="F75"/>
  <c r="J15"/>
  <c r="J10"/>
  <c r="J72"/>
  <c i="1" r="L50"/>
  <c r="AM50"/>
  <c r="AM49"/>
  <c r="L49"/>
  <c r="AM47"/>
  <c r="L47"/>
  <c r="L45"/>
  <c r="L44"/>
  <c i="2" r="J144"/>
  <c r="BK116"/>
  <c r="J108"/>
  <c r="J87"/>
  <c r="BK128"/>
  <c r="BK98"/>
  <c r="BK113"/>
  <c r="BK134"/>
  <c r="BK103"/>
  <c r="J128"/>
  <c r="BK90"/>
  <c r="J90"/>
  <c r="BK144"/>
  <c r="J98"/>
  <c r="BK94"/>
  <c r="J139"/>
  <c r="BK122"/>
  <c r="J94"/>
  <c r="BK87"/>
  <c r="J122"/>
  <c r="J103"/>
  <c i="1" r="AS54"/>
  <c i="2" r="BK139"/>
  <c r="BK108"/>
  <c r="J116"/>
  <c r="BK81"/>
  <c r="J134"/>
  <c r="J81"/>
  <c r="J113"/>
  <c l="1" r="R80"/>
  <c r="R89"/>
  <c r="P115"/>
  <c r="T80"/>
  <c r="T89"/>
  <c r="R115"/>
  <c r="BK80"/>
  <c r="P80"/>
  <c r="BK89"/>
  <c r="J89"/>
  <c r="J58"/>
  <c r="P89"/>
  <c r="BK115"/>
  <c r="J115"/>
  <c r="J59"/>
  <c r="T115"/>
  <c r="BK143"/>
  <c r="J143"/>
  <c r="J60"/>
  <c r="J48"/>
  <c r="J50"/>
  <c r="F51"/>
  <c r="BE87"/>
  <c r="BE90"/>
  <c r="BE94"/>
  <c r="BE98"/>
  <c r="BE122"/>
  <c r="BE81"/>
  <c r="BE103"/>
  <c r="BE108"/>
  <c r="BE113"/>
  <c r="BE116"/>
  <c r="BE128"/>
  <c r="BE134"/>
  <c r="BE139"/>
  <c r="BE144"/>
  <c r="F34"/>
  <c i="1" r="BC55"/>
  <c r="BC54"/>
  <c r="AY54"/>
  <c i="2" r="F35"/>
  <c i="1" r="BD55"/>
  <c r="BD54"/>
  <c r="W33"/>
  <c i="2" r="F33"/>
  <c i="1" r="BB55"/>
  <c r="BB54"/>
  <c r="W31"/>
  <c i="2" r="J32"/>
  <c i="1" r="AW55"/>
  <c i="2" r="F32"/>
  <c i="1" r="BA55"/>
  <c r="BA54"/>
  <c r="W30"/>
  <c i="2" l="1" r="BK79"/>
  <c r="BK78"/>
  <c r="J78"/>
  <c r="T79"/>
  <c r="T78"/>
  <c r="P79"/>
  <c r="P78"/>
  <c i="1" r="AU55"/>
  <c i="2" r="R79"/>
  <c r="R78"/>
  <c r="J80"/>
  <c r="J57"/>
  <c i="1" r="AU54"/>
  <c i="2" r="J31"/>
  <c i="1" r="AV55"/>
  <c r="AT55"/>
  <c i="2" r="J28"/>
  <c i="1" r="AG55"/>
  <c r="AG54"/>
  <c r="AK26"/>
  <c r="AW54"/>
  <c r="AK30"/>
  <c r="AX54"/>
  <c r="W32"/>
  <c i="2" r="F31"/>
  <c i="1" r="AZ55"/>
  <c r="AZ54"/>
  <c r="W29"/>
  <c i="2" l="1" r="J55"/>
  <c r="J79"/>
  <c r="J56"/>
  <c r="J37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<sst xmlns="http://schemas.openxmlformats.org/spreadsheetml/2006/main">
  <si>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</si>
  <si>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</si>
  <si>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</si>
  <si>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</si>
  <si>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</si>
  <si>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{bee653fd-262f-4b1f-bd06-d25bb8a913f9}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</si>
  <si>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</si>
  <si>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</si>
  <si>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</si>
  <si>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</si>
  <si>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</si>
  <si>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</si>
  <si>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</si>
  <si>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</si>
  <si>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</si>
  <si>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</si>
  <si>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</si>
  <si>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III/1992 TĚCHLOVICE - OTROČÍN, OPRAVA</t>
  </si>
  <si>
    <t>KSO:</t>
  </si>
  <si>
    <t>822 24 72</t>
  </si>
  <si>
    <t>CC-CZ:</t>
  </si>
  <si>
    <t/>
  </si>
  <si>
    <t>Místo:</t>
  </si>
  <si>
    <t>Těchlovice, Otročín</t>
  </si>
  <si>
    <t>Datum:</t>
  </si>
  <si>
    <t>29. 6. 2023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</si>
  <si>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</si>
  <si>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</si>
  <si>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</si>
  <si>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</si>
  <si>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</si>
  <si>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</si>
  <si>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</si>
  <si>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</si>
  <si>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</si>
  <si>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</si>
  <si>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Josef Popule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</si>
  <si>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</si>
  <si>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</si>
  <si>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</si>
  <si>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</si>
  <si>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</si>
  <si>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</si>
  <si>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</si>
  <si>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</si>
  <si>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</si>
  <si>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</si>
  <si>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</si>
  <si>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</si>
  <si>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</si>
  <si>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</si>
  <si>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</si>
  <si>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</si>
  <si>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</si>
  <si>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</si>
  <si>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</si>
  <si>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</si>
  <si>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</si>
  <si>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</si>
  <si>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</si>
  <si>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</si>
  <si>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</si>
  <si>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</si>
  <si>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</si>
  <si>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</si>
  <si>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</si>
  <si>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</si>
  <si>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</si>
  <si>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</si>
  <si>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</si>
  <si>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</si>
  <si>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</si>
  <si>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</si>
  <si>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</si>
  <si>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</si>
  <si>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</si>
  <si>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</si>
  <si>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</si>
  <si>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</si>
  <si>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</si>
  <si>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</si>
  <si>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</si>
  <si>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</si>
  <si>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</si>
  <si>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</si>
  <si>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</si>
  <si>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</si>
  <si>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</si>
  <si>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</si>
  <si>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</si>
  <si>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</si>
  <si>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</si>
  <si>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</si>
  <si>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</si>
  <si>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</si>
  <si>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</si>
  <si>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</si>
  <si>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</si>
  <si>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</si>
  <si>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</si>
  <si>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</si>
  <si>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</si>
  <si>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</si>
  <si>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</si>
  <si>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</si>
  <si>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</si>
  <si>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</si>
  <si>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</si>
  <si>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</si>
  <si>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</si>
  <si>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</si>
  <si>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</si>
  <si>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m2</t>
  </si>
  <si>
    <t>CS ÚRS 2021 01</t>
  </si>
  <si>
    <t>4</t>
  </si>
  <si>
    <t>1586676218</t>
  </si>
  <si>
    <t>Online PSC</t>
  </si>
  <si>
    <t>https://podminky.urs.cz/item/CS_URS_2021_01/113107341</t>
  </si>
  <si>
    <t>VV</t>
  </si>
  <si>
    <t>"pro vyrovnání výškové diference, v místě napojení na začátku a konci na délku cca 5 m"</t>
  </si>
  <si>
    <t>"ZÚ" 5*5,5</t>
  </si>
  <si>
    <t>"KÚ" 5*5,5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</si>
  <si>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</si>
  <si>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</si>
  <si>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</si>
  <si>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CS ÚRS 2020 01</t>
  </si>
  <si>
    <t>810344987</t>
  </si>
  <si>
    <t>"SANACE" 950</t>
  </si>
  <si>
    <t>5</t>
  </si>
  <si>
    <t>Komunikace pozemní</t>
  </si>
  <si>
    <t>3</t>
  </si>
  <si>
    <t>569931131</t>
  </si>
  <si>
    <t>Zpevnění krajnic nebo komunikací pro pěší s rozprostřením a zhutněním, po zhutnění asfaltovým recyklátem tl. 90 mm</t>
  </si>
  <si>
    <t>922524503</t>
  </si>
  <si>
    <t>https://podminky.urs.cz/item/CS_URS_2021_01/569931131</t>
  </si>
  <si>
    <t>"prům. šířka krajnice cca 0,3 m"</t>
  </si>
  <si>
    <t>(1650*2)*0,3</t>
  </si>
  <si>
    <t>572141112</t>
  </si>
  <si>
    <t>Vyrovnání povrchu dosavadních krytů s rozprostřením hmot a zhutněním asfaltovým betonem ACO (AB) tl. přes 40 do 60 mm</t>
  </si>
  <si>
    <t>1769017882</t>
  </si>
  <si>
    <t>"KOMUNIKACE" 1650*5</t>
  </si>
  <si>
    <t>"SJEZDY" 600</t>
  </si>
  <si>
    <t>573211107</t>
  </si>
  <si>
    <t>Postřik spojovací PS bez posypu kamenivem z asfaltu silničního, v množství 0,30 kg/m2</t>
  </si>
  <si>
    <t>-1027885257</t>
  </si>
  <si>
    <t>https://podminky.urs.cz/item/CS_URS_2021_01/573211107</t>
  </si>
  <si>
    <t>6</t>
  </si>
  <si>
    <t>573211111</t>
  </si>
  <si>
    <t>Postřik spojovací PS bez posypu kamenivem z asfaltu silničního, v množství 0,60 kg/m2</t>
  </si>
  <si>
    <t>428541740</t>
  </si>
  <si>
    <t>https://podminky.urs.cz/item/CS_URS_2021_01/573211111</t>
  </si>
  <si>
    <t>7</t>
  </si>
  <si>
    <t>577144121</t>
  </si>
  <si>
    <t>Asfaltový beton vrstva obrusná ACO 11 (ABS) s rozprostřením a se zhutněním z nemodifikovaného asfaltu v pruhu šířky přes 3 m tř. I, po zhutnění tl. 50 mm</t>
  </si>
  <si>
    <t>43912206</t>
  </si>
  <si>
    <t>https://podminky.urs.cz/item/CS_URS_2021_01/577144121</t>
  </si>
  <si>
    <t>8</t>
  </si>
  <si>
    <t>577145112</t>
  </si>
  <si>
    <t>Asfaltový beton vrstva ložní ACL 16 (ABH) s rozprostřením a zhutněním z nemodifikovaného asfaltu v pruhu šířky do 3 m, po zhutnění tl. 50 mm</t>
  </si>
  <si>
    <t>388820628</t>
  </si>
  <si>
    <t>9</t>
  </si>
  <si>
    <t>Ostatní konstrukce a práce, bourání</t>
  </si>
  <si>
    <t>919731122</t>
  </si>
  <si>
    <t>Zarovnání styčné plochy podkladu nebo krytu podél vybourané části komunikace nebo zpevněné plochy živičné tl. přes 50 do 100 mm</t>
  </si>
  <si>
    <t>m</t>
  </si>
  <si>
    <t>1548113371</t>
  </si>
  <si>
    <t>https://podminky.urs.cz/item/CS_URS_2021_01/919731122</t>
  </si>
  <si>
    <t>"v místě napojení na stáv. asf. kryty"</t>
  </si>
  <si>
    <t>"ZÚ" 5,5</t>
  </si>
  <si>
    <t>"KÚ" 5,5</t>
  </si>
  <si>
    <t>10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</si>
  <si>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</si>
  <si>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</si>
  <si>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148115534</t>
  </si>
  <si>
    <t>https://podminky.urs.cz/item/CS_URS_2021_01/919732211</t>
  </si>
  <si>
    <t>11</t>
  </si>
  <si>
    <t>919735112</t>
  </si>
  <si>
    <t>Řezání stávajícího živičného krytu nebo podkladu hloubky přes 50 do 100 mm</t>
  </si>
  <si>
    <t>-659957451</t>
  </si>
  <si>
    <t>https://podminky.urs.cz/item/CS_URS_2021_01/919735112</t>
  </si>
  <si>
    <t>"v místě napojení na stáv. asfaltobet. kryty"</t>
  </si>
  <si>
    <t>12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</si>
  <si>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</si>
  <si>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</si>
  <si>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-515776655</t>
  </si>
  <si>
    <t>https://podminky.urs.cz/item/CS_URS_2021_01/938909311</t>
  </si>
  <si>
    <t>13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</si>
  <si>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</si>
  <si>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</si>
  <si>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924694239</t>
  </si>
  <si>
    <t>https://podminky.urs.cz/item/CS_URS_2021_01/938909611</t>
  </si>
  <si>
    <t>"prům. šířka krajnice 0,3 m"</t>
  </si>
  <si>
    <t>998</t>
  </si>
  <si>
    <t>Přesun hmot</t>
  </si>
  <si>
    <t>14</t>
  </si>
  <si>
    <t>998225111</t>
  </si>
  <si>
    <t>Přesun hmot pro komunikace s krytem z kameniva, monolitickým betonovým nebo živičným dopravní vzdálenost do 200 m jakékoliv délky objektu</t>
  </si>
  <si>
    <t>t</t>
  </si>
  <si>
    <t>148210548</t>
  </si>
  <si>
    <t>https://podminky.urs.cz/item/CS_URS_2021_01/998225111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</si>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</sst>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41" TargetMode="External" /><Relationship Id="rId2" Type="http://schemas.openxmlformats.org/officeDocument/2006/relationships/hyperlink" Target="https://podminky.urs.cz/item/CS_URS_2021_01/569931131" TargetMode="External" /><Relationship Id="rId3" Type="http://schemas.openxmlformats.org/officeDocument/2006/relationships/hyperlink" Target="https://podminky.urs.cz/item/CS_URS_2021_01/573211107" TargetMode="External" /><Relationship Id="rId4" Type="http://schemas.openxmlformats.org/officeDocument/2006/relationships/hyperlink" Target="https://podminky.urs.cz/item/CS_URS_2021_01/573211111" TargetMode="External" /><Relationship Id="rId5" Type="http://schemas.openxmlformats.org/officeDocument/2006/relationships/hyperlink" Target="https://podminky.urs.cz/item/CS_URS_2021_01/577144121" TargetMode="External" /><Relationship Id="rId6" Type="http://schemas.openxmlformats.org/officeDocument/2006/relationships/hyperlink" Target="https://podminky.urs.cz/item/CS_URS_2021_01/919731122" TargetMode="External" /><Relationship Id="rId7" Type="http://schemas.openxmlformats.org/officeDocument/2006/relationships/hyperlink" Target="https://podminky.urs.cz/item/CS_URS_2021_01/919732211" TargetMode="External" /><Relationship Id="rId8" Type="http://schemas.openxmlformats.org/officeDocument/2006/relationships/hyperlink" Target="https://podminky.urs.cz/item/CS_URS_2021_01/919735112" TargetMode="External" /><Relationship Id="rId9" Type="http://schemas.openxmlformats.org/officeDocument/2006/relationships/hyperlink" Target="https://podminky.urs.cz/item/CS_URS_2021_01/938909311" TargetMode="External" /><Relationship Id="rId10" Type="http://schemas.openxmlformats.org/officeDocument/2006/relationships/hyperlink" Target="https://podminky.urs.cz/item/CS_URS_2021_01/938909611" TargetMode="External" /><Relationship Id="rId11" Type="http://schemas.openxmlformats.org/officeDocument/2006/relationships/hyperlink" Target="https://podminky.urs.cz/item/CS_URS_2021_01/998225111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2023_17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III/1992 TĚCHLOVICE - OTROČÍN,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Těchlovice, Otročín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29. 6. 2023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Josef Popule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'2023_17 - III-1992 TĚCHLO...'!J28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'2023_17 - III-1992 TĚCHLO...'!P78</f>
        <v>0</v>
      </c>
      <c r="AV55" s="120">
        <f>'2023_17 - III-1992 TĚCHLO...'!J31</f>
        <v>0</v>
      </c>
      <c r="AW55" s="120">
        <f>'2023_17 - III-1992 TĚCHLO...'!J32</f>
        <v>0</v>
      </c>
      <c r="AX55" s="120">
        <f>'2023_17 - III-1992 TĚCHLO...'!J33</f>
        <v>0</v>
      </c>
      <c r="AY55" s="120">
        <f>'2023_17 - III-1992 TĚCHLO...'!J34</f>
        <v>0</v>
      </c>
      <c r="AZ55" s="120">
        <f>'2023_17 - III-1992 TĚCHLO...'!F31</f>
        <v>0</v>
      </c>
      <c r="BA55" s="120">
        <f>'2023_17 - III-1992 TĚCHLO...'!F32</f>
        <v>0</v>
      </c>
      <c r="BB55" s="120">
        <f>'2023_17 - III-1992 TĚCHLO...'!F33</f>
        <v>0</v>
      </c>
      <c r="BC55" s="120">
        <f>'2023_17 - III-1992 TĚCHLO...'!F34</f>
        <v>0</v>
      </c>
      <c r="BD55" s="122">
        <f>'2023_17 - III-1992 TĚCHLO...'!F35</f>
        <v>0</v>
      </c>
      <c r="BE55" s="7"/>
      <c r="BT55" s="123" t="s">
        <v>78</v>
      </c>
      <c r="BU55" s="123" t="s">
        <v>79</v>
      </c>
      <c r="BV55" s="123" t="s">
        <v>74</v>
      </c>
      <c r="BW55" s="123" t="s">
        <v>5</v>
      </c>
      <c r="BX55" s="123" t="s">
        <v>75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1vb25SoHEB0x5IKVf0NmAkIVgF7uVaUGjGIBoxB8C6diHz5CSZQKV/5iFhxoby3vGPq8XAu1baP5n0jSckrMIw==" hashValue="OjXpBtjJ2G8xwRcp272Ag3whaPXo2/FVtxorLs0FP+WDf9urd1W0BFZsk12KonprH0SltwPcjbehQu5PfgMDx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_17 - III-1992 TĚCHL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80</v>
      </c>
    </row>
    <row r="4" s="1" customFormat="1" ht="24.96" customHeight="1">
      <c r="B4" s="21"/>
      <c r="D4" s="126" t="s">
        <v>81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21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22</v>
      </c>
      <c r="E10" s="39"/>
      <c r="F10" s="131" t="s">
        <v>23</v>
      </c>
      <c r="G10" s="39"/>
      <c r="H10" s="39"/>
      <c r="I10" s="128" t="s">
        <v>24</v>
      </c>
      <c r="J10" s="132" t="str">
        <f>'Rekapitulace stavby'!AN8</f>
        <v>29. 6. 2023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26</v>
      </c>
      <c r="E12" s="39"/>
      <c r="F12" s="39"/>
      <c r="G12" s="39"/>
      <c r="H12" s="39"/>
      <c r="I12" s="128" t="s">
        <v>27</v>
      </c>
      <c r="J12" s="131" t="s">
        <v>21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21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27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27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29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35</v>
      </c>
      <c r="E21" s="39"/>
      <c r="F21" s="39"/>
      <c r="G21" s="39"/>
      <c r="H21" s="39"/>
      <c r="I21" s="128" t="s">
        <v>27</v>
      </c>
      <c r="J21" s="131" t="s">
        <v>21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36</v>
      </c>
      <c r="F22" s="39"/>
      <c r="G22" s="39"/>
      <c r="H22" s="39"/>
      <c r="I22" s="128" t="s">
        <v>29</v>
      </c>
      <c r="J22" s="131" t="s">
        <v>21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37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82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39</v>
      </c>
      <c r="E28" s="39"/>
      <c r="F28" s="39"/>
      <c r="G28" s="39"/>
      <c r="H28" s="39"/>
      <c r="I28" s="39"/>
      <c r="J28" s="139">
        <f>ROUND(J78,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41</v>
      </c>
      <c r="G30" s="39"/>
      <c r="H30" s="39"/>
      <c r="I30" s="140" t="s">
        <v>40</v>
      </c>
      <c r="J30" s="140" t="s">
        <v>42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43</v>
      </c>
      <c r="E31" s="128" t="s">
        <v>44</v>
      </c>
      <c r="F31" s="142">
        <f>ROUND((SUM(BE78:BE145)),  2)</f>
        <v>0</v>
      </c>
      <c r="G31" s="39"/>
      <c r="H31" s="39"/>
      <c r="I31" s="143">
        <v>0.20999999999999999</v>
      </c>
      <c r="J31" s="142">
        <f>ROUND(((SUM(BE78:BE145))*I31),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45</v>
      </c>
      <c r="F32" s="142">
        <f>ROUND((SUM(BF78:BF145)),  2)</f>
        <v>0</v>
      </c>
      <c r="G32" s="39"/>
      <c r="H32" s="39"/>
      <c r="I32" s="143">
        <v>0.14999999999999999</v>
      </c>
      <c r="J32" s="142">
        <f>ROUND(((SUM(BF78:BF145))*I32),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46</v>
      </c>
      <c r="F33" s="142">
        <f>ROUND((SUM(BG78:BG145)),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47</v>
      </c>
      <c r="F34" s="142">
        <f>ROUND((SUM(BH78:BH145)),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48</v>
      </c>
      <c r="F35" s="142">
        <f>ROUND((SUM(BI78:BI145)),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49</v>
      </c>
      <c r="E37" s="146"/>
      <c r="F37" s="146"/>
      <c r="G37" s="147" t="s">
        <v>50</v>
      </c>
      <c r="H37" s="148" t="s">
        <v>51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III/1992 TĚCHLOVICE - OTROČÍN, OPRAVA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22</v>
      </c>
      <c r="D48" s="41"/>
      <c r="E48" s="41"/>
      <c r="F48" s="28" t="str">
        <f>F10</f>
        <v>Těchlovice, Otročín</v>
      </c>
      <c r="G48" s="41"/>
      <c r="H48" s="41"/>
      <c r="I48" s="33" t="s">
        <v>24</v>
      </c>
      <c r="J48" s="73" t="str">
        <f>IF(J10="","",J10)</f>
        <v>29. 6. 2023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26</v>
      </c>
      <c r="D50" s="41"/>
      <c r="E50" s="41"/>
      <c r="F50" s="28" t="str">
        <f>E13</f>
        <v>SÚS Plzeňského kraje, p.o.</v>
      </c>
      <c r="G50" s="41"/>
      <c r="H50" s="41"/>
      <c r="I50" s="33" t="s">
        <v>32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35</v>
      </c>
      <c r="J51" s="37" t="str">
        <f>E22</f>
        <v>Ing. Josef Popule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71</v>
      </c>
      <c r="D55" s="41"/>
      <c r="E55" s="41"/>
      <c r="F55" s="41"/>
      <c r="G55" s="41"/>
      <c r="H55" s="41"/>
      <c r="I55" s="41"/>
      <c r="J55" s="103">
        <f>J78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J79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J80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J89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J115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J143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92</v>
      </c>
      <c r="D67" s="41"/>
      <c r="E67" s="41"/>
      <c r="F67" s="41"/>
      <c r="G67" s="41"/>
      <c r="H67" s="41"/>
      <c r="I67" s="41"/>
      <c r="J67" s="41"/>
      <c r="K67" s="4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70" t="str">
        <f>E7</f>
        <v>III/1992 TĚCHLOVICE - OTROČÍN, OPRAVA</v>
      </c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22</v>
      </c>
      <c r="D72" s="41"/>
      <c r="E72" s="41"/>
      <c r="F72" s="28" t="str">
        <f>F10</f>
        <v>Těchlovice, Otročín</v>
      </c>
      <c r="G72" s="41"/>
      <c r="H72" s="41"/>
      <c r="I72" s="33" t="s">
        <v>24</v>
      </c>
      <c r="J72" s="73" t="str">
        <f>IF(J10="","",J10)</f>
        <v>29. 6. 2023</v>
      </c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15" customHeight="1">
      <c r="A74" s="39"/>
      <c r="B74" s="40"/>
      <c r="C74" s="33" t="s">
        <v>26</v>
      </c>
      <c r="D74" s="41"/>
      <c r="E74" s="41"/>
      <c r="F74" s="28" t="str">
        <f>E13</f>
        <v>SÚS Plzeňského kraje, p.o.</v>
      </c>
      <c r="G74" s="41"/>
      <c r="H74" s="41"/>
      <c r="I74" s="33" t="s">
        <v>32</v>
      </c>
      <c r="J74" s="37" t="str">
        <f>E19</f>
        <v xml:space="preserve"> </v>
      </c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30</v>
      </c>
      <c r="D75" s="41"/>
      <c r="E75" s="41"/>
      <c r="F75" s="28" t="str">
        <f>IF(E16="","",E16)</f>
        <v>Vyplň údaj</v>
      </c>
      <c r="G75" s="41"/>
      <c r="H75" s="41"/>
      <c r="I75" s="33" t="s">
        <v>35</v>
      </c>
      <c r="J75" s="37" t="str">
        <f>E22</f>
        <v>Ing. Josef Popule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0.32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1" customFormat="1" ht="29.28" customHeight="1">
      <c r="A77" s="171"/>
      <c r="B77" s="172"/>
      <c r="C77" s="173" t="s">
        <v>93</v>
      </c>
      <c r="D77" s="174" t="s">
        <v>58</v>
      </c>
      <c r="E77" s="174" t="s">
        <v>54</v>
      </c>
      <c r="F77" s="174" t="s">
        <v>55</v>
      </c>
      <c r="G77" s="174" t="s">
        <v>94</v>
      </c>
      <c r="H77" s="174" t="s">
        <v>95</v>
      </c>
      <c r="I77" s="174" t="s">
        <v>96</v>
      </c>
      <c r="J77" s="174" t="s">
        <v>85</v>
      </c>
      <c r="K77" s="175" t="s">
        <v>97</v>
      </c>
      <c r="L77" s="176"/>
      <c r="M77" s="93" t="s">
        <v>21</v>
      </c>
      <c r="N77" s="94" t="s">
        <v>43</v>
      </c>
      <c r="O77" s="94" t="s">
        <v>98</v>
      </c>
      <c r="P77" s="94" t="s">
        <v>99</v>
      </c>
      <c r="Q77" s="94" t="s">
        <v>100</v>
      </c>
      <c r="R77" s="94" t="s">
        <v>101</v>
      </c>
      <c r="S77" s="94" t="s">
        <v>102</v>
      </c>
      <c r="T77" s="95" t="s">
        <v>103</v>
      </c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="2" customFormat="1" ht="22.8" customHeight="1">
      <c r="A78" s="39"/>
      <c r="B78" s="40"/>
      <c r="C78" s="100" t="s">
        <v>104</v>
      </c>
      <c r="D78" s="41"/>
      <c r="E78" s="41"/>
      <c r="F78" s="41"/>
      <c r="G78" s="41"/>
      <c r="H78" s="41"/>
      <c r="I78" s="41"/>
      <c r="J78" s="177">
        <f>BK78</f>
        <v>0</v>
      </c>
      <c r="K78" s="41"/>
      <c r="L78" s="45"/>
      <c r="M78" s="96"/>
      <c r="N78" s="178"/>
      <c r="O78" s="97"/>
      <c r="P78" s="179">
        <f>P79</f>
        <v>0</v>
      </c>
      <c r="Q78" s="97"/>
      <c r="R78" s="179">
        <f>R79</f>
        <v>1575.4742100000001</v>
      </c>
      <c r="S78" s="97"/>
      <c r="T78" s="180">
        <f>T79</f>
        <v>428.73000000000002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T78" s="18" t="s">
        <v>72</v>
      </c>
      <c r="AU78" s="18" t="s">
        <v>86</v>
      </c>
      <c r="BK78" s="181">
        <f>BK79</f>
        <v>0</v>
      </c>
    </row>
    <row r="79" s="12" customFormat="1" ht="25.92" customHeight="1">
      <c r="A79" s="12"/>
      <c r="B79" s="182"/>
      <c r="C79" s="183"/>
      <c r="D79" s="184" t="s">
        <v>72</v>
      </c>
      <c r="E79" s="185" t="s">
        <v>105</v>
      </c>
      <c r="F79" s="185" t="s">
        <v>106</v>
      </c>
      <c r="G79" s="183"/>
      <c r="H79" s="183"/>
      <c r="I79" s="186"/>
      <c r="J79" s="187">
        <f>BK79</f>
        <v>0</v>
      </c>
      <c r="K79" s="183"/>
      <c r="L79" s="188"/>
      <c r="M79" s="189"/>
      <c r="N79" s="190"/>
      <c r="O79" s="190"/>
      <c r="P79" s="191">
        <f>P80+P89+P115+P143</f>
        <v>0</v>
      </c>
      <c r="Q79" s="190"/>
      <c r="R79" s="191">
        <f>R80+R89+R115+R143</f>
        <v>1575.4742100000001</v>
      </c>
      <c r="S79" s="190"/>
      <c r="T79" s="192">
        <f>T80+T89+T115+T143</f>
        <v>428.73000000000002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3" t="s">
        <v>78</v>
      </c>
      <c r="AT79" s="194" t="s">
        <v>72</v>
      </c>
      <c r="AU79" s="194" t="s">
        <v>73</v>
      </c>
      <c r="AY79" s="193" t="s">
        <v>107</v>
      </c>
      <c r="BK79" s="195">
        <f>BK80+BK89+BK115+BK143</f>
        <v>0</v>
      </c>
    </row>
    <row r="80" s="12" customFormat="1" ht="22.8" customHeight="1">
      <c r="A80" s="12"/>
      <c r="B80" s="182"/>
      <c r="C80" s="183"/>
      <c r="D80" s="184" t="s">
        <v>72</v>
      </c>
      <c r="E80" s="196" t="s">
        <v>78</v>
      </c>
      <c r="F80" s="196" t="s">
        <v>108</v>
      </c>
      <c r="G80" s="183"/>
      <c r="H80" s="183"/>
      <c r="I80" s="186"/>
      <c r="J80" s="197">
        <f>BK80</f>
        <v>0</v>
      </c>
      <c r="K80" s="183"/>
      <c r="L80" s="188"/>
      <c r="M80" s="189"/>
      <c r="N80" s="190"/>
      <c r="O80" s="190"/>
      <c r="P80" s="191">
        <f>SUM(P81:P88)</f>
        <v>0</v>
      </c>
      <c r="Q80" s="190"/>
      <c r="R80" s="191">
        <f>SUM(R81:R88)</f>
        <v>0.047500000000000001</v>
      </c>
      <c r="S80" s="190"/>
      <c r="T80" s="192">
        <f>SUM(T81:T88)</f>
        <v>126.99000000000001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3" t="s">
        <v>78</v>
      </c>
      <c r="AT80" s="194" t="s">
        <v>72</v>
      </c>
      <c r="AU80" s="194" t="s">
        <v>78</v>
      </c>
      <c r="AY80" s="193" t="s">
        <v>107</v>
      </c>
      <c r="BK80" s="195">
        <f>SUM(BK81:BK88)</f>
        <v>0</v>
      </c>
    </row>
    <row r="81" s="2" customFormat="1" ht="33" customHeight="1">
      <c r="A81" s="39"/>
      <c r="B81" s="40"/>
      <c r="C81" s="198" t="s">
        <v>78</v>
      </c>
      <c r="D81" s="198" t="s">
        <v>109</v>
      </c>
      <c r="E81" s="199" t="s">
        <v>110</v>
      </c>
      <c r="F81" s="200" t="s">
        <v>111</v>
      </c>
      <c r="G81" s="201" t="s">
        <v>112</v>
      </c>
      <c r="H81" s="202">
        <v>55</v>
      </c>
      <c r="I81" s="203"/>
      <c r="J81" s="204">
        <f>ROUND(I81*H81,2)</f>
        <v>0</v>
      </c>
      <c r="K81" s="200" t="s">
        <v>113</v>
      </c>
      <c r="L81" s="45"/>
      <c r="M81" s="205" t="s">
        <v>21</v>
      </c>
      <c r="N81" s="206" t="s">
        <v>44</v>
      </c>
      <c r="O81" s="85"/>
      <c r="P81" s="207">
        <f>O81*H81</f>
        <v>0</v>
      </c>
      <c r="Q81" s="207">
        <v>0</v>
      </c>
      <c r="R81" s="207">
        <f>Q81*H81</f>
        <v>0</v>
      </c>
      <c r="S81" s="207">
        <v>0.098000000000000004</v>
      </c>
      <c r="T81" s="208">
        <f>S81*H81</f>
        <v>5.3900000000000006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09" t="s">
        <v>114</v>
      </c>
      <c r="AT81" s="209" t="s">
        <v>109</v>
      </c>
      <c r="AU81" s="209" t="s">
        <v>80</v>
      </c>
      <c r="AY81" s="18" t="s">
        <v>107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18" t="s">
        <v>78</v>
      </c>
      <c r="BK81" s="210">
        <f>ROUND(I81*H81,2)</f>
        <v>0</v>
      </c>
      <c r="BL81" s="18" t="s">
        <v>114</v>
      </c>
      <c r="BM81" s="209" t="s">
        <v>115</v>
      </c>
    </row>
    <row r="82" s="2" customFormat="1">
      <c r="A82" s="39"/>
      <c r="B82" s="40"/>
      <c r="C82" s="41"/>
      <c r="D82" s="211" t="s">
        <v>116</v>
      </c>
      <c r="E82" s="41"/>
      <c r="F82" s="212" t="s">
        <v>117</v>
      </c>
      <c r="G82" s="41"/>
      <c r="H82" s="41"/>
      <c r="I82" s="213"/>
      <c r="J82" s="41"/>
      <c r="K82" s="41"/>
      <c r="L82" s="45"/>
      <c r="M82" s="214"/>
      <c r="N82" s="215"/>
      <c r="O82" s="85"/>
      <c r="P82" s="85"/>
      <c r="Q82" s="85"/>
      <c r="R82" s="85"/>
      <c r="S82" s="85"/>
      <c r="T82" s="8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116</v>
      </c>
      <c r="AU82" s="18" t="s">
        <v>80</v>
      </c>
    </row>
    <row r="83" s="13" customFormat="1">
      <c r="A83" s="13"/>
      <c r="B83" s="216"/>
      <c r="C83" s="217"/>
      <c r="D83" s="218" t="s">
        <v>118</v>
      </c>
      <c r="E83" s="219" t="s">
        <v>21</v>
      </c>
      <c r="F83" s="220" t="s">
        <v>119</v>
      </c>
      <c r="G83" s="217"/>
      <c r="H83" s="219" t="s">
        <v>21</v>
      </c>
      <c r="I83" s="221"/>
      <c r="J83" s="217"/>
      <c r="K83" s="217"/>
      <c r="L83" s="222"/>
      <c r="M83" s="223"/>
      <c r="N83" s="224"/>
      <c r="O83" s="224"/>
      <c r="P83" s="224"/>
      <c r="Q83" s="224"/>
      <c r="R83" s="224"/>
      <c r="S83" s="224"/>
      <c r="T83" s="225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6" t="s">
        <v>118</v>
      </c>
      <c r="AU83" s="226" t="s">
        <v>80</v>
      </c>
      <c r="AV83" s="13" t="s">
        <v>78</v>
      </c>
      <c r="AW83" s="13" t="s">
        <v>34</v>
      </c>
      <c r="AX83" s="13" t="s">
        <v>73</v>
      </c>
      <c r="AY83" s="226" t="s">
        <v>107</v>
      </c>
    </row>
    <row r="84" s="14" customFormat="1">
      <c r="A84" s="14"/>
      <c r="B84" s="227"/>
      <c r="C84" s="228"/>
      <c r="D84" s="218" t="s">
        <v>118</v>
      </c>
      <c r="E84" s="229" t="s">
        <v>21</v>
      </c>
      <c r="F84" s="230" t="s">
        <v>120</v>
      </c>
      <c r="G84" s="228"/>
      <c r="H84" s="231">
        <v>27.5</v>
      </c>
      <c r="I84" s="232"/>
      <c r="J84" s="228"/>
      <c r="K84" s="228"/>
      <c r="L84" s="233"/>
      <c r="M84" s="234"/>
      <c r="N84" s="235"/>
      <c r="O84" s="235"/>
      <c r="P84" s="235"/>
      <c r="Q84" s="235"/>
      <c r="R84" s="235"/>
      <c r="S84" s="235"/>
      <c r="T84" s="23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37" t="s">
        <v>118</v>
      </c>
      <c r="AU84" s="237" t="s">
        <v>80</v>
      </c>
      <c r="AV84" s="14" t="s">
        <v>80</v>
      </c>
      <c r="AW84" s="14" t="s">
        <v>34</v>
      </c>
      <c r="AX84" s="14" t="s">
        <v>73</v>
      </c>
      <c r="AY84" s="237" t="s">
        <v>107</v>
      </c>
    </row>
    <row r="85" s="14" customFormat="1">
      <c r="A85" s="14"/>
      <c r="B85" s="227"/>
      <c r="C85" s="228"/>
      <c r="D85" s="218" t="s">
        <v>118</v>
      </c>
      <c r="E85" s="229" t="s">
        <v>21</v>
      </c>
      <c r="F85" s="230" t="s">
        <v>121</v>
      </c>
      <c r="G85" s="228"/>
      <c r="H85" s="231">
        <v>27.5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37" t="s">
        <v>118</v>
      </c>
      <c r="AU85" s="237" t="s">
        <v>80</v>
      </c>
      <c r="AV85" s="14" t="s">
        <v>80</v>
      </c>
      <c r="AW85" s="14" t="s">
        <v>34</v>
      </c>
      <c r="AX85" s="14" t="s">
        <v>73</v>
      </c>
      <c r="AY85" s="237" t="s">
        <v>107</v>
      </c>
    </row>
    <row r="86" s="15" customFormat="1">
      <c r="A86" s="15"/>
      <c r="B86" s="238"/>
      <c r="C86" s="239"/>
      <c r="D86" s="218" t="s">
        <v>118</v>
      </c>
      <c r="E86" s="240" t="s">
        <v>21</v>
      </c>
      <c r="F86" s="241" t="s">
        <v>122</v>
      </c>
      <c r="G86" s="239"/>
      <c r="H86" s="242">
        <v>55</v>
      </c>
      <c r="I86" s="243"/>
      <c r="J86" s="239"/>
      <c r="K86" s="239"/>
      <c r="L86" s="244"/>
      <c r="M86" s="245"/>
      <c r="N86" s="246"/>
      <c r="O86" s="246"/>
      <c r="P86" s="246"/>
      <c r="Q86" s="246"/>
      <c r="R86" s="246"/>
      <c r="S86" s="246"/>
      <c r="T86" s="247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48" t="s">
        <v>118</v>
      </c>
      <c r="AU86" s="248" t="s">
        <v>80</v>
      </c>
      <c r="AV86" s="15" t="s">
        <v>114</v>
      </c>
      <c r="AW86" s="15" t="s">
        <v>34</v>
      </c>
      <c r="AX86" s="15" t="s">
        <v>78</v>
      </c>
      <c r="AY86" s="248" t="s">
        <v>107</v>
      </c>
    </row>
    <row r="87" s="2" customFormat="1" ht="24.15" customHeight="1">
      <c r="A87" s="39"/>
      <c r="B87" s="40"/>
      <c r="C87" s="198" t="s">
        <v>80</v>
      </c>
      <c r="D87" s="198" t="s">
        <v>109</v>
      </c>
      <c r="E87" s="199" t="s">
        <v>123</v>
      </c>
      <c r="F87" s="200" t="s">
        <v>124</v>
      </c>
      <c r="G87" s="201" t="s">
        <v>112</v>
      </c>
      <c r="H87" s="202">
        <v>950</v>
      </c>
      <c r="I87" s="203"/>
      <c r="J87" s="204">
        <f>ROUND(I87*H87,2)</f>
        <v>0</v>
      </c>
      <c r="K87" s="200" t="s">
        <v>125</v>
      </c>
      <c r="L87" s="45"/>
      <c r="M87" s="205" t="s">
        <v>21</v>
      </c>
      <c r="N87" s="206" t="s">
        <v>44</v>
      </c>
      <c r="O87" s="85"/>
      <c r="P87" s="207">
        <f>O87*H87</f>
        <v>0</v>
      </c>
      <c r="Q87" s="207">
        <v>5.0000000000000002E-05</v>
      </c>
      <c r="R87" s="207">
        <f>Q87*H87</f>
        <v>0.047500000000000001</v>
      </c>
      <c r="S87" s="207">
        <v>0.128</v>
      </c>
      <c r="T87" s="208">
        <f>S87*H87</f>
        <v>121.60000000000001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9" t="s">
        <v>114</v>
      </c>
      <c r="AT87" s="209" t="s">
        <v>109</v>
      </c>
      <c r="AU87" s="209" t="s">
        <v>80</v>
      </c>
      <c r="AY87" s="18" t="s">
        <v>107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8" t="s">
        <v>78</v>
      </c>
      <c r="BK87" s="210">
        <f>ROUND(I87*H87,2)</f>
        <v>0</v>
      </c>
      <c r="BL87" s="18" t="s">
        <v>114</v>
      </c>
      <c r="BM87" s="209" t="s">
        <v>126</v>
      </c>
    </row>
    <row r="88" s="14" customFormat="1">
      <c r="A88" s="14"/>
      <c r="B88" s="227"/>
      <c r="C88" s="228"/>
      <c r="D88" s="218" t="s">
        <v>118</v>
      </c>
      <c r="E88" s="229" t="s">
        <v>21</v>
      </c>
      <c r="F88" s="230" t="s">
        <v>127</v>
      </c>
      <c r="G88" s="228"/>
      <c r="H88" s="231">
        <v>950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7" t="s">
        <v>118</v>
      </c>
      <c r="AU88" s="237" t="s">
        <v>80</v>
      </c>
      <c r="AV88" s="14" t="s">
        <v>80</v>
      </c>
      <c r="AW88" s="14" t="s">
        <v>34</v>
      </c>
      <c r="AX88" s="14" t="s">
        <v>78</v>
      </c>
      <c r="AY88" s="237" t="s">
        <v>107</v>
      </c>
    </row>
    <row r="89" s="12" customFormat="1" ht="22.8" customHeight="1">
      <c r="A89" s="12"/>
      <c r="B89" s="182"/>
      <c r="C89" s="183"/>
      <c r="D89" s="184" t="s">
        <v>72</v>
      </c>
      <c r="E89" s="196" t="s">
        <v>128</v>
      </c>
      <c r="F89" s="196" t="s">
        <v>129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SUM(P90:P114)</f>
        <v>0</v>
      </c>
      <c r="Q89" s="190"/>
      <c r="R89" s="191">
        <f>SUM(R90:R114)</f>
        <v>1575.4200000000001</v>
      </c>
      <c r="S89" s="190"/>
      <c r="T89" s="192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78</v>
      </c>
      <c r="AT89" s="194" t="s">
        <v>72</v>
      </c>
      <c r="AU89" s="194" t="s">
        <v>78</v>
      </c>
      <c r="AY89" s="193" t="s">
        <v>107</v>
      </c>
      <c r="BK89" s="195">
        <f>SUM(BK90:BK114)</f>
        <v>0</v>
      </c>
    </row>
    <row r="90" s="2" customFormat="1" ht="24.15" customHeight="1">
      <c r="A90" s="39"/>
      <c r="B90" s="40"/>
      <c r="C90" s="198" t="s">
        <v>130</v>
      </c>
      <c r="D90" s="198" t="s">
        <v>109</v>
      </c>
      <c r="E90" s="199" t="s">
        <v>131</v>
      </c>
      <c r="F90" s="200" t="s">
        <v>132</v>
      </c>
      <c r="G90" s="201" t="s">
        <v>112</v>
      </c>
      <c r="H90" s="202">
        <v>990</v>
      </c>
      <c r="I90" s="203"/>
      <c r="J90" s="204">
        <f>ROUND(I90*H90,2)</f>
        <v>0</v>
      </c>
      <c r="K90" s="200" t="s">
        <v>113</v>
      </c>
      <c r="L90" s="45"/>
      <c r="M90" s="205" t="s">
        <v>21</v>
      </c>
      <c r="N90" s="206" t="s">
        <v>44</v>
      </c>
      <c r="O90" s="85"/>
      <c r="P90" s="207">
        <f>O90*H90</f>
        <v>0</v>
      </c>
      <c r="Q90" s="207">
        <v>0.19500000000000001</v>
      </c>
      <c r="R90" s="207">
        <f>Q90*H90</f>
        <v>193.05000000000001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114</v>
      </c>
      <c r="AT90" s="209" t="s">
        <v>109</v>
      </c>
      <c r="AU90" s="209" t="s">
        <v>80</v>
      </c>
      <c r="AY90" s="18" t="s">
        <v>107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78</v>
      </c>
      <c r="BK90" s="210">
        <f>ROUND(I90*H90,2)</f>
        <v>0</v>
      </c>
      <c r="BL90" s="18" t="s">
        <v>114</v>
      </c>
      <c r="BM90" s="209" t="s">
        <v>133</v>
      </c>
    </row>
    <row r="91" s="2" customFormat="1">
      <c r="A91" s="39"/>
      <c r="B91" s="40"/>
      <c r="C91" s="41"/>
      <c r="D91" s="211" t="s">
        <v>116</v>
      </c>
      <c r="E91" s="41"/>
      <c r="F91" s="212" t="s">
        <v>134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116</v>
      </c>
      <c r="AU91" s="18" t="s">
        <v>80</v>
      </c>
    </row>
    <row r="92" s="13" customFormat="1">
      <c r="A92" s="13"/>
      <c r="B92" s="216"/>
      <c r="C92" s="217"/>
      <c r="D92" s="218" t="s">
        <v>118</v>
      </c>
      <c r="E92" s="219" t="s">
        <v>21</v>
      </c>
      <c r="F92" s="220" t="s">
        <v>135</v>
      </c>
      <c r="G92" s="217"/>
      <c r="H92" s="219" t="s">
        <v>21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118</v>
      </c>
      <c r="AU92" s="226" t="s">
        <v>80</v>
      </c>
      <c r="AV92" s="13" t="s">
        <v>78</v>
      </c>
      <c r="AW92" s="13" t="s">
        <v>34</v>
      </c>
      <c r="AX92" s="13" t="s">
        <v>73</v>
      </c>
      <c r="AY92" s="226" t="s">
        <v>107</v>
      </c>
    </row>
    <row r="93" s="14" customFormat="1">
      <c r="A93" s="14"/>
      <c r="B93" s="227"/>
      <c r="C93" s="228"/>
      <c r="D93" s="218" t="s">
        <v>118</v>
      </c>
      <c r="E93" s="229" t="s">
        <v>21</v>
      </c>
      <c r="F93" s="230" t="s">
        <v>136</v>
      </c>
      <c r="G93" s="228"/>
      <c r="H93" s="231">
        <v>990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118</v>
      </c>
      <c r="AU93" s="237" t="s">
        <v>80</v>
      </c>
      <c r="AV93" s="14" t="s">
        <v>80</v>
      </c>
      <c r="AW93" s="14" t="s">
        <v>34</v>
      </c>
      <c r="AX93" s="14" t="s">
        <v>78</v>
      </c>
      <c r="AY93" s="237" t="s">
        <v>107</v>
      </c>
    </row>
    <row r="94" s="2" customFormat="1" ht="24.15" customHeight="1">
      <c r="A94" s="39"/>
      <c r="B94" s="40"/>
      <c r="C94" s="198" t="s">
        <v>114</v>
      </c>
      <c r="D94" s="198" t="s">
        <v>109</v>
      </c>
      <c r="E94" s="199" t="s">
        <v>137</v>
      </c>
      <c r="F94" s="200" t="s">
        <v>138</v>
      </c>
      <c r="G94" s="201" t="s">
        <v>112</v>
      </c>
      <c r="H94" s="202">
        <v>8850</v>
      </c>
      <c r="I94" s="203"/>
      <c r="J94" s="204">
        <f>ROUND(I94*H94,2)</f>
        <v>0</v>
      </c>
      <c r="K94" s="200" t="s">
        <v>125</v>
      </c>
      <c r="L94" s="45"/>
      <c r="M94" s="205" t="s">
        <v>21</v>
      </c>
      <c r="N94" s="206" t="s">
        <v>44</v>
      </c>
      <c r="O94" s="85"/>
      <c r="P94" s="207">
        <f>O94*H94</f>
        <v>0</v>
      </c>
      <c r="Q94" s="207">
        <v>0.15620000000000001</v>
      </c>
      <c r="R94" s="207">
        <f>Q94*H94</f>
        <v>1382.3700000000001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114</v>
      </c>
      <c r="AT94" s="209" t="s">
        <v>109</v>
      </c>
      <c r="AU94" s="209" t="s">
        <v>80</v>
      </c>
      <c r="AY94" s="18" t="s">
        <v>107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78</v>
      </c>
      <c r="BK94" s="210">
        <f>ROUND(I94*H94,2)</f>
        <v>0</v>
      </c>
      <c r="BL94" s="18" t="s">
        <v>114</v>
      </c>
      <c r="BM94" s="209" t="s">
        <v>139</v>
      </c>
    </row>
    <row r="95" s="14" customFormat="1">
      <c r="A95" s="14"/>
      <c r="B95" s="227"/>
      <c r="C95" s="228"/>
      <c r="D95" s="218" t="s">
        <v>118</v>
      </c>
      <c r="E95" s="229" t="s">
        <v>21</v>
      </c>
      <c r="F95" s="230" t="s">
        <v>140</v>
      </c>
      <c r="G95" s="228"/>
      <c r="H95" s="231">
        <v>8250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7" t="s">
        <v>118</v>
      </c>
      <c r="AU95" s="237" t="s">
        <v>80</v>
      </c>
      <c r="AV95" s="14" t="s">
        <v>80</v>
      </c>
      <c r="AW95" s="14" t="s">
        <v>34</v>
      </c>
      <c r="AX95" s="14" t="s">
        <v>73</v>
      </c>
      <c r="AY95" s="237" t="s">
        <v>107</v>
      </c>
    </row>
    <row r="96" s="14" customFormat="1">
      <c r="A96" s="14"/>
      <c r="B96" s="227"/>
      <c r="C96" s="228"/>
      <c r="D96" s="218" t="s">
        <v>118</v>
      </c>
      <c r="E96" s="229" t="s">
        <v>21</v>
      </c>
      <c r="F96" s="230" t="s">
        <v>141</v>
      </c>
      <c r="G96" s="228"/>
      <c r="H96" s="231">
        <v>600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7" t="s">
        <v>118</v>
      </c>
      <c r="AU96" s="237" t="s">
        <v>80</v>
      </c>
      <c r="AV96" s="14" t="s">
        <v>80</v>
      </c>
      <c r="AW96" s="14" t="s">
        <v>34</v>
      </c>
      <c r="AX96" s="14" t="s">
        <v>73</v>
      </c>
      <c r="AY96" s="237" t="s">
        <v>107</v>
      </c>
    </row>
    <row r="97" s="15" customFormat="1">
      <c r="A97" s="15"/>
      <c r="B97" s="238"/>
      <c r="C97" s="239"/>
      <c r="D97" s="218" t="s">
        <v>118</v>
      </c>
      <c r="E97" s="240" t="s">
        <v>21</v>
      </c>
      <c r="F97" s="241" t="s">
        <v>122</v>
      </c>
      <c r="G97" s="239"/>
      <c r="H97" s="242">
        <v>8850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48" t="s">
        <v>118</v>
      </c>
      <c r="AU97" s="248" t="s">
        <v>80</v>
      </c>
      <c r="AV97" s="15" t="s">
        <v>114</v>
      </c>
      <c r="AW97" s="15" t="s">
        <v>34</v>
      </c>
      <c r="AX97" s="15" t="s">
        <v>78</v>
      </c>
      <c r="AY97" s="248" t="s">
        <v>107</v>
      </c>
    </row>
    <row r="98" s="2" customFormat="1" ht="16.5" customHeight="1">
      <c r="A98" s="39"/>
      <c r="B98" s="40"/>
      <c r="C98" s="198" t="s">
        <v>128</v>
      </c>
      <c r="D98" s="198" t="s">
        <v>109</v>
      </c>
      <c r="E98" s="199" t="s">
        <v>142</v>
      </c>
      <c r="F98" s="200" t="s">
        <v>143</v>
      </c>
      <c r="G98" s="201" t="s">
        <v>112</v>
      </c>
      <c r="H98" s="202">
        <v>8850</v>
      </c>
      <c r="I98" s="203"/>
      <c r="J98" s="204">
        <f>ROUND(I98*H98,2)</f>
        <v>0</v>
      </c>
      <c r="K98" s="200" t="s">
        <v>113</v>
      </c>
      <c r="L98" s="45"/>
      <c r="M98" s="205" t="s">
        <v>21</v>
      </c>
      <c r="N98" s="206" t="s">
        <v>44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114</v>
      </c>
      <c r="AT98" s="209" t="s">
        <v>109</v>
      </c>
      <c r="AU98" s="209" t="s">
        <v>80</v>
      </c>
      <c r="AY98" s="18" t="s">
        <v>107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78</v>
      </c>
      <c r="BK98" s="210">
        <f>ROUND(I98*H98,2)</f>
        <v>0</v>
      </c>
      <c r="BL98" s="18" t="s">
        <v>114</v>
      </c>
      <c r="BM98" s="209" t="s">
        <v>144</v>
      </c>
    </row>
    <row r="99" s="2" customFormat="1">
      <c r="A99" s="39"/>
      <c r="B99" s="40"/>
      <c r="C99" s="41"/>
      <c r="D99" s="211" t="s">
        <v>116</v>
      </c>
      <c r="E99" s="41"/>
      <c r="F99" s="212" t="s">
        <v>145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116</v>
      </c>
      <c r="AU99" s="18" t="s">
        <v>80</v>
      </c>
    </row>
    <row r="100" s="14" customFormat="1">
      <c r="A100" s="14"/>
      <c r="B100" s="227"/>
      <c r="C100" s="228"/>
      <c r="D100" s="218" t="s">
        <v>118</v>
      </c>
      <c r="E100" s="229" t="s">
        <v>21</v>
      </c>
      <c r="F100" s="230" t="s">
        <v>140</v>
      </c>
      <c r="G100" s="228"/>
      <c r="H100" s="231">
        <v>8250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118</v>
      </c>
      <c r="AU100" s="237" t="s">
        <v>80</v>
      </c>
      <c r="AV100" s="14" t="s">
        <v>80</v>
      </c>
      <c r="AW100" s="14" t="s">
        <v>34</v>
      </c>
      <c r="AX100" s="14" t="s">
        <v>73</v>
      </c>
      <c r="AY100" s="237" t="s">
        <v>107</v>
      </c>
    </row>
    <row r="101" s="14" customFormat="1">
      <c r="A101" s="14"/>
      <c r="B101" s="227"/>
      <c r="C101" s="228"/>
      <c r="D101" s="218" t="s">
        <v>118</v>
      </c>
      <c r="E101" s="229" t="s">
        <v>21</v>
      </c>
      <c r="F101" s="230" t="s">
        <v>141</v>
      </c>
      <c r="G101" s="228"/>
      <c r="H101" s="231">
        <v>600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7" t="s">
        <v>118</v>
      </c>
      <c r="AU101" s="237" t="s">
        <v>80</v>
      </c>
      <c r="AV101" s="14" t="s">
        <v>80</v>
      </c>
      <c r="AW101" s="14" t="s">
        <v>34</v>
      </c>
      <c r="AX101" s="14" t="s">
        <v>73</v>
      </c>
      <c r="AY101" s="237" t="s">
        <v>107</v>
      </c>
    </row>
    <row r="102" s="15" customFormat="1">
      <c r="A102" s="15"/>
      <c r="B102" s="238"/>
      <c r="C102" s="239"/>
      <c r="D102" s="218" t="s">
        <v>118</v>
      </c>
      <c r="E102" s="240" t="s">
        <v>21</v>
      </c>
      <c r="F102" s="241" t="s">
        <v>122</v>
      </c>
      <c r="G102" s="239"/>
      <c r="H102" s="242">
        <v>8850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48" t="s">
        <v>118</v>
      </c>
      <c r="AU102" s="248" t="s">
        <v>80</v>
      </c>
      <c r="AV102" s="15" t="s">
        <v>114</v>
      </c>
      <c r="AW102" s="15" t="s">
        <v>34</v>
      </c>
      <c r="AX102" s="15" t="s">
        <v>78</v>
      </c>
      <c r="AY102" s="248" t="s">
        <v>107</v>
      </c>
    </row>
    <row r="103" s="2" customFormat="1" ht="16.5" customHeight="1">
      <c r="A103" s="39"/>
      <c r="B103" s="40"/>
      <c r="C103" s="198" t="s">
        <v>146</v>
      </c>
      <c r="D103" s="198" t="s">
        <v>109</v>
      </c>
      <c r="E103" s="199" t="s">
        <v>147</v>
      </c>
      <c r="F103" s="200" t="s">
        <v>148</v>
      </c>
      <c r="G103" s="201" t="s">
        <v>112</v>
      </c>
      <c r="H103" s="202">
        <v>8850</v>
      </c>
      <c r="I103" s="203"/>
      <c r="J103" s="204">
        <f>ROUND(I103*H103,2)</f>
        <v>0</v>
      </c>
      <c r="K103" s="200" t="s">
        <v>113</v>
      </c>
      <c r="L103" s="45"/>
      <c r="M103" s="205" t="s">
        <v>21</v>
      </c>
      <c r="N103" s="206" t="s">
        <v>44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114</v>
      </c>
      <c r="AT103" s="209" t="s">
        <v>109</v>
      </c>
      <c r="AU103" s="209" t="s">
        <v>80</v>
      </c>
      <c r="AY103" s="18" t="s">
        <v>107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78</v>
      </c>
      <c r="BK103" s="210">
        <f>ROUND(I103*H103,2)</f>
        <v>0</v>
      </c>
      <c r="BL103" s="18" t="s">
        <v>114</v>
      </c>
      <c r="BM103" s="209" t="s">
        <v>149</v>
      </c>
    </row>
    <row r="104" s="2" customFormat="1">
      <c r="A104" s="39"/>
      <c r="B104" s="40"/>
      <c r="C104" s="41"/>
      <c r="D104" s="211" t="s">
        <v>116</v>
      </c>
      <c r="E104" s="41"/>
      <c r="F104" s="212" t="s">
        <v>150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116</v>
      </c>
      <c r="AU104" s="18" t="s">
        <v>80</v>
      </c>
    </row>
    <row r="105" s="14" customFormat="1">
      <c r="A105" s="14"/>
      <c r="B105" s="227"/>
      <c r="C105" s="228"/>
      <c r="D105" s="218" t="s">
        <v>118</v>
      </c>
      <c r="E105" s="229" t="s">
        <v>21</v>
      </c>
      <c r="F105" s="230" t="s">
        <v>140</v>
      </c>
      <c r="G105" s="228"/>
      <c r="H105" s="231">
        <v>8250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7" t="s">
        <v>118</v>
      </c>
      <c r="AU105" s="237" t="s">
        <v>80</v>
      </c>
      <c r="AV105" s="14" t="s">
        <v>80</v>
      </c>
      <c r="AW105" s="14" t="s">
        <v>34</v>
      </c>
      <c r="AX105" s="14" t="s">
        <v>73</v>
      </c>
      <c r="AY105" s="237" t="s">
        <v>107</v>
      </c>
    </row>
    <row r="106" s="14" customFormat="1">
      <c r="A106" s="14"/>
      <c r="B106" s="227"/>
      <c r="C106" s="228"/>
      <c r="D106" s="218" t="s">
        <v>118</v>
      </c>
      <c r="E106" s="229" t="s">
        <v>21</v>
      </c>
      <c r="F106" s="230" t="s">
        <v>141</v>
      </c>
      <c r="G106" s="228"/>
      <c r="H106" s="231">
        <v>600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118</v>
      </c>
      <c r="AU106" s="237" t="s">
        <v>80</v>
      </c>
      <c r="AV106" s="14" t="s">
        <v>80</v>
      </c>
      <c r="AW106" s="14" t="s">
        <v>34</v>
      </c>
      <c r="AX106" s="14" t="s">
        <v>73</v>
      </c>
      <c r="AY106" s="237" t="s">
        <v>107</v>
      </c>
    </row>
    <row r="107" s="15" customFormat="1">
      <c r="A107" s="15"/>
      <c r="B107" s="238"/>
      <c r="C107" s="239"/>
      <c r="D107" s="218" t="s">
        <v>118</v>
      </c>
      <c r="E107" s="240" t="s">
        <v>21</v>
      </c>
      <c r="F107" s="241" t="s">
        <v>122</v>
      </c>
      <c r="G107" s="239"/>
      <c r="H107" s="242">
        <v>8850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48" t="s">
        <v>118</v>
      </c>
      <c r="AU107" s="248" t="s">
        <v>80</v>
      </c>
      <c r="AV107" s="15" t="s">
        <v>114</v>
      </c>
      <c r="AW107" s="15" t="s">
        <v>34</v>
      </c>
      <c r="AX107" s="15" t="s">
        <v>78</v>
      </c>
      <c r="AY107" s="248" t="s">
        <v>107</v>
      </c>
    </row>
    <row r="108" s="2" customFormat="1" ht="24.15" customHeight="1">
      <c r="A108" s="39"/>
      <c r="B108" s="40"/>
      <c r="C108" s="198" t="s">
        <v>151</v>
      </c>
      <c r="D108" s="198" t="s">
        <v>109</v>
      </c>
      <c r="E108" s="199" t="s">
        <v>152</v>
      </c>
      <c r="F108" s="200" t="s">
        <v>153</v>
      </c>
      <c r="G108" s="201" t="s">
        <v>112</v>
      </c>
      <c r="H108" s="202">
        <v>8850</v>
      </c>
      <c r="I108" s="203"/>
      <c r="J108" s="204">
        <f>ROUND(I108*H108,2)</f>
        <v>0</v>
      </c>
      <c r="K108" s="200" t="s">
        <v>113</v>
      </c>
      <c r="L108" s="45"/>
      <c r="M108" s="205" t="s">
        <v>21</v>
      </c>
      <c r="N108" s="206" t="s">
        <v>44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114</v>
      </c>
      <c r="AT108" s="209" t="s">
        <v>109</v>
      </c>
      <c r="AU108" s="209" t="s">
        <v>80</v>
      </c>
      <c r="AY108" s="18" t="s">
        <v>107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78</v>
      </c>
      <c r="BK108" s="210">
        <f>ROUND(I108*H108,2)</f>
        <v>0</v>
      </c>
      <c r="BL108" s="18" t="s">
        <v>114</v>
      </c>
      <c r="BM108" s="209" t="s">
        <v>154</v>
      </c>
    </row>
    <row r="109" s="2" customFormat="1">
      <c r="A109" s="39"/>
      <c r="B109" s="40"/>
      <c r="C109" s="41"/>
      <c r="D109" s="211" t="s">
        <v>116</v>
      </c>
      <c r="E109" s="41"/>
      <c r="F109" s="212" t="s">
        <v>155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116</v>
      </c>
      <c r="AU109" s="18" t="s">
        <v>80</v>
      </c>
    </row>
    <row r="110" s="14" customFormat="1">
      <c r="A110" s="14"/>
      <c r="B110" s="227"/>
      <c r="C110" s="228"/>
      <c r="D110" s="218" t="s">
        <v>118</v>
      </c>
      <c r="E110" s="229" t="s">
        <v>21</v>
      </c>
      <c r="F110" s="230" t="s">
        <v>140</v>
      </c>
      <c r="G110" s="228"/>
      <c r="H110" s="231">
        <v>8250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118</v>
      </c>
      <c r="AU110" s="237" t="s">
        <v>80</v>
      </c>
      <c r="AV110" s="14" t="s">
        <v>80</v>
      </c>
      <c r="AW110" s="14" t="s">
        <v>34</v>
      </c>
      <c r="AX110" s="14" t="s">
        <v>73</v>
      </c>
      <c r="AY110" s="237" t="s">
        <v>107</v>
      </c>
    </row>
    <row r="111" s="14" customFormat="1">
      <c r="A111" s="14"/>
      <c r="B111" s="227"/>
      <c r="C111" s="228"/>
      <c r="D111" s="218" t="s">
        <v>118</v>
      </c>
      <c r="E111" s="229" t="s">
        <v>21</v>
      </c>
      <c r="F111" s="230" t="s">
        <v>141</v>
      </c>
      <c r="G111" s="228"/>
      <c r="H111" s="231">
        <v>600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7" t="s">
        <v>118</v>
      </c>
      <c r="AU111" s="237" t="s">
        <v>80</v>
      </c>
      <c r="AV111" s="14" t="s">
        <v>80</v>
      </c>
      <c r="AW111" s="14" t="s">
        <v>34</v>
      </c>
      <c r="AX111" s="14" t="s">
        <v>73</v>
      </c>
      <c r="AY111" s="237" t="s">
        <v>107</v>
      </c>
    </row>
    <row r="112" s="15" customFormat="1">
      <c r="A112" s="15"/>
      <c r="B112" s="238"/>
      <c r="C112" s="239"/>
      <c r="D112" s="218" t="s">
        <v>118</v>
      </c>
      <c r="E112" s="240" t="s">
        <v>21</v>
      </c>
      <c r="F112" s="241" t="s">
        <v>122</v>
      </c>
      <c r="G112" s="239"/>
      <c r="H112" s="242">
        <v>8850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8" t="s">
        <v>118</v>
      </c>
      <c r="AU112" s="248" t="s">
        <v>80</v>
      </c>
      <c r="AV112" s="15" t="s">
        <v>114</v>
      </c>
      <c r="AW112" s="15" t="s">
        <v>34</v>
      </c>
      <c r="AX112" s="15" t="s">
        <v>78</v>
      </c>
      <c r="AY112" s="248" t="s">
        <v>107</v>
      </c>
    </row>
    <row r="113" s="2" customFormat="1" ht="24.15" customHeight="1">
      <c r="A113" s="39"/>
      <c r="B113" s="40"/>
      <c r="C113" s="198" t="s">
        <v>156</v>
      </c>
      <c r="D113" s="198" t="s">
        <v>109</v>
      </c>
      <c r="E113" s="199" t="s">
        <v>157</v>
      </c>
      <c r="F113" s="200" t="s">
        <v>158</v>
      </c>
      <c r="G113" s="201" t="s">
        <v>112</v>
      </c>
      <c r="H113" s="202">
        <v>950</v>
      </c>
      <c r="I113" s="203"/>
      <c r="J113" s="204">
        <f>ROUND(I113*H113,2)</f>
        <v>0</v>
      </c>
      <c r="K113" s="200" t="s">
        <v>125</v>
      </c>
      <c r="L113" s="45"/>
      <c r="M113" s="205" t="s">
        <v>21</v>
      </c>
      <c r="N113" s="206" t="s">
        <v>44</v>
      </c>
      <c r="O113" s="85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114</v>
      </c>
      <c r="AT113" s="209" t="s">
        <v>109</v>
      </c>
      <c r="AU113" s="209" t="s">
        <v>80</v>
      </c>
      <c r="AY113" s="18" t="s">
        <v>107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78</v>
      </c>
      <c r="BK113" s="210">
        <f>ROUND(I113*H113,2)</f>
        <v>0</v>
      </c>
      <c r="BL113" s="18" t="s">
        <v>114</v>
      </c>
      <c r="BM113" s="209" t="s">
        <v>159</v>
      </c>
    </row>
    <row r="114" s="14" customFormat="1">
      <c r="A114" s="14"/>
      <c r="B114" s="227"/>
      <c r="C114" s="228"/>
      <c r="D114" s="218" t="s">
        <v>118</v>
      </c>
      <c r="E114" s="229" t="s">
        <v>21</v>
      </c>
      <c r="F114" s="230" t="s">
        <v>127</v>
      </c>
      <c r="G114" s="228"/>
      <c r="H114" s="231">
        <v>950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118</v>
      </c>
      <c r="AU114" s="237" t="s">
        <v>80</v>
      </c>
      <c r="AV114" s="14" t="s">
        <v>80</v>
      </c>
      <c r="AW114" s="14" t="s">
        <v>34</v>
      </c>
      <c r="AX114" s="14" t="s">
        <v>78</v>
      </c>
      <c r="AY114" s="237" t="s">
        <v>107</v>
      </c>
    </row>
    <row r="115" s="12" customFormat="1" ht="22.8" customHeight="1">
      <c r="A115" s="12"/>
      <c r="B115" s="182"/>
      <c r="C115" s="183"/>
      <c r="D115" s="184" t="s">
        <v>72</v>
      </c>
      <c r="E115" s="196" t="s">
        <v>160</v>
      </c>
      <c r="F115" s="196" t="s">
        <v>161</v>
      </c>
      <c r="G115" s="183"/>
      <c r="H115" s="183"/>
      <c r="I115" s="186"/>
      <c r="J115" s="197">
        <f>BK115</f>
        <v>0</v>
      </c>
      <c r="K115" s="183"/>
      <c r="L115" s="188"/>
      <c r="M115" s="189"/>
      <c r="N115" s="190"/>
      <c r="O115" s="190"/>
      <c r="P115" s="191">
        <f>SUM(P116:P142)</f>
        <v>0</v>
      </c>
      <c r="Q115" s="190"/>
      <c r="R115" s="191">
        <f>SUM(R116:R142)</f>
        <v>0.0067099999999999998</v>
      </c>
      <c r="S115" s="190"/>
      <c r="T115" s="192">
        <f>SUM(T116:T142)</f>
        <v>301.74000000000001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3" t="s">
        <v>78</v>
      </c>
      <c r="AT115" s="194" t="s">
        <v>72</v>
      </c>
      <c r="AU115" s="194" t="s">
        <v>78</v>
      </c>
      <c r="AY115" s="193" t="s">
        <v>107</v>
      </c>
      <c r="BK115" s="195">
        <f>SUM(BK116:BK142)</f>
        <v>0</v>
      </c>
    </row>
    <row r="116" s="2" customFormat="1" ht="24.15" customHeight="1">
      <c r="A116" s="39"/>
      <c r="B116" s="40"/>
      <c r="C116" s="198" t="s">
        <v>160</v>
      </c>
      <c r="D116" s="198" t="s">
        <v>109</v>
      </c>
      <c r="E116" s="199" t="s">
        <v>162</v>
      </c>
      <c r="F116" s="200" t="s">
        <v>163</v>
      </c>
      <c r="G116" s="201" t="s">
        <v>164</v>
      </c>
      <c r="H116" s="202">
        <v>11</v>
      </c>
      <c r="I116" s="203"/>
      <c r="J116" s="204">
        <f>ROUND(I116*H116,2)</f>
        <v>0</v>
      </c>
      <c r="K116" s="200" t="s">
        <v>113</v>
      </c>
      <c r="L116" s="45"/>
      <c r="M116" s="205" t="s">
        <v>21</v>
      </c>
      <c r="N116" s="206" t="s">
        <v>44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114</v>
      </c>
      <c r="AT116" s="209" t="s">
        <v>109</v>
      </c>
      <c r="AU116" s="209" t="s">
        <v>80</v>
      </c>
      <c r="AY116" s="18" t="s">
        <v>107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78</v>
      </c>
      <c r="BK116" s="210">
        <f>ROUND(I116*H116,2)</f>
        <v>0</v>
      </c>
      <c r="BL116" s="18" t="s">
        <v>114</v>
      </c>
      <c r="BM116" s="209" t="s">
        <v>165</v>
      </c>
    </row>
    <row r="117" s="2" customFormat="1">
      <c r="A117" s="39"/>
      <c r="B117" s="40"/>
      <c r="C117" s="41"/>
      <c r="D117" s="211" t="s">
        <v>116</v>
      </c>
      <c r="E117" s="41"/>
      <c r="F117" s="212" t="s">
        <v>166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116</v>
      </c>
      <c r="AU117" s="18" t="s">
        <v>80</v>
      </c>
    </row>
    <row r="118" s="13" customFormat="1">
      <c r="A118" s="13"/>
      <c r="B118" s="216"/>
      <c r="C118" s="217"/>
      <c r="D118" s="218" t="s">
        <v>118</v>
      </c>
      <c r="E118" s="219" t="s">
        <v>21</v>
      </c>
      <c r="F118" s="220" t="s">
        <v>167</v>
      </c>
      <c r="G118" s="217"/>
      <c r="H118" s="219" t="s">
        <v>21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118</v>
      </c>
      <c r="AU118" s="226" t="s">
        <v>80</v>
      </c>
      <c r="AV118" s="13" t="s">
        <v>78</v>
      </c>
      <c r="AW118" s="13" t="s">
        <v>34</v>
      </c>
      <c r="AX118" s="13" t="s">
        <v>73</v>
      </c>
      <c r="AY118" s="226" t="s">
        <v>107</v>
      </c>
    </row>
    <row r="119" s="14" customFormat="1">
      <c r="A119" s="14"/>
      <c r="B119" s="227"/>
      <c r="C119" s="228"/>
      <c r="D119" s="218" t="s">
        <v>118</v>
      </c>
      <c r="E119" s="229" t="s">
        <v>21</v>
      </c>
      <c r="F119" s="230" t="s">
        <v>168</v>
      </c>
      <c r="G119" s="228"/>
      <c r="H119" s="231">
        <v>5.5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7" t="s">
        <v>118</v>
      </c>
      <c r="AU119" s="237" t="s">
        <v>80</v>
      </c>
      <c r="AV119" s="14" t="s">
        <v>80</v>
      </c>
      <c r="AW119" s="14" t="s">
        <v>34</v>
      </c>
      <c r="AX119" s="14" t="s">
        <v>73</v>
      </c>
      <c r="AY119" s="237" t="s">
        <v>107</v>
      </c>
    </row>
    <row r="120" s="14" customFormat="1">
      <c r="A120" s="14"/>
      <c r="B120" s="227"/>
      <c r="C120" s="228"/>
      <c r="D120" s="218" t="s">
        <v>118</v>
      </c>
      <c r="E120" s="229" t="s">
        <v>21</v>
      </c>
      <c r="F120" s="230" t="s">
        <v>169</v>
      </c>
      <c r="G120" s="228"/>
      <c r="H120" s="231">
        <v>5.5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118</v>
      </c>
      <c r="AU120" s="237" t="s">
        <v>80</v>
      </c>
      <c r="AV120" s="14" t="s">
        <v>80</v>
      </c>
      <c r="AW120" s="14" t="s">
        <v>34</v>
      </c>
      <c r="AX120" s="14" t="s">
        <v>73</v>
      </c>
      <c r="AY120" s="237" t="s">
        <v>107</v>
      </c>
    </row>
    <row r="121" s="15" customFormat="1">
      <c r="A121" s="15"/>
      <c r="B121" s="238"/>
      <c r="C121" s="239"/>
      <c r="D121" s="218" t="s">
        <v>118</v>
      </c>
      <c r="E121" s="240" t="s">
        <v>21</v>
      </c>
      <c r="F121" s="241" t="s">
        <v>122</v>
      </c>
      <c r="G121" s="239"/>
      <c r="H121" s="242">
        <v>11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8" t="s">
        <v>118</v>
      </c>
      <c r="AU121" s="248" t="s">
        <v>80</v>
      </c>
      <c r="AV121" s="15" t="s">
        <v>114</v>
      </c>
      <c r="AW121" s="15" t="s">
        <v>34</v>
      </c>
      <c r="AX121" s="15" t="s">
        <v>78</v>
      </c>
      <c r="AY121" s="248" t="s">
        <v>107</v>
      </c>
    </row>
    <row r="122" s="2" customFormat="1" ht="33" customHeight="1">
      <c r="A122" s="39"/>
      <c r="B122" s="40"/>
      <c r="C122" s="198" t="s">
        <v>170</v>
      </c>
      <c r="D122" s="198" t="s">
        <v>109</v>
      </c>
      <c r="E122" s="199" t="s">
        <v>171</v>
      </c>
      <c r="F122" s="200" t="s">
        <v>172</v>
      </c>
      <c r="G122" s="201" t="s">
        <v>164</v>
      </c>
      <c r="H122" s="202">
        <v>11</v>
      </c>
      <c r="I122" s="203"/>
      <c r="J122" s="204">
        <f>ROUND(I122*H122,2)</f>
        <v>0</v>
      </c>
      <c r="K122" s="200" t="s">
        <v>113</v>
      </c>
      <c r="L122" s="45"/>
      <c r="M122" s="205" t="s">
        <v>21</v>
      </c>
      <c r="N122" s="206" t="s">
        <v>44</v>
      </c>
      <c r="O122" s="85"/>
      <c r="P122" s="207">
        <f>O122*H122</f>
        <v>0</v>
      </c>
      <c r="Q122" s="207">
        <v>0.00060999999999999997</v>
      </c>
      <c r="R122" s="207">
        <f>Q122*H122</f>
        <v>0.0067099999999999998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114</v>
      </c>
      <c r="AT122" s="209" t="s">
        <v>109</v>
      </c>
      <c r="AU122" s="209" t="s">
        <v>80</v>
      </c>
      <c r="AY122" s="18" t="s">
        <v>107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78</v>
      </c>
      <c r="BK122" s="210">
        <f>ROUND(I122*H122,2)</f>
        <v>0</v>
      </c>
      <c r="BL122" s="18" t="s">
        <v>114</v>
      </c>
      <c r="BM122" s="209" t="s">
        <v>173</v>
      </c>
    </row>
    <row r="123" s="2" customFormat="1">
      <c r="A123" s="39"/>
      <c r="B123" s="40"/>
      <c r="C123" s="41"/>
      <c r="D123" s="211" t="s">
        <v>116</v>
      </c>
      <c r="E123" s="41"/>
      <c r="F123" s="212" t="s">
        <v>174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116</v>
      </c>
      <c r="AU123" s="18" t="s">
        <v>80</v>
      </c>
    </row>
    <row r="124" s="13" customFormat="1">
      <c r="A124" s="13"/>
      <c r="B124" s="216"/>
      <c r="C124" s="217"/>
      <c r="D124" s="218" t="s">
        <v>118</v>
      </c>
      <c r="E124" s="219" t="s">
        <v>21</v>
      </c>
      <c r="F124" s="220" t="s">
        <v>167</v>
      </c>
      <c r="G124" s="217"/>
      <c r="H124" s="219" t="s">
        <v>21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118</v>
      </c>
      <c r="AU124" s="226" t="s">
        <v>80</v>
      </c>
      <c r="AV124" s="13" t="s">
        <v>78</v>
      </c>
      <c r="AW124" s="13" t="s">
        <v>34</v>
      </c>
      <c r="AX124" s="13" t="s">
        <v>73</v>
      </c>
      <c r="AY124" s="226" t="s">
        <v>107</v>
      </c>
    </row>
    <row r="125" s="14" customFormat="1">
      <c r="A125" s="14"/>
      <c r="B125" s="227"/>
      <c r="C125" s="228"/>
      <c r="D125" s="218" t="s">
        <v>118</v>
      </c>
      <c r="E125" s="229" t="s">
        <v>21</v>
      </c>
      <c r="F125" s="230" t="s">
        <v>168</v>
      </c>
      <c r="G125" s="228"/>
      <c r="H125" s="231">
        <v>5.5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118</v>
      </c>
      <c r="AU125" s="237" t="s">
        <v>80</v>
      </c>
      <c r="AV125" s="14" t="s">
        <v>80</v>
      </c>
      <c r="AW125" s="14" t="s">
        <v>34</v>
      </c>
      <c r="AX125" s="14" t="s">
        <v>73</v>
      </c>
      <c r="AY125" s="237" t="s">
        <v>107</v>
      </c>
    </row>
    <row r="126" s="14" customFormat="1">
      <c r="A126" s="14"/>
      <c r="B126" s="227"/>
      <c r="C126" s="228"/>
      <c r="D126" s="218" t="s">
        <v>118</v>
      </c>
      <c r="E126" s="229" t="s">
        <v>21</v>
      </c>
      <c r="F126" s="230" t="s">
        <v>169</v>
      </c>
      <c r="G126" s="228"/>
      <c r="H126" s="231">
        <v>5.5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7" t="s">
        <v>118</v>
      </c>
      <c r="AU126" s="237" t="s">
        <v>80</v>
      </c>
      <c r="AV126" s="14" t="s">
        <v>80</v>
      </c>
      <c r="AW126" s="14" t="s">
        <v>34</v>
      </c>
      <c r="AX126" s="14" t="s">
        <v>73</v>
      </c>
      <c r="AY126" s="237" t="s">
        <v>107</v>
      </c>
    </row>
    <row r="127" s="15" customFormat="1">
      <c r="A127" s="15"/>
      <c r="B127" s="238"/>
      <c r="C127" s="239"/>
      <c r="D127" s="218" t="s">
        <v>118</v>
      </c>
      <c r="E127" s="240" t="s">
        <v>21</v>
      </c>
      <c r="F127" s="241" t="s">
        <v>122</v>
      </c>
      <c r="G127" s="239"/>
      <c r="H127" s="242">
        <v>11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8" t="s">
        <v>118</v>
      </c>
      <c r="AU127" s="248" t="s">
        <v>80</v>
      </c>
      <c r="AV127" s="15" t="s">
        <v>114</v>
      </c>
      <c r="AW127" s="15" t="s">
        <v>34</v>
      </c>
      <c r="AX127" s="15" t="s">
        <v>78</v>
      </c>
      <c r="AY127" s="248" t="s">
        <v>107</v>
      </c>
    </row>
    <row r="128" s="2" customFormat="1" ht="16.5" customHeight="1">
      <c r="A128" s="39"/>
      <c r="B128" s="40"/>
      <c r="C128" s="198" t="s">
        <v>175</v>
      </c>
      <c r="D128" s="198" t="s">
        <v>109</v>
      </c>
      <c r="E128" s="199" t="s">
        <v>176</v>
      </c>
      <c r="F128" s="200" t="s">
        <v>177</v>
      </c>
      <c r="G128" s="201" t="s">
        <v>164</v>
      </c>
      <c r="H128" s="202">
        <v>11</v>
      </c>
      <c r="I128" s="203"/>
      <c r="J128" s="204">
        <f>ROUND(I128*H128,2)</f>
        <v>0</v>
      </c>
      <c r="K128" s="200" t="s">
        <v>113</v>
      </c>
      <c r="L128" s="45"/>
      <c r="M128" s="205" t="s">
        <v>21</v>
      </c>
      <c r="N128" s="206" t="s">
        <v>44</v>
      </c>
      <c r="O128" s="85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9" t="s">
        <v>114</v>
      </c>
      <c r="AT128" s="209" t="s">
        <v>109</v>
      </c>
      <c r="AU128" s="209" t="s">
        <v>80</v>
      </c>
      <c r="AY128" s="18" t="s">
        <v>107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8" t="s">
        <v>78</v>
      </c>
      <c r="BK128" s="210">
        <f>ROUND(I128*H128,2)</f>
        <v>0</v>
      </c>
      <c r="BL128" s="18" t="s">
        <v>114</v>
      </c>
      <c r="BM128" s="209" t="s">
        <v>178</v>
      </c>
    </row>
    <row r="129" s="2" customFormat="1">
      <c r="A129" s="39"/>
      <c r="B129" s="40"/>
      <c r="C129" s="41"/>
      <c r="D129" s="211" t="s">
        <v>116</v>
      </c>
      <c r="E129" s="41"/>
      <c r="F129" s="212" t="s">
        <v>179</v>
      </c>
      <c r="G129" s="41"/>
      <c r="H129" s="41"/>
      <c r="I129" s="213"/>
      <c r="J129" s="41"/>
      <c r="K129" s="41"/>
      <c r="L129" s="45"/>
      <c r="M129" s="214"/>
      <c r="N129" s="21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116</v>
      </c>
      <c r="AU129" s="18" t="s">
        <v>80</v>
      </c>
    </row>
    <row r="130" s="13" customFormat="1">
      <c r="A130" s="13"/>
      <c r="B130" s="216"/>
      <c r="C130" s="217"/>
      <c r="D130" s="218" t="s">
        <v>118</v>
      </c>
      <c r="E130" s="219" t="s">
        <v>21</v>
      </c>
      <c r="F130" s="220" t="s">
        <v>180</v>
      </c>
      <c r="G130" s="217"/>
      <c r="H130" s="219" t="s">
        <v>21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118</v>
      </c>
      <c r="AU130" s="226" t="s">
        <v>80</v>
      </c>
      <c r="AV130" s="13" t="s">
        <v>78</v>
      </c>
      <c r="AW130" s="13" t="s">
        <v>34</v>
      </c>
      <c r="AX130" s="13" t="s">
        <v>73</v>
      </c>
      <c r="AY130" s="226" t="s">
        <v>107</v>
      </c>
    </row>
    <row r="131" s="14" customFormat="1">
      <c r="A131" s="14"/>
      <c r="B131" s="227"/>
      <c r="C131" s="228"/>
      <c r="D131" s="218" t="s">
        <v>118</v>
      </c>
      <c r="E131" s="229" t="s">
        <v>21</v>
      </c>
      <c r="F131" s="230" t="s">
        <v>168</v>
      </c>
      <c r="G131" s="228"/>
      <c r="H131" s="231">
        <v>5.5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7" t="s">
        <v>118</v>
      </c>
      <c r="AU131" s="237" t="s">
        <v>80</v>
      </c>
      <c r="AV131" s="14" t="s">
        <v>80</v>
      </c>
      <c r="AW131" s="14" t="s">
        <v>34</v>
      </c>
      <c r="AX131" s="14" t="s">
        <v>73</v>
      </c>
      <c r="AY131" s="237" t="s">
        <v>107</v>
      </c>
    </row>
    <row r="132" s="14" customFormat="1">
      <c r="A132" s="14"/>
      <c r="B132" s="227"/>
      <c r="C132" s="228"/>
      <c r="D132" s="218" t="s">
        <v>118</v>
      </c>
      <c r="E132" s="229" t="s">
        <v>21</v>
      </c>
      <c r="F132" s="230" t="s">
        <v>169</v>
      </c>
      <c r="G132" s="228"/>
      <c r="H132" s="231">
        <v>5.5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7" t="s">
        <v>118</v>
      </c>
      <c r="AU132" s="237" t="s">
        <v>80</v>
      </c>
      <c r="AV132" s="14" t="s">
        <v>80</v>
      </c>
      <c r="AW132" s="14" t="s">
        <v>34</v>
      </c>
      <c r="AX132" s="14" t="s">
        <v>73</v>
      </c>
      <c r="AY132" s="237" t="s">
        <v>107</v>
      </c>
    </row>
    <row r="133" s="15" customFormat="1">
      <c r="A133" s="15"/>
      <c r="B133" s="238"/>
      <c r="C133" s="239"/>
      <c r="D133" s="218" t="s">
        <v>118</v>
      </c>
      <c r="E133" s="240" t="s">
        <v>21</v>
      </c>
      <c r="F133" s="241" t="s">
        <v>122</v>
      </c>
      <c r="G133" s="239"/>
      <c r="H133" s="242">
        <v>11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48" t="s">
        <v>118</v>
      </c>
      <c r="AU133" s="248" t="s">
        <v>80</v>
      </c>
      <c r="AV133" s="15" t="s">
        <v>114</v>
      </c>
      <c r="AW133" s="15" t="s">
        <v>34</v>
      </c>
      <c r="AX133" s="15" t="s">
        <v>78</v>
      </c>
      <c r="AY133" s="248" t="s">
        <v>107</v>
      </c>
    </row>
    <row r="134" s="2" customFormat="1" ht="33" customHeight="1">
      <c r="A134" s="39"/>
      <c r="B134" s="40"/>
      <c r="C134" s="198" t="s">
        <v>181</v>
      </c>
      <c r="D134" s="198" t="s">
        <v>109</v>
      </c>
      <c r="E134" s="199" t="s">
        <v>182</v>
      </c>
      <c r="F134" s="200" t="s">
        <v>183</v>
      </c>
      <c r="G134" s="201" t="s">
        <v>112</v>
      </c>
      <c r="H134" s="202">
        <v>8850</v>
      </c>
      <c r="I134" s="203"/>
      <c r="J134" s="204">
        <f>ROUND(I134*H134,2)</f>
        <v>0</v>
      </c>
      <c r="K134" s="200" t="s">
        <v>113</v>
      </c>
      <c r="L134" s="45"/>
      <c r="M134" s="205" t="s">
        <v>21</v>
      </c>
      <c r="N134" s="206" t="s">
        <v>44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0.02</v>
      </c>
      <c r="T134" s="208">
        <f>S134*H134</f>
        <v>177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114</v>
      </c>
      <c r="AT134" s="209" t="s">
        <v>109</v>
      </c>
      <c r="AU134" s="209" t="s">
        <v>80</v>
      </c>
      <c r="AY134" s="18" t="s">
        <v>107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78</v>
      </c>
      <c r="BK134" s="210">
        <f>ROUND(I134*H134,2)</f>
        <v>0</v>
      </c>
      <c r="BL134" s="18" t="s">
        <v>114</v>
      </c>
      <c r="BM134" s="209" t="s">
        <v>184</v>
      </c>
    </row>
    <row r="135" s="2" customFormat="1">
      <c r="A135" s="39"/>
      <c r="B135" s="40"/>
      <c r="C135" s="41"/>
      <c r="D135" s="211" t="s">
        <v>116</v>
      </c>
      <c r="E135" s="41"/>
      <c r="F135" s="212" t="s">
        <v>185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116</v>
      </c>
      <c r="AU135" s="18" t="s">
        <v>80</v>
      </c>
    </row>
    <row r="136" s="14" customFormat="1">
      <c r="A136" s="14"/>
      <c r="B136" s="227"/>
      <c r="C136" s="228"/>
      <c r="D136" s="218" t="s">
        <v>118</v>
      </c>
      <c r="E136" s="229" t="s">
        <v>21</v>
      </c>
      <c r="F136" s="230" t="s">
        <v>140</v>
      </c>
      <c r="G136" s="228"/>
      <c r="H136" s="231">
        <v>8250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7" t="s">
        <v>118</v>
      </c>
      <c r="AU136" s="237" t="s">
        <v>80</v>
      </c>
      <c r="AV136" s="14" t="s">
        <v>80</v>
      </c>
      <c r="AW136" s="14" t="s">
        <v>34</v>
      </c>
      <c r="AX136" s="14" t="s">
        <v>73</v>
      </c>
      <c r="AY136" s="237" t="s">
        <v>107</v>
      </c>
    </row>
    <row r="137" s="14" customFormat="1">
      <c r="A137" s="14"/>
      <c r="B137" s="227"/>
      <c r="C137" s="228"/>
      <c r="D137" s="218" t="s">
        <v>118</v>
      </c>
      <c r="E137" s="229" t="s">
        <v>21</v>
      </c>
      <c r="F137" s="230" t="s">
        <v>141</v>
      </c>
      <c r="G137" s="228"/>
      <c r="H137" s="231">
        <v>600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118</v>
      </c>
      <c r="AU137" s="237" t="s">
        <v>80</v>
      </c>
      <c r="AV137" s="14" t="s">
        <v>80</v>
      </c>
      <c r="AW137" s="14" t="s">
        <v>34</v>
      </c>
      <c r="AX137" s="14" t="s">
        <v>73</v>
      </c>
      <c r="AY137" s="237" t="s">
        <v>107</v>
      </c>
    </row>
    <row r="138" s="15" customFormat="1">
      <c r="A138" s="15"/>
      <c r="B138" s="238"/>
      <c r="C138" s="239"/>
      <c r="D138" s="218" t="s">
        <v>118</v>
      </c>
      <c r="E138" s="240" t="s">
        <v>21</v>
      </c>
      <c r="F138" s="241" t="s">
        <v>122</v>
      </c>
      <c r="G138" s="239"/>
      <c r="H138" s="242">
        <v>8850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8" t="s">
        <v>118</v>
      </c>
      <c r="AU138" s="248" t="s">
        <v>80</v>
      </c>
      <c r="AV138" s="15" t="s">
        <v>114</v>
      </c>
      <c r="AW138" s="15" t="s">
        <v>34</v>
      </c>
      <c r="AX138" s="15" t="s">
        <v>78</v>
      </c>
      <c r="AY138" s="248" t="s">
        <v>107</v>
      </c>
    </row>
    <row r="139" s="2" customFormat="1" ht="37.8" customHeight="1">
      <c r="A139" s="39"/>
      <c r="B139" s="40"/>
      <c r="C139" s="198" t="s">
        <v>186</v>
      </c>
      <c r="D139" s="198" t="s">
        <v>109</v>
      </c>
      <c r="E139" s="199" t="s">
        <v>187</v>
      </c>
      <c r="F139" s="200" t="s">
        <v>188</v>
      </c>
      <c r="G139" s="201" t="s">
        <v>112</v>
      </c>
      <c r="H139" s="202">
        <v>990</v>
      </c>
      <c r="I139" s="203"/>
      <c r="J139" s="204">
        <f>ROUND(I139*H139,2)</f>
        <v>0</v>
      </c>
      <c r="K139" s="200" t="s">
        <v>113</v>
      </c>
      <c r="L139" s="45"/>
      <c r="M139" s="205" t="s">
        <v>21</v>
      </c>
      <c r="N139" s="206" t="s">
        <v>44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0.126</v>
      </c>
      <c r="T139" s="208">
        <f>S139*H139</f>
        <v>124.74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114</v>
      </c>
      <c r="AT139" s="209" t="s">
        <v>109</v>
      </c>
      <c r="AU139" s="209" t="s">
        <v>80</v>
      </c>
      <c r="AY139" s="18" t="s">
        <v>107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78</v>
      </c>
      <c r="BK139" s="210">
        <f>ROUND(I139*H139,2)</f>
        <v>0</v>
      </c>
      <c r="BL139" s="18" t="s">
        <v>114</v>
      </c>
      <c r="BM139" s="209" t="s">
        <v>189</v>
      </c>
    </row>
    <row r="140" s="2" customFormat="1">
      <c r="A140" s="39"/>
      <c r="B140" s="40"/>
      <c r="C140" s="41"/>
      <c r="D140" s="211" t="s">
        <v>116</v>
      </c>
      <c r="E140" s="41"/>
      <c r="F140" s="212" t="s">
        <v>190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116</v>
      </c>
      <c r="AU140" s="18" t="s">
        <v>80</v>
      </c>
    </row>
    <row r="141" s="13" customFormat="1">
      <c r="A141" s="13"/>
      <c r="B141" s="216"/>
      <c r="C141" s="217"/>
      <c r="D141" s="218" t="s">
        <v>118</v>
      </c>
      <c r="E141" s="219" t="s">
        <v>21</v>
      </c>
      <c r="F141" s="220" t="s">
        <v>191</v>
      </c>
      <c r="G141" s="217"/>
      <c r="H141" s="219" t="s">
        <v>21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118</v>
      </c>
      <c r="AU141" s="226" t="s">
        <v>80</v>
      </c>
      <c r="AV141" s="13" t="s">
        <v>78</v>
      </c>
      <c r="AW141" s="13" t="s">
        <v>34</v>
      </c>
      <c r="AX141" s="13" t="s">
        <v>73</v>
      </c>
      <c r="AY141" s="226" t="s">
        <v>107</v>
      </c>
    </row>
    <row r="142" s="14" customFormat="1">
      <c r="A142" s="14"/>
      <c r="B142" s="227"/>
      <c r="C142" s="228"/>
      <c r="D142" s="218" t="s">
        <v>118</v>
      </c>
      <c r="E142" s="229" t="s">
        <v>21</v>
      </c>
      <c r="F142" s="230" t="s">
        <v>136</v>
      </c>
      <c r="G142" s="228"/>
      <c r="H142" s="231">
        <v>990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118</v>
      </c>
      <c r="AU142" s="237" t="s">
        <v>80</v>
      </c>
      <c r="AV142" s="14" t="s">
        <v>80</v>
      </c>
      <c r="AW142" s="14" t="s">
        <v>34</v>
      </c>
      <c r="AX142" s="14" t="s">
        <v>78</v>
      </c>
      <c r="AY142" s="237" t="s">
        <v>107</v>
      </c>
    </row>
    <row r="143" s="12" customFormat="1" ht="22.8" customHeight="1">
      <c r="A143" s="12"/>
      <c r="B143" s="182"/>
      <c r="C143" s="183"/>
      <c r="D143" s="184" t="s">
        <v>72</v>
      </c>
      <c r="E143" s="196" t="s">
        <v>192</v>
      </c>
      <c r="F143" s="196" t="s">
        <v>193</v>
      </c>
      <c r="G143" s="183"/>
      <c r="H143" s="183"/>
      <c r="I143" s="186"/>
      <c r="J143" s="197">
        <f>BK143</f>
        <v>0</v>
      </c>
      <c r="K143" s="183"/>
      <c r="L143" s="188"/>
      <c r="M143" s="189"/>
      <c r="N143" s="190"/>
      <c r="O143" s="190"/>
      <c r="P143" s="191">
        <f>SUM(P144:P145)</f>
        <v>0</v>
      </c>
      <c r="Q143" s="190"/>
      <c r="R143" s="191">
        <f>SUM(R144:R145)</f>
        <v>0</v>
      </c>
      <c r="S143" s="190"/>
      <c r="T143" s="19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3" t="s">
        <v>78</v>
      </c>
      <c r="AT143" s="194" t="s">
        <v>72</v>
      </c>
      <c r="AU143" s="194" t="s">
        <v>78</v>
      </c>
      <c r="AY143" s="193" t="s">
        <v>107</v>
      </c>
      <c r="BK143" s="195">
        <f>SUM(BK144:BK145)</f>
        <v>0</v>
      </c>
    </row>
    <row r="144" s="2" customFormat="1" ht="24.15" customHeight="1">
      <c r="A144" s="39"/>
      <c r="B144" s="40"/>
      <c r="C144" s="198" t="s">
        <v>194</v>
      </c>
      <c r="D144" s="198" t="s">
        <v>109</v>
      </c>
      <c r="E144" s="199" t="s">
        <v>195</v>
      </c>
      <c r="F144" s="200" t="s">
        <v>196</v>
      </c>
      <c r="G144" s="201" t="s">
        <v>197</v>
      </c>
      <c r="H144" s="202">
        <v>1575.4739999999999</v>
      </c>
      <c r="I144" s="203"/>
      <c r="J144" s="204">
        <f>ROUND(I144*H144,2)</f>
        <v>0</v>
      </c>
      <c r="K144" s="200" t="s">
        <v>113</v>
      </c>
      <c r="L144" s="45"/>
      <c r="M144" s="205" t="s">
        <v>21</v>
      </c>
      <c r="N144" s="206" t="s">
        <v>44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114</v>
      </c>
      <c r="AT144" s="209" t="s">
        <v>109</v>
      </c>
      <c r="AU144" s="209" t="s">
        <v>80</v>
      </c>
      <c r="AY144" s="18" t="s">
        <v>107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78</v>
      </c>
      <c r="BK144" s="210">
        <f>ROUND(I144*H144,2)</f>
        <v>0</v>
      </c>
      <c r="BL144" s="18" t="s">
        <v>114</v>
      </c>
      <c r="BM144" s="209" t="s">
        <v>198</v>
      </c>
    </row>
    <row r="145" s="2" customFormat="1">
      <c r="A145" s="39"/>
      <c r="B145" s="40"/>
      <c r="C145" s="41"/>
      <c r="D145" s="211" t="s">
        <v>116</v>
      </c>
      <c r="E145" s="41"/>
      <c r="F145" s="212" t="s">
        <v>199</v>
      </c>
      <c r="G145" s="41"/>
      <c r="H145" s="41"/>
      <c r="I145" s="213"/>
      <c r="J145" s="41"/>
      <c r="K145" s="41"/>
      <c r="L145" s="45"/>
      <c r="M145" s="249"/>
      <c r="N145" s="250"/>
      <c r="O145" s="251"/>
      <c r="P145" s="251"/>
      <c r="Q145" s="251"/>
      <c r="R145" s="251"/>
      <c r="S145" s="251"/>
      <c r="T145" s="252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116</v>
      </c>
      <c r="AU145" s="18" t="s">
        <v>80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yRvzEjV2gb/p8Ppr5lfplB27Nu5/bqlxhd5tJXj9PK309yqcSg8nOaIau2A0Zkd5ofItvGtam4f7arj0ciZNLQ==" hashValue="4zccWE9HZplrHKL/kGe3DJoyytpQEFTc5rcKr/agPrydsTCljKWbu0ij39+Xiqlandua6PLWopWtlKf6qU1Hjg==" algorithmName="SHA-512" password="CC35"/>
  <autoFilter ref="C77:K145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1_01/113107341"/>
    <hyperlink ref="F91" r:id="rId2" display="https://podminky.urs.cz/item/CS_URS_2021_01/569931131"/>
    <hyperlink ref="F99" r:id="rId3" display="https://podminky.urs.cz/item/CS_URS_2021_01/573211107"/>
    <hyperlink ref="F104" r:id="rId4" display="https://podminky.urs.cz/item/CS_URS_2021_01/573211111"/>
    <hyperlink ref="F109" r:id="rId5" display="https://podminky.urs.cz/item/CS_URS_2021_01/577144121"/>
    <hyperlink ref="F117" r:id="rId6" display="https://podminky.urs.cz/item/CS_URS_2021_01/919731122"/>
    <hyperlink ref="F123" r:id="rId7" display="https://podminky.urs.cz/item/CS_URS_2021_01/919732211"/>
    <hyperlink ref="F129" r:id="rId8" display="https://podminky.urs.cz/item/CS_URS_2021_01/919735112"/>
    <hyperlink ref="F135" r:id="rId9" display="https://podminky.urs.cz/item/CS_URS_2021_01/938909311"/>
    <hyperlink ref="F140" r:id="rId10" display="https://podminky.urs.cz/item/CS_URS_2021_01/938909611"/>
    <hyperlink ref="F145" r:id="rId11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6" customFormat="1" ht="45" customHeight="1">
      <c r="B3" s="257"/>
      <c r="C3" s="258" t="s">
        <v>200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201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202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203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204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205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206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207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208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209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210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77</v>
      </c>
      <c r="F18" s="264" t="s">
        <v>211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212</v>
      </c>
      <c r="F19" s="264" t="s">
        <v>213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214</v>
      </c>
      <c r="F20" s="264" t="s">
        <v>215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216</v>
      </c>
      <c r="F21" s="264" t="s">
        <v>217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218</v>
      </c>
      <c r="F22" s="264" t="s">
        <v>219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220</v>
      </c>
      <c r="F23" s="264" t="s">
        <v>221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222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223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224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225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226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227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228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229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230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93</v>
      </c>
      <c r="F36" s="264"/>
      <c r="G36" s="264" t="s">
        <v>231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232</v>
      </c>
      <c r="F37" s="264"/>
      <c r="G37" s="264" t="s">
        <v>233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54</v>
      </c>
      <c r="F38" s="264"/>
      <c r="G38" s="264" t="s">
        <v>234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55</v>
      </c>
      <c r="F39" s="264"/>
      <c r="G39" s="264" t="s">
        <v>235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94</v>
      </c>
      <c r="F40" s="264"/>
      <c r="G40" s="264" t="s">
        <v>236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95</v>
      </c>
      <c r="F41" s="264"/>
      <c r="G41" s="264" t="s">
        <v>237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238</v>
      </c>
      <c r="F42" s="264"/>
      <c r="G42" s="264" t="s">
        <v>239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240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241</v>
      </c>
      <c r="F44" s="264"/>
      <c r="G44" s="264" t="s">
        <v>242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97</v>
      </c>
      <c r="F45" s="264"/>
      <c r="G45" s="264" t="s">
        <v>243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244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245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246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247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248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249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250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251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252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253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254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255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256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257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258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259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260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261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262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263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264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265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266</v>
      </c>
      <c r="D76" s="282"/>
      <c r="E76" s="282"/>
      <c r="F76" s="282" t="s">
        <v>267</v>
      </c>
      <c r="G76" s="283"/>
      <c r="H76" s="282" t="s">
        <v>55</v>
      </c>
      <c r="I76" s="282" t="s">
        <v>58</v>
      </c>
      <c r="J76" s="282" t="s">
        <v>268</v>
      </c>
      <c r="K76" s="281"/>
    </row>
    <row r="77" s="1" customFormat="1" ht="17.25" customHeight="1">
      <c r="B77" s="279"/>
      <c r="C77" s="284" t="s">
        <v>269</v>
      </c>
      <c r="D77" s="284"/>
      <c r="E77" s="284"/>
      <c r="F77" s="285" t="s">
        <v>270</v>
      </c>
      <c r="G77" s="286"/>
      <c r="H77" s="284"/>
      <c r="I77" s="284"/>
      <c r="J77" s="284" t="s">
        <v>271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54</v>
      </c>
      <c r="D79" s="289"/>
      <c r="E79" s="289"/>
      <c r="F79" s="290" t="s">
        <v>272</v>
      </c>
      <c r="G79" s="291"/>
      <c r="H79" s="267" t="s">
        <v>273</v>
      </c>
      <c r="I79" s="267" t="s">
        <v>274</v>
      </c>
      <c r="J79" s="267">
        <v>20</v>
      </c>
      <c r="K79" s="281"/>
    </row>
    <row r="80" s="1" customFormat="1" ht="15" customHeight="1">
      <c r="B80" s="279"/>
      <c r="C80" s="267" t="s">
        <v>275</v>
      </c>
      <c r="D80" s="267"/>
      <c r="E80" s="267"/>
      <c r="F80" s="290" t="s">
        <v>272</v>
      </c>
      <c r="G80" s="291"/>
      <c r="H80" s="267" t="s">
        <v>276</v>
      </c>
      <c r="I80" s="267" t="s">
        <v>274</v>
      </c>
      <c r="J80" s="267">
        <v>120</v>
      </c>
      <c r="K80" s="281"/>
    </row>
    <row r="81" s="1" customFormat="1" ht="15" customHeight="1">
      <c r="B81" s="292"/>
      <c r="C81" s="267" t="s">
        <v>277</v>
      </c>
      <c r="D81" s="267"/>
      <c r="E81" s="267"/>
      <c r="F81" s="290" t="s">
        <v>278</v>
      </c>
      <c r="G81" s="291"/>
      <c r="H81" s="267" t="s">
        <v>279</v>
      </c>
      <c r="I81" s="267" t="s">
        <v>274</v>
      </c>
      <c r="J81" s="267">
        <v>50</v>
      </c>
      <c r="K81" s="281"/>
    </row>
    <row r="82" s="1" customFormat="1" ht="15" customHeight="1">
      <c r="B82" s="292"/>
      <c r="C82" s="267" t="s">
        <v>280</v>
      </c>
      <c r="D82" s="267"/>
      <c r="E82" s="267"/>
      <c r="F82" s="290" t="s">
        <v>272</v>
      </c>
      <c r="G82" s="291"/>
      <c r="H82" s="267" t="s">
        <v>281</v>
      </c>
      <c r="I82" s="267" t="s">
        <v>282</v>
      </c>
      <c r="J82" s="267"/>
      <c r="K82" s="281"/>
    </row>
    <row r="83" s="1" customFormat="1" ht="15" customHeight="1">
      <c r="B83" s="292"/>
      <c r="C83" s="293" t="s">
        <v>283</v>
      </c>
      <c r="D83" s="293"/>
      <c r="E83" s="293"/>
      <c r="F83" s="294" t="s">
        <v>278</v>
      </c>
      <c r="G83" s="293"/>
      <c r="H83" s="293" t="s">
        <v>284</v>
      </c>
      <c r="I83" s="293" t="s">
        <v>274</v>
      </c>
      <c r="J83" s="293">
        <v>15</v>
      </c>
      <c r="K83" s="281"/>
    </row>
    <row r="84" s="1" customFormat="1" ht="15" customHeight="1">
      <c r="B84" s="292"/>
      <c r="C84" s="293" t="s">
        <v>285</v>
      </c>
      <c r="D84" s="293"/>
      <c r="E84" s="293"/>
      <c r="F84" s="294" t="s">
        <v>278</v>
      </c>
      <c r="G84" s="293"/>
      <c r="H84" s="293" t="s">
        <v>286</v>
      </c>
      <c r="I84" s="293" t="s">
        <v>274</v>
      </c>
      <c r="J84" s="293">
        <v>15</v>
      </c>
      <c r="K84" s="281"/>
    </row>
    <row r="85" s="1" customFormat="1" ht="15" customHeight="1">
      <c r="B85" s="292"/>
      <c r="C85" s="293" t="s">
        <v>287</v>
      </c>
      <c r="D85" s="293"/>
      <c r="E85" s="293"/>
      <c r="F85" s="294" t="s">
        <v>278</v>
      </c>
      <c r="G85" s="293"/>
      <c r="H85" s="293" t="s">
        <v>288</v>
      </c>
      <c r="I85" s="293" t="s">
        <v>274</v>
      </c>
      <c r="J85" s="293">
        <v>20</v>
      </c>
      <c r="K85" s="281"/>
    </row>
    <row r="86" s="1" customFormat="1" ht="15" customHeight="1">
      <c r="B86" s="292"/>
      <c r="C86" s="293" t="s">
        <v>289</v>
      </c>
      <c r="D86" s="293"/>
      <c r="E86" s="293"/>
      <c r="F86" s="294" t="s">
        <v>278</v>
      </c>
      <c r="G86" s="293"/>
      <c r="H86" s="293" t="s">
        <v>290</v>
      </c>
      <c r="I86" s="293" t="s">
        <v>274</v>
      </c>
      <c r="J86" s="293">
        <v>20</v>
      </c>
      <c r="K86" s="281"/>
    </row>
    <row r="87" s="1" customFormat="1" ht="15" customHeight="1">
      <c r="B87" s="292"/>
      <c r="C87" s="267" t="s">
        <v>291</v>
      </c>
      <c r="D87" s="267"/>
      <c r="E87" s="267"/>
      <c r="F87" s="290" t="s">
        <v>278</v>
      </c>
      <c r="G87" s="291"/>
      <c r="H87" s="267" t="s">
        <v>292</v>
      </c>
      <c r="I87" s="267" t="s">
        <v>274</v>
      </c>
      <c r="J87" s="267">
        <v>50</v>
      </c>
      <c r="K87" s="281"/>
    </row>
    <row r="88" s="1" customFormat="1" ht="15" customHeight="1">
      <c r="B88" s="292"/>
      <c r="C88" s="267" t="s">
        <v>293</v>
      </c>
      <c r="D88" s="267"/>
      <c r="E88" s="267"/>
      <c r="F88" s="290" t="s">
        <v>278</v>
      </c>
      <c r="G88" s="291"/>
      <c r="H88" s="267" t="s">
        <v>294</v>
      </c>
      <c r="I88" s="267" t="s">
        <v>274</v>
      </c>
      <c r="J88" s="267">
        <v>20</v>
      </c>
      <c r="K88" s="281"/>
    </row>
    <row r="89" s="1" customFormat="1" ht="15" customHeight="1">
      <c r="B89" s="292"/>
      <c r="C89" s="267" t="s">
        <v>295</v>
      </c>
      <c r="D89" s="267"/>
      <c r="E89" s="267"/>
      <c r="F89" s="290" t="s">
        <v>278</v>
      </c>
      <c r="G89" s="291"/>
      <c r="H89" s="267" t="s">
        <v>296</v>
      </c>
      <c r="I89" s="267" t="s">
        <v>274</v>
      </c>
      <c r="J89" s="267">
        <v>20</v>
      </c>
      <c r="K89" s="281"/>
    </row>
    <row r="90" s="1" customFormat="1" ht="15" customHeight="1">
      <c r="B90" s="292"/>
      <c r="C90" s="267" t="s">
        <v>297</v>
      </c>
      <c r="D90" s="267"/>
      <c r="E90" s="267"/>
      <c r="F90" s="290" t="s">
        <v>278</v>
      </c>
      <c r="G90" s="291"/>
      <c r="H90" s="267" t="s">
        <v>298</v>
      </c>
      <c r="I90" s="267" t="s">
        <v>274</v>
      </c>
      <c r="J90" s="267">
        <v>50</v>
      </c>
      <c r="K90" s="281"/>
    </row>
    <row r="91" s="1" customFormat="1" ht="15" customHeight="1">
      <c r="B91" s="292"/>
      <c r="C91" s="267" t="s">
        <v>299</v>
      </c>
      <c r="D91" s="267"/>
      <c r="E91" s="267"/>
      <c r="F91" s="290" t="s">
        <v>278</v>
      </c>
      <c r="G91" s="291"/>
      <c r="H91" s="267" t="s">
        <v>299</v>
      </c>
      <c r="I91" s="267" t="s">
        <v>274</v>
      </c>
      <c r="J91" s="267">
        <v>50</v>
      </c>
      <c r="K91" s="281"/>
    </row>
    <row r="92" s="1" customFormat="1" ht="15" customHeight="1">
      <c r="B92" s="292"/>
      <c r="C92" s="267" t="s">
        <v>300</v>
      </c>
      <c r="D92" s="267"/>
      <c r="E92" s="267"/>
      <c r="F92" s="290" t="s">
        <v>278</v>
      </c>
      <c r="G92" s="291"/>
      <c r="H92" s="267" t="s">
        <v>301</v>
      </c>
      <c r="I92" s="267" t="s">
        <v>274</v>
      </c>
      <c r="J92" s="267">
        <v>255</v>
      </c>
      <c r="K92" s="281"/>
    </row>
    <row r="93" s="1" customFormat="1" ht="15" customHeight="1">
      <c r="B93" s="292"/>
      <c r="C93" s="267" t="s">
        <v>302</v>
      </c>
      <c r="D93" s="267"/>
      <c r="E93" s="267"/>
      <c r="F93" s="290" t="s">
        <v>272</v>
      </c>
      <c r="G93" s="291"/>
      <c r="H93" s="267" t="s">
        <v>303</v>
      </c>
      <c r="I93" s="267" t="s">
        <v>304</v>
      </c>
      <c r="J93" s="267"/>
      <c r="K93" s="281"/>
    </row>
    <row r="94" s="1" customFormat="1" ht="15" customHeight="1">
      <c r="B94" s="292"/>
      <c r="C94" s="267" t="s">
        <v>305</v>
      </c>
      <c r="D94" s="267"/>
      <c r="E94" s="267"/>
      <c r="F94" s="290" t="s">
        <v>272</v>
      </c>
      <c r="G94" s="291"/>
      <c r="H94" s="267" t="s">
        <v>306</v>
      </c>
      <c r="I94" s="267" t="s">
        <v>307</v>
      </c>
      <c r="J94" s="267"/>
      <c r="K94" s="281"/>
    </row>
    <row r="95" s="1" customFormat="1" ht="15" customHeight="1">
      <c r="B95" s="292"/>
      <c r="C95" s="267" t="s">
        <v>308</v>
      </c>
      <c r="D95" s="267"/>
      <c r="E95" s="267"/>
      <c r="F95" s="290" t="s">
        <v>272</v>
      </c>
      <c r="G95" s="291"/>
      <c r="H95" s="267" t="s">
        <v>308</v>
      </c>
      <c r="I95" s="267" t="s">
        <v>307</v>
      </c>
      <c r="J95" s="267"/>
      <c r="K95" s="281"/>
    </row>
    <row r="96" s="1" customFormat="1" ht="15" customHeight="1">
      <c r="B96" s="292"/>
      <c r="C96" s="267" t="s">
        <v>39</v>
      </c>
      <c r="D96" s="267"/>
      <c r="E96" s="267"/>
      <c r="F96" s="290" t="s">
        <v>272</v>
      </c>
      <c r="G96" s="291"/>
      <c r="H96" s="267" t="s">
        <v>309</v>
      </c>
      <c r="I96" s="267" t="s">
        <v>307</v>
      </c>
      <c r="J96" s="267"/>
      <c r="K96" s="281"/>
    </row>
    <row r="97" s="1" customFormat="1" ht="15" customHeight="1">
      <c r="B97" s="292"/>
      <c r="C97" s="267" t="s">
        <v>49</v>
      </c>
      <c r="D97" s="267"/>
      <c r="E97" s="267"/>
      <c r="F97" s="290" t="s">
        <v>272</v>
      </c>
      <c r="G97" s="291"/>
      <c r="H97" s="267" t="s">
        <v>310</v>
      </c>
      <c r="I97" s="267" t="s">
        <v>307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311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266</v>
      </c>
      <c r="D103" s="282"/>
      <c r="E103" s="282"/>
      <c r="F103" s="282" t="s">
        <v>267</v>
      </c>
      <c r="G103" s="283"/>
      <c r="H103" s="282" t="s">
        <v>55</v>
      </c>
      <c r="I103" s="282" t="s">
        <v>58</v>
      </c>
      <c r="J103" s="282" t="s">
        <v>268</v>
      </c>
      <c r="K103" s="281"/>
    </row>
    <row r="104" s="1" customFormat="1" ht="17.25" customHeight="1">
      <c r="B104" s="279"/>
      <c r="C104" s="284" t="s">
        <v>269</v>
      </c>
      <c r="D104" s="284"/>
      <c r="E104" s="284"/>
      <c r="F104" s="285" t="s">
        <v>270</v>
      </c>
      <c r="G104" s="286"/>
      <c r="H104" s="284"/>
      <c r="I104" s="284"/>
      <c r="J104" s="284" t="s">
        <v>271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54</v>
      </c>
      <c r="D106" s="289"/>
      <c r="E106" s="289"/>
      <c r="F106" s="290" t="s">
        <v>272</v>
      </c>
      <c r="G106" s="267"/>
      <c r="H106" s="267" t="s">
        <v>312</v>
      </c>
      <c r="I106" s="267" t="s">
        <v>274</v>
      </c>
      <c r="J106" s="267">
        <v>20</v>
      </c>
      <c r="K106" s="281"/>
    </row>
    <row r="107" s="1" customFormat="1" ht="15" customHeight="1">
      <c r="B107" s="279"/>
      <c r="C107" s="267" t="s">
        <v>275</v>
      </c>
      <c r="D107" s="267"/>
      <c r="E107" s="267"/>
      <c r="F107" s="290" t="s">
        <v>272</v>
      </c>
      <c r="G107" s="267"/>
      <c r="H107" s="267" t="s">
        <v>312</v>
      </c>
      <c r="I107" s="267" t="s">
        <v>274</v>
      </c>
      <c r="J107" s="267">
        <v>120</v>
      </c>
      <c r="K107" s="281"/>
    </row>
    <row r="108" s="1" customFormat="1" ht="15" customHeight="1">
      <c r="B108" s="292"/>
      <c r="C108" s="267" t="s">
        <v>277</v>
      </c>
      <c r="D108" s="267"/>
      <c r="E108" s="267"/>
      <c r="F108" s="290" t="s">
        <v>278</v>
      </c>
      <c r="G108" s="267"/>
      <c r="H108" s="267" t="s">
        <v>312</v>
      </c>
      <c r="I108" s="267" t="s">
        <v>274</v>
      </c>
      <c r="J108" s="267">
        <v>50</v>
      </c>
      <c r="K108" s="281"/>
    </row>
    <row r="109" s="1" customFormat="1" ht="15" customHeight="1">
      <c r="B109" s="292"/>
      <c r="C109" s="267" t="s">
        <v>280</v>
      </c>
      <c r="D109" s="267"/>
      <c r="E109" s="267"/>
      <c r="F109" s="290" t="s">
        <v>272</v>
      </c>
      <c r="G109" s="267"/>
      <c r="H109" s="267" t="s">
        <v>312</v>
      </c>
      <c r="I109" s="267" t="s">
        <v>282</v>
      </c>
      <c r="J109" s="267"/>
      <c r="K109" s="281"/>
    </row>
    <row r="110" s="1" customFormat="1" ht="15" customHeight="1">
      <c r="B110" s="292"/>
      <c r="C110" s="267" t="s">
        <v>291</v>
      </c>
      <c r="D110" s="267"/>
      <c r="E110" s="267"/>
      <c r="F110" s="290" t="s">
        <v>278</v>
      </c>
      <c r="G110" s="267"/>
      <c r="H110" s="267" t="s">
        <v>312</v>
      </c>
      <c r="I110" s="267" t="s">
        <v>274</v>
      </c>
      <c r="J110" s="267">
        <v>50</v>
      </c>
      <c r="K110" s="281"/>
    </row>
    <row r="111" s="1" customFormat="1" ht="15" customHeight="1">
      <c r="B111" s="292"/>
      <c r="C111" s="267" t="s">
        <v>299</v>
      </c>
      <c r="D111" s="267"/>
      <c r="E111" s="267"/>
      <c r="F111" s="290" t="s">
        <v>278</v>
      </c>
      <c r="G111" s="267"/>
      <c r="H111" s="267" t="s">
        <v>312</v>
      </c>
      <c r="I111" s="267" t="s">
        <v>274</v>
      </c>
      <c r="J111" s="267">
        <v>50</v>
      </c>
      <c r="K111" s="281"/>
    </row>
    <row r="112" s="1" customFormat="1" ht="15" customHeight="1">
      <c r="B112" s="292"/>
      <c r="C112" s="267" t="s">
        <v>297</v>
      </c>
      <c r="D112" s="267"/>
      <c r="E112" s="267"/>
      <c r="F112" s="290" t="s">
        <v>278</v>
      </c>
      <c r="G112" s="267"/>
      <c r="H112" s="267" t="s">
        <v>312</v>
      </c>
      <c r="I112" s="267" t="s">
        <v>274</v>
      </c>
      <c r="J112" s="267">
        <v>50</v>
      </c>
      <c r="K112" s="281"/>
    </row>
    <row r="113" s="1" customFormat="1" ht="15" customHeight="1">
      <c r="B113" s="292"/>
      <c r="C113" s="267" t="s">
        <v>54</v>
      </c>
      <c r="D113" s="267"/>
      <c r="E113" s="267"/>
      <c r="F113" s="290" t="s">
        <v>272</v>
      </c>
      <c r="G113" s="267"/>
      <c r="H113" s="267" t="s">
        <v>313</v>
      </c>
      <c r="I113" s="267" t="s">
        <v>274</v>
      </c>
      <c r="J113" s="267">
        <v>20</v>
      </c>
      <c r="K113" s="281"/>
    </row>
    <row r="114" s="1" customFormat="1" ht="15" customHeight="1">
      <c r="B114" s="292"/>
      <c r="C114" s="267" t="s">
        <v>314</v>
      </c>
      <c r="D114" s="267"/>
      <c r="E114" s="267"/>
      <c r="F114" s="290" t="s">
        <v>272</v>
      </c>
      <c r="G114" s="267"/>
      <c r="H114" s="267" t="s">
        <v>315</v>
      </c>
      <c r="I114" s="267" t="s">
        <v>274</v>
      </c>
      <c r="J114" s="267">
        <v>120</v>
      </c>
      <c r="K114" s="281"/>
    </row>
    <row r="115" s="1" customFormat="1" ht="15" customHeight="1">
      <c r="B115" s="292"/>
      <c r="C115" s="267" t="s">
        <v>39</v>
      </c>
      <c r="D115" s="267"/>
      <c r="E115" s="267"/>
      <c r="F115" s="290" t="s">
        <v>272</v>
      </c>
      <c r="G115" s="267"/>
      <c r="H115" s="267" t="s">
        <v>316</v>
      </c>
      <c r="I115" s="267" t="s">
        <v>307</v>
      </c>
      <c r="J115" s="267"/>
      <c r="K115" s="281"/>
    </row>
    <row r="116" s="1" customFormat="1" ht="15" customHeight="1">
      <c r="B116" s="292"/>
      <c r="C116" s="267" t="s">
        <v>49</v>
      </c>
      <c r="D116" s="267"/>
      <c r="E116" s="267"/>
      <c r="F116" s="290" t="s">
        <v>272</v>
      </c>
      <c r="G116" s="267"/>
      <c r="H116" s="267" t="s">
        <v>317</v>
      </c>
      <c r="I116" s="267" t="s">
        <v>307</v>
      </c>
      <c r="J116" s="267"/>
      <c r="K116" s="281"/>
    </row>
    <row r="117" s="1" customFormat="1" ht="15" customHeight="1">
      <c r="B117" s="292"/>
      <c r="C117" s="267" t="s">
        <v>58</v>
      </c>
      <c r="D117" s="267"/>
      <c r="E117" s="267"/>
      <c r="F117" s="290" t="s">
        <v>272</v>
      </c>
      <c r="G117" s="267"/>
      <c r="H117" s="267" t="s">
        <v>318</v>
      </c>
      <c r="I117" s="267" t="s">
        <v>319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320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266</v>
      </c>
      <c r="D123" s="282"/>
      <c r="E123" s="282"/>
      <c r="F123" s="282" t="s">
        <v>267</v>
      </c>
      <c r="G123" s="283"/>
      <c r="H123" s="282" t="s">
        <v>55</v>
      </c>
      <c r="I123" s="282" t="s">
        <v>58</v>
      </c>
      <c r="J123" s="282" t="s">
        <v>268</v>
      </c>
      <c r="K123" s="311"/>
    </row>
    <row r="124" s="1" customFormat="1" ht="17.25" customHeight="1">
      <c r="B124" s="310"/>
      <c r="C124" s="284" t="s">
        <v>269</v>
      </c>
      <c r="D124" s="284"/>
      <c r="E124" s="284"/>
      <c r="F124" s="285" t="s">
        <v>270</v>
      </c>
      <c r="G124" s="286"/>
      <c r="H124" s="284"/>
      <c r="I124" s="284"/>
      <c r="J124" s="284" t="s">
        <v>271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275</v>
      </c>
      <c r="D126" s="289"/>
      <c r="E126" s="289"/>
      <c r="F126" s="290" t="s">
        <v>272</v>
      </c>
      <c r="G126" s="267"/>
      <c r="H126" s="267" t="s">
        <v>312</v>
      </c>
      <c r="I126" s="267" t="s">
        <v>274</v>
      </c>
      <c r="J126" s="267">
        <v>120</v>
      </c>
      <c r="K126" s="315"/>
    </row>
    <row r="127" s="1" customFormat="1" ht="15" customHeight="1">
      <c r="B127" s="312"/>
      <c r="C127" s="267" t="s">
        <v>321</v>
      </c>
      <c r="D127" s="267"/>
      <c r="E127" s="267"/>
      <c r="F127" s="290" t="s">
        <v>272</v>
      </c>
      <c r="G127" s="267"/>
      <c r="H127" s="267" t="s">
        <v>322</v>
      </c>
      <c r="I127" s="267" t="s">
        <v>274</v>
      </c>
      <c r="J127" s="267" t="s">
        <v>323</v>
      </c>
      <c r="K127" s="315"/>
    </row>
    <row r="128" s="1" customFormat="1" ht="15" customHeight="1">
      <c r="B128" s="312"/>
      <c r="C128" s="267" t="s">
        <v>220</v>
      </c>
      <c r="D128" s="267"/>
      <c r="E128" s="267"/>
      <c r="F128" s="290" t="s">
        <v>272</v>
      </c>
      <c r="G128" s="267"/>
      <c r="H128" s="267" t="s">
        <v>324</v>
      </c>
      <c r="I128" s="267" t="s">
        <v>274</v>
      </c>
      <c r="J128" s="267" t="s">
        <v>323</v>
      </c>
      <c r="K128" s="315"/>
    </row>
    <row r="129" s="1" customFormat="1" ht="15" customHeight="1">
      <c r="B129" s="312"/>
      <c r="C129" s="267" t="s">
        <v>283</v>
      </c>
      <c r="D129" s="267"/>
      <c r="E129" s="267"/>
      <c r="F129" s="290" t="s">
        <v>278</v>
      </c>
      <c r="G129" s="267"/>
      <c r="H129" s="267" t="s">
        <v>284</v>
      </c>
      <c r="I129" s="267" t="s">
        <v>274</v>
      </c>
      <c r="J129" s="267">
        <v>15</v>
      </c>
      <c r="K129" s="315"/>
    </row>
    <row r="130" s="1" customFormat="1" ht="15" customHeight="1">
      <c r="B130" s="312"/>
      <c r="C130" s="293" t="s">
        <v>285</v>
      </c>
      <c r="D130" s="293"/>
      <c r="E130" s="293"/>
      <c r="F130" s="294" t="s">
        <v>278</v>
      </c>
      <c r="G130" s="293"/>
      <c r="H130" s="293" t="s">
        <v>286</v>
      </c>
      <c r="I130" s="293" t="s">
        <v>274</v>
      </c>
      <c r="J130" s="293">
        <v>15</v>
      </c>
      <c r="K130" s="315"/>
    </row>
    <row r="131" s="1" customFormat="1" ht="15" customHeight="1">
      <c r="B131" s="312"/>
      <c r="C131" s="293" t="s">
        <v>287</v>
      </c>
      <c r="D131" s="293"/>
      <c r="E131" s="293"/>
      <c r="F131" s="294" t="s">
        <v>278</v>
      </c>
      <c r="G131" s="293"/>
      <c r="H131" s="293" t="s">
        <v>288</v>
      </c>
      <c r="I131" s="293" t="s">
        <v>274</v>
      </c>
      <c r="J131" s="293">
        <v>20</v>
      </c>
      <c r="K131" s="315"/>
    </row>
    <row r="132" s="1" customFormat="1" ht="15" customHeight="1">
      <c r="B132" s="312"/>
      <c r="C132" s="293" t="s">
        <v>289</v>
      </c>
      <c r="D132" s="293"/>
      <c r="E132" s="293"/>
      <c r="F132" s="294" t="s">
        <v>278</v>
      </c>
      <c r="G132" s="293"/>
      <c r="H132" s="293" t="s">
        <v>290</v>
      </c>
      <c r="I132" s="293" t="s">
        <v>274</v>
      </c>
      <c r="J132" s="293">
        <v>20</v>
      </c>
      <c r="K132" s="315"/>
    </row>
    <row r="133" s="1" customFormat="1" ht="15" customHeight="1">
      <c r="B133" s="312"/>
      <c r="C133" s="267" t="s">
        <v>277</v>
      </c>
      <c r="D133" s="267"/>
      <c r="E133" s="267"/>
      <c r="F133" s="290" t="s">
        <v>278</v>
      </c>
      <c r="G133" s="267"/>
      <c r="H133" s="267" t="s">
        <v>312</v>
      </c>
      <c r="I133" s="267" t="s">
        <v>274</v>
      </c>
      <c r="J133" s="267">
        <v>50</v>
      </c>
      <c r="K133" s="315"/>
    </row>
    <row r="134" s="1" customFormat="1" ht="15" customHeight="1">
      <c r="B134" s="312"/>
      <c r="C134" s="267" t="s">
        <v>291</v>
      </c>
      <c r="D134" s="267"/>
      <c r="E134" s="267"/>
      <c r="F134" s="290" t="s">
        <v>278</v>
      </c>
      <c r="G134" s="267"/>
      <c r="H134" s="267" t="s">
        <v>312</v>
      </c>
      <c r="I134" s="267" t="s">
        <v>274</v>
      </c>
      <c r="J134" s="267">
        <v>50</v>
      </c>
      <c r="K134" s="315"/>
    </row>
    <row r="135" s="1" customFormat="1" ht="15" customHeight="1">
      <c r="B135" s="312"/>
      <c r="C135" s="267" t="s">
        <v>297</v>
      </c>
      <c r="D135" s="267"/>
      <c r="E135" s="267"/>
      <c r="F135" s="290" t="s">
        <v>278</v>
      </c>
      <c r="G135" s="267"/>
      <c r="H135" s="267" t="s">
        <v>312</v>
      </c>
      <c r="I135" s="267" t="s">
        <v>274</v>
      </c>
      <c r="J135" s="267">
        <v>50</v>
      </c>
      <c r="K135" s="315"/>
    </row>
    <row r="136" s="1" customFormat="1" ht="15" customHeight="1">
      <c r="B136" s="312"/>
      <c r="C136" s="267" t="s">
        <v>299</v>
      </c>
      <c r="D136" s="267"/>
      <c r="E136" s="267"/>
      <c r="F136" s="290" t="s">
        <v>278</v>
      </c>
      <c r="G136" s="267"/>
      <c r="H136" s="267" t="s">
        <v>312</v>
      </c>
      <c r="I136" s="267" t="s">
        <v>274</v>
      </c>
      <c r="J136" s="267">
        <v>50</v>
      </c>
      <c r="K136" s="315"/>
    </row>
    <row r="137" s="1" customFormat="1" ht="15" customHeight="1">
      <c r="B137" s="312"/>
      <c r="C137" s="267" t="s">
        <v>300</v>
      </c>
      <c r="D137" s="267"/>
      <c r="E137" s="267"/>
      <c r="F137" s="290" t="s">
        <v>278</v>
      </c>
      <c r="G137" s="267"/>
      <c r="H137" s="267" t="s">
        <v>325</v>
      </c>
      <c r="I137" s="267" t="s">
        <v>274</v>
      </c>
      <c r="J137" s="267">
        <v>255</v>
      </c>
      <c r="K137" s="315"/>
    </row>
    <row r="138" s="1" customFormat="1" ht="15" customHeight="1">
      <c r="B138" s="312"/>
      <c r="C138" s="267" t="s">
        <v>302</v>
      </c>
      <c r="D138" s="267"/>
      <c r="E138" s="267"/>
      <c r="F138" s="290" t="s">
        <v>272</v>
      </c>
      <c r="G138" s="267"/>
      <c r="H138" s="267" t="s">
        <v>326</v>
      </c>
      <c r="I138" s="267" t="s">
        <v>304</v>
      </c>
      <c r="J138" s="267"/>
      <c r="K138" s="315"/>
    </row>
    <row r="139" s="1" customFormat="1" ht="15" customHeight="1">
      <c r="B139" s="312"/>
      <c r="C139" s="267" t="s">
        <v>305</v>
      </c>
      <c r="D139" s="267"/>
      <c r="E139" s="267"/>
      <c r="F139" s="290" t="s">
        <v>272</v>
      </c>
      <c r="G139" s="267"/>
      <c r="H139" s="267" t="s">
        <v>327</v>
      </c>
      <c r="I139" s="267" t="s">
        <v>307</v>
      </c>
      <c r="J139" s="267"/>
      <c r="K139" s="315"/>
    </row>
    <row r="140" s="1" customFormat="1" ht="15" customHeight="1">
      <c r="B140" s="312"/>
      <c r="C140" s="267" t="s">
        <v>308</v>
      </c>
      <c r="D140" s="267"/>
      <c r="E140" s="267"/>
      <c r="F140" s="290" t="s">
        <v>272</v>
      </c>
      <c r="G140" s="267"/>
      <c r="H140" s="267" t="s">
        <v>308</v>
      </c>
      <c r="I140" s="267" t="s">
        <v>307</v>
      </c>
      <c r="J140" s="267"/>
      <c r="K140" s="315"/>
    </row>
    <row r="141" s="1" customFormat="1" ht="15" customHeight="1">
      <c r="B141" s="312"/>
      <c r="C141" s="267" t="s">
        <v>39</v>
      </c>
      <c r="D141" s="267"/>
      <c r="E141" s="267"/>
      <c r="F141" s="290" t="s">
        <v>272</v>
      </c>
      <c r="G141" s="267"/>
      <c r="H141" s="267" t="s">
        <v>328</v>
      </c>
      <c r="I141" s="267" t="s">
        <v>307</v>
      </c>
      <c r="J141" s="267"/>
      <c r="K141" s="315"/>
    </row>
    <row r="142" s="1" customFormat="1" ht="15" customHeight="1">
      <c r="B142" s="312"/>
      <c r="C142" s="267" t="s">
        <v>329</v>
      </c>
      <c r="D142" s="267"/>
      <c r="E142" s="267"/>
      <c r="F142" s="290" t="s">
        <v>272</v>
      </c>
      <c r="G142" s="267"/>
      <c r="H142" s="267" t="s">
        <v>330</v>
      </c>
      <c r="I142" s="267" t="s">
        <v>307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331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266</v>
      </c>
      <c r="D148" s="282"/>
      <c r="E148" s="282"/>
      <c r="F148" s="282" t="s">
        <v>267</v>
      </c>
      <c r="G148" s="283"/>
      <c r="H148" s="282" t="s">
        <v>55</v>
      </c>
      <c r="I148" s="282" t="s">
        <v>58</v>
      </c>
      <c r="J148" s="282" t="s">
        <v>268</v>
      </c>
      <c r="K148" s="281"/>
    </row>
    <row r="149" s="1" customFormat="1" ht="17.25" customHeight="1">
      <c r="B149" s="279"/>
      <c r="C149" s="284" t="s">
        <v>269</v>
      </c>
      <c r="D149" s="284"/>
      <c r="E149" s="284"/>
      <c r="F149" s="285" t="s">
        <v>270</v>
      </c>
      <c r="G149" s="286"/>
      <c r="H149" s="284"/>
      <c r="I149" s="284"/>
      <c r="J149" s="284" t="s">
        <v>271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275</v>
      </c>
      <c r="D151" s="267"/>
      <c r="E151" s="267"/>
      <c r="F151" s="320" t="s">
        <v>272</v>
      </c>
      <c r="G151" s="267"/>
      <c r="H151" s="319" t="s">
        <v>312</v>
      </c>
      <c r="I151" s="319" t="s">
        <v>274</v>
      </c>
      <c r="J151" s="319">
        <v>120</v>
      </c>
      <c r="K151" s="315"/>
    </row>
    <row r="152" s="1" customFormat="1" ht="15" customHeight="1">
      <c r="B152" s="292"/>
      <c r="C152" s="319" t="s">
        <v>321</v>
      </c>
      <c r="D152" s="267"/>
      <c r="E152" s="267"/>
      <c r="F152" s="320" t="s">
        <v>272</v>
      </c>
      <c r="G152" s="267"/>
      <c r="H152" s="319" t="s">
        <v>332</v>
      </c>
      <c r="I152" s="319" t="s">
        <v>274</v>
      </c>
      <c r="J152" s="319" t="s">
        <v>323</v>
      </c>
      <c r="K152" s="315"/>
    </row>
    <row r="153" s="1" customFormat="1" ht="15" customHeight="1">
      <c r="B153" s="292"/>
      <c r="C153" s="319" t="s">
        <v>220</v>
      </c>
      <c r="D153" s="267"/>
      <c r="E153" s="267"/>
      <c r="F153" s="320" t="s">
        <v>272</v>
      </c>
      <c r="G153" s="267"/>
      <c r="H153" s="319" t="s">
        <v>333</v>
      </c>
      <c r="I153" s="319" t="s">
        <v>274</v>
      </c>
      <c r="J153" s="319" t="s">
        <v>323</v>
      </c>
      <c r="K153" s="315"/>
    </row>
    <row r="154" s="1" customFormat="1" ht="15" customHeight="1">
      <c r="B154" s="292"/>
      <c r="C154" s="319" t="s">
        <v>277</v>
      </c>
      <c r="D154" s="267"/>
      <c r="E154" s="267"/>
      <c r="F154" s="320" t="s">
        <v>278</v>
      </c>
      <c r="G154" s="267"/>
      <c r="H154" s="319" t="s">
        <v>312</v>
      </c>
      <c r="I154" s="319" t="s">
        <v>274</v>
      </c>
      <c r="J154" s="319">
        <v>50</v>
      </c>
      <c r="K154" s="315"/>
    </row>
    <row r="155" s="1" customFormat="1" ht="15" customHeight="1">
      <c r="B155" s="292"/>
      <c r="C155" s="319" t="s">
        <v>280</v>
      </c>
      <c r="D155" s="267"/>
      <c r="E155" s="267"/>
      <c r="F155" s="320" t="s">
        <v>272</v>
      </c>
      <c r="G155" s="267"/>
      <c r="H155" s="319" t="s">
        <v>312</v>
      </c>
      <c r="I155" s="319" t="s">
        <v>282</v>
      </c>
      <c r="J155" s="319"/>
      <c r="K155" s="315"/>
    </row>
    <row r="156" s="1" customFormat="1" ht="15" customHeight="1">
      <c r="B156" s="292"/>
      <c r="C156" s="319" t="s">
        <v>291</v>
      </c>
      <c r="D156" s="267"/>
      <c r="E156" s="267"/>
      <c r="F156" s="320" t="s">
        <v>278</v>
      </c>
      <c r="G156" s="267"/>
      <c r="H156" s="319" t="s">
        <v>312</v>
      </c>
      <c r="I156" s="319" t="s">
        <v>274</v>
      </c>
      <c r="J156" s="319">
        <v>50</v>
      </c>
      <c r="K156" s="315"/>
    </row>
    <row r="157" s="1" customFormat="1" ht="15" customHeight="1">
      <c r="B157" s="292"/>
      <c r="C157" s="319" t="s">
        <v>299</v>
      </c>
      <c r="D157" s="267"/>
      <c r="E157" s="267"/>
      <c r="F157" s="320" t="s">
        <v>278</v>
      </c>
      <c r="G157" s="267"/>
      <c r="H157" s="319" t="s">
        <v>312</v>
      </c>
      <c r="I157" s="319" t="s">
        <v>274</v>
      </c>
      <c r="J157" s="319">
        <v>50</v>
      </c>
      <c r="K157" s="315"/>
    </row>
    <row r="158" s="1" customFormat="1" ht="15" customHeight="1">
      <c r="B158" s="292"/>
      <c r="C158" s="319" t="s">
        <v>297</v>
      </c>
      <c r="D158" s="267"/>
      <c r="E158" s="267"/>
      <c r="F158" s="320" t="s">
        <v>278</v>
      </c>
      <c r="G158" s="267"/>
      <c r="H158" s="319" t="s">
        <v>312</v>
      </c>
      <c r="I158" s="319" t="s">
        <v>274</v>
      </c>
      <c r="J158" s="319">
        <v>50</v>
      </c>
      <c r="K158" s="315"/>
    </row>
    <row r="159" s="1" customFormat="1" ht="15" customHeight="1">
      <c r="B159" s="292"/>
      <c r="C159" s="319" t="s">
        <v>84</v>
      </c>
      <c r="D159" s="267"/>
      <c r="E159" s="267"/>
      <c r="F159" s="320" t="s">
        <v>272</v>
      </c>
      <c r="G159" s="267"/>
      <c r="H159" s="319" t="s">
        <v>334</v>
      </c>
      <c r="I159" s="319" t="s">
        <v>274</v>
      </c>
      <c r="J159" s="319" t="s">
        <v>335</v>
      </c>
      <c r="K159" s="315"/>
    </row>
    <row r="160" s="1" customFormat="1" ht="15" customHeight="1">
      <c r="B160" s="292"/>
      <c r="C160" s="319" t="s">
        <v>336</v>
      </c>
      <c r="D160" s="267"/>
      <c r="E160" s="267"/>
      <c r="F160" s="320" t="s">
        <v>272</v>
      </c>
      <c r="G160" s="267"/>
      <c r="H160" s="319" t="s">
        <v>337</v>
      </c>
      <c r="I160" s="319" t="s">
        <v>307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338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266</v>
      </c>
      <c r="D166" s="282"/>
      <c r="E166" s="282"/>
      <c r="F166" s="282" t="s">
        <v>267</v>
      </c>
      <c r="G166" s="324"/>
      <c r="H166" s="325" t="s">
        <v>55</v>
      </c>
      <c r="I166" s="325" t="s">
        <v>58</v>
      </c>
      <c r="J166" s="282" t="s">
        <v>268</v>
      </c>
      <c r="K166" s="259"/>
    </row>
    <row r="167" s="1" customFormat="1" ht="17.25" customHeight="1">
      <c r="B167" s="260"/>
      <c r="C167" s="284" t="s">
        <v>269</v>
      </c>
      <c r="D167" s="284"/>
      <c r="E167" s="284"/>
      <c r="F167" s="285" t="s">
        <v>270</v>
      </c>
      <c r="G167" s="326"/>
      <c r="H167" s="327"/>
      <c r="I167" s="327"/>
      <c r="J167" s="284" t="s">
        <v>271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275</v>
      </c>
      <c r="D169" s="267"/>
      <c r="E169" s="267"/>
      <c r="F169" s="290" t="s">
        <v>272</v>
      </c>
      <c r="G169" s="267"/>
      <c r="H169" s="267" t="s">
        <v>312</v>
      </c>
      <c r="I169" s="267" t="s">
        <v>274</v>
      </c>
      <c r="J169" s="267">
        <v>120</v>
      </c>
      <c r="K169" s="315"/>
    </row>
    <row r="170" s="1" customFormat="1" ht="15" customHeight="1">
      <c r="B170" s="292"/>
      <c r="C170" s="267" t="s">
        <v>321</v>
      </c>
      <c r="D170" s="267"/>
      <c r="E170" s="267"/>
      <c r="F170" s="290" t="s">
        <v>272</v>
      </c>
      <c r="G170" s="267"/>
      <c r="H170" s="267" t="s">
        <v>322</v>
      </c>
      <c r="I170" s="267" t="s">
        <v>274</v>
      </c>
      <c r="J170" s="267" t="s">
        <v>323</v>
      </c>
      <c r="K170" s="315"/>
    </row>
    <row r="171" s="1" customFormat="1" ht="15" customHeight="1">
      <c r="B171" s="292"/>
      <c r="C171" s="267" t="s">
        <v>220</v>
      </c>
      <c r="D171" s="267"/>
      <c r="E171" s="267"/>
      <c r="F171" s="290" t="s">
        <v>272</v>
      </c>
      <c r="G171" s="267"/>
      <c r="H171" s="267" t="s">
        <v>339</v>
      </c>
      <c r="I171" s="267" t="s">
        <v>274</v>
      </c>
      <c r="J171" s="267" t="s">
        <v>323</v>
      </c>
      <c r="K171" s="315"/>
    </row>
    <row r="172" s="1" customFormat="1" ht="15" customHeight="1">
      <c r="B172" s="292"/>
      <c r="C172" s="267" t="s">
        <v>277</v>
      </c>
      <c r="D172" s="267"/>
      <c r="E172" s="267"/>
      <c r="F172" s="290" t="s">
        <v>278</v>
      </c>
      <c r="G172" s="267"/>
      <c r="H172" s="267" t="s">
        <v>339</v>
      </c>
      <c r="I172" s="267" t="s">
        <v>274</v>
      </c>
      <c r="J172" s="267">
        <v>50</v>
      </c>
      <c r="K172" s="315"/>
    </row>
    <row r="173" s="1" customFormat="1" ht="15" customHeight="1">
      <c r="B173" s="292"/>
      <c r="C173" s="267" t="s">
        <v>280</v>
      </c>
      <c r="D173" s="267"/>
      <c r="E173" s="267"/>
      <c r="F173" s="290" t="s">
        <v>272</v>
      </c>
      <c r="G173" s="267"/>
      <c r="H173" s="267" t="s">
        <v>339</v>
      </c>
      <c r="I173" s="267" t="s">
        <v>282</v>
      </c>
      <c r="J173" s="267"/>
      <c r="K173" s="315"/>
    </row>
    <row r="174" s="1" customFormat="1" ht="15" customHeight="1">
      <c r="B174" s="292"/>
      <c r="C174" s="267" t="s">
        <v>291</v>
      </c>
      <c r="D174" s="267"/>
      <c r="E174" s="267"/>
      <c r="F174" s="290" t="s">
        <v>278</v>
      </c>
      <c r="G174" s="267"/>
      <c r="H174" s="267" t="s">
        <v>339</v>
      </c>
      <c r="I174" s="267" t="s">
        <v>274</v>
      </c>
      <c r="J174" s="267">
        <v>50</v>
      </c>
      <c r="K174" s="315"/>
    </row>
    <row r="175" s="1" customFormat="1" ht="15" customHeight="1">
      <c r="B175" s="292"/>
      <c r="C175" s="267" t="s">
        <v>299</v>
      </c>
      <c r="D175" s="267"/>
      <c r="E175" s="267"/>
      <c r="F175" s="290" t="s">
        <v>278</v>
      </c>
      <c r="G175" s="267"/>
      <c r="H175" s="267" t="s">
        <v>339</v>
      </c>
      <c r="I175" s="267" t="s">
        <v>274</v>
      </c>
      <c r="J175" s="267">
        <v>50</v>
      </c>
      <c r="K175" s="315"/>
    </row>
    <row r="176" s="1" customFormat="1" ht="15" customHeight="1">
      <c r="B176" s="292"/>
      <c r="C176" s="267" t="s">
        <v>297</v>
      </c>
      <c r="D176" s="267"/>
      <c r="E176" s="267"/>
      <c r="F176" s="290" t="s">
        <v>278</v>
      </c>
      <c r="G176" s="267"/>
      <c r="H176" s="267" t="s">
        <v>339</v>
      </c>
      <c r="I176" s="267" t="s">
        <v>274</v>
      </c>
      <c r="J176" s="267">
        <v>50</v>
      </c>
      <c r="K176" s="315"/>
    </row>
    <row r="177" s="1" customFormat="1" ht="15" customHeight="1">
      <c r="B177" s="292"/>
      <c r="C177" s="267" t="s">
        <v>93</v>
      </c>
      <c r="D177" s="267"/>
      <c r="E177" s="267"/>
      <c r="F177" s="290" t="s">
        <v>272</v>
      </c>
      <c r="G177" s="267"/>
      <c r="H177" s="267" t="s">
        <v>340</v>
      </c>
      <c r="I177" s="267" t="s">
        <v>341</v>
      </c>
      <c r="J177" s="267"/>
      <c r="K177" s="315"/>
    </row>
    <row r="178" s="1" customFormat="1" ht="15" customHeight="1">
      <c r="B178" s="292"/>
      <c r="C178" s="267" t="s">
        <v>58</v>
      </c>
      <c r="D178" s="267"/>
      <c r="E178" s="267"/>
      <c r="F178" s="290" t="s">
        <v>272</v>
      </c>
      <c r="G178" s="267"/>
      <c r="H178" s="267" t="s">
        <v>342</v>
      </c>
      <c r="I178" s="267" t="s">
        <v>343</v>
      </c>
      <c r="J178" s="267">
        <v>1</v>
      </c>
      <c r="K178" s="315"/>
    </row>
    <row r="179" s="1" customFormat="1" ht="15" customHeight="1">
      <c r="B179" s="292"/>
      <c r="C179" s="267" t="s">
        <v>54</v>
      </c>
      <c r="D179" s="267"/>
      <c r="E179" s="267"/>
      <c r="F179" s="290" t="s">
        <v>272</v>
      </c>
      <c r="G179" s="267"/>
      <c r="H179" s="267" t="s">
        <v>344</v>
      </c>
      <c r="I179" s="267" t="s">
        <v>274</v>
      </c>
      <c r="J179" s="267">
        <v>20</v>
      </c>
      <c r="K179" s="315"/>
    </row>
    <row r="180" s="1" customFormat="1" ht="15" customHeight="1">
      <c r="B180" s="292"/>
      <c r="C180" s="267" t="s">
        <v>55</v>
      </c>
      <c r="D180" s="267"/>
      <c r="E180" s="267"/>
      <c r="F180" s="290" t="s">
        <v>272</v>
      </c>
      <c r="G180" s="267"/>
      <c r="H180" s="267" t="s">
        <v>345</v>
      </c>
      <c r="I180" s="267" t="s">
        <v>274</v>
      </c>
      <c r="J180" s="267">
        <v>255</v>
      </c>
      <c r="K180" s="315"/>
    </row>
    <row r="181" s="1" customFormat="1" ht="15" customHeight="1">
      <c r="B181" s="292"/>
      <c r="C181" s="267" t="s">
        <v>94</v>
      </c>
      <c r="D181" s="267"/>
      <c r="E181" s="267"/>
      <c r="F181" s="290" t="s">
        <v>272</v>
      </c>
      <c r="G181" s="267"/>
      <c r="H181" s="267" t="s">
        <v>236</v>
      </c>
      <c r="I181" s="267" t="s">
        <v>274</v>
      </c>
      <c r="J181" s="267">
        <v>10</v>
      </c>
      <c r="K181" s="315"/>
    </row>
    <row r="182" s="1" customFormat="1" ht="15" customHeight="1">
      <c r="B182" s="292"/>
      <c r="C182" s="267" t="s">
        <v>95</v>
      </c>
      <c r="D182" s="267"/>
      <c r="E182" s="267"/>
      <c r="F182" s="290" t="s">
        <v>272</v>
      </c>
      <c r="G182" s="267"/>
      <c r="H182" s="267" t="s">
        <v>346</v>
      </c>
      <c r="I182" s="267" t="s">
        <v>307</v>
      </c>
      <c r="J182" s="267"/>
      <c r="K182" s="315"/>
    </row>
    <row r="183" s="1" customFormat="1" ht="15" customHeight="1">
      <c r="B183" s="292"/>
      <c r="C183" s="267" t="s">
        <v>347</v>
      </c>
      <c r="D183" s="267"/>
      <c r="E183" s="267"/>
      <c r="F183" s="290" t="s">
        <v>272</v>
      </c>
      <c r="G183" s="267"/>
      <c r="H183" s="267" t="s">
        <v>348</v>
      </c>
      <c r="I183" s="267" t="s">
        <v>307</v>
      </c>
      <c r="J183" s="267"/>
      <c r="K183" s="315"/>
    </row>
    <row r="184" s="1" customFormat="1" ht="15" customHeight="1">
      <c r="B184" s="292"/>
      <c r="C184" s="267" t="s">
        <v>336</v>
      </c>
      <c r="D184" s="267"/>
      <c r="E184" s="267"/>
      <c r="F184" s="290" t="s">
        <v>272</v>
      </c>
      <c r="G184" s="267"/>
      <c r="H184" s="267" t="s">
        <v>349</v>
      </c>
      <c r="I184" s="267" t="s">
        <v>307</v>
      </c>
      <c r="J184" s="267"/>
      <c r="K184" s="315"/>
    </row>
    <row r="185" s="1" customFormat="1" ht="15" customHeight="1">
      <c r="B185" s="292"/>
      <c r="C185" s="267" t="s">
        <v>97</v>
      </c>
      <c r="D185" s="267"/>
      <c r="E185" s="267"/>
      <c r="F185" s="290" t="s">
        <v>278</v>
      </c>
      <c r="G185" s="267"/>
      <c r="H185" s="267" t="s">
        <v>350</v>
      </c>
      <c r="I185" s="267" t="s">
        <v>274</v>
      </c>
      <c r="J185" s="267">
        <v>50</v>
      </c>
      <c r="K185" s="315"/>
    </row>
    <row r="186" s="1" customFormat="1" ht="15" customHeight="1">
      <c r="B186" s="292"/>
      <c r="C186" s="267" t="s">
        <v>351</v>
      </c>
      <c r="D186" s="267"/>
      <c r="E186" s="267"/>
      <c r="F186" s="290" t="s">
        <v>278</v>
      </c>
      <c r="G186" s="267"/>
      <c r="H186" s="267" t="s">
        <v>352</v>
      </c>
      <c r="I186" s="267" t="s">
        <v>353</v>
      </c>
      <c r="J186" s="267"/>
      <c r="K186" s="315"/>
    </row>
    <row r="187" s="1" customFormat="1" ht="15" customHeight="1">
      <c r="B187" s="292"/>
      <c r="C187" s="267" t="s">
        <v>354</v>
      </c>
      <c r="D187" s="267"/>
      <c r="E187" s="267"/>
      <c r="F187" s="290" t="s">
        <v>278</v>
      </c>
      <c r="G187" s="267"/>
      <c r="H187" s="267" t="s">
        <v>355</v>
      </c>
      <c r="I187" s="267" t="s">
        <v>353</v>
      </c>
      <c r="J187" s="267"/>
      <c r="K187" s="315"/>
    </row>
    <row r="188" s="1" customFormat="1" ht="15" customHeight="1">
      <c r="B188" s="292"/>
      <c r="C188" s="267" t="s">
        <v>356</v>
      </c>
      <c r="D188" s="267"/>
      <c r="E188" s="267"/>
      <c r="F188" s="290" t="s">
        <v>278</v>
      </c>
      <c r="G188" s="267"/>
      <c r="H188" s="267" t="s">
        <v>357</v>
      </c>
      <c r="I188" s="267" t="s">
        <v>353</v>
      </c>
      <c r="J188" s="267"/>
      <c r="K188" s="315"/>
    </row>
    <row r="189" s="1" customFormat="1" ht="15" customHeight="1">
      <c r="B189" s="292"/>
      <c r="C189" s="328" t="s">
        <v>358</v>
      </c>
      <c r="D189" s="267"/>
      <c r="E189" s="267"/>
      <c r="F189" s="290" t="s">
        <v>278</v>
      </c>
      <c r="G189" s="267"/>
      <c r="H189" s="267" t="s">
        <v>359</v>
      </c>
      <c r="I189" s="267" t="s">
        <v>360</v>
      </c>
      <c r="J189" s="329" t="s">
        <v>361</v>
      </c>
      <c r="K189" s="315"/>
    </row>
    <row r="190" s="1" customFormat="1" ht="15" customHeight="1">
      <c r="B190" s="292"/>
      <c r="C190" s="328" t="s">
        <v>43</v>
      </c>
      <c r="D190" s="267"/>
      <c r="E190" s="267"/>
      <c r="F190" s="290" t="s">
        <v>272</v>
      </c>
      <c r="G190" s="267"/>
      <c r="H190" s="264" t="s">
        <v>362</v>
      </c>
      <c r="I190" s="267" t="s">
        <v>363</v>
      </c>
      <c r="J190" s="267"/>
      <c r="K190" s="315"/>
    </row>
    <row r="191" s="1" customFormat="1" ht="15" customHeight="1">
      <c r="B191" s="292"/>
      <c r="C191" s="328" t="s">
        <v>364</v>
      </c>
      <c r="D191" s="267"/>
      <c r="E191" s="267"/>
      <c r="F191" s="290" t="s">
        <v>272</v>
      </c>
      <c r="G191" s="267"/>
      <c r="H191" s="267" t="s">
        <v>365</v>
      </c>
      <c r="I191" s="267" t="s">
        <v>307</v>
      </c>
      <c r="J191" s="267"/>
      <c r="K191" s="315"/>
    </row>
    <row r="192" s="1" customFormat="1" ht="15" customHeight="1">
      <c r="B192" s="292"/>
      <c r="C192" s="328" t="s">
        <v>366</v>
      </c>
      <c r="D192" s="267"/>
      <c r="E192" s="267"/>
      <c r="F192" s="290" t="s">
        <v>272</v>
      </c>
      <c r="G192" s="267"/>
      <c r="H192" s="267" t="s">
        <v>367</v>
      </c>
      <c r="I192" s="267" t="s">
        <v>307</v>
      </c>
      <c r="J192" s="267"/>
      <c r="K192" s="315"/>
    </row>
    <row r="193" s="1" customFormat="1" ht="15" customHeight="1">
      <c r="B193" s="292"/>
      <c r="C193" s="328" t="s">
        <v>368</v>
      </c>
      <c r="D193" s="267"/>
      <c r="E193" s="267"/>
      <c r="F193" s="290" t="s">
        <v>278</v>
      </c>
      <c r="G193" s="267"/>
      <c r="H193" s="267" t="s">
        <v>369</v>
      </c>
      <c r="I193" s="267" t="s">
        <v>307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370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371</v>
      </c>
      <c r="D200" s="331"/>
      <c r="E200" s="331"/>
      <c r="F200" s="331" t="s">
        <v>372</v>
      </c>
      <c r="G200" s="332"/>
      <c r="H200" s="331" t="s">
        <v>373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363</v>
      </c>
      <c r="D202" s="267"/>
      <c r="E202" s="267"/>
      <c r="F202" s="290" t="s">
        <v>44</v>
      </c>
      <c r="G202" s="267"/>
      <c r="H202" s="267" t="s">
        <v>374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45</v>
      </c>
      <c r="G203" s="267"/>
      <c r="H203" s="267" t="s">
        <v>375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48</v>
      </c>
      <c r="G204" s="267"/>
      <c r="H204" s="267" t="s">
        <v>376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46</v>
      </c>
      <c r="G205" s="267"/>
      <c r="H205" s="267" t="s">
        <v>377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47</v>
      </c>
      <c r="G206" s="267"/>
      <c r="H206" s="267" t="s">
        <v>378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319</v>
      </c>
      <c r="D208" s="267"/>
      <c r="E208" s="267"/>
      <c r="F208" s="290" t="s">
        <v>77</v>
      </c>
      <c r="G208" s="267"/>
      <c r="H208" s="267" t="s">
        <v>379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214</v>
      </c>
      <c r="G209" s="267"/>
      <c r="H209" s="267" t="s">
        <v>215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212</v>
      </c>
      <c r="G210" s="267"/>
      <c r="H210" s="267" t="s">
        <v>380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216</v>
      </c>
      <c r="G211" s="328"/>
      <c r="H211" s="319" t="s">
        <v>217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218</v>
      </c>
      <c r="G212" s="328"/>
      <c r="H212" s="319" t="s">
        <v>381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343</v>
      </c>
      <c r="D214" s="267"/>
      <c r="E214" s="267"/>
      <c r="F214" s="290">
        <v>1</v>
      </c>
      <c r="G214" s="328"/>
      <c r="H214" s="319" t="s">
        <v>382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383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384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385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2023-06-29T10:59:04Z</dcterms:created>
  <dcterms:modified xsi:type="dcterms:W3CDTF">2023-06-29T10:59:07Z</dcterms:modified>
</cp:coreProperties>
</file>