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1"/>
  </bookViews>
  <sheets>
    <sheet name="Rekapitulace" sheetId="3" r:id="rId1"/>
    <sheet name="Rozpočet" sheetId="2" r:id="rId2"/>
    <sheet name="Parametry" sheetId="1" r:id="rId3"/>
  </sheets>
  <calcPr calcId="145621"/>
</workbook>
</file>

<file path=xl/calcChain.xml><?xml version="1.0" encoding="utf-8"?>
<calcChain xmlns="http://schemas.openxmlformats.org/spreadsheetml/2006/main">
  <c r="D1" i="3" l="1"/>
  <c r="C1" i="3"/>
  <c r="B1" i="3"/>
  <c r="D37" i="3" l="1"/>
  <c r="C37" i="3"/>
  <c r="C28" i="3"/>
  <c r="B28" i="3"/>
  <c r="C16" i="3"/>
  <c r="C14" i="3"/>
  <c r="C4" i="3"/>
  <c r="K59" i="2"/>
  <c r="J59" i="2"/>
  <c r="I58" i="2"/>
  <c r="C39" i="3" s="1"/>
  <c r="K57" i="2"/>
  <c r="J57" i="2"/>
  <c r="M56" i="2"/>
  <c r="I56" i="2"/>
  <c r="M55" i="2"/>
  <c r="K55" i="2"/>
  <c r="J55" i="2"/>
  <c r="I55" i="2"/>
  <c r="G55" i="2"/>
  <c r="M54" i="2"/>
  <c r="K54" i="2"/>
  <c r="J54" i="2"/>
  <c r="I54" i="2"/>
  <c r="G54" i="2"/>
  <c r="M53" i="2"/>
  <c r="K53" i="2"/>
  <c r="J53" i="2"/>
  <c r="I53" i="2"/>
  <c r="G53" i="2"/>
  <c r="M52" i="2"/>
  <c r="K52" i="2"/>
  <c r="J52" i="2"/>
  <c r="I52" i="2"/>
  <c r="G52" i="2"/>
  <c r="M51" i="2"/>
  <c r="I51" i="2"/>
  <c r="M50" i="2"/>
  <c r="M58" i="2" s="1"/>
  <c r="D39" i="3" s="1"/>
  <c r="I50" i="2"/>
  <c r="M49" i="2"/>
  <c r="K49" i="2"/>
  <c r="J49" i="2"/>
  <c r="I49" i="2"/>
  <c r="G49" i="2"/>
  <c r="M48" i="2"/>
  <c r="I48" i="2"/>
  <c r="M47" i="2"/>
  <c r="I47" i="2"/>
  <c r="M46" i="2"/>
  <c r="J46" i="2"/>
  <c r="I46" i="2"/>
  <c r="G46" i="2"/>
  <c r="K46" i="2" s="1"/>
  <c r="M45" i="2"/>
  <c r="K45" i="2"/>
  <c r="J45" i="2"/>
  <c r="I45" i="2"/>
  <c r="G45" i="2"/>
  <c r="M43" i="2"/>
  <c r="D38" i="3" s="1"/>
  <c r="M42" i="2"/>
  <c r="I42" i="2"/>
  <c r="M40" i="2"/>
  <c r="J40" i="2"/>
  <c r="I40" i="2"/>
  <c r="G40" i="2"/>
  <c r="K40" i="2" s="1"/>
  <c r="M38" i="2"/>
  <c r="J38" i="2"/>
  <c r="I38" i="2"/>
  <c r="K38" i="2" s="1"/>
  <c r="G38" i="2"/>
  <c r="M37" i="2"/>
  <c r="K37" i="2"/>
  <c r="J37" i="2"/>
  <c r="I37" i="2"/>
  <c r="G37" i="2"/>
  <c r="M36" i="2"/>
  <c r="J36" i="2"/>
  <c r="I36" i="2"/>
  <c r="G36" i="2"/>
  <c r="M35" i="2"/>
  <c r="K35" i="2"/>
  <c r="J35" i="2"/>
  <c r="I35" i="2"/>
  <c r="G35" i="2"/>
  <c r="M32" i="2"/>
  <c r="I32" i="2"/>
  <c r="G32" i="2"/>
  <c r="B37" i="3" s="1"/>
  <c r="M31" i="2"/>
  <c r="J31" i="2"/>
  <c r="I31" i="2"/>
  <c r="G31" i="2"/>
  <c r="K31" i="2" s="1"/>
  <c r="K32" i="2" s="1"/>
  <c r="M29" i="2"/>
  <c r="M28" i="2"/>
  <c r="D36" i="3" s="1"/>
  <c r="M27" i="2"/>
  <c r="I27" i="2"/>
  <c r="M25" i="2"/>
  <c r="J25" i="2"/>
  <c r="I25" i="2"/>
  <c r="G25" i="2"/>
  <c r="K25" i="2" s="1"/>
  <c r="M24" i="2"/>
  <c r="K24" i="2"/>
  <c r="J24" i="2"/>
  <c r="I24" i="2"/>
  <c r="G24" i="2"/>
  <c r="M23" i="2"/>
  <c r="J23" i="2"/>
  <c r="I23" i="2"/>
  <c r="G23" i="2"/>
  <c r="M22" i="2"/>
  <c r="J22" i="2"/>
  <c r="I22" i="2"/>
  <c r="G22" i="2"/>
  <c r="K22" i="2" s="1"/>
  <c r="M20" i="2"/>
  <c r="J20" i="2"/>
  <c r="I20" i="2"/>
  <c r="K20" i="2" s="1"/>
  <c r="G20" i="2"/>
  <c r="M19" i="2"/>
  <c r="J19" i="2"/>
  <c r="I19" i="2"/>
  <c r="G19" i="2"/>
  <c r="K19" i="2" s="1"/>
  <c r="M17" i="2"/>
  <c r="J17" i="2"/>
  <c r="I17" i="2"/>
  <c r="I28" i="2" s="1"/>
  <c r="C36" i="3" s="1"/>
  <c r="G17" i="2"/>
  <c r="M14" i="2"/>
  <c r="M15" i="2" s="1"/>
  <c r="D35" i="3" s="1"/>
  <c r="I14" i="2"/>
  <c r="M12" i="2"/>
  <c r="J12" i="2"/>
  <c r="I12" i="2"/>
  <c r="K12" i="2" s="1"/>
  <c r="G12" i="2"/>
  <c r="M11" i="2"/>
  <c r="J11" i="2"/>
  <c r="I11" i="2"/>
  <c r="K11" i="2" s="1"/>
  <c r="G11" i="2"/>
  <c r="M10" i="2"/>
  <c r="J10" i="2"/>
  <c r="I10" i="2"/>
  <c r="K10" i="2" s="1"/>
  <c r="G10" i="2"/>
  <c r="M9" i="2"/>
  <c r="J9" i="2"/>
  <c r="I9" i="2"/>
  <c r="G9" i="2"/>
  <c r="M7" i="2"/>
  <c r="K7" i="2"/>
  <c r="J7" i="2"/>
  <c r="I7" i="2"/>
  <c r="G7" i="2"/>
  <c r="M5" i="2"/>
  <c r="J5" i="2"/>
  <c r="I5" i="2"/>
  <c r="K5" i="2" s="1"/>
  <c r="G5" i="2"/>
  <c r="K3" i="2"/>
  <c r="J3" i="2"/>
  <c r="K36" i="2" l="1"/>
  <c r="I43" i="2"/>
  <c r="C38" i="3" s="1"/>
  <c r="F42" i="2"/>
  <c r="C13" i="3"/>
  <c r="K23" i="2"/>
  <c r="F27" i="2"/>
  <c r="G27" i="2" s="1"/>
  <c r="K27" i="2" s="1"/>
  <c r="K17" i="2"/>
  <c r="K9" i="2"/>
  <c r="F14" i="2"/>
  <c r="G14" i="2" s="1"/>
  <c r="K14" i="2" s="1"/>
  <c r="K15" i="2" s="1"/>
  <c r="J14" i="2"/>
  <c r="I29" i="2"/>
  <c r="C34" i="3" s="1"/>
  <c r="D34" i="3"/>
  <c r="I15" i="2"/>
  <c r="C35" i="3" s="1"/>
  <c r="G42" i="2" l="1"/>
  <c r="J42" i="2"/>
  <c r="G28" i="2"/>
  <c r="B36" i="3" s="1"/>
  <c r="J27" i="2"/>
  <c r="K28" i="2"/>
  <c r="G15" i="2"/>
  <c r="B35" i="3" s="1"/>
  <c r="K29" i="2"/>
  <c r="F47" i="2" s="1"/>
  <c r="F50" i="2" s="1"/>
  <c r="G29" i="2"/>
  <c r="B34" i="3" s="1"/>
  <c r="C3" i="3"/>
  <c r="C5" i="3" s="1"/>
  <c r="K42" i="2" l="1"/>
  <c r="K43" i="2" s="1"/>
  <c r="G43" i="2"/>
  <c r="C23" i="3"/>
  <c r="B3" i="3"/>
  <c r="B6" i="3" s="1"/>
  <c r="J47" i="2"/>
  <c r="F51" i="2"/>
  <c r="G51" i="2" s="1"/>
  <c r="K51" i="2" s="1"/>
  <c r="F56" i="2"/>
  <c r="G56" i="2" s="1"/>
  <c r="K56" i="2" s="1"/>
  <c r="G47" i="2"/>
  <c r="K47" i="2" s="1"/>
  <c r="F48" i="2"/>
  <c r="J48" i="2" s="1"/>
  <c r="G50" i="2"/>
  <c r="K50" i="2" s="1"/>
  <c r="J50" i="2"/>
  <c r="C8" i="3"/>
  <c r="C9" i="3"/>
  <c r="B38" i="3" l="1"/>
  <c r="C15" i="3"/>
  <c r="G48" i="2"/>
  <c r="K48" i="2" s="1"/>
  <c r="K58" i="2" s="1"/>
  <c r="B5" i="3"/>
  <c r="J56" i="2"/>
  <c r="J51" i="2"/>
  <c r="C10" i="3"/>
  <c r="C20" i="3" s="1"/>
  <c r="B10" i="3"/>
  <c r="B17" i="3" s="1"/>
  <c r="G58" i="2" l="1"/>
  <c r="B39" i="3"/>
  <c r="C11" i="3"/>
  <c r="C12" i="3" s="1"/>
  <c r="C17" i="3" s="1"/>
  <c r="C24" i="3" s="1"/>
  <c r="C21" i="3"/>
  <c r="C22" i="3" s="1"/>
  <c r="B27" i="3" l="1"/>
  <c r="C27" i="3" s="1"/>
  <c r="C26" i="3"/>
  <c r="C32" i="3" l="1"/>
  <c r="C31" i="3"/>
  <c r="C29" i="3"/>
</calcChain>
</file>

<file path=xl/sharedStrings.xml><?xml version="1.0" encoding="utf-8"?>
<sst xmlns="http://schemas.openxmlformats.org/spreadsheetml/2006/main" count="354" uniqueCount="169">
  <si>
    <t>Název</t>
  </si>
  <si>
    <t>Hodnota</t>
  </si>
  <si>
    <t>Nadpis rekapitulace</t>
  </si>
  <si>
    <t>Seznam prací a dodávek vzduchotechnických zařízení</t>
  </si>
  <si>
    <t>Akce</t>
  </si>
  <si>
    <t xml:space="preserve">SOU Vejprnická(ČERVENÝ)
</t>
  </si>
  <si>
    <t>Projekt</t>
  </si>
  <si>
    <t xml:space="preserve">VZT
</t>
  </si>
  <si>
    <t>Investor</t>
  </si>
  <si>
    <t/>
  </si>
  <si>
    <t>Z. č.</t>
  </si>
  <si>
    <t>A. č.</t>
  </si>
  <si>
    <t>Smlouva</t>
  </si>
  <si>
    <t>Vypracoval</t>
  </si>
  <si>
    <t>V. ŠATRA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</si>
  <si>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</si>
  <si>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</si>
  <si>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</si>
  <si>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</si>
  <si>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</si>
  <si>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</si>
  <si>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%</t>
  </si>
  <si>
    <t>3,60</t>
  </si>
  <si>
    <t>Cna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</si>
  <si>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</si>
  <si>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</si>
  <si>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</si>
  <si>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</si>
  <si>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</si>
  <si>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</si>
  <si>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</si>
  <si>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</si>
  <si>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</si>
  <si>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</si>
  <si>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</si>
  <si>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</si>
  <si>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</si>
  <si>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</si>
  <si>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</si>
  <si>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</si>
  <si>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</si>
  <si>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2. sazba DPH %</t>
  </si>
  <si>
    <t>10</t>
  </si>
  <si>
    <t>Věta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</si>
  <si>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</si>
  <si>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</si>
  <si>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</si>
  <si>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</si>
  <si>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</si>
  <si>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</si>
  <si>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</si>
  <si>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</si>
  <si>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</si>
  <si>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</si>
  <si>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</si>
  <si>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</t>
  </si>
  <si>
    <t>Zařízení č.1</t>
  </si>
  <si>
    <t>1.1</t>
  </si>
  <si>
    <t>ks</t>
  </si>
  <si>
    <t>1008-1011</t>
  </si>
  <si>
    <t>1008-1064</t>
  </si>
  <si>
    <t>1.2</t>
  </si>
  <si>
    <t>VK2 625x325  TPJ 68-12-76</t>
  </si>
  <si>
    <t>1020-1</t>
  </si>
  <si>
    <t>1020-36</t>
  </si>
  <si>
    <t xml:space="preserve"> do obvodu 1890 rovné</t>
  </si>
  <si>
    <t>bm</t>
  </si>
  <si>
    <t>1020-48</t>
  </si>
  <si>
    <t xml:space="preserve"> do obvodu 2630 10% tvarovek</t>
  </si>
  <si>
    <t>1020-90</t>
  </si>
  <si>
    <t xml:space="preserve"> do obvodu 4460 100% tvarovek</t>
  </si>
  <si>
    <t>1020-95</t>
  </si>
  <si>
    <t xml:space="preserve"> do obvodu 5600 40% tvarovek</t>
  </si>
  <si>
    <t>1103-3</t>
  </si>
  <si>
    <t>1103-6</t>
  </si>
  <si>
    <t xml:space="preserve">( 2,6% z dodávky potrubí) </t>
  </si>
  <si>
    <t>kpl</t>
  </si>
  <si>
    <t>Zařízení č.1 - celkem</t>
  </si>
  <si>
    <t>Zařízení č.2</t>
  </si>
  <si>
    <t>2.1</t>
  </si>
  <si>
    <t>1008-1</t>
  </si>
  <si>
    <t>VK1 625x325  TPJ 68-12-76</t>
  </si>
  <si>
    <t>1008-466</t>
  </si>
  <si>
    <t>1.3</t>
  </si>
  <si>
    <t>VK1 500x500 TPJ 68-12-76</t>
  </si>
  <si>
    <t>1020-47</t>
  </si>
  <si>
    <t xml:space="preserve"> do obvodu 2630 rovné</t>
  </si>
  <si>
    <t>1020-59</t>
  </si>
  <si>
    <t xml:space="preserve"> do obvodu 3500 10% tvarovek</t>
  </si>
  <si>
    <t>1020-132</t>
  </si>
  <si>
    <t xml:space="preserve"> do obvodu 8000 80% tvarovek</t>
  </si>
  <si>
    <t>Zařízení č.2 - celkem</t>
  </si>
  <si>
    <t>Zařízení  - celkem</t>
  </si>
  <si>
    <t>Lešení, zvedací prostředky</t>
  </si>
  <si>
    <t>Zvedací prostředky pro VZT jednotky</t>
  </si>
  <si>
    <t>Lešení, zvedací prostředky - celkem</t>
  </si>
  <si>
    <t>Izolace protipožární</t>
  </si>
  <si>
    <t>1101-85</t>
  </si>
  <si>
    <t>1101-89</t>
  </si>
  <si>
    <t>1.4</t>
  </si>
  <si>
    <t>tl. 60 mm odolnost 30 min</t>
  </si>
  <si>
    <t>m2</t>
  </si>
  <si>
    <t>1.5</t>
  </si>
  <si>
    <t>1.6</t>
  </si>
  <si>
    <t>1101-97</t>
  </si>
  <si>
    <t>1101-100</t>
  </si>
  <si>
    <t xml:space="preserve">hranaté potrubí </t>
  </si>
  <si>
    <t>Izolace protipožární - celkem</t>
  </si>
  <si>
    <t>Hodinové zúčtovací sazby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</si>
  <si>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</si>
  <si>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hod</t>
  </si>
  <si>
    <t>Funkční zkoušky včetně vystavení protokolů o zkouškách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</si>
  <si>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</si>
  <si>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%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</si>
  <si>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</si>
  <si>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 xml:space="preserve">Zohlednit zejména firemní know-how dodavatele a potřeby pro řádné provedení díla na stavbě -Bude provedeno před započetím díla a konzultováno a odsouhlaseno investorem. Dopracování zadávací dokumentace na prováděcí a dílenskou dokumentaci </t>
  </si>
  <si>
    <t xml:space="preserve">Vypracování dílenské dokntace  - Dokumentace bude vypracována dle skutečně použitého materiálu, zařízení a výrobků   </t>
  </si>
  <si>
    <t>Vypracování dokumentace skutečného stavu - Dokumentace bude vypracována na úrovni prováděcí dokumentace (textová a výkresová část, specifikace skutečně použitého materiálu, zařízení a výrobků</t>
  </si>
  <si>
    <t>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</si>
  <si>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Likvidace odpadů-Kompletní systém sběru, třídění, odvozu a likvidace odpadu v souladu se zák. č.185/2001 Sb. v platném znění a vyhl. č.381/2001 Sb. v platném znění</t>
  </si>
  <si>
    <t>Závěrečný úklid-Provedení komplexního úklidu po provádění vytápění na úroveň min. původního stavu v návaznosti na likvidaci odpadů a úklid celé stavby</t>
  </si>
  <si>
    <t>Koordinační činnost</t>
  </si>
  <si>
    <t>Zařízení staveniště-Především v souladu s NV č. 591/2006 Sb.</t>
  </si>
  <si>
    <t>Hodinové zúčtovací sazby - celkem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</si>
  <si>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</si>
  <si>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</si>
  <si>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</si>
  <si>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</si>
  <si>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</si>
  <si>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</si>
  <si>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</si>
  <si>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</si>
  <si>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</si>
  <si>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</si>
  <si>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Lešení</t>
  </si>
  <si>
    <t>Izolace tepelné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</si>
  <si>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</si>
  <si>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</si>
  <si>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</si>
  <si>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</si>
  <si>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</si>
  <si>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</si>
  <si>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</si>
  <si>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</si>
  <si>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</t>
  </si>
  <si>
    <t>Základ a hodnota DPH 10%</t>
  </si>
  <si>
    <t>Náklady celkem s DPH</t>
  </si>
  <si>
    <t>Roční nárůst cen 0,00%</t>
  </si>
  <si>
    <t>Součty odstavců</t>
  </si>
  <si>
    <t>Hmotnost
[kg]</t>
  </si>
  <si>
    <t xml:space="preserve">  Zařízení č.1</t>
  </si>
  <si>
    <t xml:space="preserve">  Zařízení č.2</t>
  </si>
  <si>
    <t>Seznam výrobců</t>
  </si>
  <si>
    <t>=PRODUCERS()</t>
  </si>
  <si>
    <t>Izolace - obecné</t>
  </si>
  <si>
    <t>Materiál montážní, spojovací - obecně</t>
  </si>
  <si>
    <t>PROCLIMA-SVAMP (2007)</t>
  </si>
  <si>
    <t>Potrubí čtyřhranné - obecné</t>
  </si>
  <si>
    <t>21</t>
  </si>
  <si>
    <t>Základ a hodnota DPH 21%</t>
  </si>
  <si>
    <t>D+M VZT PŘÍVODNÍ VENTILÁTOR Vp=22 000 M3/HOD, TLAK  250 Pa, PŘÍKON 5,5 kW, PROUD 11,6 A, NAPĚTÍ 400 V, UZAVÍRACÍ KLAPKA OVLÁDANÁ SERVOPOHONEM S HAVARIJNÍ FUNKCÍ</t>
  </si>
  <si>
    <t>D+M VYÚSTKA</t>
  </si>
  <si>
    <t xml:space="preserve">D+M Čtverhranný vzduchotechnický systém  z vyztužených trub a tvarových kusů. Třída těsnosti B . V souladu s normami EN 1505, EN 1507 a DIN18379.  </t>
  </si>
  <si>
    <t>D+M ZÁVĚSY, ZÁVĚSNÉ LIŠTY,
ZÁVITOVÉ TYČE,ZÁVĚSY,
KRUHOVÉ ZÁVĚSY,HMOŽDINKY</t>
  </si>
  <si>
    <t xml:space="preserve">D+M VZT PŘÍVODNÍ VENTILÁTOR Vp=50 000 M3/HOD, TLAK  250 Pa, PŘÍKON 2x11 kW, PROUD 2x20,5  A, NAPĚTÍ 400 V, UZAVÍRACÍ KLAPKA OVLÁDANÁ SERVOPOHONEM S HAVARIJNÍ FUNKCÍ  </t>
  </si>
  <si>
    <t xml:space="preserve">D+M VYÚSTKA </t>
  </si>
  <si>
    <t xml:space="preserve">D+M PROTIPOŽ.IZOLACE POTRUBÍ :
IZOLACE DESKOU Z MIN.PLSTI
1x POLEP. AL FOLIÍ </t>
  </si>
  <si>
    <t>D+M MONTÁŽNÍ, SPOJOVACÍ A TĚSNÍCÍ MATERIÁL</t>
  </si>
  <si>
    <t>D+M POVRCHOVÁ ÚPRAVA AL PLECHEM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</si>
</sst>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T"/>
      <charset val="238"/>
    </font>
    <font>
      <b/>
      <sz val="11"/>
      <color rgb="FF000000"/>
      <name val="T"/>
      <charset val="238"/>
    </font>
    <font>
      <b/>
      <sz val="10"/>
      <color rgb="FF000000"/>
      <name val="T"/>
      <charset val="238"/>
    </font>
    <font>
      <b/>
      <sz val="9"/>
      <color rgb="FF000000"/>
      <name val="T"/>
      <charset val="238"/>
    </font>
    <font>
      <i/>
      <sz val="10"/>
      <color rgb="FF000000"/>
      <name val="T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I26" sqref="I26"/>
    </sheetView>
  </sheetViews>
  <sheetFormatPr defaultRowHeight="15"/>
  <cols>
    <col min="1" max="1" width="34.5703125" style="1" bestFit="1" customWidth="1"/>
    <col min="2" max="2" width="15" style="11" bestFit="1" customWidth="1"/>
    <col min="3" max="3" width="14.28515625" style="11" bestFit="1" customWidth="1"/>
    <col min="4" max="4" width="9.42578125" style="11" hidden="1" customWidth="1"/>
    <col min="7" max="7" width="0" style="10" hidden="1" customWidth="1"/>
  </cols>
  <sheetData>
    <row r="1" spans="1:5">
      <c r="A1" s="2" t="s">
        <v>0</v>
      </c>
      <c r="B1" s="12" t="str">
        <f>B33</f>
        <v>Materiál</v>
      </c>
      <c r="C1" s="12" t="str">
        <f>C33</f>
        <v>Montáž</v>
      </c>
      <c r="D1" s="12" t="str">
        <f>D33</f>
        <v>Hmotnost
[kg]</v>
      </c>
      <c r="E1" s="3"/>
    </row>
    <row r="2" spans="1:5">
      <c r="A2" s="6" t="s">
        <v>124</v>
      </c>
      <c r="B2" s="20"/>
      <c r="C2" s="20"/>
      <c r="D2" s="20"/>
      <c r="E2" s="3"/>
    </row>
    <row r="3" spans="1:5">
      <c r="A3" s="7" t="s">
        <v>125</v>
      </c>
      <c r="B3" s="14">
        <f>(Rozpočet!G29)</f>
        <v>0</v>
      </c>
      <c r="C3" s="14">
        <f>(Rozpočet!I29)</f>
        <v>0</v>
      </c>
      <c r="D3" s="14"/>
      <c r="E3" s="3"/>
    </row>
    <row r="4" spans="1:5">
      <c r="A4" s="7" t="s">
        <v>126</v>
      </c>
      <c r="B4" s="14"/>
      <c r="C4" s="14">
        <f>0 + 0</f>
        <v>0</v>
      </c>
      <c r="D4" s="14"/>
      <c r="E4" s="3"/>
    </row>
    <row r="5" spans="1:5">
      <c r="A5" s="8" t="s">
        <v>127</v>
      </c>
      <c r="B5" s="23">
        <f>B3</f>
        <v>0</v>
      </c>
      <c r="C5" s="23">
        <f>C3 + C4</f>
        <v>0</v>
      </c>
      <c r="D5" s="23"/>
      <c r="E5" s="3"/>
    </row>
    <row r="6" spans="1:5">
      <c r="A6" s="7" t="s">
        <v>128</v>
      </c>
      <c r="B6" s="14">
        <f>B3 * Parametry!B16 / 100</f>
        <v>0</v>
      </c>
      <c r="C6" s="14"/>
      <c r="D6" s="14"/>
      <c r="E6" s="3"/>
    </row>
    <row r="7" spans="1:5">
      <c r="A7" s="7" t="s">
        <v>129</v>
      </c>
      <c r="B7" s="14"/>
      <c r="C7" s="14">
        <v>0</v>
      </c>
      <c r="D7" s="14">
        <v>0</v>
      </c>
      <c r="E7" s="3"/>
    </row>
    <row r="8" spans="1:5">
      <c r="A8" s="7" t="s">
        <v>130</v>
      </c>
      <c r="B8" s="14"/>
      <c r="C8" s="14">
        <f>C5 * Parametry!B18 / 100</f>
        <v>0</v>
      </c>
      <c r="D8" s="14"/>
      <c r="E8" s="3"/>
    </row>
    <row r="9" spans="1:5" ht="24.75">
      <c r="A9" s="24" t="s">
        <v>131</v>
      </c>
      <c r="B9" s="14"/>
      <c r="C9" s="14">
        <f>C5 * Parametry!B19 / 100</f>
        <v>0</v>
      </c>
      <c r="D9" s="14"/>
      <c r="E9" s="3"/>
    </row>
    <row r="10" spans="1:5">
      <c r="A10" s="8" t="s">
        <v>132</v>
      </c>
      <c r="B10" s="23">
        <f>B5 + B6</f>
        <v>0</v>
      </c>
      <c r="C10" s="23">
        <f>C5 + C7 + C8 + C9</f>
        <v>0</v>
      </c>
      <c r="D10" s="23"/>
      <c r="E10" s="3"/>
    </row>
    <row r="11" spans="1:5">
      <c r="A11" s="7" t="s">
        <v>133</v>
      </c>
      <c r="B11" s="14"/>
      <c r="C11" s="14">
        <f>(Rozpočet!G58) + (Rozpočet!I58)</f>
        <v>0</v>
      </c>
      <c r="D11" s="14"/>
      <c r="E11" s="3"/>
    </row>
    <row r="12" spans="1:5">
      <c r="A12" s="8" t="s">
        <v>50</v>
      </c>
      <c r="B12" s="23"/>
      <c r="C12" s="23">
        <f>C10 + C11</f>
        <v>0</v>
      </c>
      <c r="D12" s="23"/>
      <c r="E12" s="3"/>
    </row>
    <row r="13" spans="1:5">
      <c r="A13" s="7" t="s">
        <v>134</v>
      </c>
      <c r="B13" s="14"/>
      <c r="C13" s="14">
        <f>(Rozpočet!G32) + (Rozpočet!I32)</f>
        <v>0</v>
      </c>
      <c r="D13" s="14"/>
      <c r="E13" s="3"/>
    </row>
    <row r="14" spans="1:5">
      <c r="A14" s="7" t="s">
        <v>135</v>
      </c>
      <c r="B14" s="14"/>
      <c r="C14" s="14">
        <f>0 + 0</f>
        <v>0</v>
      </c>
      <c r="D14" s="14"/>
      <c r="E14" s="3"/>
    </row>
    <row r="15" spans="1:5">
      <c r="A15" s="7" t="s">
        <v>96</v>
      </c>
      <c r="B15" s="14"/>
      <c r="C15" s="14">
        <f>(Rozpočet!G43) + (Rozpočet!I43)</f>
        <v>0</v>
      </c>
      <c r="D15" s="14"/>
      <c r="E15" s="3"/>
    </row>
    <row r="16" spans="1:5">
      <c r="A16" s="7" t="s">
        <v>136</v>
      </c>
      <c r="B16" s="14"/>
      <c r="C16" s="14">
        <f>0 + 0</f>
        <v>0</v>
      </c>
      <c r="D16" s="14"/>
      <c r="E16" s="3"/>
    </row>
    <row r="17" spans="1:5">
      <c r="A17" s="6" t="s">
        <v>137</v>
      </c>
      <c r="B17" s="20">
        <f>B10</f>
        <v>0</v>
      </c>
      <c r="C17" s="20">
        <f>C12 + C13 + C14 + C15 + C16</f>
        <v>0</v>
      </c>
      <c r="D17" s="20"/>
      <c r="E17" s="3"/>
    </row>
    <row r="18" spans="1:5">
      <c r="A18" s="7" t="s">
        <v>9</v>
      </c>
      <c r="B18" s="14"/>
      <c r="C18" s="14"/>
      <c r="D18" s="14"/>
      <c r="E18" s="3"/>
    </row>
    <row r="19" spans="1:5" hidden="1">
      <c r="A19" s="6" t="s">
        <v>138</v>
      </c>
      <c r="B19" s="20"/>
      <c r="C19" s="20"/>
      <c r="D19" s="20"/>
      <c r="E19" s="3"/>
    </row>
    <row r="20" spans="1:5" ht="24.75" hidden="1">
      <c r="A20" s="24" t="s">
        <v>139</v>
      </c>
      <c r="B20" s="14"/>
      <c r="C20" s="14">
        <f>C10 * Parametry!B21 / 100</f>
        <v>0</v>
      </c>
      <c r="D20" s="14"/>
      <c r="E20" s="3"/>
    </row>
    <row r="21" spans="1:5" hidden="1">
      <c r="A21" s="7" t="s">
        <v>140</v>
      </c>
      <c r="B21" s="14"/>
      <c r="C21" s="14">
        <f>C10 * Parametry!B22 / 100</f>
        <v>0</v>
      </c>
      <c r="D21" s="14"/>
      <c r="E21" s="3"/>
    </row>
    <row r="22" spans="1:5" hidden="1">
      <c r="A22" s="6" t="s">
        <v>141</v>
      </c>
      <c r="B22" s="20"/>
      <c r="C22" s="20">
        <f>C20 + C21</f>
        <v>0</v>
      </c>
      <c r="D22" s="20"/>
      <c r="E22" s="3"/>
    </row>
    <row r="23" spans="1:5" ht="36.75" hidden="1">
      <c r="A23" s="24" t="s">
        <v>142</v>
      </c>
      <c r="B23" s="14"/>
      <c r="C23" s="14">
        <f>C3 * Parametry!B20 / 100</f>
        <v>0</v>
      </c>
      <c r="D23" s="14"/>
      <c r="E23" s="3"/>
    </row>
    <row r="24" spans="1:5" hidden="1">
      <c r="A24" s="7" t="s">
        <v>143</v>
      </c>
      <c r="B24" s="14"/>
      <c r="C24" s="14">
        <f>Parametry!B23 * Parametry!B26 * ((B17 + C17) * Parametry!B25)^Parametry!B24</f>
        <v>0</v>
      </c>
      <c r="D24" s="14"/>
      <c r="E24" s="3"/>
    </row>
    <row r="25" spans="1:5" hidden="1">
      <c r="A25" s="7" t="s">
        <v>9</v>
      </c>
      <c r="B25" s="14"/>
      <c r="C25" s="14"/>
      <c r="D25" s="14"/>
      <c r="E25" s="3"/>
    </row>
    <row r="26" spans="1:5">
      <c r="A26" s="4" t="s">
        <v>144</v>
      </c>
      <c r="B26" s="13"/>
      <c r="C26" s="13">
        <f>B17 + C17 + C22 + C23 + C24</f>
        <v>0</v>
      </c>
      <c r="D26" s="13"/>
      <c r="E26" s="3"/>
    </row>
    <row r="27" spans="1:5">
      <c r="A27" s="7" t="s">
        <v>159</v>
      </c>
      <c r="B27" s="14">
        <f>(SUM(Rozpočet!G5:G14,Rozpočet!G17:G27)+SUM(Rozpočet!G45:G56)+SUM(Rozpočet!G31)+SUM(Rozpočet!G34:G42)) + (SUM(Rozpočet!I5:I14,Rozpočet!I17:I27)+SUM(Rozpočet!I45:I56)+SUM(Rozpočet!I31)+SUM(Rozpočet!I34:I42)) + B6 + C7 + C8 + C9 + C22 + C23 + C24</f>
        <v>0</v>
      </c>
      <c r="C27" s="14">
        <f>B27 * Parametry!B29 / 100</f>
        <v>0</v>
      </c>
      <c r="D27" s="14"/>
      <c r="E27" s="3"/>
    </row>
    <row r="28" spans="1:5">
      <c r="A28" s="7" t="s">
        <v>145</v>
      </c>
      <c r="B28" s="14">
        <f>(SUM(Rozpočet!G6,Rozpočet!G8,Rozpočet!G13,Rozpočet!G18,Rozpočet!G21,Rozpočet!G26)+SUM(Rozpočet!G34,Rozpočet!G39,Rozpočet!G41)) + (SUM(Rozpočet!I6,Rozpočet!I8,Rozpočet!I13,Rozpočet!I18,Rozpočet!I21,Rozpočet!I26)+SUM(Rozpočet!I34,Rozpočet!I39,Rozpočet!I41))</f>
        <v>0</v>
      </c>
      <c r="C28" s="14">
        <f>B28 * Parametry!B30 / 100</f>
        <v>0</v>
      </c>
      <c r="D28" s="14"/>
      <c r="E28" s="3"/>
    </row>
    <row r="29" spans="1:5">
      <c r="A29" s="4" t="s">
        <v>146</v>
      </c>
      <c r="B29" s="13"/>
      <c r="C29" s="13">
        <f>C26 + C27 + C28</f>
        <v>0</v>
      </c>
      <c r="D29" s="13"/>
      <c r="E29" s="3"/>
    </row>
    <row r="30" spans="1:5">
      <c r="A30" s="7" t="s">
        <v>9</v>
      </c>
      <c r="B30" s="14"/>
      <c r="C30" s="14"/>
      <c r="D30" s="14"/>
      <c r="E30" s="3"/>
    </row>
    <row r="31" spans="1:5">
      <c r="A31" s="7" t="s">
        <v>147</v>
      </c>
      <c r="B31" s="14"/>
      <c r="C31" s="14">
        <f>C26 * Parametry!B27 / 100</f>
        <v>0</v>
      </c>
      <c r="D31" s="14"/>
      <c r="E31" s="3"/>
    </row>
    <row r="32" spans="1:5">
      <c r="A32" s="7" t="s">
        <v>147</v>
      </c>
      <c r="B32" s="14"/>
      <c r="C32" s="14">
        <f>C26 * Parametry!B28 / 100</f>
        <v>0</v>
      </c>
      <c r="D32" s="14"/>
      <c r="E32" s="3"/>
    </row>
    <row r="33" spans="1:5" ht="26.25">
      <c r="A33" s="6" t="s">
        <v>148</v>
      </c>
      <c r="B33" s="25" t="s">
        <v>47</v>
      </c>
      <c r="C33" s="25" t="s">
        <v>49</v>
      </c>
      <c r="D33" s="26" t="s">
        <v>149</v>
      </c>
      <c r="E33" s="3"/>
    </row>
    <row r="34" spans="1:5">
      <c r="A34" s="7" t="s">
        <v>55</v>
      </c>
      <c r="B34" s="14">
        <f>(Rozpočet!G29)</f>
        <v>0</v>
      </c>
      <c r="C34" s="14">
        <f>(Rozpočet!I29)</f>
        <v>0</v>
      </c>
      <c r="D34" s="14">
        <f>(Rozpočet!M29)</f>
        <v>9722</v>
      </c>
      <c r="E34" s="3"/>
    </row>
    <row r="35" spans="1:5">
      <c r="A35" s="7" t="s">
        <v>150</v>
      </c>
      <c r="B35" s="14">
        <f>(Rozpočet!G15)</f>
        <v>0</v>
      </c>
      <c r="C35" s="14">
        <f>(Rozpočet!I15)</f>
        <v>0</v>
      </c>
      <c r="D35" s="14">
        <f>(Rozpočet!M15)</f>
        <v>3892</v>
      </c>
      <c r="E35" s="3"/>
    </row>
    <row r="36" spans="1:5">
      <c r="A36" s="7" t="s">
        <v>151</v>
      </c>
      <c r="B36" s="14">
        <f>(Rozpočet!G28)</f>
        <v>0</v>
      </c>
      <c r="C36" s="14">
        <f>(Rozpočet!I28)</f>
        <v>0</v>
      </c>
      <c r="D36" s="14">
        <f>(Rozpočet!M28)</f>
        <v>5830</v>
      </c>
      <c r="E36" s="3"/>
    </row>
    <row r="37" spans="1:5">
      <c r="A37" s="7" t="s">
        <v>93</v>
      </c>
      <c r="B37" s="14">
        <f>(Rozpočet!G32)</f>
        <v>0</v>
      </c>
      <c r="C37" s="14">
        <f>(Rozpočet!I32)</f>
        <v>0</v>
      </c>
      <c r="D37" s="14">
        <f>(Rozpočet!M32)</f>
        <v>0</v>
      </c>
      <c r="E37" s="3"/>
    </row>
    <row r="38" spans="1:5">
      <c r="A38" s="7" t="s">
        <v>96</v>
      </c>
      <c r="B38" s="14">
        <f>(Rozpočet!G43)</f>
        <v>0</v>
      </c>
      <c r="C38" s="14">
        <f>(Rozpočet!I43)</f>
        <v>0</v>
      </c>
      <c r="D38" s="14">
        <f>(Rozpočet!M43)</f>
        <v>0</v>
      </c>
      <c r="E38" s="3"/>
    </row>
    <row r="39" spans="1:5">
      <c r="A39" s="7" t="s">
        <v>108</v>
      </c>
      <c r="B39" s="14">
        <f>(Rozpočet!G58)</f>
        <v>0</v>
      </c>
      <c r="C39" s="14">
        <f>(Rozpočet!I58)</f>
        <v>0</v>
      </c>
      <c r="D39" s="14">
        <f>(Rozpočet!M58)</f>
        <v>0</v>
      </c>
      <c r="E39" s="3"/>
    </row>
    <row r="40" spans="1:5">
      <c r="A40" s="7" t="s">
        <v>9</v>
      </c>
      <c r="B40" s="14"/>
      <c r="C40" s="14"/>
      <c r="D40" s="14"/>
      <c r="E40" s="3"/>
    </row>
    <row r="41" spans="1:5" hidden="1">
      <c r="A41" s="6" t="s">
        <v>152</v>
      </c>
      <c r="B41" s="25" t="s">
        <v>153</v>
      </c>
      <c r="C41" s="20"/>
      <c r="D41" s="20"/>
      <c r="E41" s="3"/>
    </row>
    <row r="42" spans="1:5" hidden="1">
      <c r="A42" s="7" t="s">
        <v>154</v>
      </c>
      <c r="B42" s="27"/>
      <c r="C42" s="14"/>
      <c r="D42" s="14"/>
      <c r="E42" s="3"/>
    </row>
    <row r="43" spans="1:5" hidden="1">
      <c r="A43" s="7" t="s">
        <v>155</v>
      </c>
      <c r="B43" s="27"/>
      <c r="C43" s="14"/>
      <c r="D43" s="14"/>
      <c r="E43" s="3"/>
    </row>
    <row r="44" spans="1:5" hidden="1">
      <c r="A44" s="7" t="s">
        <v>156</v>
      </c>
      <c r="B44" s="27"/>
      <c r="C44" s="14"/>
      <c r="D44" s="14"/>
      <c r="E44" s="3"/>
    </row>
    <row r="45" spans="1:5" hidden="1">
      <c r="A45" s="7" t="s">
        <v>157</v>
      </c>
      <c r="B45" s="27"/>
      <c r="C45" s="14"/>
      <c r="D45" s="14"/>
      <c r="E45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F56" sqref="F56"/>
    </sheetView>
  </sheetViews>
  <sheetFormatPr defaultRowHeight="15"/>
  <cols>
    <col min="1" max="1" width="10.140625" style="1" bestFit="1" customWidth="1"/>
    <col min="2" max="2" width="6.140625" style="1" bestFit="1" customWidth="1"/>
    <col min="3" max="3" width="46.28515625" style="29" customWidth="1"/>
    <col min="4" max="4" width="4" style="1" bestFit="1" customWidth="1"/>
    <col min="5" max="5" width="6.42578125" style="11" bestFit="1" customWidth="1"/>
    <col min="6" max="6" width="11.28515625" style="11" bestFit="1" customWidth="1"/>
    <col min="7" max="7" width="13.42578125" style="11" bestFit="1" customWidth="1"/>
    <col min="8" max="8" width="8.85546875" style="11" bestFit="1" customWidth="1"/>
    <col min="9" max="9" width="12.5703125" style="11" bestFit="1" customWidth="1"/>
    <col min="10" max="10" width="11.28515625" style="11" bestFit="1" customWidth="1"/>
    <col min="11" max="11" width="13.140625" style="11" bestFit="1" customWidth="1"/>
    <col min="12" max="12" width="8.7109375" style="11" hidden="1" customWidth="1"/>
    <col min="13" max="13" width="15" style="11" hidden="1" customWidth="1"/>
    <col min="16" max="16" width="0" style="10" hidden="1" customWidth="1"/>
  </cols>
  <sheetData>
    <row r="1" spans="1:15">
      <c r="A1" s="2" t="s">
        <v>43</v>
      </c>
      <c r="B1" s="2" t="s">
        <v>44</v>
      </c>
      <c r="C1" s="9" t="s">
        <v>0</v>
      </c>
      <c r="D1" s="2" t="s">
        <v>45</v>
      </c>
      <c r="E1" s="12" t="s">
        <v>46</v>
      </c>
      <c r="F1" s="12" t="s">
        <v>47</v>
      </c>
      <c r="G1" s="12" t="s">
        <v>48</v>
      </c>
      <c r="H1" s="12" t="s">
        <v>49</v>
      </c>
      <c r="I1" s="12" t="s">
        <v>50</v>
      </c>
      <c r="J1" s="12" t="s">
        <v>51</v>
      </c>
      <c r="K1" s="12" t="s">
        <v>52</v>
      </c>
      <c r="L1" s="12" t="s">
        <v>53</v>
      </c>
      <c r="M1" s="12" t="s">
        <v>54</v>
      </c>
      <c r="N1" s="3"/>
      <c r="O1" s="3"/>
    </row>
    <row r="2" spans="1:15">
      <c r="A2" s="4" t="s">
        <v>9</v>
      </c>
      <c r="B2" s="4" t="s">
        <v>9</v>
      </c>
      <c r="C2" s="28" t="s">
        <v>55</v>
      </c>
      <c r="D2" s="4" t="s">
        <v>9</v>
      </c>
      <c r="E2" s="13"/>
      <c r="F2" s="13"/>
      <c r="G2" s="13"/>
      <c r="H2" s="13"/>
      <c r="I2" s="13"/>
      <c r="J2" s="13"/>
      <c r="K2" s="13"/>
      <c r="L2" s="13"/>
      <c r="M2" s="13"/>
      <c r="N2" s="3"/>
      <c r="O2" s="3"/>
    </row>
    <row r="3" spans="1:15">
      <c r="A3" s="7" t="s">
        <v>9</v>
      </c>
      <c r="B3" s="7" t="s">
        <v>9</v>
      </c>
      <c r="C3" s="24" t="s">
        <v>9</v>
      </c>
      <c r="D3" s="7" t="s">
        <v>9</v>
      </c>
      <c r="E3" s="14"/>
      <c r="F3" s="14"/>
      <c r="G3" s="14"/>
      <c r="H3" s="14"/>
      <c r="I3" s="14"/>
      <c r="J3" s="14">
        <f>F3+H3</f>
        <v>0</v>
      </c>
      <c r="K3" s="14">
        <f>G3+I3</f>
        <v>0</v>
      </c>
      <c r="L3" s="14"/>
      <c r="M3" s="14"/>
      <c r="N3" s="3"/>
      <c r="O3" s="3"/>
    </row>
    <row r="4" spans="1:15">
      <c r="A4" s="6" t="s">
        <v>9</v>
      </c>
      <c r="B4" s="6" t="s">
        <v>9</v>
      </c>
      <c r="C4" s="5" t="s">
        <v>56</v>
      </c>
      <c r="D4" s="6" t="s">
        <v>9</v>
      </c>
      <c r="E4" s="15"/>
      <c r="F4" s="15"/>
      <c r="G4" s="15"/>
      <c r="H4" s="15"/>
      <c r="I4" s="15"/>
      <c r="J4" s="15"/>
      <c r="K4" s="15"/>
      <c r="L4" s="15"/>
      <c r="M4" s="15"/>
      <c r="N4" s="3"/>
      <c r="O4" s="3"/>
    </row>
    <row r="5" spans="1:15" ht="48.75">
      <c r="A5" s="7" t="s">
        <v>9</v>
      </c>
      <c r="B5" s="7" t="s">
        <v>57</v>
      </c>
      <c r="C5" s="24" t="s">
        <v>160</v>
      </c>
      <c r="D5" s="7" t="s">
        <v>58</v>
      </c>
      <c r="E5" s="14">
        <v>1</v>
      </c>
      <c r="F5" s="14">
        <v>0</v>
      </c>
      <c r="G5" s="14">
        <f>E5*F5</f>
        <v>0</v>
      </c>
      <c r="H5" s="14">
        <v>0</v>
      </c>
      <c r="I5" s="14">
        <f>E5*H5</f>
        <v>0</v>
      </c>
      <c r="J5" s="14">
        <f>F5+H5</f>
        <v>0</v>
      </c>
      <c r="K5" s="14">
        <f>G5+I5</f>
        <v>0</v>
      </c>
      <c r="L5" s="14">
        <v>558</v>
      </c>
      <c r="M5" s="14">
        <f>E5*L5</f>
        <v>558</v>
      </c>
      <c r="N5" s="3"/>
      <c r="O5" s="3"/>
    </row>
    <row r="6" spans="1:15">
      <c r="A6" s="16" t="s">
        <v>59</v>
      </c>
      <c r="B6" s="16" t="s">
        <v>9</v>
      </c>
      <c r="C6" s="19" t="s">
        <v>161</v>
      </c>
      <c r="D6" s="16" t="s">
        <v>9</v>
      </c>
      <c r="E6" s="17"/>
      <c r="F6" s="17"/>
      <c r="G6" s="17"/>
      <c r="H6" s="17"/>
      <c r="I6" s="17"/>
      <c r="J6" s="17"/>
      <c r="K6" s="17"/>
      <c r="L6" s="17"/>
      <c r="M6" s="17"/>
      <c r="N6" s="3"/>
      <c r="O6" s="3"/>
    </row>
    <row r="7" spans="1:15">
      <c r="A7" s="7" t="s">
        <v>60</v>
      </c>
      <c r="B7" s="7" t="s">
        <v>61</v>
      </c>
      <c r="C7" s="24" t="s">
        <v>62</v>
      </c>
      <c r="D7" s="7" t="s">
        <v>58</v>
      </c>
      <c r="E7" s="14">
        <v>24</v>
      </c>
      <c r="F7" s="14">
        <v>0</v>
      </c>
      <c r="G7" s="14">
        <f>E7*F7</f>
        <v>0</v>
      </c>
      <c r="H7" s="14">
        <v>0</v>
      </c>
      <c r="I7" s="14">
        <f>E7*H7</f>
        <v>0</v>
      </c>
      <c r="J7" s="14">
        <f>F7+H7</f>
        <v>0</v>
      </c>
      <c r="K7" s="14">
        <f>G7+I7</f>
        <v>0</v>
      </c>
      <c r="L7" s="18"/>
      <c r="M7" s="14">
        <f>E7*L7</f>
        <v>0</v>
      </c>
      <c r="N7" s="3"/>
      <c r="O7" s="3"/>
    </row>
    <row r="8" spans="1:15" ht="51.75">
      <c r="A8" s="16" t="s">
        <v>63</v>
      </c>
      <c r="B8" s="16" t="s">
        <v>9</v>
      </c>
      <c r="C8" s="19" t="s">
        <v>162</v>
      </c>
      <c r="D8" s="16" t="s">
        <v>9</v>
      </c>
      <c r="E8" s="17"/>
      <c r="F8" s="17"/>
      <c r="G8" s="17"/>
      <c r="H8" s="17"/>
      <c r="I8" s="17"/>
      <c r="J8" s="17"/>
      <c r="K8" s="17"/>
      <c r="L8" s="17"/>
      <c r="M8" s="17"/>
      <c r="N8" s="3"/>
      <c r="O8" s="3"/>
    </row>
    <row r="9" spans="1:15">
      <c r="A9" s="7" t="s">
        <v>64</v>
      </c>
      <c r="B9" s="7" t="s">
        <v>9</v>
      </c>
      <c r="C9" s="24" t="s">
        <v>65</v>
      </c>
      <c r="D9" s="7" t="s">
        <v>66</v>
      </c>
      <c r="E9" s="14">
        <v>8</v>
      </c>
      <c r="F9" s="14">
        <v>0</v>
      </c>
      <c r="G9" s="14">
        <f>E9*F9</f>
        <v>0</v>
      </c>
      <c r="H9" s="14">
        <v>0</v>
      </c>
      <c r="I9" s="14">
        <f>E9*H9</f>
        <v>0</v>
      </c>
      <c r="J9" s="14">
        <f t="shared" ref="J9:K12" si="0">F9+H9</f>
        <v>0</v>
      </c>
      <c r="K9" s="14">
        <f t="shared" si="0"/>
        <v>0</v>
      </c>
      <c r="L9" s="14">
        <v>19</v>
      </c>
      <c r="M9" s="14">
        <f>E9*L9</f>
        <v>152</v>
      </c>
      <c r="N9" s="3"/>
      <c r="O9" s="3"/>
    </row>
    <row r="10" spans="1:15">
      <c r="A10" s="7" t="s">
        <v>67</v>
      </c>
      <c r="B10" s="7" t="s">
        <v>9</v>
      </c>
      <c r="C10" s="24" t="s">
        <v>68</v>
      </c>
      <c r="D10" s="7" t="s">
        <v>66</v>
      </c>
      <c r="E10" s="14">
        <v>102</v>
      </c>
      <c r="F10" s="14">
        <v>0</v>
      </c>
      <c r="G10" s="14">
        <f>E10*F10</f>
        <v>0</v>
      </c>
      <c r="H10" s="14">
        <v>0</v>
      </c>
      <c r="I10" s="14">
        <f>E10*H10</f>
        <v>0</v>
      </c>
      <c r="J10" s="14">
        <f t="shared" si="0"/>
        <v>0</v>
      </c>
      <c r="K10" s="14">
        <f t="shared" si="0"/>
        <v>0</v>
      </c>
      <c r="L10" s="14">
        <v>29</v>
      </c>
      <c r="M10" s="14">
        <f>E10*L10</f>
        <v>2958</v>
      </c>
      <c r="N10" s="3"/>
      <c r="O10" s="3"/>
    </row>
    <row r="11" spans="1:15">
      <c r="A11" s="7" t="s">
        <v>69</v>
      </c>
      <c r="B11" s="7" t="s">
        <v>9</v>
      </c>
      <c r="C11" s="24" t="s">
        <v>70</v>
      </c>
      <c r="D11" s="7" t="s">
        <v>66</v>
      </c>
      <c r="E11" s="14">
        <v>1</v>
      </c>
      <c r="F11" s="14">
        <v>0</v>
      </c>
      <c r="G11" s="14">
        <f>E11*F11</f>
        <v>0</v>
      </c>
      <c r="H11" s="14">
        <v>0</v>
      </c>
      <c r="I11" s="14">
        <f>E11*H11</f>
        <v>0</v>
      </c>
      <c r="J11" s="14">
        <f t="shared" si="0"/>
        <v>0</v>
      </c>
      <c r="K11" s="14">
        <f t="shared" si="0"/>
        <v>0</v>
      </c>
      <c r="L11" s="14">
        <v>60</v>
      </c>
      <c r="M11" s="14">
        <f>E11*L11</f>
        <v>60</v>
      </c>
      <c r="N11" s="3"/>
      <c r="O11" s="3"/>
    </row>
    <row r="12" spans="1:15">
      <c r="A12" s="7" t="s">
        <v>71</v>
      </c>
      <c r="B12" s="7" t="s">
        <v>9</v>
      </c>
      <c r="C12" s="24" t="s">
        <v>72</v>
      </c>
      <c r="D12" s="7" t="s">
        <v>66</v>
      </c>
      <c r="E12" s="14">
        <v>2</v>
      </c>
      <c r="F12" s="14">
        <v>0</v>
      </c>
      <c r="G12" s="14">
        <f>E12*F12</f>
        <v>0</v>
      </c>
      <c r="H12" s="14">
        <v>0</v>
      </c>
      <c r="I12" s="14">
        <f>E12*H12</f>
        <v>0</v>
      </c>
      <c r="J12" s="14">
        <f t="shared" si="0"/>
        <v>0</v>
      </c>
      <c r="K12" s="14">
        <f t="shared" si="0"/>
        <v>0</v>
      </c>
      <c r="L12" s="14">
        <v>82</v>
      </c>
      <c r="M12" s="14">
        <f>E12*L12</f>
        <v>164</v>
      </c>
      <c r="N12" s="3"/>
      <c r="O12" s="3"/>
    </row>
    <row r="13" spans="1:15" ht="39">
      <c r="A13" s="16" t="s">
        <v>73</v>
      </c>
      <c r="B13" s="16" t="s">
        <v>9</v>
      </c>
      <c r="C13" s="19" t="s">
        <v>163</v>
      </c>
      <c r="D13" s="16" t="s">
        <v>9</v>
      </c>
      <c r="E13" s="17"/>
      <c r="F13" s="17"/>
      <c r="G13" s="17"/>
      <c r="H13" s="17"/>
      <c r="I13" s="17"/>
      <c r="J13" s="17"/>
      <c r="K13" s="17"/>
      <c r="L13" s="17"/>
      <c r="M13" s="17"/>
      <c r="N13" s="3"/>
      <c r="O13" s="3"/>
    </row>
    <row r="14" spans="1:15">
      <c r="A14" s="7" t="s">
        <v>74</v>
      </c>
      <c r="B14" s="7" t="s">
        <v>9</v>
      </c>
      <c r="C14" s="24" t="s">
        <v>75</v>
      </c>
      <c r="D14" s="7" t="s">
        <v>76</v>
      </c>
      <c r="E14" s="14">
        <v>2.5999999999999999E-2</v>
      </c>
      <c r="F14" s="14">
        <f>SUM(G5:G12)</f>
        <v>0</v>
      </c>
      <c r="G14" s="14">
        <f>E14*F14</f>
        <v>0</v>
      </c>
      <c r="H14" s="14">
        <v>0</v>
      </c>
      <c r="I14" s="14">
        <f>E14*H14</f>
        <v>0</v>
      </c>
      <c r="J14" s="14">
        <f>F14+H14</f>
        <v>0</v>
      </c>
      <c r="K14" s="14">
        <f>G14+I14</f>
        <v>0</v>
      </c>
      <c r="L14" s="18"/>
      <c r="M14" s="18">
        <f>E14*L14</f>
        <v>0</v>
      </c>
      <c r="N14" s="3"/>
      <c r="O14" s="3"/>
    </row>
    <row r="15" spans="1:15">
      <c r="A15" s="6" t="s">
        <v>9</v>
      </c>
      <c r="B15" s="6" t="s">
        <v>9</v>
      </c>
      <c r="C15" s="5" t="s">
        <v>77</v>
      </c>
      <c r="D15" s="6" t="s">
        <v>9</v>
      </c>
      <c r="E15" s="15"/>
      <c r="F15" s="15"/>
      <c r="G15" s="20">
        <f>SUM(G5:G14)</f>
        <v>0</v>
      </c>
      <c r="H15" s="15"/>
      <c r="I15" s="20">
        <f>SUM(I5:I14)</f>
        <v>0</v>
      </c>
      <c r="J15" s="15"/>
      <c r="K15" s="20">
        <f>SUM(K5:K14)</f>
        <v>0</v>
      </c>
      <c r="L15" s="15"/>
      <c r="M15" s="20">
        <f>SUM(M5:M14)</f>
        <v>3892</v>
      </c>
      <c r="N15" s="3"/>
      <c r="O15" s="3"/>
    </row>
    <row r="16" spans="1:15">
      <c r="A16" s="6" t="s">
        <v>9</v>
      </c>
      <c r="B16" s="6" t="s">
        <v>9</v>
      </c>
      <c r="C16" s="5" t="s">
        <v>78</v>
      </c>
      <c r="D16" s="6" t="s">
        <v>9</v>
      </c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</row>
    <row r="17" spans="1:15" ht="48.75">
      <c r="A17" s="7" t="s">
        <v>9</v>
      </c>
      <c r="B17" s="7" t="s">
        <v>79</v>
      </c>
      <c r="C17" s="24" t="s">
        <v>164</v>
      </c>
      <c r="D17" s="7" t="s">
        <v>58</v>
      </c>
      <c r="E17" s="14">
        <v>1</v>
      </c>
      <c r="F17" s="14">
        <v>0</v>
      </c>
      <c r="G17" s="14">
        <f>E17*F17</f>
        <v>0</v>
      </c>
      <c r="H17" s="14">
        <v>0</v>
      </c>
      <c r="I17" s="14">
        <f>E17*H17</f>
        <v>0</v>
      </c>
      <c r="J17" s="14">
        <f>F17+H17</f>
        <v>0</v>
      </c>
      <c r="K17" s="14">
        <f>G17+I17</f>
        <v>0</v>
      </c>
      <c r="L17" s="14">
        <v>1033</v>
      </c>
      <c r="M17" s="14">
        <f>E17*L17</f>
        <v>1033</v>
      </c>
      <c r="N17" s="3"/>
      <c r="O17" s="3"/>
    </row>
    <row r="18" spans="1:15">
      <c r="A18" s="16" t="s">
        <v>80</v>
      </c>
      <c r="B18" s="16" t="s">
        <v>9</v>
      </c>
      <c r="C18" s="19" t="s">
        <v>165</v>
      </c>
      <c r="D18" s="16" t="s">
        <v>9</v>
      </c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</row>
    <row r="19" spans="1:15">
      <c r="A19" s="7" t="s">
        <v>60</v>
      </c>
      <c r="B19" s="7" t="s">
        <v>61</v>
      </c>
      <c r="C19" s="24" t="s">
        <v>81</v>
      </c>
      <c r="D19" s="7" t="s">
        <v>58</v>
      </c>
      <c r="E19" s="14">
        <v>24</v>
      </c>
      <c r="F19" s="14">
        <v>0</v>
      </c>
      <c r="G19" s="14">
        <f>E19*F19</f>
        <v>0</v>
      </c>
      <c r="H19" s="14">
        <v>0</v>
      </c>
      <c r="I19" s="14">
        <f>E19*H19</f>
        <v>0</v>
      </c>
      <c r="J19" s="14">
        <f>F19+H19</f>
        <v>0</v>
      </c>
      <c r="K19" s="14">
        <f>G19+I19</f>
        <v>0</v>
      </c>
      <c r="L19" s="14"/>
      <c r="M19" s="14">
        <f>E19*L19</f>
        <v>0</v>
      </c>
      <c r="N19" s="3"/>
      <c r="O19" s="3"/>
    </row>
    <row r="20" spans="1:15">
      <c r="A20" s="7" t="s">
        <v>82</v>
      </c>
      <c r="B20" s="7" t="s">
        <v>83</v>
      </c>
      <c r="C20" s="24" t="s">
        <v>84</v>
      </c>
      <c r="D20" s="7" t="s">
        <v>58</v>
      </c>
      <c r="E20" s="14">
        <v>24</v>
      </c>
      <c r="F20" s="14">
        <v>0</v>
      </c>
      <c r="G20" s="14">
        <f>E20*F20</f>
        <v>0</v>
      </c>
      <c r="H20" s="14">
        <v>0</v>
      </c>
      <c r="I20" s="14">
        <f>E20*H20</f>
        <v>0</v>
      </c>
      <c r="J20" s="14">
        <f>F20+H20</f>
        <v>0</v>
      </c>
      <c r="K20" s="14">
        <f>G20+I20</f>
        <v>0</v>
      </c>
      <c r="L20" s="18"/>
      <c r="M20" s="18">
        <f>E20*L20</f>
        <v>0</v>
      </c>
      <c r="N20" s="3"/>
      <c r="O20" s="3"/>
    </row>
    <row r="21" spans="1:15" ht="51.75">
      <c r="A21" s="16" t="s">
        <v>63</v>
      </c>
      <c r="B21" s="16" t="s">
        <v>9</v>
      </c>
      <c r="C21" s="19" t="s">
        <v>162</v>
      </c>
      <c r="D21" s="16" t="s">
        <v>9</v>
      </c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</row>
    <row r="22" spans="1:15">
      <c r="A22" s="7" t="s">
        <v>85</v>
      </c>
      <c r="B22" s="7" t="s">
        <v>9</v>
      </c>
      <c r="C22" s="24" t="s">
        <v>86</v>
      </c>
      <c r="D22" s="7" t="s">
        <v>66</v>
      </c>
      <c r="E22" s="14">
        <v>43</v>
      </c>
      <c r="F22" s="14">
        <v>0</v>
      </c>
      <c r="G22" s="14">
        <f>E22*F22</f>
        <v>0</v>
      </c>
      <c r="H22" s="14">
        <v>0</v>
      </c>
      <c r="I22" s="14">
        <f>E22*H22</f>
        <v>0</v>
      </c>
      <c r="J22" s="14">
        <f t="shared" ref="J22:K25" si="1">F22+H22</f>
        <v>0</v>
      </c>
      <c r="K22" s="14">
        <f t="shared" si="1"/>
        <v>0</v>
      </c>
      <c r="L22" s="14">
        <v>29</v>
      </c>
      <c r="M22" s="14">
        <f>E22*L22</f>
        <v>1247</v>
      </c>
      <c r="N22" s="3"/>
      <c r="O22" s="3"/>
    </row>
    <row r="23" spans="1:15">
      <c r="A23" s="7" t="s">
        <v>87</v>
      </c>
      <c r="B23" s="7" t="s">
        <v>9</v>
      </c>
      <c r="C23" s="24" t="s">
        <v>88</v>
      </c>
      <c r="D23" s="7" t="s">
        <v>66</v>
      </c>
      <c r="E23" s="14">
        <v>75</v>
      </c>
      <c r="F23" s="14">
        <v>0</v>
      </c>
      <c r="G23" s="14">
        <f>E23*F23</f>
        <v>0</v>
      </c>
      <c r="H23" s="14">
        <v>0</v>
      </c>
      <c r="I23" s="14">
        <f>E23*H23</f>
        <v>0</v>
      </c>
      <c r="J23" s="14">
        <f t="shared" si="1"/>
        <v>0</v>
      </c>
      <c r="K23" s="14">
        <f t="shared" si="1"/>
        <v>0</v>
      </c>
      <c r="L23" s="14">
        <v>38</v>
      </c>
      <c r="M23" s="14">
        <f>E23*L23</f>
        <v>2850</v>
      </c>
      <c r="N23" s="3"/>
      <c r="O23" s="3"/>
    </row>
    <row r="24" spans="1:15">
      <c r="A24" s="7" t="s">
        <v>69</v>
      </c>
      <c r="B24" s="7" t="s">
        <v>9</v>
      </c>
      <c r="C24" s="24" t="s">
        <v>70</v>
      </c>
      <c r="D24" s="7" t="s">
        <v>66</v>
      </c>
      <c r="E24" s="14">
        <v>2</v>
      </c>
      <c r="F24" s="14">
        <v>0</v>
      </c>
      <c r="G24" s="14">
        <f>E24*F24</f>
        <v>0</v>
      </c>
      <c r="H24" s="14">
        <v>0</v>
      </c>
      <c r="I24" s="14">
        <f>E24*H24</f>
        <v>0</v>
      </c>
      <c r="J24" s="14">
        <f t="shared" si="1"/>
        <v>0</v>
      </c>
      <c r="K24" s="14">
        <f t="shared" si="1"/>
        <v>0</v>
      </c>
      <c r="L24" s="14">
        <v>60</v>
      </c>
      <c r="M24" s="14">
        <f>E24*L24</f>
        <v>120</v>
      </c>
      <c r="N24" s="3"/>
      <c r="O24" s="3"/>
    </row>
    <row r="25" spans="1:15">
      <c r="A25" s="7" t="s">
        <v>89</v>
      </c>
      <c r="B25" s="7" t="s">
        <v>9</v>
      </c>
      <c r="C25" s="24" t="s">
        <v>90</v>
      </c>
      <c r="D25" s="7" t="s">
        <v>66</v>
      </c>
      <c r="E25" s="14">
        <v>5</v>
      </c>
      <c r="F25" s="14">
        <v>0</v>
      </c>
      <c r="G25" s="14">
        <f>E25*F25</f>
        <v>0</v>
      </c>
      <c r="H25" s="14">
        <v>0</v>
      </c>
      <c r="I25" s="14">
        <f>E25*H25</f>
        <v>0</v>
      </c>
      <c r="J25" s="14">
        <f t="shared" si="1"/>
        <v>0</v>
      </c>
      <c r="K25" s="14">
        <f t="shared" si="1"/>
        <v>0</v>
      </c>
      <c r="L25" s="14">
        <v>116</v>
      </c>
      <c r="M25" s="14">
        <f>E25*L25</f>
        <v>580</v>
      </c>
      <c r="N25" s="3"/>
      <c r="O25" s="3"/>
    </row>
    <row r="26" spans="1:15" ht="39">
      <c r="A26" s="16" t="s">
        <v>73</v>
      </c>
      <c r="B26" s="16" t="s">
        <v>9</v>
      </c>
      <c r="C26" s="19" t="s">
        <v>163</v>
      </c>
      <c r="D26" s="16" t="s">
        <v>9</v>
      </c>
      <c r="E26" s="21"/>
      <c r="F26" s="21"/>
      <c r="G26" s="21"/>
      <c r="H26" s="21"/>
      <c r="I26" s="21"/>
      <c r="J26" s="21"/>
      <c r="K26" s="21"/>
      <c r="L26" s="21"/>
      <c r="M26" s="21"/>
      <c r="N26" s="3"/>
      <c r="O26" s="3"/>
    </row>
    <row r="27" spans="1:15">
      <c r="A27" s="7" t="s">
        <v>74</v>
      </c>
      <c r="B27" s="7" t="s">
        <v>9</v>
      </c>
      <c r="C27" s="24" t="s">
        <v>75</v>
      </c>
      <c r="D27" s="7" t="s">
        <v>76</v>
      </c>
      <c r="E27" s="14">
        <v>2.5999999999999999E-2</v>
      </c>
      <c r="F27" s="14">
        <f>SUM(G17:G25)</f>
        <v>0</v>
      </c>
      <c r="G27" s="14">
        <f>E27*F27</f>
        <v>0</v>
      </c>
      <c r="H27" s="14">
        <v>0</v>
      </c>
      <c r="I27" s="14">
        <f>E27*H27</f>
        <v>0</v>
      </c>
      <c r="J27" s="14">
        <f>F27+H27</f>
        <v>0</v>
      </c>
      <c r="K27" s="14">
        <f>G27+I27</f>
        <v>0</v>
      </c>
      <c r="L27" s="14">
        <v>0</v>
      </c>
      <c r="M27" s="14">
        <f>E27*L27</f>
        <v>0</v>
      </c>
      <c r="N27" s="3"/>
      <c r="O27" s="3"/>
    </row>
    <row r="28" spans="1:15">
      <c r="A28" s="6" t="s">
        <v>9</v>
      </c>
      <c r="B28" s="6" t="s">
        <v>9</v>
      </c>
      <c r="C28" s="5" t="s">
        <v>91</v>
      </c>
      <c r="D28" s="6" t="s">
        <v>9</v>
      </c>
      <c r="E28" s="15"/>
      <c r="F28" s="15"/>
      <c r="G28" s="20">
        <f>SUM(G17:G27)</f>
        <v>0</v>
      </c>
      <c r="H28" s="15"/>
      <c r="I28" s="20">
        <f>SUM(I17:I27)</f>
        <v>0</v>
      </c>
      <c r="J28" s="15"/>
      <c r="K28" s="20">
        <f>SUM(K17:K27)</f>
        <v>0</v>
      </c>
      <c r="L28" s="15"/>
      <c r="M28" s="20">
        <f>SUM(M17:M27)</f>
        <v>5830</v>
      </c>
      <c r="N28" s="3"/>
      <c r="O28" s="3"/>
    </row>
    <row r="29" spans="1:15">
      <c r="A29" s="4" t="s">
        <v>9</v>
      </c>
      <c r="B29" s="4" t="s">
        <v>9</v>
      </c>
      <c r="C29" s="28" t="s">
        <v>92</v>
      </c>
      <c r="D29" s="4" t="s">
        <v>9</v>
      </c>
      <c r="E29" s="13"/>
      <c r="F29" s="13"/>
      <c r="G29" s="13">
        <f>SUM(G3,G5:G14,G17:G27)</f>
        <v>0</v>
      </c>
      <c r="H29" s="13"/>
      <c r="I29" s="13">
        <f>SUM(I3,I5:I14,I17:I27)</f>
        <v>0</v>
      </c>
      <c r="J29" s="13"/>
      <c r="K29" s="13">
        <f>SUM(K3,K5:K14,K17:K27)</f>
        <v>0</v>
      </c>
      <c r="L29" s="13"/>
      <c r="M29" s="13">
        <f>SUM(M3,M5:M14,M17:M27)</f>
        <v>9722</v>
      </c>
      <c r="N29" s="3"/>
      <c r="O29" s="3"/>
    </row>
    <row r="30" spans="1:15">
      <c r="A30" s="4" t="s">
        <v>9</v>
      </c>
      <c r="B30" s="4" t="s">
        <v>9</v>
      </c>
      <c r="C30" s="28" t="s">
        <v>93</v>
      </c>
      <c r="D30" s="4" t="s">
        <v>9</v>
      </c>
      <c r="E30" s="22"/>
      <c r="F30" s="22"/>
      <c r="G30" s="22"/>
      <c r="H30" s="22"/>
      <c r="I30" s="22"/>
      <c r="J30" s="22"/>
      <c r="K30" s="22"/>
      <c r="L30" s="22"/>
      <c r="M30" s="22"/>
      <c r="N30" s="3"/>
      <c r="O30" s="3"/>
    </row>
    <row r="31" spans="1:15">
      <c r="A31" s="7" t="s">
        <v>9</v>
      </c>
      <c r="B31" s="7" t="s">
        <v>9</v>
      </c>
      <c r="C31" s="24" t="s">
        <v>94</v>
      </c>
      <c r="D31" s="7" t="s">
        <v>58</v>
      </c>
      <c r="E31" s="14">
        <v>1</v>
      </c>
      <c r="F31" s="14">
        <v>0</v>
      </c>
      <c r="G31" s="14">
        <f>E31*F31</f>
        <v>0</v>
      </c>
      <c r="H31" s="18"/>
      <c r="I31" s="14">
        <f>E31*H31</f>
        <v>0</v>
      </c>
      <c r="J31" s="14">
        <f>F31+H31</f>
        <v>0</v>
      </c>
      <c r="K31" s="14">
        <f>G31+I31</f>
        <v>0</v>
      </c>
      <c r="L31" s="18"/>
      <c r="M31" s="14">
        <f>E31*L31</f>
        <v>0</v>
      </c>
      <c r="N31" s="3"/>
      <c r="O31" s="3"/>
    </row>
    <row r="32" spans="1:15">
      <c r="A32" s="4" t="s">
        <v>9</v>
      </c>
      <c r="B32" s="4" t="s">
        <v>9</v>
      </c>
      <c r="C32" s="28" t="s">
        <v>95</v>
      </c>
      <c r="D32" s="4" t="s">
        <v>9</v>
      </c>
      <c r="E32" s="22"/>
      <c r="F32" s="22"/>
      <c r="G32" s="13">
        <f>SUM(G31:G31)</f>
        <v>0</v>
      </c>
      <c r="H32" s="22"/>
      <c r="I32" s="13">
        <f>SUM(I31:I31)</f>
        <v>0</v>
      </c>
      <c r="J32" s="22"/>
      <c r="K32" s="13">
        <f>SUM(K31:K31)</f>
        <v>0</v>
      </c>
      <c r="L32" s="22"/>
      <c r="M32" s="13">
        <f>SUM(M31:M31)</f>
        <v>0</v>
      </c>
      <c r="N32" s="3"/>
      <c r="O32" s="3"/>
    </row>
    <row r="33" spans="1:15">
      <c r="A33" s="4" t="s">
        <v>9</v>
      </c>
      <c r="B33" s="4" t="s">
        <v>9</v>
      </c>
      <c r="C33" s="28" t="s">
        <v>96</v>
      </c>
      <c r="D33" s="4" t="s">
        <v>9</v>
      </c>
      <c r="E33" s="22"/>
      <c r="F33" s="22"/>
      <c r="G33" s="22"/>
      <c r="H33" s="22"/>
      <c r="I33" s="22"/>
      <c r="J33" s="22"/>
      <c r="K33" s="22"/>
      <c r="L33" s="22"/>
      <c r="M33" s="22"/>
      <c r="N33" s="3"/>
      <c r="O33" s="3"/>
    </row>
    <row r="34" spans="1:15" ht="39">
      <c r="A34" s="16" t="s">
        <v>97</v>
      </c>
      <c r="B34" s="16" t="s">
        <v>9</v>
      </c>
      <c r="C34" s="19" t="s">
        <v>166</v>
      </c>
      <c r="D34" s="16" t="s">
        <v>9</v>
      </c>
      <c r="E34" s="17"/>
      <c r="F34" s="17"/>
      <c r="G34" s="17"/>
      <c r="H34" s="17"/>
      <c r="I34" s="17"/>
      <c r="J34" s="17"/>
      <c r="K34" s="17"/>
      <c r="L34" s="17"/>
      <c r="M34" s="17"/>
      <c r="N34" s="3"/>
      <c r="O34" s="3"/>
    </row>
    <row r="35" spans="1:15">
      <c r="A35" s="7" t="s">
        <v>98</v>
      </c>
      <c r="B35" s="7" t="s">
        <v>99</v>
      </c>
      <c r="C35" s="24" t="s">
        <v>100</v>
      </c>
      <c r="D35" s="7" t="s">
        <v>101</v>
      </c>
      <c r="E35" s="14">
        <v>36</v>
      </c>
      <c r="F35" s="14">
        <v>0</v>
      </c>
      <c r="G35" s="14">
        <f>E35*F35</f>
        <v>0</v>
      </c>
      <c r="H35" s="14">
        <v>0</v>
      </c>
      <c r="I35" s="14">
        <f>E35*H35</f>
        <v>0</v>
      </c>
      <c r="J35" s="14">
        <f t="shared" ref="J35:K38" si="2">F35+H35</f>
        <v>0</v>
      </c>
      <c r="K35" s="14">
        <f t="shared" si="2"/>
        <v>0</v>
      </c>
      <c r="L35" s="18"/>
      <c r="M35" s="14">
        <f>E35*L35</f>
        <v>0</v>
      </c>
      <c r="N35" s="3"/>
      <c r="O35" s="3"/>
    </row>
    <row r="36" spans="1:15">
      <c r="A36" s="7" t="s">
        <v>98</v>
      </c>
      <c r="B36" s="7" t="s">
        <v>102</v>
      </c>
      <c r="C36" s="24" t="s">
        <v>100</v>
      </c>
      <c r="D36" s="7" t="s">
        <v>101</v>
      </c>
      <c r="E36" s="14">
        <v>194</v>
      </c>
      <c r="F36" s="14">
        <v>0</v>
      </c>
      <c r="G36" s="14">
        <f>E36*F36</f>
        <v>0</v>
      </c>
      <c r="H36" s="14">
        <v>0</v>
      </c>
      <c r="I36" s="14">
        <f>E36*H36</f>
        <v>0</v>
      </c>
      <c r="J36" s="14">
        <f t="shared" si="2"/>
        <v>0</v>
      </c>
      <c r="K36" s="14">
        <f t="shared" si="2"/>
        <v>0</v>
      </c>
      <c r="L36" s="18"/>
      <c r="M36" s="14">
        <f>E36*L36</f>
        <v>0</v>
      </c>
      <c r="N36" s="3"/>
      <c r="O36" s="3"/>
    </row>
    <row r="37" spans="1:15">
      <c r="A37" s="7" t="s">
        <v>98</v>
      </c>
      <c r="B37" s="7" t="s">
        <v>103</v>
      </c>
      <c r="C37" s="24" t="s">
        <v>100</v>
      </c>
      <c r="D37" s="7" t="s">
        <v>101</v>
      </c>
      <c r="E37" s="14">
        <v>14</v>
      </c>
      <c r="F37" s="14">
        <v>0</v>
      </c>
      <c r="G37" s="14">
        <f>E37*F37</f>
        <v>0</v>
      </c>
      <c r="H37" s="14">
        <v>0</v>
      </c>
      <c r="I37" s="14">
        <f>E37*H37</f>
        <v>0</v>
      </c>
      <c r="J37" s="14">
        <f t="shared" si="2"/>
        <v>0</v>
      </c>
      <c r="K37" s="14">
        <f t="shared" si="2"/>
        <v>0</v>
      </c>
      <c r="L37" s="18"/>
      <c r="M37" s="14">
        <f>E37*L37</f>
        <v>0</v>
      </c>
      <c r="N37" s="3"/>
      <c r="O37" s="3"/>
    </row>
    <row r="38" spans="1:15">
      <c r="A38" s="7" t="s">
        <v>98</v>
      </c>
      <c r="B38" s="7" t="s">
        <v>103</v>
      </c>
      <c r="C38" s="24" t="s">
        <v>100</v>
      </c>
      <c r="D38" s="7" t="s">
        <v>101</v>
      </c>
      <c r="E38" s="14">
        <v>325</v>
      </c>
      <c r="F38" s="14">
        <v>0</v>
      </c>
      <c r="G38" s="14">
        <f>E38*F38</f>
        <v>0</v>
      </c>
      <c r="H38" s="14">
        <v>0</v>
      </c>
      <c r="I38" s="14">
        <f>E38*H38</f>
        <v>0</v>
      </c>
      <c r="J38" s="14">
        <f t="shared" si="2"/>
        <v>0</v>
      </c>
      <c r="K38" s="14">
        <f t="shared" si="2"/>
        <v>0</v>
      </c>
      <c r="L38" s="18"/>
      <c r="M38" s="14">
        <f>E38*L38</f>
        <v>0</v>
      </c>
      <c r="N38" s="3"/>
      <c r="O38" s="3"/>
    </row>
    <row r="39" spans="1:15">
      <c r="A39" s="16" t="s">
        <v>104</v>
      </c>
      <c r="B39" s="16" t="s">
        <v>9</v>
      </c>
      <c r="C39" s="19" t="s">
        <v>168</v>
      </c>
      <c r="D39" s="16" t="s">
        <v>9</v>
      </c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</row>
    <row r="40" spans="1:15">
      <c r="A40" s="7" t="s">
        <v>105</v>
      </c>
      <c r="B40" s="7" t="s">
        <v>9</v>
      </c>
      <c r="C40" s="24" t="s">
        <v>106</v>
      </c>
      <c r="D40" s="7" t="s">
        <v>101</v>
      </c>
      <c r="E40" s="14">
        <v>424</v>
      </c>
      <c r="F40" s="14">
        <v>0</v>
      </c>
      <c r="G40" s="14">
        <f>E40*F40</f>
        <v>0</v>
      </c>
      <c r="H40" s="14">
        <v>0</v>
      </c>
      <c r="I40" s="14">
        <f>E40*H40</f>
        <v>0</v>
      </c>
      <c r="J40" s="14">
        <f>F40+H40</f>
        <v>0</v>
      </c>
      <c r="K40" s="14">
        <f>G40+I40</f>
        <v>0</v>
      </c>
      <c r="L40" s="18"/>
      <c r="M40" s="14">
        <f>E40*L40</f>
        <v>0</v>
      </c>
      <c r="N40" s="3"/>
      <c r="O40" s="3"/>
    </row>
    <row r="41" spans="1:15" ht="26.25">
      <c r="A41" s="16" t="s">
        <v>73</v>
      </c>
      <c r="B41" s="16" t="s">
        <v>9</v>
      </c>
      <c r="C41" s="19" t="s">
        <v>167</v>
      </c>
      <c r="D41" s="16" t="s">
        <v>9</v>
      </c>
      <c r="E41" s="21"/>
      <c r="F41" s="21"/>
      <c r="G41" s="21"/>
      <c r="H41" s="21"/>
      <c r="I41" s="21"/>
      <c r="J41" s="21"/>
      <c r="K41" s="21"/>
      <c r="L41" s="21"/>
      <c r="M41" s="21"/>
      <c r="N41" s="3"/>
      <c r="O41" s="3"/>
    </row>
    <row r="42" spans="1:15">
      <c r="A42" s="7" t="s">
        <v>74</v>
      </c>
      <c r="B42" s="7" t="s">
        <v>9</v>
      </c>
      <c r="C42" s="24" t="s">
        <v>75</v>
      </c>
      <c r="D42" s="7" t="s">
        <v>76</v>
      </c>
      <c r="E42" s="14">
        <v>2.5999999999999999E-2</v>
      </c>
      <c r="F42" s="14">
        <f>SUM(G35:G40)</f>
        <v>0</v>
      </c>
      <c r="G42" s="14">
        <f>E42*F42</f>
        <v>0</v>
      </c>
      <c r="H42" s="14">
        <v>0</v>
      </c>
      <c r="I42" s="14">
        <f>E42*H42</f>
        <v>0</v>
      </c>
      <c r="J42" s="14">
        <f>F42+H42</f>
        <v>0</v>
      </c>
      <c r="K42" s="14">
        <f>G42+I42</f>
        <v>0</v>
      </c>
      <c r="L42" s="14">
        <v>0</v>
      </c>
      <c r="M42" s="14">
        <f>E42*L42</f>
        <v>0</v>
      </c>
      <c r="N42" s="3"/>
      <c r="O42" s="3"/>
    </row>
    <row r="43" spans="1:15">
      <c r="A43" s="4" t="s">
        <v>9</v>
      </c>
      <c r="B43" s="4" t="s">
        <v>9</v>
      </c>
      <c r="C43" s="28" t="s">
        <v>107</v>
      </c>
      <c r="D43" s="4" t="s">
        <v>9</v>
      </c>
      <c r="E43" s="22"/>
      <c r="F43" s="22"/>
      <c r="G43" s="13">
        <f>SUM(G34:G42)</f>
        <v>0</v>
      </c>
      <c r="H43" s="22"/>
      <c r="I43" s="13">
        <f>SUM(I34:I42)</f>
        <v>0</v>
      </c>
      <c r="J43" s="22"/>
      <c r="K43" s="13">
        <f>SUM(K34:K42)</f>
        <v>0</v>
      </c>
      <c r="L43" s="22"/>
      <c r="M43" s="13">
        <f>SUM(M34:M42)</f>
        <v>0</v>
      </c>
      <c r="N43" s="3"/>
      <c r="O43" s="3"/>
    </row>
    <row r="44" spans="1:15">
      <c r="A44" s="4" t="s">
        <v>9</v>
      </c>
      <c r="B44" s="4" t="s">
        <v>9</v>
      </c>
      <c r="C44" s="28" t="s">
        <v>108</v>
      </c>
      <c r="D44" s="4" t="s">
        <v>9</v>
      </c>
      <c r="E44" s="13"/>
      <c r="F44" s="13"/>
      <c r="G44" s="13"/>
      <c r="H44" s="13"/>
      <c r="I44" s="13"/>
      <c r="J44" s="13"/>
      <c r="K44" s="13"/>
      <c r="L44" s="13"/>
      <c r="M44" s="13"/>
      <c r="N44" s="3"/>
      <c r="O44" s="3"/>
    </row>
    <row r="45" spans="1:15" ht="48.75">
      <c r="A45" s="7" t="s">
        <v>9</v>
      </c>
      <c r="B45" s="7" t="s">
        <v>9</v>
      </c>
      <c r="C45" s="24" t="s">
        <v>109</v>
      </c>
      <c r="D45" s="7" t="s">
        <v>110</v>
      </c>
      <c r="E45" s="14">
        <v>16</v>
      </c>
      <c r="F45" s="14">
        <v>0</v>
      </c>
      <c r="G45" s="14">
        <f t="shared" ref="G45:G56" si="3">E45*F45</f>
        <v>0</v>
      </c>
      <c r="H45" s="14">
        <v>0</v>
      </c>
      <c r="I45" s="14">
        <f t="shared" ref="I45:I56" si="4">E45*H45</f>
        <v>0</v>
      </c>
      <c r="J45" s="14">
        <f t="shared" ref="J45:J57" si="5">F45+H45</f>
        <v>0</v>
      </c>
      <c r="K45" s="14">
        <f t="shared" ref="K45:K57" si="6">G45+I45</f>
        <v>0</v>
      </c>
      <c r="L45" s="14">
        <v>0</v>
      </c>
      <c r="M45" s="14">
        <f t="shared" ref="M45:M56" si="7">E45*L45</f>
        <v>0</v>
      </c>
      <c r="N45" s="3"/>
      <c r="O45" s="3"/>
    </row>
    <row r="46" spans="1:15">
      <c r="A46" s="7" t="s">
        <v>9</v>
      </c>
      <c r="B46" s="7" t="s">
        <v>9</v>
      </c>
      <c r="C46" s="24" t="s">
        <v>111</v>
      </c>
      <c r="D46" s="7" t="s">
        <v>110</v>
      </c>
      <c r="E46" s="14">
        <v>72</v>
      </c>
      <c r="F46" s="14">
        <v>0</v>
      </c>
      <c r="G46" s="14">
        <f t="shared" si="3"/>
        <v>0</v>
      </c>
      <c r="H46" s="14">
        <v>0</v>
      </c>
      <c r="I46" s="14">
        <f t="shared" si="4"/>
        <v>0</v>
      </c>
      <c r="J46" s="14">
        <f t="shared" si="5"/>
        <v>0</v>
      </c>
      <c r="K46" s="14">
        <f t="shared" si="6"/>
        <v>0</v>
      </c>
      <c r="L46" s="14">
        <v>0</v>
      </c>
      <c r="M46" s="14">
        <f t="shared" si="7"/>
        <v>0</v>
      </c>
      <c r="N46" s="3"/>
      <c r="O46" s="3"/>
    </row>
    <row r="47" spans="1:15" ht="132.75">
      <c r="A47" s="7" t="s">
        <v>9</v>
      </c>
      <c r="B47" s="7" t="s">
        <v>9</v>
      </c>
      <c r="C47" s="24" t="s">
        <v>112</v>
      </c>
      <c r="D47" s="7" t="s">
        <v>113</v>
      </c>
      <c r="E47" s="14">
        <v>4</v>
      </c>
      <c r="F47" s="14">
        <f>K29</f>
        <v>0</v>
      </c>
      <c r="G47" s="14">
        <f>E47*F47/100</f>
        <v>0</v>
      </c>
      <c r="H47" s="14">
        <v>0</v>
      </c>
      <c r="I47" s="14">
        <f t="shared" si="4"/>
        <v>0</v>
      </c>
      <c r="J47" s="14">
        <f t="shared" si="5"/>
        <v>0</v>
      </c>
      <c r="K47" s="14">
        <f t="shared" si="6"/>
        <v>0</v>
      </c>
      <c r="L47" s="14">
        <v>0</v>
      </c>
      <c r="M47" s="14">
        <f t="shared" si="7"/>
        <v>0</v>
      </c>
      <c r="N47" s="3"/>
      <c r="O47" s="3"/>
    </row>
    <row r="48" spans="1:15" ht="132.75">
      <c r="A48" s="7" t="s">
        <v>9</v>
      </c>
      <c r="B48" s="7" t="s">
        <v>9</v>
      </c>
      <c r="C48" s="24" t="s">
        <v>114</v>
      </c>
      <c r="D48" s="7" t="s">
        <v>113</v>
      </c>
      <c r="E48" s="14">
        <v>4</v>
      </c>
      <c r="F48" s="14">
        <f>F47</f>
        <v>0</v>
      </c>
      <c r="G48" s="14">
        <f>E48*F48/100</f>
        <v>0</v>
      </c>
      <c r="H48" s="14">
        <v>0</v>
      </c>
      <c r="I48" s="14">
        <f t="shared" si="4"/>
        <v>0</v>
      </c>
      <c r="J48" s="14">
        <f t="shared" si="5"/>
        <v>0</v>
      </c>
      <c r="K48" s="14">
        <f t="shared" si="6"/>
        <v>0</v>
      </c>
      <c r="L48" s="14">
        <v>0</v>
      </c>
      <c r="M48" s="14">
        <f t="shared" si="7"/>
        <v>0</v>
      </c>
      <c r="N48" s="3"/>
      <c r="O48" s="3"/>
    </row>
    <row r="49" spans="1:15" ht="60.75">
      <c r="A49" s="7" t="s">
        <v>9</v>
      </c>
      <c r="B49" s="7" t="s">
        <v>9</v>
      </c>
      <c r="C49" s="24" t="s">
        <v>115</v>
      </c>
      <c r="D49" s="7" t="s">
        <v>58</v>
      </c>
      <c r="E49" s="14">
        <v>1</v>
      </c>
      <c r="F49" s="14">
        <v>0</v>
      </c>
      <c r="G49" s="14">
        <f t="shared" si="3"/>
        <v>0</v>
      </c>
      <c r="H49" s="14">
        <v>0</v>
      </c>
      <c r="I49" s="14">
        <f t="shared" si="4"/>
        <v>0</v>
      </c>
      <c r="J49" s="14">
        <f t="shared" si="5"/>
        <v>0</v>
      </c>
      <c r="K49" s="14">
        <f t="shared" si="6"/>
        <v>0</v>
      </c>
      <c r="L49" s="14">
        <v>0</v>
      </c>
      <c r="M49" s="14">
        <f t="shared" si="7"/>
        <v>0</v>
      </c>
      <c r="N49" s="3"/>
      <c r="O49" s="3"/>
    </row>
    <row r="50" spans="1:15" ht="36.75">
      <c r="A50" s="7" t="s">
        <v>9</v>
      </c>
      <c r="B50" s="7" t="s">
        <v>9</v>
      </c>
      <c r="C50" s="24" t="s">
        <v>116</v>
      </c>
      <c r="D50" s="7" t="s">
        <v>113</v>
      </c>
      <c r="E50" s="14">
        <v>2</v>
      </c>
      <c r="F50" s="14">
        <f>F47</f>
        <v>0</v>
      </c>
      <c r="G50" s="14">
        <f>E50*F50/100</f>
        <v>0</v>
      </c>
      <c r="H50" s="14">
        <v>0</v>
      </c>
      <c r="I50" s="14">
        <f t="shared" si="4"/>
        <v>0</v>
      </c>
      <c r="J50" s="14">
        <f t="shared" si="5"/>
        <v>0</v>
      </c>
      <c r="K50" s="14">
        <f t="shared" si="6"/>
        <v>0</v>
      </c>
      <c r="L50" s="14">
        <v>0</v>
      </c>
      <c r="M50" s="14">
        <f t="shared" si="7"/>
        <v>0</v>
      </c>
      <c r="N50" s="3"/>
      <c r="O50" s="3"/>
    </row>
    <row r="51" spans="1:15" ht="48.75">
      <c r="A51" s="7" t="s">
        <v>9</v>
      </c>
      <c r="B51" s="7" t="s">
        <v>9</v>
      </c>
      <c r="C51" s="24" t="s">
        <v>117</v>
      </c>
      <c r="D51" s="7" t="s">
        <v>113</v>
      </c>
      <c r="E51" s="14">
        <v>1</v>
      </c>
      <c r="F51" s="14">
        <f>F47</f>
        <v>0</v>
      </c>
      <c r="G51" s="14">
        <f>E51*F51/100</f>
        <v>0</v>
      </c>
      <c r="H51" s="14">
        <v>0</v>
      </c>
      <c r="I51" s="14">
        <f t="shared" si="4"/>
        <v>0</v>
      </c>
      <c r="J51" s="14">
        <f t="shared" si="5"/>
        <v>0</v>
      </c>
      <c r="K51" s="14">
        <f t="shared" si="6"/>
        <v>0</v>
      </c>
      <c r="L51" s="14">
        <v>0</v>
      </c>
      <c r="M51" s="14">
        <f t="shared" si="7"/>
        <v>0</v>
      </c>
      <c r="N51" s="3"/>
      <c r="O51" s="3"/>
    </row>
    <row r="52" spans="1:15" ht="60.75">
      <c r="A52" s="7" t="s">
        <v>9</v>
      </c>
      <c r="B52" s="7" t="s">
        <v>9</v>
      </c>
      <c r="C52" s="24" t="s">
        <v>118</v>
      </c>
      <c r="D52" s="7" t="s">
        <v>58</v>
      </c>
      <c r="E52" s="14">
        <v>1</v>
      </c>
      <c r="F52" s="14">
        <v>0</v>
      </c>
      <c r="G52" s="14">
        <f t="shared" si="3"/>
        <v>0</v>
      </c>
      <c r="H52" s="14">
        <v>0</v>
      </c>
      <c r="I52" s="14">
        <f t="shared" si="4"/>
        <v>0</v>
      </c>
      <c r="J52" s="14">
        <f t="shared" si="5"/>
        <v>0</v>
      </c>
      <c r="K52" s="14">
        <f t="shared" si="6"/>
        <v>0</v>
      </c>
      <c r="L52" s="14">
        <v>0</v>
      </c>
      <c r="M52" s="14">
        <f t="shared" si="7"/>
        <v>0</v>
      </c>
      <c r="N52" s="3"/>
      <c r="O52" s="3"/>
    </row>
    <row r="53" spans="1:15" ht="48.75">
      <c r="A53" s="7" t="s">
        <v>9</v>
      </c>
      <c r="B53" s="7" t="s">
        <v>9</v>
      </c>
      <c r="C53" s="24" t="s">
        <v>119</v>
      </c>
      <c r="D53" s="7" t="s">
        <v>58</v>
      </c>
      <c r="E53" s="14">
        <v>1</v>
      </c>
      <c r="F53" s="14">
        <v>0</v>
      </c>
      <c r="G53" s="14">
        <f t="shared" si="3"/>
        <v>0</v>
      </c>
      <c r="H53" s="14">
        <v>0</v>
      </c>
      <c r="I53" s="14">
        <f t="shared" si="4"/>
        <v>0</v>
      </c>
      <c r="J53" s="14">
        <f t="shared" si="5"/>
        <v>0</v>
      </c>
      <c r="K53" s="14">
        <f t="shared" si="6"/>
        <v>0</v>
      </c>
      <c r="L53" s="14">
        <v>0</v>
      </c>
      <c r="M53" s="14">
        <f t="shared" si="7"/>
        <v>0</v>
      </c>
      <c r="N53" s="3"/>
      <c r="O53" s="3"/>
    </row>
    <row r="54" spans="1:15" ht="36.75">
      <c r="A54" s="7" t="s">
        <v>9</v>
      </c>
      <c r="B54" s="7" t="s">
        <v>9</v>
      </c>
      <c r="C54" s="24" t="s">
        <v>120</v>
      </c>
      <c r="D54" s="7" t="s">
        <v>58</v>
      </c>
      <c r="E54" s="14">
        <v>1</v>
      </c>
      <c r="F54" s="14">
        <v>0</v>
      </c>
      <c r="G54" s="14">
        <f t="shared" si="3"/>
        <v>0</v>
      </c>
      <c r="H54" s="14">
        <v>0</v>
      </c>
      <c r="I54" s="14">
        <f t="shared" si="4"/>
        <v>0</v>
      </c>
      <c r="J54" s="14">
        <f t="shared" si="5"/>
        <v>0</v>
      </c>
      <c r="K54" s="14">
        <f t="shared" si="6"/>
        <v>0</v>
      </c>
      <c r="L54" s="14">
        <v>0</v>
      </c>
      <c r="M54" s="14">
        <f t="shared" si="7"/>
        <v>0</v>
      </c>
      <c r="N54" s="3"/>
      <c r="O54" s="3"/>
    </row>
    <row r="55" spans="1:15">
      <c r="A55" s="7" t="s">
        <v>9</v>
      </c>
      <c r="B55" s="7" t="s">
        <v>9</v>
      </c>
      <c r="C55" s="24" t="s">
        <v>121</v>
      </c>
      <c r="D55" s="7" t="s">
        <v>58</v>
      </c>
      <c r="E55" s="14">
        <v>1</v>
      </c>
      <c r="F55" s="14">
        <v>0</v>
      </c>
      <c r="G55" s="14">
        <f t="shared" si="3"/>
        <v>0</v>
      </c>
      <c r="H55" s="14">
        <v>0</v>
      </c>
      <c r="I55" s="14">
        <f t="shared" si="4"/>
        <v>0</v>
      </c>
      <c r="J55" s="14">
        <f t="shared" si="5"/>
        <v>0</v>
      </c>
      <c r="K55" s="14">
        <f t="shared" si="6"/>
        <v>0</v>
      </c>
      <c r="L55" s="14">
        <v>0</v>
      </c>
      <c r="M55" s="14">
        <f t="shared" si="7"/>
        <v>0</v>
      </c>
      <c r="N55" s="3"/>
      <c r="O55" s="3"/>
    </row>
    <row r="56" spans="1:15" ht="24.75">
      <c r="A56" s="7" t="s">
        <v>9</v>
      </c>
      <c r="B56" s="7" t="s">
        <v>9</v>
      </c>
      <c r="C56" s="24" t="s">
        <v>122</v>
      </c>
      <c r="D56" s="7" t="s">
        <v>113</v>
      </c>
      <c r="E56" s="14">
        <v>1</v>
      </c>
      <c r="F56" s="14">
        <f>F47</f>
        <v>0</v>
      </c>
      <c r="G56" s="14">
        <f>E56*F56/100</f>
        <v>0</v>
      </c>
      <c r="H56" s="14">
        <v>0</v>
      </c>
      <c r="I56" s="14">
        <f t="shared" si="4"/>
        <v>0</v>
      </c>
      <c r="J56" s="14">
        <f t="shared" si="5"/>
        <v>0</v>
      </c>
      <c r="K56" s="14">
        <f t="shared" si="6"/>
        <v>0</v>
      </c>
      <c r="L56" s="14">
        <v>0</v>
      </c>
      <c r="M56" s="14">
        <f t="shared" si="7"/>
        <v>0</v>
      </c>
      <c r="N56" s="3"/>
      <c r="O56" s="3"/>
    </row>
    <row r="57" spans="1:15">
      <c r="A57" s="7" t="s">
        <v>9</v>
      </c>
      <c r="B57" s="7" t="s">
        <v>9</v>
      </c>
      <c r="C57" s="24" t="s">
        <v>9</v>
      </c>
      <c r="D57" s="7" t="s">
        <v>9</v>
      </c>
      <c r="E57" s="14"/>
      <c r="F57" s="14"/>
      <c r="G57" s="14"/>
      <c r="H57" s="14"/>
      <c r="I57" s="14"/>
      <c r="J57" s="14">
        <f t="shared" si="5"/>
        <v>0</v>
      </c>
      <c r="K57" s="14">
        <f t="shared" si="6"/>
        <v>0</v>
      </c>
      <c r="L57" s="14"/>
      <c r="M57" s="14"/>
      <c r="N57" s="3"/>
      <c r="O57" s="3"/>
    </row>
    <row r="58" spans="1:15">
      <c r="A58" s="4" t="s">
        <v>9</v>
      </c>
      <c r="B58" s="4" t="s">
        <v>9</v>
      </c>
      <c r="C58" s="28" t="s">
        <v>123</v>
      </c>
      <c r="D58" s="4" t="s">
        <v>9</v>
      </c>
      <c r="E58" s="13"/>
      <c r="F58" s="13"/>
      <c r="G58" s="13">
        <f>SUM(G45:G57)</f>
        <v>0</v>
      </c>
      <c r="H58" s="13"/>
      <c r="I58" s="13">
        <f>SUM(I45:I57)</f>
        <v>0</v>
      </c>
      <c r="J58" s="13"/>
      <c r="K58" s="13">
        <f>SUM(K45:K57)</f>
        <v>0</v>
      </c>
      <c r="L58" s="13"/>
      <c r="M58" s="13">
        <f>SUM(M45:M57)</f>
        <v>0</v>
      </c>
      <c r="N58" s="3"/>
      <c r="O58" s="3"/>
    </row>
    <row r="59" spans="1:15">
      <c r="A59" s="7" t="s">
        <v>9</v>
      </c>
      <c r="B59" s="7" t="s">
        <v>9</v>
      </c>
      <c r="C59" s="24" t="s">
        <v>9</v>
      </c>
      <c r="D59" s="7" t="s">
        <v>9</v>
      </c>
      <c r="E59" s="14"/>
      <c r="F59" s="14"/>
      <c r="G59" s="14"/>
      <c r="H59" s="14"/>
      <c r="I59" s="14"/>
      <c r="J59" s="14">
        <f>F59+H59</f>
        <v>0</v>
      </c>
      <c r="K59" s="14">
        <f>G59+I59</f>
        <v>0</v>
      </c>
      <c r="L59" s="14"/>
      <c r="M59" s="14"/>
      <c r="N59" s="3"/>
      <c r="O59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30" sqref="B30"/>
    </sheetView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9</v>
      </c>
      <c r="C6" s="3"/>
    </row>
    <row r="7" spans="1:3">
      <c r="A7" s="2" t="s">
        <v>11</v>
      </c>
      <c r="B7" s="6" t="s">
        <v>9</v>
      </c>
      <c r="C7" s="3"/>
    </row>
    <row r="8" spans="1:3">
      <c r="A8" s="2" t="s">
        <v>12</v>
      </c>
      <c r="B8" s="6" t="s">
        <v>9</v>
      </c>
      <c r="C8" s="3"/>
    </row>
    <row r="9" spans="1:3">
      <c r="A9" s="2" t="s">
        <v>13</v>
      </c>
      <c r="B9" s="6" t="s">
        <v>14</v>
      </c>
      <c r="C9" s="3"/>
    </row>
    <row r="10" spans="1:3">
      <c r="A10" s="2" t="s">
        <v>15</v>
      </c>
      <c r="B10" s="6" t="s">
        <v>14</v>
      </c>
      <c r="C10" s="3"/>
    </row>
    <row r="11" spans="1:3">
      <c r="A11" s="2" t="s">
        <v>16</v>
      </c>
      <c r="B11" s="6" t="s">
        <v>9</v>
      </c>
      <c r="C11" s="3"/>
    </row>
    <row r="12" spans="1:3">
      <c r="A12" s="2" t="s">
        <v>17</v>
      </c>
      <c r="B12" s="6" t="s">
        <v>9</v>
      </c>
      <c r="C12" s="3"/>
    </row>
    <row r="13" spans="1:3">
      <c r="A13" s="2" t="s">
        <v>18</v>
      </c>
      <c r="B13" s="6" t="s">
        <v>9</v>
      </c>
      <c r="C13" s="3"/>
    </row>
    <row r="14" spans="1:3">
      <c r="A14" s="2" t="s">
        <v>19</v>
      </c>
      <c r="B14" s="6" t="s">
        <v>20</v>
      </c>
      <c r="C14" s="3"/>
    </row>
    <row r="15" spans="1:3">
      <c r="A15" s="2" t="s">
        <v>9</v>
      </c>
      <c r="B15" s="7" t="s">
        <v>9</v>
      </c>
      <c r="C15" s="3"/>
    </row>
    <row r="16" spans="1:3">
      <c r="A16" s="2" t="s">
        <v>21</v>
      </c>
      <c r="B16" s="8" t="s">
        <v>22</v>
      </c>
      <c r="C16" s="3"/>
    </row>
    <row r="17" spans="1:3">
      <c r="A17" s="2" t="s">
        <v>23</v>
      </c>
      <c r="B17" s="8" t="s">
        <v>24</v>
      </c>
      <c r="C17" s="3"/>
    </row>
    <row r="18" spans="1:3">
      <c r="A18" s="2" t="s">
        <v>25</v>
      </c>
      <c r="B18" s="8" t="s">
        <v>26</v>
      </c>
      <c r="C18" s="3"/>
    </row>
    <row r="19" spans="1:3">
      <c r="A19" s="2" t="s">
        <v>27</v>
      </c>
      <c r="B19" s="8" t="s">
        <v>28</v>
      </c>
      <c r="C19" s="3"/>
    </row>
    <row r="20" spans="1:3">
      <c r="A20" s="2" t="s">
        <v>29</v>
      </c>
      <c r="B20" s="8" t="s">
        <v>30</v>
      </c>
      <c r="C20" s="3"/>
    </row>
    <row r="21" spans="1:3">
      <c r="A21" s="2" t="s">
        <v>31</v>
      </c>
      <c r="B21" s="8" t="s">
        <v>30</v>
      </c>
      <c r="C21" s="3"/>
    </row>
    <row r="22" spans="1:3">
      <c r="A22" s="2" t="s">
        <v>32</v>
      </c>
      <c r="B22" s="8" t="s">
        <v>30</v>
      </c>
      <c r="C22" s="3"/>
    </row>
    <row r="23" spans="1:3">
      <c r="A23" s="2" t="s">
        <v>33</v>
      </c>
      <c r="B23" s="8" t="s">
        <v>30</v>
      </c>
      <c r="C23" s="3"/>
    </row>
    <row r="24" spans="1:3">
      <c r="A24" s="2" t="s">
        <v>34</v>
      </c>
      <c r="B24" s="8" t="s">
        <v>35</v>
      </c>
      <c r="C24" s="3"/>
    </row>
    <row r="25" spans="1:3">
      <c r="A25" s="2" t="s">
        <v>36</v>
      </c>
      <c r="B25" s="8" t="s">
        <v>30</v>
      </c>
      <c r="C25" s="3"/>
    </row>
    <row r="26" spans="1:3">
      <c r="A26" s="2" t="s">
        <v>37</v>
      </c>
      <c r="B26" s="8" t="s">
        <v>30</v>
      </c>
      <c r="C26" s="3"/>
    </row>
    <row r="27" spans="1:3">
      <c r="A27" s="2" t="s">
        <v>38</v>
      </c>
      <c r="B27" s="8" t="s">
        <v>30</v>
      </c>
      <c r="C27" s="3"/>
    </row>
    <row r="28" spans="1:3">
      <c r="A28" s="2" t="s">
        <v>39</v>
      </c>
      <c r="B28" s="8" t="s">
        <v>30</v>
      </c>
      <c r="C28" s="3"/>
    </row>
    <row r="29" spans="1:3" ht="36.75">
      <c r="A29" s="9" t="s">
        <v>40</v>
      </c>
      <c r="B29" s="8" t="s">
        <v>158</v>
      </c>
      <c r="C29" s="3"/>
    </row>
    <row r="30" spans="1:3">
      <c r="A30" s="2" t="s">
        <v>41</v>
      </c>
      <c r="B30" s="8" t="s">
        <v>42</v>
      </c>
      <c r="C30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2023-05-03T11:18:51Z</dcterms:created>
  <dcterms:modified xsi:type="dcterms:W3CDTF">2023-05-03T11:30:33Z</dcterms:modified>
</cp:coreProperties>
</file>