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ody-\iCloudDrive\"/>
    </mc:Choice>
  </mc:AlternateContent>
  <bookViews>
    <workbookView xWindow="0" yWindow="0" windowWidth="0" windowHeight="0"/>
  </bookViews>
  <sheets>
    <sheet name="Rekapitulace stavby" sheetId="1" r:id="rId1"/>
    <sheet name="190501_A - pokoj typ A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'190501_A - pokoj typ A'!$C$105:$K$851</definedName>
    <definedName name="_xlnm.Print_Area" localSheetId="1">'190501_A - pokoj typ A'!$C$4:$J$39,'190501_A - pokoj typ A'!$C$45:$J$87,'190501_A - pokoj typ A'!$C$93:$K$851</definedName>
    <definedName name="_xlnm.Print_Titles" localSheetId="1">'190501_A - pokoj typ A'!$105:$105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849"/>
  <c r="BH849"/>
  <c r="BG849"/>
  <c r="BE849"/>
  <c r="T849"/>
  <c r="T848"/>
  <c r="T847"/>
  <c r="R849"/>
  <c r="R848"/>
  <c r="R847"/>
  <c r="P849"/>
  <c r="P848"/>
  <c r="P847"/>
  <c r="BI840"/>
  <c r="BH840"/>
  <c r="BG840"/>
  <c r="BE840"/>
  <c r="T840"/>
  <c r="R840"/>
  <c r="P840"/>
  <c r="BI829"/>
  <c r="BH829"/>
  <c r="BG829"/>
  <c r="BE829"/>
  <c r="T829"/>
  <c r="R829"/>
  <c r="P829"/>
  <c r="BI818"/>
  <c r="BH818"/>
  <c r="BG818"/>
  <c r="BE818"/>
  <c r="T818"/>
  <c r="R818"/>
  <c r="P818"/>
  <c r="BI814"/>
  <c r="BH814"/>
  <c r="BG814"/>
  <c r="BE814"/>
  <c r="T814"/>
  <c r="R814"/>
  <c r="P814"/>
  <c r="BI808"/>
  <c r="BH808"/>
  <c r="BG808"/>
  <c r="BE808"/>
  <c r="T808"/>
  <c r="T807"/>
  <c r="R808"/>
  <c r="R807"/>
  <c r="P808"/>
  <c r="P807"/>
  <c r="BI804"/>
  <c r="BH804"/>
  <c r="BG804"/>
  <c r="BE804"/>
  <c r="T804"/>
  <c r="R804"/>
  <c r="P804"/>
  <c r="BI800"/>
  <c r="BH800"/>
  <c r="BG800"/>
  <c r="BE800"/>
  <c r="T800"/>
  <c r="R800"/>
  <c r="P800"/>
  <c r="BI796"/>
  <c r="BH796"/>
  <c r="BG796"/>
  <c r="BE796"/>
  <c r="T796"/>
  <c r="R796"/>
  <c r="P796"/>
  <c r="BI788"/>
  <c r="BH788"/>
  <c r="BG788"/>
  <c r="BE788"/>
  <c r="T788"/>
  <c r="R788"/>
  <c r="P788"/>
  <c r="BI783"/>
  <c r="BH783"/>
  <c r="BG783"/>
  <c r="BE783"/>
  <c r="T783"/>
  <c r="R783"/>
  <c r="P783"/>
  <c r="BI779"/>
  <c r="BH779"/>
  <c r="BG779"/>
  <c r="BE779"/>
  <c r="T779"/>
  <c r="R779"/>
  <c r="P779"/>
  <c r="BI775"/>
  <c r="BH775"/>
  <c r="BG775"/>
  <c r="BE775"/>
  <c r="T775"/>
  <c r="R775"/>
  <c r="P775"/>
  <c r="BI771"/>
  <c r="BH771"/>
  <c r="BG771"/>
  <c r="BE771"/>
  <c r="T771"/>
  <c r="R771"/>
  <c r="P771"/>
  <c r="BI767"/>
  <c r="BH767"/>
  <c r="BG767"/>
  <c r="BE767"/>
  <c r="T767"/>
  <c r="R767"/>
  <c r="P767"/>
  <c r="BI763"/>
  <c r="BH763"/>
  <c r="BG763"/>
  <c r="BE763"/>
  <c r="T763"/>
  <c r="R763"/>
  <c r="P763"/>
  <c r="BI759"/>
  <c r="BH759"/>
  <c r="BG759"/>
  <c r="BE759"/>
  <c r="T759"/>
  <c r="R759"/>
  <c r="P759"/>
  <c r="BI755"/>
  <c r="BH755"/>
  <c r="BG755"/>
  <c r="BE755"/>
  <c r="T755"/>
  <c r="R755"/>
  <c r="P755"/>
  <c r="BI751"/>
  <c r="BH751"/>
  <c r="BG751"/>
  <c r="BE751"/>
  <c r="T751"/>
  <c r="R751"/>
  <c r="P751"/>
  <c r="BI747"/>
  <c r="BH747"/>
  <c r="BG747"/>
  <c r="BE747"/>
  <c r="T747"/>
  <c r="R747"/>
  <c r="P747"/>
  <c r="BI743"/>
  <c r="BH743"/>
  <c r="BG743"/>
  <c r="BE743"/>
  <c r="T743"/>
  <c r="R743"/>
  <c r="P743"/>
  <c r="BI736"/>
  <c r="BH736"/>
  <c r="BG736"/>
  <c r="BE736"/>
  <c r="T736"/>
  <c r="R736"/>
  <c r="P736"/>
  <c r="BI733"/>
  <c r="BH733"/>
  <c r="BG733"/>
  <c r="BE733"/>
  <c r="T733"/>
  <c r="R733"/>
  <c r="P733"/>
  <c r="BI730"/>
  <c r="BH730"/>
  <c r="BG730"/>
  <c r="BE730"/>
  <c r="T730"/>
  <c r="R730"/>
  <c r="P730"/>
  <c r="BI725"/>
  <c r="BH725"/>
  <c r="BG725"/>
  <c r="BE725"/>
  <c r="T725"/>
  <c r="R725"/>
  <c r="P725"/>
  <c r="BI722"/>
  <c r="BH722"/>
  <c r="BG722"/>
  <c r="BE722"/>
  <c r="T722"/>
  <c r="R722"/>
  <c r="P722"/>
  <c r="BI719"/>
  <c r="BH719"/>
  <c r="BG719"/>
  <c r="BE719"/>
  <c r="T719"/>
  <c r="R719"/>
  <c r="P719"/>
  <c r="BI715"/>
  <c r="BH715"/>
  <c r="BG715"/>
  <c r="BE715"/>
  <c r="T715"/>
  <c r="R715"/>
  <c r="P715"/>
  <c r="BI711"/>
  <c r="BH711"/>
  <c r="BG711"/>
  <c r="BE711"/>
  <c r="T711"/>
  <c r="R711"/>
  <c r="P711"/>
  <c r="BI707"/>
  <c r="BH707"/>
  <c r="BG707"/>
  <c r="BE707"/>
  <c r="T707"/>
  <c r="R707"/>
  <c r="P707"/>
  <c r="BI703"/>
  <c r="BH703"/>
  <c r="BG703"/>
  <c r="BE703"/>
  <c r="T703"/>
  <c r="R703"/>
  <c r="P703"/>
  <c r="BI699"/>
  <c r="BH699"/>
  <c r="BG699"/>
  <c r="BE699"/>
  <c r="T699"/>
  <c r="R699"/>
  <c r="P699"/>
  <c r="BI696"/>
  <c r="BH696"/>
  <c r="BG696"/>
  <c r="BE696"/>
  <c r="T696"/>
  <c r="R696"/>
  <c r="P696"/>
  <c r="BI693"/>
  <c r="BH693"/>
  <c r="BG693"/>
  <c r="BE693"/>
  <c r="T693"/>
  <c r="R693"/>
  <c r="P693"/>
  <c r="BI689"/>
  <c r="BH689"/>
  <c r="BG689"/>
  <c r="BE689"/>
  <c r="T689"/>
  <c r="R689"/>
  <c r="P689"/>
  <c r="BI684"/>
  <c r="BH684"/>
  <c r="BG684"/>
  <c r="BE684"/>
  <c r="T684"/>
  <c r="R684"/>
  <c r="P684"/>
  <c r="BI680"/>
  <c r="BH680"/>
  <c r="BG680"/>
  <c r="BE680"/>
  <c r="T680"/>
  <c r="R680"/>
  <c r="P680"/>
  <c r="BI676"/>
  <c r="BH676"/>
  <c r="BG676"/>
  <c r="BE676"/>
  <c r="T676"/>
  <c r="R676"/>
  <c r="P676"/>
  <c r="BI673"/>
  <c r="BH673"/>
  <c r="BG673"/>
  <c r="BE673"/>
  <c r="T673"/>
  <c r="R673"/>
  <c r="P673"/>
  <c r="BI671"/>
  <c r="BH671"/>
  <c r="BG671"/>
  <c r="BE671"/>
  <c r="T671"/>
  <c r="R671"/>
  <c r="P671"/>
  <c r="BI667"/>
  <c r="BH667"/>
  <c r="BG667"/>
  <c r="BE667"/>
  <c r="T667"/>
  <c r="R667"/>
  <c r="P667"/>
  <c r="BI663"/>
  <c r="BH663"/>
  <c r="BG663"/>
  <c r="BE663"/>
  <c r="T663"/>
  <c r="R663"/>
  <c r="P663"/>
  <c r="BI659"/>
  <c r="BH659"/>
  <c r="BG659"/>
  <c r="BE659"/>
  <c r="T659"/>
  <c r="R659"/>
  <c r="P659"/>
  <c r="BI656"/>
  <c r="BH656"/>
  <c r="BG656"/>
  <c r="BE656"/>
  <c r="T656"/>
  <c r="R656"/>
  <c r="P656"/>
  <c r="BI652"/>
  <c r="BH652"/>
  <c r="BG652"/>
  <c r="BE652"/>
  <c r="T652"/>
  <c r="R652"/>
  <c r="P652"/>
  <c r="BI650"/>
  <c r="BH650"/>
  <c r="BG650"/>
  <c r="BE650"/>
  <c r="T650"/>
  <c r="R650"/>
  <c r="P650"/>
  <c r="BI647"/>
  <c r="BH647"/>
  <c r="BG647"/>
  <c r="BE647"/>
  <c r="T647"/>
  <c r="R647"/>
  <c r="P647"/>
  <c r="BI643"/>
  <c r="BH643"/>
  <c r="BG643"/>
  <c r="BE643"/>
  <c r="T643"/>
  <c r="R643"/>
  <c r="P643"/>
  <c r="BI639"/>
  <c r="BH639"/>
  <c r="BG639"/>
  <c r="BE639"/>
  <c r="T639"/>
  <c r="R639"/>
  <c r="P639"/>
  <c r="BI637"/>
  <c r="BH637"/>
  <c r="BG637"/>
  <c r="BE637"/>
  <c r="T637"/>
  <c r="R637"/>
  <c r="P637"/>
  <c r="BI634"/>
  <c r="BH634"/>
  <c r="BG634"/>
  <c r="BE634"/>
  <c r="T634"/>
  <c r="R634"/>
  <c r="P634"/>
  <c r="BI630"/>
  <c r="BH630"/>
  <c r="BG630"/>
  <c r="BE630"/>
  <c r="T630"/>
  <c r="R630"/>
  <c r="P630"/>
  <c r="BI626"/>
  <c r="BH626"/>
  <c r="BG626"/>
  <c r="BE626"/>
  <c r="T626"/>
  <c r="R626"/>
  <c r="P626"/>
  <c r="BI621"/>
  <c r="BH621"/>
  <c r="BG621"/>
  <c r="BE621"/>
  <c r="T621"/>
  <c r="R621"/>
  <c r="P621"/>
  <c r="BI617"/>
  <c r="BH617"/>
  <c r="BG617"/>
  <c r="BE617"/>
  <c r="T617"/>
  <c r="R617"/>
  <c r="P617"/>
  <c r="BI614"/>
  <c r="BH614"/>
  <c r="BG614"/>
  <c r="BE614"/>
  <c r="T614"/>
  <c r="R614"/>
  <c r="P614"/>
  <c r="BI609"/>
  <c r="BH609"/>
  <c r="BG609"/>
  <c r="BE609"/>
  <c r="T609"/>
  <c r="R609"/>
  <c r="P609"/>
  <c r="BI605"/>
  <c r="BH605"/>
  <c r="BG605"/>
  <c r="BE605"/>
  <c r="T605"/>
  <c r="R605"/>
  <c r="P605"/>
  <c r="BI602"/>
  <c r="BH602"/>
  <c r="BG602"/>
  <c r="BE602"/>
  <c r="T602"/>
  <c r="R602"/>
  <c r="P602"/>
  <c r="BI599"/>
  <c r="BH599"/>
  <c r="BG599"/>
  <c r="BE599"/>
  <c r="T599"/>
  <c r="R599"/>
  <c r="P599"/>
  <c r="BI595"/>
  <c r="BH595"/>
  <c r="BG595"/>
  <c r="BE595"/>
  <c r="T595"/>
  <c r="R595"/>
  <c r="P595"/>
  <c r="BI591"/>
  <c r="BH591"/>
  <c r="BG591"/>
  <c r="BE591"/>
  <c r="T591"/>
  <c r="R591"/>
  <c r="P591"/>
  <c r="BI589"/>
  <c r="BH589"/>
  <c r="BG589"/>
  <c r="BE589"/>
  <c r="T589"/>
  <c r="R589"/>
  <c r="P589"/>
  <c r="BI587"/>
  <c r="BH587"/>
  <c r="BG587"/>
  <c r="BE587"/>
  <c r="T587"/>
  <c r="R587"/>
  <c r="P587"/>
  <c r="BI584"/>
  <c r="BH584"/>
  <c r="BG584"/>
  <c r="BE584"/>
  <c r="T584"/>
  <c r="R584"/>
  <c r="P584"/>
  <c r="BI582"/>
  <c r="BH582"/>
  <c r="BG582"/>
  <c r="BE582"/>
  <c r="T582"/>
  <c r="R582"/>
  <c r="P582"/>
  <c r="BI579"/>
  <c r="BH579"/>
  <c r="BG579"/>
  <c r="BE579"/>
  <c r="T579"/>
  <c r="R579"/>
  <c r="P579"/>
  <c r="BI576"/>
  <c r="BH576"/>
  <c r="BG576"/>
  <c r="BE576"/>
  <c r="T576"/>
  <c r="R576"/>
  <c r="P576"/>
  <c r="BI574"/>
  <c r="BH574"/>
  <c r="BG574"/>
  <c r="BE574"/>
  <c r="T574"/>
  <c r="R574"/>
  <c r="P574"/>
  <c r="BI572"/>
  <c r="BH572"/>
  <c r="BG572"/>
  <c r="BE572"/>
  <c r="T572"/>
  <c r="R572"/>
  <c r="P572"/>
  <c r="BI570"/>
  <c r="BH570"/>
  <c r="BG570"/>
  <c r="BE570"/>
  <c r="T570"/>
  <c r="R570"/>
  <c r="P570"/>
  <c r="BI568"/>
  <c r="BH568"/>
  <c r="BG568"/>
  <c r="BE568"/>
  <c r="T568"/>
  <c r="R568"/>
  <c r="P568"/>
  <c r="BI566"/>
  <c r="BH566"/>
  <c r="BG566"/>
  <c r="BE566"/>
  <c r="T566"/>
  <c r="R566"/>
  <c r="P566"/>
  <c r="BI564"/>
  <c r="BH564"/>
  <c r="BG564"/>
  <c r="BE564"/>
  <c r="T564"/>
  <c r="R564"/>
  <c r="P564"/>
  <c r="BI562"/>
  <c r="BH562"/>
  <c r="BG562"/>
  <c r="BE562"/>
  <c r="T562"/>
  <c r="R562"/>
  <c r="P562"/>
  <c r="BI560"/>
  <c r="BH560"/>
  <c r="BG560"/>
  <c r="BE560"/>
  <c r="T560"/>
  <c r="R560"/>
  <c r="P560"/>
  <c r="BI557"/>
  <c r="BH557"/>
  <c r="BG557"/>
  <c r="BE557"/>
  <c r="T557"/>
  <c r="R557"/>
  <c r="P557"/>
  <c r="BI554"/>
  <c r="BH554"/>
  <c r="BG554"/>
  <c r="BE554"/>
  <c r="T554"/>
  <c r="R554"/>
  <c r="P554"/>
  <c r="BI551"/>
  <c r="BH551"/>
  <c r="BG551"/>
  <c r="BE551"/>
  <c r="T551"/>
  <c r="R551"/>
  <c r="P551"/>
  <c r="BI549"/>
  <c r="BH549"/>
  <c r="BG549"/>
  <c r="BE549"/>
  <c r="T549"/>
  <c r="R549"/>
  <c r="P549"/>
  <c r="BI547"/>
  <c r="BH547"/>
  <c r="BG547"/>
  <c r="BE547"/>
  <c r="T547"/>
  <c r="R547"/>
  <c r="P547"/>
  <c r="BI545"/>
  <c r="BH545"/>
  <c r="BG545"/>
  <c r="BE545"/>
  <c r="T545"/>
  <c r="R545"/>
  <c r="P545"/>
  <c r="BI543"/>
  <c r="BH543"/>
  <c r="BG543"/>
  <c r="BE543"/>
  <c r="T543"/>
  <c r="R543"/>
  <c r="P543"/>
  <c r="BI541"/>
  <c r="BH541"/>
  <c r="BG541"/>
  <c r="BE541"/>
  <c r="T541"/>
  <c r="R541"/>
  <c r="P541"/>
  <c r="BI538"/>
  <c r="BH538"/>
  <c r="BG538"/>
  <c r="BE538"/>
  <c r="T538"/>
  <c r="R538"/>
  <c r="P538"/>
  <c r="BI535"/>
  <c r="BH535"/>
  <c r="BG535"/>
  <c r="BE535"/>
  <c r="T535"/>
  <c r="R535"/>
  <c r="P535"/>
  <c r="BI532"/>
  <c r="BH532"/>
  <c r="BG532"/>
  <c r="BE532"/>
  <c r="T532"/>
  <c r="R532"/>
  <c r="P532"/>
  <c r="BI529"/>
  <c r="BH529"/>
  <c r="BG529"/>
  <c r="BE529"/>
  <c r="T529"/>
  <c r="R529"/>
  <c r="P529"/>
  <c r="BI525"/>
  <c r="BH525"/>
  <c r="BG525"/>
  <c r="BE525"/>
  <c r="T525"/>
  <c r="R525"/>
  <c r="P525"/>
  <c r="BI523"/>
  <c r="BH523"/>
  <c r="BG523"/>
  <c r="BE523"/>
  <c r="T523"/>
  <c r="R523"/>
  <c r="P523"/>
  <c r="BI521"/>
  <c r="BH521"/>
  <c r="BG521"/>
  <c r="BE521"/>
  <c r="T521"/>
  <c r="R521"/>
  <c r="P521"/>
  <c r="BI519"/>
  <c r="BH519"/>
  <c r="BG519"/>
  <c r="BE519"/>
  <c r="T519"/>
  <c r="R519"/>
  <c r="P519"/>
  <c r="BI516"/>
  <c r="BH516"/>
  <c r="BG516"/>
  <c r="BE516"/>
  <c r="T516"/>
  <c r="R516"/>
  <c r="P516"/>
  <c r="BI514"/>
  <c r="BH514"/>
  <c r="BG514"/>
  <c r="BE514"/>
  <c r="T514"/>
  <c r="R514"/>
  <c r="P514"/>
  <c r="BI511"/>
  <c r="BH511"/>
  <c r="BG511"/>
  <c r="BE511"/>
  <c r="T511"/>
  <c r="R511"/>
  <c r="P511"/>
  <c r="BI509"/>
  <c r="BH509"/>
  <c r="BG509"/>
  <c r="BE509"/>
  <c r="T509"/>
  <c r="R509"/>
  <c r="P509"/>
  <c r="BI506"/>
  <c r="BH506"/>
  <c r="BG506"/>
  <c r="BE506"/>
  <c r="T506"/>
  <c r="R506"/>
  <c r="P506"/>
  <c r="BI504"/>
  <c r="BH504"/>
  <c r="BG504"/>
  <c r="BE504"/>
  <c r="T504"/>
  <c r="R504"/>
  <c r="P504"/>
  <c r="BI501"/>
  <c r="BH501"/>
  <c r="BG501"/>
  <c r="BE501"/>
  <c r="T501"/>
  <c r="R501"/>
  <c r="P501"/>
  <c r="BI499"/>
  <c r="BH499"/>
  <c r="BG499"/>
  <c r="BE499"/>
  <c r="T499"/>
  <c r="R499"/>
  <c r="P499"/>
  <c r="BI496"/>
  <c r="BH496"/>
  <c r="BG496"/>
  <c r="BE496"/>
  <c r="T496"/>
  <c r="R496"/>
  <c r="P496"/>
  <c r="BI494"/>
  <c r="BH494"/>
  <c r="BG494"/>
  <c r="BE494"/>
  <c r="T494"/>
  <c r="R494"/>
  <c r="P494"/>
  <c r="BI491"/>
  <c r="BH491"/>
  <c r="BG491"/>
  <c r="BE491"/>
  <c r="T491"/>
  <c r="R491"/>
  <c r="P491"/>
  <c r="BI489"/>
  <c r="BH489"/>
  <c r="BG489"/>
  <c r="BE489"/>
  <c r="T489"/>
  <c r="R489"/>
  <c r="P489"/>
  <c r="BI486"/>
  <c r="BH486"/>
  <c r="BG486"/>
  <c r="BE486"/>
  <c r="T486"/>
  <c r="R486"/>
  <c r="P486"/>
  <c r="BI484"/>
  <c r="BH484"/>
  <c r="BG484"/>
  <c r="BE484"/>
  <c r="T484"/>
  <c r="R484"/>
  <c r="P484"/>
  <c r="BI482"/>
  <c r="BH482"/>
  <c r="BG482"/>
  <c r="BE482"/>
  <c r="T482"/>
  <c r="R482"/>
  <c r="P482"/>
  <c r="BI480"/>
  <c r="BH480"/>
  <c r="BG480"/>
  <c r="BE480"/>
  <c r="T480"/>
  <c r="R480"/>
  <c r="P480"/>
  <c r="BI478"/>
  <c r="BH478"/>
  <c r="BG478"/>
  <c r="BE478"/>
  <c r="T478"/>
  <c r="R478"/>
  <c r="P478"/>
  <c r="BI476"/>
  <c r="BH476"/>
  <c r="BG476"/>
  <c r="BE476"/>
  <c r="T476"/>
  <c r="R476"/>
  <c r="P476"/>
  <c r="BI474"/>
  <c r="BH474"/>
  <c r="BG474"/>
  <c r="BE474"/>
  <c r="T474"/>
  <c r="R474"/>
  <c r="P474"/>
  <c r="BI470"/>
  <c r="BH470"/>
  <c r="BG470"/>
  <c r="BE470"/>
  <c r="T470"/>
  <c r="R470"/>
  <c r="P470"/>
  <c r="BI468"/>
  <c r="BH468"/>
  <c r="BG468"/>
  <c r="BE468"/>
  <c r="T468"/>
  <c r="R468"/>
  <c r="P468"/>
  <c r="BI465"/>
  <c r="BH465"/>
  <c r="BG465"/>
  <c r="BE465"/>
  <c r="T465"/>
  <c r="R465"/>
  <c r="P465"/>
  <c r="BI463"/>
  <c r="BH463"/>
  <c r="BG463"/>
  <c r="BE463"/>
  <c r="T463"/>
  <c r="R463"/>
  <c r="P463"/>
  <c r="BI460"/>
  <c r="BH460"/>
  <c r="BG460"/>
  <c r="BE460"/>
  <c r="T460"/>
  <c r="R460"/>
  <c r="P460"/>
  <c r="BI458"/>
  <c r="BH458"/>
  <c r="BG458"/>
  <c r="BE458"/>
  <c r="T458"/>
  <c r="R458"/>
  <c r="P458"/>
  <c r="BI455"/>
  <c r="BH455"/>
  <c r="BG455"/>
  <c r="BE455"/>
  <c r="T455"/>
  <c r="R455"/>
  <c r="P455"/>
  <c r="BI452"/>
  <c r="BH452"/>
  <c r="BG452"/>
  <c r="BE452"/>
  <c r="T452"/>
  <c r="R452"/>
  <c r="P452"/>
  <c r="BI448"/>
  <c r="BH448"/>
  <c r="BG448"/>
  <c r="BE448"/>
  <c r="T448"/>
  <c r="R448"/>
  <c r="P448"/>
  <c r="BI445"/>
  <c r="BH445"/>
  <c r="BG445"/>
  <c r="BE445"/>
  <c r="T445"/>
  <c r="R445"/>
  <c r="P445"/>
  <c r="BI441"/>
  <c r="BH441"/>
  <c r="BG441"/>
  <c r="BE441"/>
  <c r="T441"/>
  <c r="R441"/>
  <c r="P441"/>
  <c r="BI438"/>
  <c r="BH438"/>
  <c r="BG438"/>
  <c r="BE438"/>
  <c r="T438"/>
  <c r="R438"/>
  <c r="P438"/>
  <c r="BI436"/>
  <c r="BH436"/>
  <c r="BG436"/>
  <c r="BE436"/>
  <c r="T436"/>
  <c r="R436"/>
  <c r="P436"/>
  <c r="BI434"/>
  <c r="BH434"/>
  <c r="BG434"/>
  <c r="BE434"/>
  <c r="T434"/>
  <c r="R434"/>
  <c r="P434"/>
  <c r="BI432"/>
  <c r="BH432"/>
  <c r="BG432"/>
  <c r="BE432"/>
  <c r="T432"/>
  <c r="R432"/>
  <c r="P432"/>
  <c r="BI429"/>
  <c r="BH429"/>
  <c r="BG429"/>
  <c r="BE429"/>
  <c r="T429"/>
  <c r="R429"/>
  <c r="P429"/>
  <c r="BI427"/>
  <c r="BH427"/>
  <c r="BG427"/>
  <c r="BE427"/>
  <c r="T427"/>
  <c r="R427"/>
  <c r="P427"/>
  <c r="BI425"/>
  <c r="BH425"/>
  <c r="BG425"/>
  <c r="BE425"/>
  <c r="T425"/>
  <c r="R425"/>
  <c r="P425"/>
  <c r="BI423"/>
  <c r="BH423"/>
  <c r="BG423"/>
  <c r="BE423"/>
  <c r="T423"/>
  <c r="R423"/>
  <c r="P423"/>
  <c r="BI421"/>
  <c r="BH421"/>
  <c r="BG421"/>
  <c r="BE421"/>
  <c r="T421"/>
  <c r="R421"/>
  <c r="P421"/>
  <c r="BI418"/>
  <c r="BH418"/>
  <c r="BG418"/>
  <c r="BE418"/>
  <c r="T418"/>
  <c r="R418"/>
  <c r="P418"/>
  <c r="BI415"/>
  <c r="BH415"/>
  <c r="BG415"/>
  <c r="BE415"/>
  <c r="T415"/>
  <c r="R415"/>
  <c r="P415"/>
  <c r="BI411"/>
  <c r="BH411"/>
  <c r="BG411"/>
  <c r="BE411"/>
  <c r="T411"/>
  <c r="R411"/>
  <c r="P411"/>
  <c r="BI408"/>
  <c r="BH408"/>
  <c r="BG408"/>
  <c r="BE408"/>
  <c r="T408"/>
  <c r="R408"/>
  <c r="P408"/>
  <c r="BI404"/>
  <c r="BH404"/>
  <c r="BG404"/>
  <c r="BE404"/>
  <c r="T404"/>
  <c r="R404"/>
  <c r="P404"/>
  <c r="BI399"/>
  <c r="BH399"/>
  <c r="BG399"/>
  <c r="BE399"/>
  <c r="T399"/>
  <c r="R399"/>
  <c r="P399"/>
  <c r="BI396"/>
  <c r="BH396"/>
  <c r="BG396"/>
  <c r="BE396"/>
  <c r="T396"/>
  <c r="R396"/>
  <c r="P396"/>
  <c r="BI391"/>
  <c r="BH391"/>
  <c r="BG391"/>
  <c r="BE391"/>
  <c r="T391"/>
  <c r="R391"/>
  <c r="P391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3"/>
  <c r="BH383"/>
  <c r="BG383"/>
  <c r="BE383"/>
  <c r="T383"/>
  <c r="R383"/>
  <c r="P383"/>
  <c r="BI380"/>
  <c r="BH380"/>
  <c r="BG380"/>
  <c r="BE380"/>
  <c r="T380"/>
  <c r="R380"/>
  <c r="P380"/>
  <c r="BI377"/>
  <c r="BH377"/>
  <c r="BG377"/>
  <c r="BE377"/>
  <c r="T377"/>
  <c r="R377"/>
  <c r="P377"/>
  <c r="BI375"/>
  <c r="BH375"/>
  <c r="BG375"/>
  <c r="BE375"/>
  <c r="T375"/>
  <c r="R375"/>
  <c r="P375"/>
  <c r="BI373"/>
  <c r="BH373"/>
  <c r="BG373"/>
  <c r="BE373"/>
  <c r="T373"/>
  <c r="R373"/>
  <c r="P373"/>
  <c r="BI371"/>
  <c r="BH371"/>
  <c r="BG371"/>
  <c r="BE371"/>
  <c r="T371"/>
  <c r="R371"/>
  <c r="P371"/>
  <c r="BI368"/>
  <c r="BH368"/>
  <c r="BG368"/>
  <c r="BE368"/>
  <c r="T368"/>
  <c r="R368"/>
  <c r="P368"/>
  <c r="BI365"/>
  <c r="BH365"/>
  <c r="BG365"/>
  <c r="BE365"/>
  <c r="T365"/>
  <c r="R365"/>
  <c r="P365"/>
  <c r="BI360"/>
  <c r="BH360"/>
  <c r="BG360"/>
  <c r="BE360"/>
  <c r="T360"/>
  <c r="R360"/>
  <c r="P360"/>
  <c r="BI357"/>
  <c r="BH357"/>
  <c r="BG357"/>
  <c r="BE357"/>
  <c r="T357"/>
  <c r="R357"/>
  <c r="P357"/>
  <c r="BI354"/>
  <c r="BH354"/>
  <c r="BG354"/>
  <c r="BE354"/>
  <c r="T354"/>
  <c r="R354"/>
  <c r="P354"/>
  <c r="BI352"/>
  <c r="BH352"/>
  <c r="BG352"/>
  <c r="BE352"/>
  <c r="T352"/>
  <c r="R352"/>
  <c r="P352"/>
  <c r="BI349"/>
  <c r="BH349"/>
  <c r="BG349"/>
  <c r="BE349"/>
  <c r="T349"/>
  <c r="R349"/>
  <c r="P349"/>
  <c r="BI346"/>
  <c r="BH346"/>
  <c r="BG346"/>
  <c r="BE346"/>
  <c r="T346"/>
  <c r="R346"/>
  <c r="P346"/>
  <c r="BI343"/>
  <c r="BH343"/>
  <c r="BG343"/>
  <c r="BE343"/>
  <c r="T343"/>
  <c r="R343"/>
  <c r="P343"/>
  <c r="BI340"/>
  <c r="BH340"/>
  <c r="BG340"/>
  <c r="BE340"/>
  <c r="T340"/>
  <c r="R340"/>
  <c r="P340"/>
  <c r="BI337"/>
  <c r="BH337"/>
  <c r="BG337"/>
  <c r="BE337"/>
  <c r="T337"/>
  <c r="R337"/>
  <c r="P337"/>
  <c r="BI334"/>
  <c r="BH334"/>
  <c r="BG334"/>
  <c r="BE334"/>
  <c r="T334"/>
  <c r="R334"/>
  <c r="P334"/>
  <c r="BI332"/>
  <c r="BH332"/>
  <c r="BG332"/>
  <c r="BE332"/>
  <c r="T332"/>
  <c r="R332"/>
  <c r="P332"/>
  <c r="BI328"/>
  <c r="BH328"/>
  <c r="BG328"/>
  <c r="BE328"/>
  <c r="T328"/>
  <c r="R328"/>
  <c r="P328"/>
  <c r="BI324"/>
  <c r="BH324"/>
  <c r="BG324"/>
  <c r="BE324"/>
  <c r="T324"/>
  <c r="R324"/>
  <c r="P324"/>
  <c r="BI319"/>
  <c r="BH319"/>
  <c r="BG319"/>
  <c r="BE319"/>
  <c r="T319"/>
  <c r="R319"/>
  <c r="P319"/>
  <c r="BI314"/>
  <c r="BH314"/>
  <c r="BG314"/>
  <c r="BE314"/>
  <c r="T314"/>
  <c r="R314"/>
  <c r="P314"/>
  <c r="BI310"/>
  <c r="BH310"/>
  <c r="BG310"/>
  <c r="BE310"/>
  <c r="T310"/>
  <c r="R310"/>
  <c r="P310"/>
  <c r="BI306"/>
  <c r="BH306"/>
  <c r="BG306"/>
  <c r="BE306"/>
  <c r="T306"/>
  <c r="R306"/>
  <c r="P306"/>
  <c r="BI302"/>
  <c r="BH302"/>
  <c r="BG302"/>
  <c r="BE302"/>
  <c r="T302"/>
  <c r="R302"/>
  <c r="P302"/>
  <c r="BI298"/>
  <c r="BH298"/>
  <c r="BG298"/>
  <c r="BE298"/>
  <c r="T298"/>
  <c r="R298"/>
  <c r="P298"/>
  <c r="BI293"/>
  <c r="BH293"/>
  <c r="BG293"/>
  <c r="BE293"/>
  <c r="T293"/>
  <c r="R293"/>
  <c r="P293"/>
  <c r="BI289"/>
  <c r="BH289"/>
  <c r="BG289"/>
  <c r="BE289"/>
  <c r="T289"/>
  <c r="R289"/>
  <c r="P289"/>
  <c r="BI284"/>
  <c r="BH284"/>
  <c r="BG284"/>
  <c r="BE284"/>
  <c r="T284"/>
  <c r="R284"/>
  <c r="P284"/>
  <c r="BI279"/>
  <c r="BH279"/>
  <c r="BG279"/>
  <c r="BE279"/>
  <c r="T279"/>
  <c r="T278"/>
  <c r="R279"/>
  <c r="R278"/>
  <c r="P279"/>
  <c r="P278"/>
  <c r="BI276"/>
  <c r="BH276"/>
  <c r="BG276"/>
  <c r="BE276"/>
  <c r="T276"/>
  <c r="R276"/>
  <c r="P276"/>
  <c r="BI272"/>
  <c r="BH272"/>
  <c r="BG272"/>
  <c r="BE272"/>
  <c r="T272"/>
  <c r="R272"/>
  <c r="P272"/>
  <c r="BI269"/>
  <c r="BH269"/>
  <c r="BG269"/>
  <c r="BE269"/>
  <c r="T269"/>
  <c r="R269"/>
  <c r="P269"/>
  <c r="BI265"/>
  <c r="BH265"/>
  <c r="BG265"/>
  <c r="BE265"/>
  <c r="T265"/>
  <c r="R265"/>
  <c r="P265"/>
  <c r="BI262"/>
  <c r="BH262"/>
  <c r="BG262"/>
  <c r="BE262"/>
  <c r="T262"/>
  <c r="R262"/>
  <c r="P262"/>
  <c r="BI257"/>
  <c r="BH257"/>
  <c r="BG257"/>
  <c r="BE257"/>
  <c r="T257"/>
  <c r="R257"/>
  <c r="P257"/>
  <c r="BI252"/>
  <c r="BH252"/>
  <c r="BG252"/>
  <c r="BE252"/>
  <c r="T252"/>
  <c r="R252"/>
  <c r="P252"/>
  <c r="BI247"/>
  <c r="BH247"/>
  <c r="BG247"/>
  <c r="BE247"/>
  <c r="T247"/>
  <c r="R247"/>
  <c r="P247"/>
  <c r="BI242"/>
  <c r="BH242"/>
  <c r="BG242"/>
  <c r="BE242"/>
  <c r="T242"/>
  <c r="R242"/>
  <c r="P242"/>
  <c r="BI238"/>
  <c r="BH238"/>
  <c r="BG238"/>
  <c r="BE238"/>
  <c r="T238"/>
  <c r="R238"/>
  <c r="P238"/>
  <c r="BI236"/>
  <c r="BH236"/>
  <c r="BG236"/>
  <c r="BE236"/>
  <c r="T236"/>
  <c r="R236"/>
  <c r="P236"/>
  <c r="BI233"/>
  <c r="BH233"/>
  <c r="BG233"/>
  <c r="BE233"/>
  <c r="T233"/>
  <c r="R233"/>
  <c r="P233"/>
  <c r="BI229"/>
  <c r="BH229"/>
  <c r="BG229"/>
  <c r="BE229"/>
  <c r="T229"/>
  <c r="R229"/>
  <c r="P229"/>
  <c r="BI225"/>
  <c r="BH225"/>
  <c r="BG225"/>
  <c r="BE225"/>
  <c r="T225"/>
  <c r="R225"/>
  <c r="P225"/>
  <c r="BI221"/>
  <c r="BH221"/>
  <c r="BG221"/>
  <c r="BE221"/>
  <c r="T221"/>
  <c r="R221"/>
  <c r="P221"/>
  <c r="BI217"/>
  <c r="BH217"/>
  <c r="BG217"/>
  <c r="BE217"/>
  <c r="T217"/>
  <c r="R217"/>
  <c r="P217"/>
  <c r="BI215"/>
  <c r="BH215"/>
  <c r="BG215"/>
  <c r="BE215"/>
  <c r="T215"/>
  <c r="R215"/>
  <c r="P215"/>
  <c r="BI210"/>
  <c r="BH210"/>
  <c r="BG210"/>
  <c r="BE210"/>
  <c r="T210"/>
  <c r="R210"/>
  <c r="P210"/>
  <c r="BI206"/>
  <c r="BH206"/>
  <c r="BG206"/>
  <c r="BE206"/>
  <c r="T206"/>
  <c r="R206"/>
  <c r="P206"/>
  <c r="BI203"/>
  <c r="BH203"/>
  <c r="BG203"/>
  <c r="BE203"/>
  <c r="T203"/>
  <c r="R203"/>
  <c r="P203"/>
  <c r="BI199"/>
  <c r="BH199"/>
  <c r="BG199"/>
  <c r="BE199"/>
  <c r="T199"/>
  <c r="R199"/>
  <c r="P199"/>
  <c r="BI195"/>
  <c r="BH195"/>
  <c r="BG195"/>
  <c r="BE195"/>
  <c r="T195"/>
  <c r="R195"/>
  <c r="P195"/>
  <c r="BI191"/>
  <c r="BH191"/>
  <c r="BG191"/>
  <c r="BE191"/>
  <c r="T191"/>
  <c r="R191"/>
  <c r="P191"/>
  <c r="BI186"/>
  <c r="BH186"/>
  <c r="BG186"/>
  <c r="BE186"/>
  <c r="T186"/>
  <c r="R186"/>
  <c r="P186"/>
  <c r="BI181"/>
  <c r="BH181"/>
  <c r="BG181"/>
  <c r="BE181"/>
  <c r="T181"/>
  <c r="R181"/>
  <c r="P181"/>
  <c r="BI176"/>
  <c r="BH176"/>
  <c r="BG176"/>
  <c r="BE176"/>
  <c r="T176"/>
  <c r="R176"/>
  <c r="P176"/>
  <c r="BI166"/>
  <c r="BH166"/>
  <c r="BG166"/>
  <c r="BE166"/>
  <c r="T166"/>
  <c r="R166"/>
  <c r="P166"/>
  <c r="BI162"/>
  <c r="BH162"/>
  <c r="BG162"/>
  <c r="BE162"/>
  <c r="T162"/>
  <c r="R162"/>
  <c r="P162"/>
  <c r="BI158"/>
  <c r="BH158"/>
  <c r="BG158"/>
  <c r="BE158"/>
  <c r="T158"/>
  <c r="R158"/>
  <c r="P158"/>
  <c r="BI154"/>
  <c r="BH154"/>
  <c r="BG154"/>
  <c r="BE154"/>
  <c r="T154"/>
  <c r="R154"/>
  <c r="P154"/>
  <c r="BI151"/>
  <c r="BH151"/>
  <c r="BG151"/>
  <c r="BE151"/>
  <c r="T151"/>
  <c r="R151"/>
  <c r="P151"/>
  <c r="BI147"/>
  <c r="BH147"/>
  <c r="BG147"/>
  <c r="BE147"/>
  <c r="T147"/>
  <c r="R147"/>
  <c r="P147"/>
  <c r="BI142"/>
  <c r="BH142"/>
  <c r="BG142"/>
  <c r="BE142"/>
  <c r="T142"/>
  <c r="R142"/>
  <c r="P142"/>
  <c r="BI134"/>
  <c r="BH134"/>
  <c r="BG134"/>
  <c r="BE134"/>
  <c r="T134"/>
  <c r="R134"/>
  <c r="P134"/>
  <c r="BI129"/>
  <c r="BH129"/>
  <c r="BG129"/>
  <c r="BE129"/>
  <c r="T129"/>
  <c r="R129"/>
  <c r="P129"/>
  <c r="BI121"/>
  <c r="BH121"/>
  <c r="BG121"/>
  <c r="BE121"/>
  <c r="T121"/>
  <c r="R121"/>
  <c r="P121"/>
  <c r="BI117"/>
  <c r="BH117"/>
  <c r="BG117"/>
  <c r="BE117"/>
  <c r="T117"/>
  <c r="R117"/>
  <c r="P117"/>
  <c r="BI113"/>
  <c r="BH113"/>
  <c r="BG113"/>
  <c r="BE113"/>
  <c r="T113"/>
  <c r="R113"/>
  <c r="P113"/>
  <c r="BI109"/>
  <c r="BH109"/>
  <c r="BG109"/>
  <c r="BE109"/>
  <c r="T109"/>
  <c r="R109"/>
  <c r="P109"/>
  <c r="J103"/>
  <c r="J102"/>
  <c r="F102"/>
  <c r="F100"/>
  <c r="E98"/>
  <c r="J55"/>
  <c r="J54"/>
  <c r="F54"/>
  <c r="F52"/>
  <c r="E50"/>
  <c r="J18"/>
  <c r="E18"/>
  <c r="F103"/>
  <c r="J17"/>
  <c r="J12"/>
  <c r="J100"/>
  <c r="E7"/>
  <c r="E96"/>
  <c i="1" r="L50"/>
  <c r="AM50"/>
  <c r="AM49"/>
  <c r="L49"/>
  <c r="AM47"/>
  <c r="L47"/>
  <c r="L45"/>
  <c r="L44"/>
  <c i="2" r="J814"/>
  <c r="J671"/>
  <c r="J570"/>
  <c r="BK547"/>
  <c r="J494"/>
  <c r="J427"/>
  <c r="BK375"/>
  <c r="J279"/>
  <c r="J166"/>
  <c r="BK814"/>
  <c r="J743"/>
  <c r="BK656"/>
  <c r="BK602"/>
  <c r="BK538"/>
  <c r="BK482"/>
  <c r="J429"/>
  <c r="J375"/>
  <c r="J265"/>
  <c r="J587"/>
  <c r="J574"/>
  <c r="BK541"/>
  <c r="J460"/>
  <c r="BK396"/>
  <c r="BK334"/>
  <c r="J242"/>
  <c r="J134"/>
  <c r="J755"/>
  <c r="BK673"/>
  <c r="BK568"/>
  <c r="J504"/>
  <c r="J411"/>
  <c r="BK328"/>
  <c r="J221"/>
  <c r="J121"/>
  <c r="J368"/>
  <c r="J328"/>
  <c r="BK257"/>
  <c r="BK195"/>
  <c r="BK849"/>
  <c r="BK779"/>
  <c r="BK711"/>
  <c r="BK667"/>
  <c r="BK605"/>
  <c r="BK572"/>
  <c r="BK529"/>
  <c r="J496"/>
  <c r="BK425"/>
  <c r="BK371"/>
  <c r="BK314"/>
  <c r="BK229"/>
  <c r="J162"/>
  <c r="J800"/>
  <c r="BK715"/>
  <c r="BK663"/>
  <c r="J605"/>
  <c r="J554"/>
  <c r="BK519"/>
  <c r="BK486"/>
  <c r="BK432"/>
  <c r="J334"/>
  <c r="J233"/>
  <c r="BK129"/>
  <c r="BK775"/>
  <c r="J736"/>
  <c r="J680"/>
  <c r="BK599"/>
  <c r="BK557"/>
  <c r="BK514"/>
  <c r="BK445"/>
  <c r="BK404"/>
  <c r="J337"/>
  <c r="J199"/>
  <c r="BK767"/>
  <c r="J711"/>
  <c r="J650"/>
  <c r="BK582"/>
  <c r="BK523"/>
  <c r="BK476"/>
  <c r="BK389"/>
  <c r="BK293"/>
  <c r="J236"/>
  <c r="J33"/>
  <c r="J470"/>
  <c r="BK408"/>
  <c r="J352"/>
  <c r="J276"/>
  <c r="BK166"/>
  <c r="J796"/>
  <c r="J719"/>
  <c r="J663"/>
  <c r="J589"/>
  <c r="J549"/>
  <c r="J499"/>
  <c r="BK474"/>
  <c r="BK429"/>
  <c r="J383"/>
  <c r="J306"/>
  <c r="J229"/>
  <c r="J158"/>
  <c r="BK755"/>
  <c r="BK696"/>
  <c r="J639"/>
  <c r="BK576"/>
  <c r="J519"/>
  <c r="J486"/>
  <c r="J434"/>
  <c r="BK360"/>
  <c r="J252"/>
  <c r="BK121"/>
  <c r="BK763"/>
  <c r="BK707"/>
  <c r="BK637"/>
  <c r="BK551"/>
  <c r="BK499"/>
  <c r="BK452"/>
  <c r="J396"/>
  <c r="J332"/>
  <c r="BK221"/>
  <c r="BK634"/>
  <c r="BK579"/>
  <c r="BK549"/>
  <c r="BK494"/>
  <c r="J441"/>
  <c r="J389"/>
  <c r="BK319"/>
  <c r="BK117"/>
  <c r="J775"/>
  <c r="BK703"/>
  <c r="BK643"/>
  <c r="BK566"/>
  <c r="BK511"/>
  <c r="J436"/>
  <c r="J365"/>
  <c r="BK269"/>
  <c r="BK191"/>
  <c r="F33"/>
  <c r="BK463"/>
  <c r="BK377"/>
  <c r="J319"/>
  <c r="BK238"/>
  <c r="J191"/>
  <c r="J117"/>
  <c r="BK747"/>
  <c r="J696"/>
  <c r="J637"/>
  <c r="J584"/>
  <c r="J543"/>
  <c r="BK506"/>
  <c r="BK455"/>
  <c r="J415"/>
  <c r="J360"/>
  <c r="BK272"/>
  <c r="BK181"/>
  <c r="BK113"/>
  <c r="J747"/>
  <c r="BK614"/>
  <c r="J568"/>
  <c r="BK509"/>
  <c r="J445"/>
  <c r="BK352"/>
  <c r="J262"/>
  <c r="J186"/>
  <c r="J829"/>
  <c r="BK730"/>
  <c r="J630"/>
  <c r="J562"/>
  <c r="J509"/>
  <c r="J465"/>
  <c r="J408"/>
  <c r="J310"/>
  <c r="J210"/>
  <c r="J621"/>
  <c r="BK570"/>
  <c r="BK501"/>
  <c r="BK448"/>
  <c r="J357"/>
  <c r="BK302"/>
  <c r="BK215"/>
  <c r="J818"/>
  <c r="BK736"/>
  <c r="J652"/>
  <c r="BK543"/>
  <c r="J480"/>
  <c r="BK385"/>
  <c r="J314"/>
  <c r="BK151"/>
  <c r="J377"/>
  <c r="BK310"/>
  <c r="J247"/>
  <c r="J176"/>
  <c i="1" r="AS54"/>
  <c i="2" r="BK796"/>
  <c r="BK733"/>
  <c r="J676"/>
  <c r="BK617"/>
  <c r="BK574"/>
  <c r="J538"/>
  <c r="BK504"/>
  <c r="J438"/>
  <c r="J387"/>
  <c r="BK332"/>
  <c r="BK252"/>
  <c r="J181"/>
  <c r="F36"/>
  <c r="BK783"/>
  <c r="J722"/>
  <c r="BK595"/>
  <c r="BK562"/>
  <c r="J516"/>
  <c r="BK460"/>
  <c r="BK399"/>
  <c r="BK337"/>
  <c r="BK203"/>
  <c r="J109"/>
  <c r="BK751"/>
  <c r="BK699"/>
  <c r="BK647"/>
  <c r="J582"/>
  <c r="J521"/>
  <c r="BK470"/>
  <c r="BK383"/>
  <c r="J298"/>
  <c r="BK680"/>
  <c r="J609"/>
  <c r="J560"/>
  <c r="J523"/>
  <c r="BK478"/>
  <c r="BK434"/>
  <c r="BK349"/>
  <c r="BK233"/>
  <c r="BK840"/>
  <c r="J767"/>
  <c r="BK684"/>
  <c r="J602"/>
  <c r="BK516"/>
  <c r="J448"/>
  <c r="J346"/>
  <c r="BK247"/>
  <c r="BK147"/>
  <c r="J404"/>
  <c r="J343"/>
  <c r="J272"/>
  <c r="BK154"/>
  <c r="BK818"/>
  <c r="J759"/>
  <c r="J699"/>
  <c r="J643"/>
  <c r="J579"/>
  <c r="J547"/>
  <c r="J476"/>
  <c r="J432"/>
  <c r="BK380"/>
  <c r="BK298"/>
  <c r="BK217"/>
  <c r="BK142"/>
  <c r="BK808"/>
  <c r="BK759"/>
  <c r="J703"/>
  <c r="BK652"/>
  <c r="J564"/>
  <c r="J529"/>
  <c r="BK480"/>
  <c r="J425"/>
  <c r="J371"/>
  <c r="BK289"/>
  <c r="J217"/>
  <c r="BK829"/>
  <c r="J763"/>
  <c r="J707"/>
  <c r="BK650"/>
  <c r="BK609"/>
  <c r="BK532"/>
  <c r="BK489"/>
  <c r="BK468"/>
  <c r="BK423"/>
  <c r="J373"/>
  <c r="J289"/>
  <c r="J215"/>
  <c r="J129"/>
  <c r="J840"/>
  <c r="J684"/>
  <c r="BK621"/>
  <c r="BK554"/>
  <c r="J501"/>
  <c r="J458"/>
  <c r="J418"/>
  <c r="BK324"/>
  <c r="BK242"/>
  <c r="J154"/>
  <c r="BK788"/>
  <c r="BK719"/>
  <c r="J673"/>
  <c r="BK589"/>
  <c r="BK525"/>
  <c r="J478"/>
  <c r="BK421"/>
  <c r="J340"/>
  <c r="BK236"/>
  <c r="J647"/>
  <c r="J572"/>
  <c r="J514"/>
  <c r="J474"/>
  <c r="J421"/>
  <c r="J380"/>
  <c r="BK279"/>
  <c r="J203"/>
  <c r="J804"/>
  <c r="J730"/>
  <c r="J667"/>
  <c r="J591"/>
  <c r="J535"/>
  <c r="J463"/>
  <c r="BK391"/>
  <c r="BK340"/>
  <c r="J238"/>
  <c r="BK134"/>
  <c r="J354"/>
  <c r="J284"/>
  <c r="BK210"/>
  <c r="J113"/>
  <c r="J771"/>
  <c r="BK722"/>
  <c r="J656"/>
  <c r="BK591"/>
  <c r="BK564"/>
  <c r="BK521"/>
  <c r="J484"/>
  <c r="J455"/>
  <c r="J399"/>
  <c r="J349"/>
  <c r="J269"/>
  <c r="J195"/>
  <c r="J849"/>
  <c r="J783"/>
  <c r="BK743"/>
  <c r="BK676"/>
  <c r="BK626"/>
  <c r="J545"/>
  <c r="BK496"/>
  <c r="BK438"/>
  <c r="BK387"/>
  <c r="BK306"/>
  <c r="BK206"/>
  <c r="F37"/>
  <c r="BK800"/>
  <c r="J733"/>
  <c r="J659"/>
  <c r="BK587"/>
  <c r="J541"/>
  <c r="J468"/>
  <c r="BK411"/>
  <c r="BK343"/>
  <c r="J225"/>
  <c r="J151"/>
  <c r="J779"/>
  <c r="J689"/>
  <c r="J617"/>
  <c r="BK545"/>
  <c r="J491"/>
  <c r="BK441"/>
  <c r="BK365"/>
  <c r="BK276"/>
  <c r="BK659"/>
  <c r="J599"/>
  <c r="J576"/>
  <c r="J532"/>
  <c r="J489"/>
  <c r="BK427"/>
  <c r="BK368"/>
  <c r="BK265"/>
  <c r="BK186"/>
  <c r="J788"/>
  <c r="J715"/>
  <c r="BK630"/>
  <c r="BK560"/>
  <c r="BK491"/>
  <c r="BK458"/>
  <c r="BK373"/>
  <c r="J293"/>
  <c r="BK199"/>
  <c r="F35"/>
  <c r="BK162"/>
  <c r="BK693"/>
  <c r="J614"/>
  <c r="J551"/>
  <c r="BK484"/>
  <c r="J423"/>
  <c r="BK158"/>
  <c r="J385"/>
  <c r="BK346"/>
  <c r="J302"/>
  <c r="BK225"/>
  <c r="J142"/>
  <c r="BK804"/>
  <c r="J751"/>
  <c r="BK689"/>
  <c r="J634"/>
  <c r="BK584"/>
  <c r="J557"/>
  <c r="J511"/>
  <c r="BK465"/>
  <c r="BK418"/>
  <c r="BK354"/>
  <c r="BK284"/>
  <c r="J206"/>
  <c r="BK109"/>
  <c r="BK771"/>
  <c r="BK725"/>
  <c r="J693"/>
  <c r="BK639"/>
  <c r="J595"/>
  <c r="BK535"/>
  <c r="J506"/>
  <c r="J452"/>
  <c r="BK415"/>
  <c r="BK357"/>
  <c r="BK262"/>
  <c r="J147"/>
  <c r="J808"/>
  <c r="J725"/>
  <c r="BK671"/>
  <c r="J626"/>
  <c r="J566"/>
  <c r="J525"/>
  <c r="J482"/>
  <c r="BK436"/>
  <c r="J391"/>
  <c r="J324"/>
  <c r="J257"/>
  <c r="BK176"/>
  <c l="1" r="BK153"/>
  <c r="J153"/>
  <c r="J62"/>
  <c r="T224"/>
  <c r="BK313"/>
  <c r="J313"/>
  <c r="J68"/>
  <c r="R331"/>
  <c r="P414"/>
  <c r="T108"/>
  <c r="R224"/>
  <c r="BK283"/>
  <c r="J283"/>
  <c r="J67"/>
  <c r="R313"/>
  <c r="BK356"/>
  <c r="J356"/>
  <c r="J71"/>
  <c r="BK407"/>
  <c r="J407"/>
  <c r="J72"/>
  <c r="P451"/>
  <c r="R528"/>
  <c r="BK608"/>
  <c r="J608"/>
  <c r="J78"/>
  <c r="BK666"/>
  <c r="J666"/>
  <c r="J79"/>
  <c r="P714"/>
  <c r="BK108"/>
  <c r="J108"/>
  <c r="J61"/>
  <c r="P153"/>
  <c r="R261"/>
  <c r="T313"/>
  <c r="P356"/>
  <c r="T407"/>
  <c r="R451"/>
  <c r="P553"/>
  <c r="BK594"/>
  <c r="J594"/>
  <c r="J77"/>
  <c r="R594"/>
  <c r="BK679"/>
  <c r="J679"/>
  <c r="J80"/>
  <c r="T679"/>
  <c r="P758"/>
  <c r="T153"/>
  <c r="BK261"/>
  <c r="J261"/>
  <c r="J64"/>
  <c r="P313"/>
  <c r="R356"/>
  <c r="P407"/>
  <c r="R414"/>
  <c r="BK528"/>
  <c r="J528"/>
  <c r="J75"/>
  <c r="T528"/>
  <c r="T608"/>
  <c r="P679"/>
  <c r="BK758"/>
  <c r="J758"/>
  <c r="J82"/>
  <c r="P108"/>
  <c r="BK224"/>
  <c r="J224"/>
  <c r="J63"/>
  <c r="P261"/>
  <c r="T283"/>
  <c r="T331"/>
  <c r="R345"/>
  <c r="BK414"/>
  <c r="J414"/>
  <c r="J73"/>
  <c r="T414"/>
  <c r="P528"/>
  <c r="T553"/>
  <c r="P594"/>
  <c r="T594"/>
  <c r="P666"/>
  <c r="R679"/>
  <c r="T714"/>
  <c r="BK813"/>
  <c r="J813"/>
  <c r="J84"/>
  <c r="R153"/>
  <c r="T261"/>
  <c r="P283"/>
  <c r="BK331"/>
  <c r="J331"/>
  <c r="J69"/>
  <c r="T356"/>
  <c r="BK451"/>
  <c r="J451"/>
  <c r="J74"/>
  <c r="R553"/>
  <c r="R608"/>
  <c r="T666"/>
  <c r="BK714"/>
  <c r="J714"/>
  <c r="J81"/>
  <c r="R758"/>
  <c r="R813"/>
  <c r="R108"/>
  <c r="R107"/>
  <c r="P224"/>
  <c r="R283"/>
  <c r="P331"/>
  <c r="BK345"/>
  <c r="J345"/>
  <c r="J70"/>
  <c r="P345"/>
  <c r="T345"/>
  <c r="R407"/>
  <c r="T451"/>
  <c r="BK553"/>
  <c r="J553"/>
  <c r="J76"/>
  <c r="P608"/>
  <c r="R666"/>
  <c r="R714"/>
  <c r="T758"/>
  <c r="P813"/>
  <c r="T813"/>
  <c r="BK807"/>
  <c r="J807"/>
  <c r="J83"/>
  <c r="BK278"/>
  <c r="J278"/>
  <c r="J65"/>
  <c r="BK848"/>
  <c r="J848"/>
  <c r="J86"/>
  <c i="1" r="AV55"/>
  <c r="BB55"/>
  <c r="AZ55"/>
  <c i="2" r="E48"/>
  <c r="J52"/>
  <c r="F55"/>
  <c r="BF109"/>
  <c r="BF113"/>
  <c r="BF117"/>
  <c r="BF121"/>
  <c r="BF129"/>
  <c r="BF134"/>
  <c r="BF142"/>
  <c r="BF147"/>
  <c r="BF151"/>
  <c r="BF154"/>
  <c r="BF158"/>
  <c r="BF162"/>
  <c r="BF166"/>
  <c r="BF176"/>
  <c r="BF181"/>
  <c r="BF186"/>
  <c r="BF191"/>
  <c r="BF195"/>
  <c r="BF199"/>
  <c r="BF203"/>
  <c r="BF206"/>
  <c r="BF210"/>
  <c r="BF215"/>
  <c r="BF217"/>
  <c r="BF221"/>
  <c r="BF225"/>
  <c r="BF229"/>
  <c r="BF233"/>
  <c r="BF236"/>
  <c r="BF238"/>
  <c r="BF242"/>
  <c r="BF247"/>
  <c r="BF252"/>
  <c r="BF257"/>
  <c r="BF262"/>
  <c r="BF265"/>
  <c r="BF269"/>
  <c r="BF272"/>
  <c r="BF276"/>
  <c r="BF279"/>
  <c r="BF284"/>
  <c r="BF289"/>
  <c r="BF293"/>
  <c r="BF298"/>
  <c r="BF302"/>
  <c r="BF306"/>
  <c r="BF310"/>
  <c r="BF314"/>
  <c r="BF319"/>
  <c r="BF324"/>
  <c r="BF328"/>
  <c r="BF332"/>
  <c r="BF334"/>
  <c r="BF337"/>
  <c r="BF340"/>
  <c r="BF343"/>
  <c r="BF346"/>
  <c r="BF349"/>
  <c r="BF352"/>
  <c r="BF354"/>
  <c r="BF357"/>
  <c r="BF360"/>
  <c r="BF365"/>
  <c r="BF368"/>
  <c r="BF371"/>
  <c r="BF373"/>
  <c r="BF375"/>
  <c r="BF377"/>
  <c r="BF380"/>
  <c r="BF383"/>
  <c r="BF385"/>
  <c r="BF387"/>
  <c r="BF389"/>
  <c r="BF391"/>
  <c r="BF396"/>
  <c r="BF399"/>
  <c r="BF404"/>
  <c r="BF408"/>
  <c r="BF411"/>
  <c r="BF415"/>
  <c r="BF418"/>
  <c r="BF421"/>
  <c r="BF423"/>
  <c r="BF425"/>
  <c r="BF427"/>
  <c r="BF429"/>
  <c r="BF432"/>
  <c r="BF434"/>
  <c r="BF436"/>
  <c r="BF438"/>
  <c r="BF441"/>
  <c r="BF445"/>
  <c r="BF448"/>
  <c r="BF452"/>
  <c r="BF455"/>
  <c r="BF458"/>
  <c r="BF460"/>
  <c r="BF463"/>
  <c r="BF465"/>
  <c r="BF468"/>
  <c r="BF470"/>
  <c r="BF474"/>
  <c r="BF476"/>
  <c r="BF478"/>
  <c r="BF480"/>
  <c r="BF482"/>
  <c r="BF484"/>
  <c r="BF486"/>
  <c r="BF489"/>
  <c r="BF491"/>
  <c r="BF494"/>
  <c r="BF496"/>
  <c r="BF499"/>
  <c r="BF501"/>
  <c r="BF504"/>
  <c r="BF506"/>
  <c r="BF509"/>
  <c r="BF511"/>
  <c r="BF514"/>
  <c r="BF516"/>
  <c r="BF519"/>
  <c r="BF521"/>
  <c r="BF523"/>
  <c r="BF525"/>
  <c r="BF529"/>
  <c r="BF532"/>
  <c r="BF535"/>
  <c r="BF538"/>
  <c r="BF541"/>
  <c r="BF543"/>
  <c r="BF545"/>
  <c r="BF547"/>
  <c r="BF549"/>
  <c r="BF551"/>
  <c r="BF554"/>
  <c r="BF557"/>
  <c r="BF560"/>
  <c r="BF562"/>
  <c r="BF564"/>
  <c r="BF566"/>
  <c r="BF568"/>
  <c r="BF570"/>
  <c r="BF572"/>
  <c r="BF574"/>
  <c r="BF576"/>
  <c r="BF579"/>
  <c r="BF582"/>
  <c r="BF584"/>
  <c r="BF587"/>
  <c r="BF589"/>
  <c r="BF591"/>
  <c r="BF595"/>
  <c r="BF599"/>
  <c r="BF602"/>
  <c r="BF605"/>
  <c r="BF609"/>
  <c r="BF614"/>
  <c r="BF617"/>
  <c r="BF621"/>
  <c r="BF626"/>
  <c r="BF630"/>
  <c r="BF634"/>
  <c r="BF637"/>
  <c r="BF639"/>
  <c r="BF643"/>
  <c r="BF647"/>
  <c r="BF650"/>
  <c r="BF652"/>
  <c r="BF656"/>
  <c r="BF659"/>
  <c r="BF663"/>
  <c r="BF667"/>
  <c r="BF671"/>
  <c r="BF673"/>
  <c r="BF676"/>
  <c r="BF680"/>
  <c r="BF684"/>
  <c r="BF689"/>
  <c r="BF693"/>
  <c r="BF696"/>
  <c r="BF699"/>
  <c r="BF703"/>
  <c r="BF707"/>
  <c r="BF711"/>
  <c r="BF715"/>
  <c r="BF719"/>
  <c r="BF722"/>
  <c r="BF725"/>
  <c r="BF730"/>
  <c r="BF733"/>
  <c r="BF736"/>
  <c r="BF743"/>
  <c r="BF747"/>
  <c r="BF751"/>
  <c r="BF755"/>
  <c r="BF759"/>
  <c r="BF763"/>
  <c r="BF767"/>
  <c r="BF771"/>
  <c r="BF775"/>
  <c r="BF779"/>
  <c r="BF783"/>
  <c r="BF788"/>
  <c r="BF796"/>
  <c r="BF800"/>
  <c r="BF804"/>
  <c r="BF808"/>
  <c r="BF814"/>
  <c r="BF818"/>
  <c r="BF829"/>
  <c r="BF840"/>
  <c r="BF849"/>
  <c i="1" r="BC55"/>
  <c r="BD55"/>
  <c r="BD54"/>
  <c r="W33"/>
  <c r="BC54"/>
  <c r="W32"/>
  <c r="BB54"/>
  <c r="W31"/>
  <c r="AZ54"/>
  <c r="W29"/>
  <c i="2" l="1" r="P282"/>
  <c r="T282"/>
  <c r="T107"/>
  <c r="T106"/>
  <c r="P107"/>
  <c r="P106"/>
  <c i="1" r="AU55"/>
  <c i="2" r="R282"/>
  <c r="R106"/>
  <c r="BK282"/>
  <c r="J282"/>
  <c r="J66"/>
  <c r="BK107"/>
  <c r="BK847"/>
  <c r="J847"/>
  <c r="J85"/>
  <c i="1" r="AY54"/>
  <c r="AV54"/>
  <c r="AK29"/>
  <c r="AX54"/>
  <c r="AU54"/>
  <c i="2" r="J34"/>
  <c i="1" r="AW55"/>
  <c r="AT55"/>
  <c i="2" r="F34"/>
  <c i="1" r="BA55"/>
  <c r="BA54"/>
  <c r="W30"/>
  <c i="2" l="1" r="BK106"/>
  <c r="J106"/>
  <c r="J107"/>
  <c r="J60"/>
  <c r="J30"/>
  <c i="1" r="AG55"/>
  <c r="AG54"/>
  <c r="AK26"/>
  <c r="AW54"/>
  <c r="AK30"/>
  <c r="AK35"/>
  <c i="2" l="1" r="J39"/>
  <c r="J5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<sst xmlns="http://schemas.openxmlformats.org/spreadsheetml/2006/main">
  <si>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</si>
  <si>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</si>
  <si>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</si>
  <si>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</si>
  <si>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</si>
  <si>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{cda6fed4-1759-4c12-bee4-2f467f34c58f}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</si>
  <si>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</si>
  <si>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</si>
  <si>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</si>
  <si>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</si>
  <si>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</si>
  <si>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</si>
  <si>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</si>
  <si>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</si>
  <si>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200499_E1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</si>
  <si>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</si>
  <si>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</si>
  <si>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Úprava koupelen na bezbariérové a nový evakuační výtah v DS Panorama</t>
  </si>
  <si>
    <t>KSO:</t>
  </si>
  <si>
    <t/>
  </si>
  <si>
    <t>CC-CZ:</t>
  </si>
  <si>
    <t>Místo:</t>
  </si>
  <si>
    <t>U Penzionu 1711</t>
  </si>
  <si>
    <t>Datum:</t>
  </si>
  <si>
    <t>7. 11. 2022</t>
  </si>
  <si>
    <t>Zadavatel:</t>
  </si>
  <si>
    <t>IČ:</t>
  </si>
  <si>
    <t>00377805</t>
  </si>
  <si>
    <t>Centrum sociálních služeb Tachov, p.o.</t>
  </si>
  <si>
    <t>DIČ:</t>
  </si>
  <si>
    <t>Uchazeč:</t>
  </si>
  <si>
    <t>Vyplň údaj</t>
  </si>
  <si>
    <t>Projektant:</t>
  </si>
  <si>
    <t>64825663</t>
  </si>
  <si>
    <t>S P I R A L spol. s r. o.</t>
  </si>
  <si>
    <t>CZ64825663</t>
  </si>
  <si>
    <t>True</t>
  </si>
  <si>
    <t>Zpracovatel:</t>
  </si>
  <si>
    <t>ing. Pavel Kodýtek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</si>
  <si>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</si>
  <si>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</si>
  <si>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</si>
  <si>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</si>
  <si>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</si>
  <si>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</si>
  <si>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</si>
  <si>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</si>
  <si>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</si>
  <si>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</si>
  <si>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</si>
  <si>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</si>
  <si>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</si>
  <si>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</si>
  <si>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</si>
  <si>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</si>
  <si>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</si>
  <si>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</si>
  <si>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</si>
  <si>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</si>
  <si>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</si>
  <si>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</si>
  <si>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</si>
  <si>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</si>
  <si>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</si>
  <si>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</si>
  <si>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</si>
  <si>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</si>
  <si>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</si>
  <si>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</si>
  <si>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</si>
  <si>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</si>
  <si>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</si>
  <si>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</si>
  <si>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</si>
  <si>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</si>
  <si>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</si>
  <si>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</si>
  <si>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</si>
  <si>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</si>
  <si>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</si>
  <si>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190501_A</t>
  </si>
  <si>
    <t>pokoj typ A</t>
  </si>
  <si>
    <t>STA</t>
  </si>
  <si>
    <t>1</t>
  </si>
  <si>
    <t>{f10ae9a7-d92a-4fff-99db-e4acef9105ae}</t>
  </si>
  <si>
    <t>KRYCÍ LIST SOUPISU PRACÍ</t>
  </si>
  <si>
    <t>Objekt:</t>
  </si>
  <si>
    <t>190501_A - pokoj typ 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</si>
  <si>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</si>
  <si>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</si>
  <si>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</si>
  <si>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</si>
  <si>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</si>
  <si>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</si>
  <si>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</si>
  <si>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</si>
  <si>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</si>
  <si>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</si>
  <si>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</si>
  <si>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</si>
  <si>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</si>
  <si>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</si>
  <si>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</si>
  <si>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</si>
  <si>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</si>
  <si>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</si>
  <si>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741 - Elektroinstalace - silnoproud</t>
  </si>
  <si>
    <t xml:space="preserve">    742 - Elektroinstalace - slaboproud - podomítkové rozvody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</si>
  <si>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</si>
  <si>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</si>
  <si>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</si>
  <si>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</si>
  <si>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</si>
  <si>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</si>
  <si>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</si>
  <si>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</si>
  <si>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</si>
  <si>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</si>
  <si>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</si>
  <si>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</si>
  <si>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</si>
  <si>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</si>
  <si>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</si>
  <si>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</si>
  <si>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</si>
  <si>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</si>
  <si>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</si>
  <si>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</si>
  <si>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</si>
  <si>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</si>
  <si>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</si>
  <si>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</si>
  <si>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</si>
  <si>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</si>
  <si>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</si>
  <si>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</si>
  <si>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</si>
  <si>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</si>
  <si>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317168013</t>
  </si>
  <si>
    <t>Překlad keramický plochý š 115 mm dl 1500 mm</t>
  </si>
  <si>
    <t>kus</t>
  </si>
  <si>
    <t>CS ÚRS 2021 02</t>
  </si>
  <si>
    <t>4</t>
  </si>
  <si>
    <t>2</t>
  </si>
  <si>
    <t>1519387494</t>
  </si>
  <si>
    <t>PP</t>
  </si>
  <si>
    <t>Překlady keramické ploché osazené do maltového lože, výšky překladu 71 mm šířky 115 mm, délky 1500 mm</t>
  </si>
  <si>
    <t>Online PSC</t>
  </si>
  <si>
    <t>https://podminky.urs.cz/item/CS_URS_2021_02/317168013</t>
  </si>
  <si>
    <t>VV</t>
  </si>
  <si>
    <t>5*(1)</t>
  </si>
  <si>
    <t>317168014</t>
  </si>
  <si>
    <t>Překlad keramický plochý š 115 mm dl 1750 mm</t>
  </si>
  <si>
    <t>1196350554</t>
  </si>
  <si>
    <t>Překlady keramické ploché osazené do maltového lože, výšky překladu 71 mm šířky 115 mm, délky 1750 mm</t>
  </si>
  <si>
    <t>https://podminky.urs.cz/item/CS_URS_2021_02/317168014</t>
  </si>
  <si>
    <t>317168016</t>
  </si>
  <si>
    <t>Překlad keramický plochý š 115 mm dl 2250 mm</t>
  </si>
  <si>
    <t>-2011623689</t>
  </si>
  <si>
    <t>Překlady keramické ploché osazené do maltového lože, výšky překladu 71 mm šířky 115 mm, délky 2250 mm</t>
  </si>
  <si>
    <t>https://podminky.urs.cz/item/CS_URS_2021_02/317168016</t>
  </si>
  <si>
    <t>5*(2)</t>
  </si>
  <si>
    <t>340239212</t>
  </si>
  <si>
    <t>Zazdívka otvorů v příčkách nebo stěnách pl přes 1 do 4 m2 cihlami plnými tl přes 100 mm</t>
  </si>
  <si>
    <t>m2</t>
  </si>
  <si>
    <t>239237220</t>
  </si>
  <si>
    <t>Zazdívka otvorů v příčkách nebo stěnách cihlami plnými pálenými plochy přes 1 m2 do 4 m2, tloušťky přes 100 mm</t>
  </si>
  <si>
    <t>https://podminky.urs.cz/item/CS_URS_2021_02/340239212</t>
  </si>
  <si>
    <t xml:space="preserve">dozdívky u bouraných dveří </t>
  </si>
  <si>
    <t>5*(2,0*0,5+2,0*0,9)</t>
  </si>
  <si>
    <t>zazdění otvorů ve stoupačkách - odhad množství</t>
  </si>
  <si>
    <t>5*1,2</t>
  </si>
  <si>
    <t>Součet</t>
  </si>
  <si>
    <t>5</t>
  </si>
  <si>
    <t>342241162</t>
  </si>
  <si>
    <t>Příčky z cihel plných dl 290 mm pevnosti P 7,5 až 15 na MC tl 140 mm</t>
  </si>
  <si>
    <t>-1290680557</t>
  </si>
  <si>
    <t>Příčky nebo přizdívky jednoduché z cihel nebo příčkovek pálených na maltu MVC nebo MC plných P7,5 až P15 dl. 290 mm (290x140x65 mm), tl. o tl. 140 mm</t>
  </si>
  <si>
    <t>https://podminky.urs.cz/item/CS_URS_2021_02/342241162</t>
  </si>
  <si>
    <t>vyzdívka za sedačkou ve sprše</t>
  </si>
  <si>
    <t>5*(0,8)</t>
  </si>
  <si>
    <t>6</t>
  </si>
  <si>
    <t>342272225</t>
  </si>
  <si>
    <t>Příčka z pórobetonových hladkých tvárnic na tenkovrstvou maltu tl 100 mm</t>
  </si>
  <si>
    <t>1397091340</t>
  </si>
  <si>
    <t>Příčky z pórobetonových tvárnic hladkých na tenké maltové lože objemová hmotnost do 500 kg/m3, tloušťka příčky 100 mm</t>
  </si>
  <si>
    <t>https://podminky.urs.cz/item/CS_URS_2021_02/342272225</t>
  </si>
  <si>
    <t>nové příčky</t>
  </si>
  <si>
    <t>5*(3,2*(2,93*2)-0,9*2,0*2)</t>
  </si>
  <si>
    <t>přizdívka u WC a ve sprše</t>
  </si>
  <si>
    <t>5*(3,2*1,5)*2</t>
  </si>
  <si>
    <t>7</t>
  </si>
  <si>
    <t>342272235</t>
  </si>
  <si>
    <t>Příčka z pórobetonových hladkých tvárnic na tenkovrstvou maltu tl 125 mm</t>
  </si>
  <si>
    <t>-343111894</t>
  </si>
  <si>
    <t>Příčky z pórobetonových tvárnic hladkých na tenké maltové lože objemová hmotnost do 500 kg/m3, tloušťka příčky 125 mm</t>
  </si>
  <si>
    <t>https://podminky.urs.cz/item/CS_URS_2021_02/342272235</t>
  </si>
  <si>
    <t>zazdění prostoru za WC vedle stoupačky, vč. zastropení</t>
  </si>
  <si>
    <t>5*(0,5*1,6)</t>
  </si>
  <si>
    <t>8</t>
  </si>
  <si>
    <t>342291121</t>
  </si>
  <si>
    <t>Ukotvení příček k cihelným konstrukcím plochými kotvami</t>
  </si>
  <si>
    <t>m</t>
  </si>
  <si>
    <t>-304853923</t>
  </si>
  <si>
    <t>Ukotvení příček plochými kotvami, do konstrukce cihelné</t>
  </si>
  <si>
    <t>https://podminky.urs.cz/item/CS_URS_2021_02/342291121</t>
  </si>
  <si>
    <t>5*(3,2*6)</t>
  </si>
  <si>
    <t>9</t>
  </si>
  <si>
    <t>3462722-R</t>
  </si>
  <si>
    <t>Přizdívka z pórobetonových tvárnic tl 125 mm</t>
  </si>
  <si>
    <t>-1842303151</t>
  </si>
  <si>
    <t>Přizdívka závěsného WC typu Geberit pórobetonovými tvárnicemi</t>
  </si>
  <si>
    <t>Úpravy povrchů, podlahy a osazování výplní</t>
  </si>
  <si>
    <t>10</t>
  </si>
  <si>
    <t>611135011</t>
  </si>
  <si>
    <t>Vyrovnání podkladu vnitřních stropů tmelem tl do 2 mm</t>
  </si>
  <si>
    <t>-1684398690</t>
  </si>
  <si>
    <t>Vyrovnání nerovností podkladu vnitřních omítaných ploch tmelem, tloušťky do 2 mm stropů</t>
  </si>
  <si>
    <t>https://podminky.urs.cz/item/CS_URS_2021_02/611135011</t>
  </si>
  <si>
    <t>206,79</t>
  </si>
  <si>
    <t>11</t>
  </si>
  <si>
    <t>611311131</t>
  </si>
  <si>
    <t>Potažení vnitřních rovných stropů vápenným štukem tloušťky do 3 mm</t>
  </si>
  <si>
    <t>421618415</t>
  </si>
  <si>
    <t>Potažení vnitřních ploch vápenným štukem tloušťky do 3 mm vodorovných konstrukcí stropů rovných</t>
  </si>
  <si>
    <t>https://podminky.urs.cz/item/CS_URS_2021_02/611311131</t>
  </si>
  <si>
    <t>5*(3,1*4,465+6,0+5,44+3,7*4,345)</t>
  </si>
  <si>
    <t>12</t>
  </si>
  <si>
    <t>612135011</t>
  </si>
  <si>
    <t>Vyrovnání podkladu vnitřních stěn tmelem tl do 2 mm</t>
  </si>
  <si>
    <t>-1617555245</t>
  </si>
  <si>
    <t>Vyrovnání nerovností podkladu vnitřních omítaných ploch tmelem, tloušťky do 2 mm stěn</t>
  </si>
  <si>
    <t>https://podminky.urs.cz/item/CS_URS_2021_02/612135011</t>
  </si>
  <si>
    <t>524,78</t>
  </si>
  <si>
    <t>13</t>
  </si>
  <si>
    <t>612311131</t>
  </si>
  <si>
    <t>Potažení vnitřních stěn vápenným štukem tloušťky do 3 mm</t>
  </si>
  <si>
    <t>-1206721397</t>
  </si>
  <si>
    <t>Potažení vnitřních ploch vápenným štukem tloušťky do 3 mm svislých konstrukcí stěn</t>
  </si>
  <si>
    <t>https://podminky.urs.cz/item/CS_URS_2021_02/612311131</t>
  </si>
  <si>
    <t>vč. podkladní penetrace</t>
  </si>
  <si>
    <t>5*(3,2*(3,1+4,465*2+2,93+2,1*2+3,7+4,345*2+2,175*2+2,93))</t>
  </si>
  <si>
    <t>špalety</t>
  </si>
  <si>
    <t>5*(0,25*(2*(3,0+2,0*2)))</t>
  </si>
  <si>
    <t>odečet otvorů</t>
  </si>
  <si>
    <t>-5*(3,0*2,0*2+0,9*2,0*6)</t>
  </si>
  <si>
    <t>14</t>
  </si>
  <si>
    <t>612331121</t>
  </si>
  <si>
    <t>Cementová omítka hladká jednovrstvá vnitřních stěn nanášená ručně</t>
  </si>
  <si>
    <t>907700990</t>
  </si>
  <si>
    <t>Omítka cementová vnitřních ploch nanášená ručně jednovrstvá, tloušťky do 10 mm hladká svislých konstrukcí stěn</t>
  </si>
  <si>
    <t>https://podminky.urs.cz/item/CS_URS_2021_02/612331121</t>
  </si>
  <si>
    <t>prohození pouzdra posuvných dveří</t>
  </si>
  <si>
    <t>5*2*((2,0*1,2))*2*2</t>
  </si>
  <si>
    <t>612331191</t>
  </si>
  <si>
    <t>Příplatek k cementové omítce vnitřních stěn za každých dalších 5 mm tloušťky ručně</t>
  </si>
  <si>
    <t>14279230</t>
  </si>
  <si>
    <t>Omítka cementová vnitřních ploch nanášená ručně Příplatek k cenám za každých dalších i započatých 5 mm tloušťky omítky přes 10 mm stěn</t>
  </si>
  <si>
    <t>https://podminky.urs.cz/item/CS_URS_2021_02/612331191</t>
  </si>
  <si>
    <t>16</t>
  </si>
  <si>
    <t>619991011</t>
  </si>
  <si>
    <t>Obalení konstrukcí a prvků fólií přilepenou lepící páskou</t>
  </si>
  <si>
    <t>2090496528</t>
  </si>
  <si>
    <t>Zakrytí vnitřních ploch před znečištěním včetně pozdějšího odkrytí konstrukcí a prvků obalením fólií a přelepením páskou</t>
  </si>
  <si>
    <t>https://podminky.urs.cz/item/CS_URS_2021_02/619991011</t>
  </si>
  <si>
    <t>okna</t>
  </si>
  <si>
    <t>5*(2*(3,0*2,0))</t>
  </si>
  <si>
    <t>17</t>
  </si>
  <si>
    <t>622143003</t>
  </si>
  <si>
    <t>Montáž omítkových plastových nebo pozinkovaných rohových profilů s tkaninou</t>
  </si>
  <si>
    <t>23652458</t>
  </si>
  <si>
    <t>Montáž omítkových profilů plastových, pozinkovaných nebo dřevěných upevněných vtlačením do podkladní vrstvy nebo přibitím rohových s tkaninou</t>
  </si>
  <si>
    <t>https://podminky.urs.cz/item/CS_URS_2021_02/622143003</t>
  </si>
  <si>
    <t>5*(3,0*13+3,0*2+2,0*6+1,5*1)</t>
  </si>
  <si>
    <t>18</t>
  </si>
  <si>
    <t>M</t>
  </si>
  <si>
    <t>59051486</t>
  </si>
  <si>
    <t>profil rohový PVC 15x15mm s výztužnou tkaninou š 100mm pro ETICS</t>
  </si>
  <si>
    <t>334681852</t>
  </si>
  <si>
    <t>https://podminky.urs.cz/item/CS_URS_2021_02/59051486</t>
  </si>
  <si>
    <t>292,5*1,05 'Přepočtené koeficientem množství</t>
  </si>
  <si>
    <t>19</t>
  </si>
  <si>
    <t>631311114</t>
  </si>
  <si>
    <t>Mazanina tl přes 50 do 80 mm z betonu prostého bez zvýšených nároků na prostředí tř. C 16/20</t>
  </si>
  <si>
    <t>m3</t>
  </si>
  <si>
    <t>-673631193</t>
  </si>
  <si>
    <t>Mazanina z betonu prostého bez zvýšených nároků na prostředí tl. přes 50 do 80 mm tř. C 16/20</t>
  </si>
  <si>
    <t>https://podminky.urs.cz/item/CS_URS_2021_02/631311114</t>
  </si>
  <si>
    <t>5*(1,45*2,455+1,275*2,93)*0,05</t>
  </si>
  <si>
    <t>20</t>
  </si>
  <si>
    <t>631319011</t>
  </si>
  <si>
    <t>Příplatek k mazanině tl přes 50 do 80 mm za přehlazení povrchu</t>
  </si>
  <si>
    <t>-663695436</t>
  </si>
  <si>
    <t>Příplatek k cenám mazanin za úpravu povrchu mazaniny přehlazením, mazanina tl. přes 50 do 80 mm</t>
  </si>
  <si>
    <t>https://podminky.urs.cz/item/CS_URS_2021_02/631319011</t>
  </si>
  <si>
    <t>631362021</t>
  </si>
  <si>
    <t>Výztuž mazanin svařovanými sítěmi Kari</t>
  </si>
  <si>
    <t>t</t>
  </si>
  <si>
    <t>1705169195</t>
  </si>
  <si>
    <t>Výztuž mazanin ze svařovaných sítí z drátů typu KARI</t>
  </si>
  <si>
    <t>https://podminky.urs.cz/item/CS_URS_2021_02/631362021</t>
  </si>
  <si>
    <t>5*((1,45*2,455+1,275*2,93)/6*1,1*18,2*0,001)</t>
  </si>
  <si>
    <t>22</t>
  </si>
  <si>
    <t>642945111</t>
  </si>
  <si>
    <t>Osazování protipožárních nebo protiplynových zárubní dveří jednokřídlových do 2,5 m2</t>
  </si>
  <si>
    <t>-244091430</t>
  </si>
  <si>
    <t>Osazování ocelových zárubní protipožárních nebo protiplynových dveří do vynechaného otvoru, s obetonováním, dveří jednokřídlových do 2,5 m2</t>
  </si>
  <si>
    <t>https://podminky.urs.cz/item/CS_URS_2021_02/642945111</t>
  </si>
  <si>
    <t>vstupní dveře do pokojů</t>
  </si>
  <si>
    <t>5*2</t>
  </si>
  <si>
    <t>23</t>
  </si>
  <si>
    <t>611822-R</t>
  </si>
  <si>
    <t>zárubeň ocelová protipožární s těsněním pro dveře 1křídlé 900x1970mm tl 100-150mm</t>
  </si>
  <si>
    <t>1595814587</t>
  </si>
  <si>
    <t>24</t>
  </si>
  <si>
    <t>642946112</t>
  </si>
  <si>
    <t>Osazování pouzdra posuvných dveří s jednou kapsou pro jedno křídlo š přes 800 do 1200 mm do zděné příčky</t>
  </si>
  <si>
    <t>-1539057596</t>
  </si>
  <si>
    <t>Osazení stavebního pouzdra posuvných dveří do zděné příčky s jednou kapsou pro jedno dveřní křídlo průchozí šířky přes 800 do 1200 mm</t>
  </si>
  <si>
    <t>https://podminky.urs.cz/item/CS_URS_2021_02/642946112</t>
  </si>
  <si>
    <t>25</t>
  </si>
  <si>
    <t>55331613</t>
  </si>
  <si>
    <t>pouzdro stavební posuvných dveří jednopouzdrové 900mm standardní rozměr</t>
  </si>
  <si>
    <t>1983653851</t>
  </si>
  <si>
    <t>https://podminky.urs.cz/item/CS_URS_2021_02/55331613</t>
  </si>
  <si>
    <t>Ostatní konstrukce a práce, bourání</t>
  </si>
  <si>
    <t>26</t>
  </si>
  <si>
    <t>919735122</t>
  </si>
  <si>
    <t>Řezání stávajícího betonového krytu hl přes 50 do 100 mm</t>
  </si>
  <si>
    <t>-232861060</t>
  </si>
  <si>
    <t>Řezání stávajícího betonového krytu nebo podkladu hloubky přes 50 do 100 mm</t>
  </si>
  <si>
    <t>https://podminky.urs.cz/item/CS_URS_2021_02/919735122</t>
  </si>
  <si>
    <t>5*(2,93*2)</t>
  </si>
  <si>
    <t>27</t>
  </si>
  <si>
    <t>952901111</t>
  </si>
  <si>
    <t>Vyčištění budov bytové a občanské výstavby při výšce podlaží do 4 m</t>
  </si>
  <si>
    <t>-1631666366</t>
  </si>
  <si>
    <t>Vyčištění budov nebo objektů před předáním do užívání budov bytové nebo občanské výstavby, světlé výšky podlaží do 4 m</t>
  </si>
  <si>
    <t>https://podminky.urs.cz/item/CS_URS_2021_02/952901111</t>
  </si>
  <si>
    <t>5*(3,1*4,465+3,7*4,95+6,0+7,42+5,44)</t>
  </si>
  <si>
    <t>28</t>
  </si>
  <si>
    <t>953731311</t>
  </si>
  <si>
    <t>Odvětrání svislé - montáž větrací hlavice plastové DN do 160 mm</t>
  </si>
  <si>
    <t>1093061820</t>
  </si>
  <si>
    <t>Odvětrání svislé plastovými troubami montáž větrací hlavice, vnitřního průměru do 160 mm</t>
  </si>
  <si>
    <t>https://podminky.urs.cz/item/CS_URS_2021_02/953731311</t>
  </si>
  <si>
    <t>29</t>
  </si>
  <si>
    <t>553495-R</t>
  </si>
  <si>
    <t>hlavice odvětrávací, pro odvětrání WC TiZn "leskle válcovaný" 60mm</t>
  </si>
  <si>
    <t>-542546161</t>
  </si>
  <si>
    <t>odvětrávací hlavice nadstřešní</t>
  </si>
  <si>
    <t>30</t>
  </si>
  <si>
    <t>962031133</t>
  </si>
  <si>
    <t>Bourání příček z cihel pálených na MVC tl do 150 mm</t>
  </si>
  <si>
    <t>-888981671</t>
  </si>
  <si>
    <t>Bourání příček z cihel, tvárnic nebo příčkovek z cihel pálených, plných nebo dutých na maltu vápennou nebo vápenocementovou, tl. do 150 mm</t>
  </si>
  <si>
    <t>https://podminky.urs.cz/item/CS_URS_2021_02/962031133</t>
  </si>
  <si>
    <t>5*(3,2*(0,5+0,8+1,76*2+2,93*3)-(0,6*2,0*2))</t>
  </si>
  <si>
    <t>31</t>
  </si>
  <si>
    <t>965042141</t>
  </si>
  <si>
    <t>Bourání podkladů pod dlažby nebo mazanin betonových nebo z litého asfaltu tl do 100 mm pl přes 4 m2</t>
  </si>
  <si>
    <t>-475868823</t>
  </si>
  <si>
    <t>Bourání mazanin betonových nebo z litého asfaltu tl. do 100 mm, plochy přes 4 m2</t>
  </si>
  <si>
    <t>https://podminky.urs.cz/item/CS_URS_2021_02/965042141</t>
  </si>
  <si>
    <t>podlahy v 1.PP až 3.NP (vč. dlažeb v koupelnách)</t>
  </si>
  <si>
    <t>4*((0,125+1,76+0,125+1,76+0,125)*2,93*0,045)</t>
  </si>
  <si>
    <t>32</t>
  </si>
  <si>
    <t>965045113</t>
  </si>
  <si>
    <t>Bourání potěrů cementových nebo pískocementových tl do 50 mm pl přes 4 m2</t>
  </si>
  <si>
    <t>-756051569</t>
  </si>
  <si>
    <t>Bourání potěrů tl. do 50 mm cementových nebo pískocementových, plochy přes 4 m2</t>
  </si>
  <si>
    <t>https://podminky.urs.cz/item/CS_URS_2021_02/965045113</t>
  </si>
  <si>
    <t xml:space="preserve">podlaha v 2.PP  (vč. dlažeb v koupelnách)</t>
  </si>
  <si>
    <t>(0,125+1,76+0,125+1,76+0,125)*2,93</t>
  </si>
  <si>
    <t>33</t>
  </si>
  <si>
    <t>968072455</t>
  </si>
  <si>
    <t>Vybourání kovových dveřních zárubní pl do 2 m2</t>
  </si>
  <si>
    <t>408408120</t>
  </si>
  <si>
    <t>Vybourání kovových rámů oken s křídly, dveřních zárubní, vrat, stěn, ostění nebo obkladů dveřních zárubní, plochy do 2 m2</t>
  </si>
  <si>
    <t>https://podminky.urs.cz/item/CS_URS_2021_02/968072455</t>
  </si>
  <si>
    <t>vybourání zárubní, vč. likvidace křídel</t>
  </si>
  <si>
    <t>5*(0,9*2,0*4+0,6*2,0*2)</t>
  </si>
  <si>
    <t>34</t>
  </si>
  <si>
    <t>977151116</t>
  </si>
  <si>
    <t>Jádrové vrty diamantovými korunkami do stavebních materiálů D přes 70 do 80 mm</t>
  </si>
  <si>
    <t>-1227518165</t>
  </si>
  <si>
    <t>Jádrové vrty diamantovými korunkami do stavebních materiálů (železobetonu, betonu, cihel, obkladů, dlažeb, kamene) průměru přes 70 do 80 mm</t>
  </si>
  <si>
    <t>https://podminky.urs.cz/item/CS_URS_2021_02/977151116</t>
  </si>
  <si>
    <t>4*(0,4*2)</t>
  </si>
  <si>
    <t>997</t>
  </si>
  <si>
    <t>Přesun sutě</t>
  </si>
  <si>
    <t>35</t>
  </si>
  <si>
    <t>997013214</t>
  </si>
  <si>
    <t>Vnitrostaveništní doprava suti a vybouraných hmot pro budovy v přes 12 do 15 m ručně</t>
  </si>
  <si>
    <t>464408940</t>
  </si>
  <si>
    <t>Vnitrostaveništní doprava suti a vybouraných hmot vodorovně do 50 m svisle ručně pro budovy a haly výšky přes 12 do 15 m</t>
  </si>
  <si>
    <t>https://podminky.urs.cz/item/CS_URS_2021_02/997013214</t>
  </si>
  <si>
    <t>36</t>
  </si>
  <si>
    <t>997013219</t>
  </si>
  <si>
    <t>Příplatek k vnitrostaveništní dopravě suti a vybouraných hmot za zvětšenou dopravu suti ZKD 10 m</t>
  </si>
  <si>
    <t>60993098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</si>
  <si>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</si>
  <si>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https://podminky.urs.cz/item/CS_URS_2021_02/997013219</t>
  </si>
  <si>
    <t>70,038*50 'Přepočtené koeficientem množství</t>
  </si>
  <si>
    <t>37</t>
  </si>
  <si>
    <t>997013501</t>
  </si>
  <si>
    <t>Odvoz suti a vybouraných hmot na skládku nebo meziskládku do 1 km se složením</t>
  </si>
  <si>
    <t>-1544069140</t>
  </si>
  <si>
    <t>Odvoz suti a vybouraných hmot na skládku nebo meziskládku se složením, na vzdálenost do 1 km</t>
  </si>
  <si>
    <t>https://podminky.urs.cz/item/CS_URS_2021_02/997013501</t>
  </si>
  <si>
    <t>38</t>
  </si>
  <si>
    <t>997013509</t>
  </si>
  <si>
    <t>Příplatek k odvozu suti a vybouraných hmot na skládku ZKD 1 km přes 1 km</t>
  </si>
  <si>
    <t>824407949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</si>
  <si>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</si>
  <si>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</si>
  <si>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70,038*30 'Přepočtené koeficientem množství</t>
  </si>
  <si>
    <t>39</t>
  </si>
  <si>
    <t>997013831</t>
  </si>
  <si>
    <t>Poplatek za uložení na skládce (skládkovné) stavebního odpadu směsného kód odpadu 170 904</t>
  </si>
  <si>
    <t>CS ÚRS 2019 02</t>
  </si>
  <si>
    <t>260228602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</si>
  <si>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</si>
  <si>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</si>
  <si>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</si>
  <si>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40</t>
  </si>
  <si>
    <t>998012023</t>
  </si>
  <si>
    <t>Přesun hmot pro budovy monolitické v přes 12 do 24 m</t>
  </si>
  <si>
    <t>2071629915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</si>
  <si>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přes 12 do 24 m</t>
  </si>
  <si>
    <t>https://podminky.urs.cz/item/CS_URS_2021_02/998012023</t>
  </si>
  <si>
    <t>PSV</t>
  </si>
  <si>
    <t>Práce a dodávky PSV</t>
  </si>
  <si>
    <t>711</t>
  </si>
  <si>
    <t>Izolace proti vodě, vlhkosti a plynům</t>
  </si>
  <si>
    <t>41</t>
  </si>
  <si>
    <t>711111002</t>
  </si>
  <si>
    <t>Provedení izolace proti zemní vlhkosti vodorovné za studena lakem asfaltovým</t>
  </si>
  <si>
    <t>-1474792296</t>
  </si>
  <si>
    <t>Provedení izolace proti zemní vlhkosti natěradly a tmely za studena na ploše vodorovné V nátěrem lakem asfaltovým</t>
  </si>
  <si>
    <t>https://podminky.urs.cz/item/CS_URS_2021_02/711111002</t>
  </si>
  <si>
    <t>podlaha ve 2.PP</t>
  </si>
  <si>
    <t>42</t>
  </si>
  <si>
    <t>11163152</t>
  </si>
  <si>
    <t>lak hydroizolační asfaltový</t>
  </si>
  <si>
    <t>1549366523</t>
  </si>
  <si>
    <t>https://podminky.urs.cz/item/CS_URS_2021_02/11163152</t>
  </si>
  <si>
    <t>11,412*0,00035 'Přepočtené koeficientem množství</t>
  </si>
  <si>
    <t>43</t>
  </si>
  <si>
    <t>711141559</t>
  </si>
  <si>
    <t>Provedení izolace proti zemní vlhkosti pásy přitavením vodorovné NAIP</t>
  </si>
  <si>
    <t>52250448</t>
  </si>
  <si>
    <t>Provedení izolace proti zemní vlhkosti pásy přitavením NAIP na ploše vodorovné V</t>
  </si>
  <si>
    <t>https://podminky.urs.cz/item/CS_URS_2021_02/711141559</t>
  </si>
  <si>
    <t>44</t>
  </si>
  <si>
    <t>62832001</t>
  </si>
  <si>
    <t>pás asfaltový natavitelný oxidovaný tl 3,5mm typu V60 S35 s vložkou ze skleněné rohože, s jemnozrnným minerálním posypem</t>
  </si>
  <si>
    <t>589532701</t>
  </si>
  <si>
    <t>https://podminky.urs.cz/item/CS_URS_2021_02/62832001</t>
  </si>
  <si>
    <t>11,412*1,15 'Přepočtené koeficientem množství</t>
  </si>
  <si>
    <t>45</t>
  </si>
  <si>
    <t>711493112</t>
  </si>
  <si>
    <t>Izolace proti podpovrchové a tlakové vodě vodorovná těsnicí stěrkou jednosložkovou na bázi cementu</t>
  </si>
  <si>
    <t>1824655161</t>
  </si>
  <si>
    <t>Izolace proti podpovrchové a tlakové vodě - ostatní na ploše vodorovné V jednosložkovou na bázi cementu</t>
  </si>
  <si>
    <t>https://podminky.urs.cz/item/CS_URS_2021_02/711493112</t>
  </si>
  <si>
    <t>5*(1,45*2,455+1,275*2,93)</t>
  </si>
  <si>
    <t>46</t>
  </si>
  <si>
    <t>711493122</t>
  </si>
  <si>
    <t>Izolace proti podpovrchové a tlakové vodě svislá těsnicí stěrkou jednosložkovou na bázi cementu</t>
  </si>
  <si>
    <t>-1672648394</t>
  </si>
  <si>
    <t>Izolace proti podpovrchové a tlakové vodě - ostatní na ploše svislé S jednosložkovou na bázi cementu</t>
  </si>
  <si>
    <t>https://podminky.urs.cz/item/CS_URS_2021_02/711493122</t>
  </si>
  <si>
    <t>5*(0,2*(2,925*2+2,93*2-0,9*2)+2,1*(1,5+1,0))</t>
  </si>
  <si>
    <t>47</t>
  </si>
  <si>
    <t>998711103</t>
  </si>
  <si>
    <t>Přesun hmot tonážní pro izolace proti vodě, vlhkosti a plynům v objektech v přes 12 do 60 m</t>
  </si>
  <si>
    <t>836648523</t>
  </si>
  <si>
    <t>Přesun hmot pro izolace proti vodě, vlhkosti a plynům stanovený z hmotnosti přesunovaného materiálu vodorovná dopravní vzdálenost do 50 m v objektech výšky přes 12 do 60 m</t>
  </si>
  <si>
    <t>https://podminky.urs.cz/item/CS_URS_2021_02/998711103</t>
  </si>
  <si>
    <t>713</t>
  </si>
  <si>
    <t>Izolace tepelné</t>
  </si>
  <si>
    <t>48</t>
  </si>
  <si>
    <t>713120821</t>
  </si>
  <si>
    <t>Odstranění tepelné izolace podlah volně kladené z polystyrenu suchého tl do 100 mm</t>
  </si>
  <si>
    <t>324153656</t>
  </si>
  <si>
    <t>Odstranění tepelné izolace podlah z rohoží, pásů, dílců, desek, bloků podlah volně kladených nebo mezi trámy z polystyrenu, tloušťka izolace suchého, tloušťka izolace do 100 mm</t>
  </si>
  <si>
    <t>https://podminky.urs.cz/item/CS_URS_2021_02/713120821</t>
  </si>
  <si>
    <t>podlaha v 1.PP</t>
  </si>
  <si>
    <t>49</t>
  </si>
  <si>
    <t>713121111</t>
  </si>
  <si>
    <t>Montáž izolace tepelné podlah volně kladenými rohožemi, pásy, dílci, deskami 1 vrstva</t>
  </si>
  <si>
    <t>861099295</t>
  </si>
  <si>
    <t>Montáž tepelné izolace podlah rohožemi, pásy, deskami, dílci, bloky (izolační materiál ve specifikaci) kladenými volně jednovrstvá</t>
  </si>
  <si>
    <t>https://podminky.urs.cz/item/CS_URS_2021_02/713121111</t>
  </si>
  <si>
    <t>podlaha v 1.PP - po provedení napojení atd.</t>
  </si>
  <si>
    <t>50</t>
  </si>
  <si>
    <t>28376351</t>
  </si>
  <si>
    <t>deska perimetrická pro zateplení spodních staveb 200kPa λ=0,034 tl 40mm</t>
  </si>
  <si>
    <t>-1526994470</t>
  </si>
  <si>
    <t>https://podminky.urs.cz/item/CS_URS_2021_02/28376351</t>
  </si>
  <si>
    <t>11,412*1,02 'Přepočtené koeficientem množství</t>
  </si>
  <si>
    <t>51</t>
  </si>
  <si>
    <t>998713103</t>
  </si>
  <si>
    <t>Přesun hmot tonážní pro izolace tepelné v objektech v přes 12 do 24 m</t>
  </si>
  <si>
    <t>565023649</t>
  </si>
  <si>
    <t>Přesun hmot pro izolace tepelné stanovený z hmotnosti přesunovaného materiálu vodorovná dopravní vzdálenost do 50 m v objektech výšky přes 12 m do 24 m</t>
  </si>
  <si>
    <t>https://podminky.urs.cz/item/CS_URS_2021_02/998713103</t>
  </si>
  <si>
    <t>721</t>
  </si>
  <si>
    <t>Zdravotechnika - vnitřní kanalizace</t>
  </si>
  <si>
    <t>52</t>
  </si>
  <si>
    <t>7211737-R</t>
  </si>
  <si>
    <t>Potrubí kanalizační z PE odpadní DN 150</t>
  </si>
  <si>
    <t>1317735555</t>
  </si>
  <si>
    <t>Dodávka a montáž čístícího kusu KG DN 110</t>
  </si>
  <si>
    <t>53</t>
  </si>
  <si>
    <t>721174025</t>
  </si>
  <si>
    <t>Potrubí kanalizační z PP odpadní DN 110</t>
  </si>
  <si>
    <t>-1736176261</t>
  </si>
  <si>
    <t>Potrubí z trub polypropylenových odpadní (svislé) DN 110</t>
  </si>
  <si>
    <t>https://podminky.urs.cz/item/CS_URS_2021_02/721174025</t>
  </si>
  <si>
    <t>54</t>
  </si>
  <si>
    <t>721174045</t>
  </si>
  <si>
    <t>Potrubí kanalizační z PP připojovací DN 110</t>
  </si>
  <si>
    <t>1668707009</t>
  </si>
  <si>
    <t>Potrubí z trub polypropylenových připojovací DN 110</t>
  </si>
  <si>
    <t>https://podminky.urs.cz/item/CS_URS_2021_02/721174045</t>
  </si>
  <si>
    <t>55</t>
  </si>
  <si>
    <t>721174063</t>
  </si>
  <si>
    <t>Potrubí kanalizační z PP větrací DN 110</t>
  </si>
  <si>
    <t>-1141976422</t>
  </si>
  <si>
    <t>Potrubí z trub polypropylenových větrací DN 110</t>
  </si>
  <si>
    <t>https://podminky.urs.cz/item/CS_URS_2021_02/721174063</t>
  </si>
  <si>
    <t>56</t>
  </si>
  <si>
    <t>7212999-R</t>
  </si>
  <si>
    <t>Protipožární ucpávky a manžety na kanalizačním potrubí</t>
  </si>
  <si>
    <t>-1461950447</t>
  </si>
  <si>
    <t>722</t>
  </si>
  <si>
    <t>Zdravotechnika - vnitřní vodovod</t>
  </si>
  <si>
    <t>57</t>
  </si>
  <si>
    <t>722174002</t>
  </si>
  <si>
    <t>Potrubí vodovodní plastové PPR svar polyfúze PN 16 D 20x2,8 mm</t>
  </si>
  <si>
    <t>1187885700</t>
  </si>
  <si>
    <t>Potrubí z plastových trubek z polypropylenu PPR svařovaných polyfúzně PN 16 (SDR 7,4) D 20 x 2,8</t>
  </si>
  <si>
    <t>https://podminky.urs.cz/item/CS_URS_2021_02/722174002</t>
  </si>
  <si>
    <t>58</t>
  </si>
  <si>
    <t>722174003</t>
  </si>
  <si>
    <t>Potrubí vodovodní plastové PPR svar polyfúze PN 16 D 25x3,5 mm</t>
  </si>
  <si>
    <t>2028818279</t>
  </si>
  <si>
    <t>Potrubí z plastových trubek z polypropylenu PPR svařovaných polyfúzně PN 16 (SDR 7,4) D 25 x 3,5</t>
  </si>
  <si>
    <t>https://podminky.urs.cz/item/CS_URS_2021_02/722174003</t>
  </si>
  <si>
    <t>59</t>
  </si>
  <si>
    <t>7222313-R</t>
  </si>
  <si>
    <t>Ventil závitový pojistný rohový G 1/2</t>
  </si>
  <si>
    <t>-1745694915</t>
  </si>
  <si>
    <t>Uzavírací kulový kohout 20x2,8 PN 16</t>
  </si>
  <si>
    <t>60</t>
  </si>
  <si>
    <t>7222999-R</t>
  </si>
  <si>
    <t>Protipožární ucpávky a manžety na vodovodním potrubí</t>
  </si>
  <si>
    <t>-491856502</t>
  </si>
  <si>
    <t>725</t>
  </si>
  <si>
    <t>Zdravotechnika - zařizovací předměty</t>
  </si>
  <si>
    <t>61</t>
  </si>
  <si>
    <t>725110811</t>
  </si>
  <si>
    <t>Demontáž klozetů splachovací s nádrží</t>
  </si>
  <si>
    <t>soubor</t>
  </si>
  <si>
    <t>528129211</t>
  </si>
  <si>
    <t>Demontáž klozetů splachovacích s nádrží nebo tlakovým splachovačem</t>
  </si>
  <si>
    <t>https://podminky.urs.cz/item/CS_URS_2021_02/725110811</t>
  </si>
  <si>
    <t>62</t>
  </si>
  <si>
    <t>725112022</t>
  </si>
  <si>
    <t>Klozet keramický závěsný na nosné stěny s hlubokým splachováním odpad vodorovný</t>
  </si>
  <si>
    <t>-1039451866</t>
  </si>
  <si>
    <t>Zařízení záchodů klozety keramické závěsné na nosné stěny s hlubokým splachováním odpad vodorovný</t>
  </si>
  <si>
    <t>https://podminky.urs.cz/item/CS_URS_2021_02/725112022</t>
  </si>
  <si>
    <t>závěsný klozet Handicap</t>
  </si>
  <si>
    <t>63</t>
  </si>
  <si>
    <t>725210821</t>
  </si>
  <si>
    <t>Demontáž umyvadel bez výtokových armatur</t>
  </si>
  <si>
    <t>459239389</t>
  </si>
  <si>
    <t>Demontáž umyvadel bez výtokových armatur umyvadel</t>
  </si>
  <si>
    <t>https://podminky.urs.cz/item/CS_URS_2021_02/725210821</t>
  </si>
  <si>
    <t>64</t>
  </si>
  <si>
    <t>725211681</t>
  </si>
  <si>
    <t>Umyvadlo keramické bílé zdravotní šířky 640 mm připevněné na stěnu šrouby</t>
  </si>
  <si>
    <t>-723454522</t>
  </si>
  <si>
    <t>Umyvadla keramická bílá bez výtokových armatur připevněná na stěnu šrouby zdravotní, šířka umyvadla 640 mm</t>
  </si>
  <si>
    <t>https://podminky.urs.cz/item/CS_URS_2021_02/725211681</t>
  </si>
  <si>
    <t>65</t>
  </si>
  <si>
    <t>7252117-R</t>
  </si>
  <si>
    <t>Umývátko keramické bílé stěnové šířky 400 mm připevněné na stěnu šrouby</t>
  </si>
  <si>
    <t>-284544243</t>
  </si>
  <si>
    <t>Madlo u umyvadla bílé - popis viz. výkres D.1.1.18</t>
  </si>
  <si>
    <t>66</t>
  </si>
  <si>
    <t>7252118-R</t>
  </si>
  <si>
    <t>Madla u záchodové mísy bílá - popis viz. výkres D.1.1.18</t>
  </si>
  <si>
    <t>-1227842504</t>
  </si>
  <si>
    <t>67</t>
  </si>
  <si>
    <t>7252119-R</t>
  </si>
  <si>
    <t>Madla u sprchového koutu bílá - popis viz. výkres D.1.1.18</t>
  </si>
  <si>
    <t>-1946273479</t>
  </si>
  <si>
    <t>68</t>
  </si>
  <si>
    <t>725291621</t>
  </si>
  <si>
    <t>Doplňky zařízení koupelen a záchodů nerezové zásobník toaletních papírů</t>
  </si>
  <si>
    <t>817272145</t>
  </si>
  <si>
    <t>Doplňky zařízení koupelen a záchodů nerezové zásobník toaletních papírů d=300 mm</t>
  </si>
  <si>
    <t>https://podminky.urs.cz/item/CS_URS_2021_02/725291621</t>
  </si>
  <si>
    <t>69</t>
  </si>
  <si>
    <t>725291642</t>
  </si>
  <si>
    <t>Doplňky zařízení koupelen a záchodů nerezové sedačky do sprchy</t>
  </si>
  <si>
    <t>1521131622</t>
  </si>
  <si>
    <t>https://podminky.urs.cz/item/CS_URS_2021_02/725291642</t>
  </si>
  <si>
    <t>70</t>
  </si>
  <si>
    <t>7252916-R</t>
  </si>
  <si>
    <t>Doplňky zařízení koupelen a záchodů nerezové madlo sprchové 750 x 450 mm</t>
  </si>
  <si>
    <t>1384322196</t>
  </si>
  <si>
    <t>Doplňky zařízení koupelen a záchodů nerezový dvojháček</t>
  </si>
  <si>
    <t>71</t>
  </si>
  <si>
    <t>7252917-R</t>
  </si>
  <si>
    <t>773162434</t>
  </si>
  <si>
    <t>Doplňky zařízení koupelen a záchodů odkládací police drátěný program chrom 290x130x92 mm</t>
  </si>
  <si>
    <t>72</t>
  </si>
  <si>
    <t>7253311-R</t>
  </si>
  <si>
    <t>Výlevka bez výtokových armatur keramická se sklopnou plastovou mřížkou 500 mm</t>
  </si>
  <si>
    <t>1009987857</t>
  </si>
  <si>
    <t>Sifon nízký sprchový do podlahy, nerezová mřížka</t>
  </si>
  <si>
    <t>73</t>
  </si>
  <si>
    <t>7253319-R</t>
  </si>
  <si>
    <t>Napojení vzduchotechniky do kanalizace vč. sifonu</t>
  </si>
  <si>
    <t>51902249</t>
  </si>
  <si>
    <t>74</t>
  </si>
  <si>
    <t>725822613</t>
  </si>
  <si>
    <t>Baterie umyvadlová stojánková páková s výpustí</t>
  </si>
  <si>
    <t>1563746052</t>
  </si>
  <si>
    <t>Baterie umyvadlové stojánkové pákové s výpustí</t>
  </si>
  <si>
    <t>https://podminky.urs.cz/item/CS_URS_2021_02/725822613</t>
  </si>
  <si>
    <t>baterie pro zdravotní umyvadlo</t>
  </si>
  <si>
    <t>75</t>
  </si>
  <si>
    <t>725840850</t>
  </si>
  <si>
    <t>Demontáž baterie sprch diferenciální do G 3/4x1</t>
  </si>
  <si>
    <t>-832806143</t>
  </si>
  <si>
    <t>Demontáž baterií sprchových diferenciálních do G 3/4 x 1</t>
  </si>
  <si>
    <t>https://podminky.urs.cz/item/CS_URS_2021_02/725840850</t>
  </si>
  <si>
    <t>76</t>
  </si>
  <si>
    <t>725841312</t>
  </si>
  <si>
    <t>Baterie sprchová nástěnná páková</t>
  </si>
  <si>
    <t>125051989</t>
  </si>
  <si>
    <t>Baterie sprchové nástěnné pákové</t>
  </si>
  <si>
    <t>https://podminky.urs.cz/item/CS_URS_2021_02/725841312</t>
  </si>
  <si>
    <t>vč. sprchové hlavice a hadice délky min. 1200 mm</t>
  </si>
  <si>
    <t>77</t>
  </si>
  <si>
    <t>998725103</t>
  </si>
  <si>
    <t>Přesun hmot tonážní pro zařizovací předměty v objektech v přes 12 do 24 m</t>
  </si>
  <si>
    <t>1703707367</t>
  </si>
  <si>
    <t>Přesun hmot pro zařizovací předměty stanovený z hmotnosti přesunovaného materiálu vodorovná dopravní vzdálenost do 50 m v objektech výšky přes 12 do 24 m</t>
  </si>
  <si>
    <t>https://podminky.urs.cz/item/CS_URS_2021_02/998725103</t>
  </si>
  <si>
    <t>726</t>
  </si>
  <si>
    <t>Zdravotechnika - předstěnové instalace</t>
  </si>
  <si>
    <t>78</t>
  </si>
  <si>
    <t>726111031</t>
  </si>
  <si>
    <t>Instalační předstěna - klozet s ovládáním zepředu v 1080 mm závěsný do masivní zděné kce</t>
  </si>
  <si>
    <t>-1647171524</t>
  </si>
  <si>
    <t>Předstěnové instalační systémy pro zazdění do masivních zděných konstrukcí pro závěsné klozety ovládání zepředu, stavební výška 1080 mm</t>
  </si>
  <si>
    <t>https://podminky.urs.cz/item/CS_URS_2021_02/726111031</t>
  </si>
  <si>
    <t>79</t>
  </si>
  <si>
    <t>998726113</t>
  </si>
  <si>
    <t>Přesun hmot tonážní pro instalační prefabrikáty v objektech v přes 12 do 24 m</t>
  </si>
  <si>
    <t>320690787</t>
  </si>
  <si>
    <t>Přesun hmot pro instalační prefabrikáty stanovený z hmotnosti přesunovaného materiálu vodorovná dopravní vzdálenost do 50 m v objektech výšky přes 12 m do 24 m</t>
  </si>
  <si>
    <t>https://podminky.urs.cz/item/CS_URS_2021_02/998726113</t>
  </si>
  <si>
    <t>733</t>
  </si>
  <si>
    <t>Ústřední vytápění - rozvodné potrubí</t>
  </si>
  <si>
    <t>80</t>
  </si>
  <si>
    <t>733120819</t>
  </si>
  <si>
    <t>Demontáž potrubí ocelového hladkého D přes 38 do 60,3</t>
  </si>
  <si>
    <t>601266535</t>
  </si>
  <si>
    <t>Demontáž potrubí z trubek ocelových hladkých Ø přes 38 do 60,3</t>
  </si>
  <si>
    <t>https://podminky.urs.cz/item/CS_URS_2021_02/733120819</t>
  </si>
  <si>
    <t>81</t>
  </si>
  <si>
    <t>733223302</t>
  </si>
  <si>
    <t>Potrubí měděné tvrdé spojované lisováním D 18x1 mm</t>
  </si>
  <si>
    <t>-53515497</t>
  </si>
  <si>
    <t>Potrubí z trubek měděných tvrdých spojovaných lisováním PN 16, T= +110°C Ø 18/1</t>
  </si>
  <si>
    <t>https://podminky.urs.cz/item/CS_URS_2021_02/733223302</t>
  </si>
  <si>
    <t>82</t>
  </si>
  <si>
    <t>7332233-R</t>
  </si>
  <si>
    <t>Potrubí měděné tvrdé spojované lisováním DN 15 ÚT</t>
  </si>
  <si>
    <t>1774160325</t>
  </si>
  <si>
    <t>Napojení na stávající rozvody</t>
  </si>
  <si>
    <t>83</t>
  </si>
  <si>
    <t>7332234-R</t>
  </si>
  <si>
    <t>790981124</t>
  </si>
  <si>
    <t>Přechod Cu/ocel potrubí</t>
  </si>
  <si>
    <t>84</t>
  </si>
  <si>
    <t>7332235-R</t>
  </si>
  <si>
    <t>Napojovací rohová armatura pro Cu potrubí</t>
  </si>
  <si>
    <t>-966599665</t>
  </si>
  <si>
    <t>85</t>
  </si>
  <si>
    <t>7332236-R</t>
  </si>
  <si>
    <t>Uzavíratelné šroubení k radiátoru</t>
  </si>
  <si>
    <t>-149160716</t>
  </si>
  <si>
    <t>86</t>
  </si>
  <si>
    <t>733291101</t>
  </si>
  <si>
    <t>Zkouška těsnosti potrubí měděné D do 35x1,5</t>
  </si>
  <si>
    <t>-357155932</t>
  </si>
  <si>
    <t>Zkoušky těsnosti potrubí z trubek měděných Ø do 35/1,5</t>
  </si>
  <si>
    <t>https://podminky.urs.cz/item/CS_URS_2021_02/733291101</t>
  </si>
  <si>
    <t>87</t>
  </si>
  <si>
    <t>7332911-R</t>
  </si>
  <si>
    <t>Zkouška těsnosti potrubí měděné do D 64x2</t>
  </si>
  <si>
    <t>hod</t>
  </si>
  <si>
    <t>-1324799492</t>
  </si>
  <si>
    <t>Vyregulování dotčené soustavy ÚT</t>
  </si>
  <si>
    <t>88</t>
  </si>
  <si>
    <t>7342228-R</t>
  </si>
  <si>
    <t>Ventil závitový termostatický přímý G 3/8 PN 16 do 110°C s ruční hlavou chromovaný</t>
  </si>
  <si>
    <t>118122750</t>
  </si>
  <si>
    <t>Uzavíratelná hlavice k radiátoru</t>
  </si>
  <si>
    <t>89</t>
  </si>
  <si>
    <t>7342229-R</t>
  </si>
  <si>
    <t>Stavební práce pro ústřední vytápění</t>
  </si>
  <si>
    <t>1935912072</t>
  </si>
  <si>
    <t>90</t>
  </si>
  <si>
    <t>998733103</t>
  </si>
  <si>
    <t>Přesun hmot tonážní pro rozvody potrubí v objektech v přes 12 do 24 m</t>
  </si>
  <si>
    <t>2133923003</t>
  </si>
  <si>
    <t>Přesun hmot pro rozvody potrubí stanovený z hmotnosti přesunovaného materiálu vodorovná dopravní vzdálenost do 50 m v objektech výšky přes 12 do 24 m</t>
  </si>
  <si>
    <t>https://podminky.urs.cz/item/CS_URS_2021_02/998733103</t>
  </si>
  <si>
    <t>91</t>
  </si>
  <si>
    <t>735121810</t>
  </si>
  <si>
    <t>Demontáž otopného tělesa ocelového článkového</t>
  </si>
  <si>
    <t>-1656029572</t>
  </si>
  <si>
    <t>Demontáž otopných těles ocelových článkových</t>
  </si>
  <si>
    <t>https://podminky.urs.cz/item/CS_URS_2021_02/735121810</t>
  </si>
  <si>
    <t>10*(1,0*0,5)</t>
  </si>
  <si>
    <t>92</t>
  </si>
  <si>
    <t>735164221</t>
  </si>
  <si>
    <t>Otopné těleso trubkové elektrické přímotopné výška/délka 690/450 mm</t>
  </si>
  <si>
    <t>-2040633371</t>
  </si>
  <si>
    <t>Otopná tělesa trubková přímotopná elektrická na stěnu výšky tělesa 690 mm, délky 450 mm</t>
  </si>
  <si>
    <t>https://podminky.urs.cz/item/CS_URS_2021_02/735164221</t>
  </si>
  <si>
    <t>93</t>
  </si>
  <si>
    <t>998735103</t>
  </si>
  <si>
    <t>Přesun hmot tonážní pro otopná tělesa v objektech v přes 12 do 24 m</t>
  </si>
  <si>
    <t>1736919175</t>
  </si>
  <si>
    <t>Přesun hmot pro otopná tělesa stanovený z hmotnosti přesunovaného materiálu vodorovná dopravní vzdálenost do 50 m v objektech výšky přes 12 do 24 m</t>
  </si>
  <si>
    <t>https://podminky.urs.cz/item/CS_URS_2021_02/998735103</t>
  </si>
  <si>
    <t>741</t>
  </si>
  <si>
    <t>Elektroinstalace - silnoproud</t>
  </si>
  <si>
    <t>94</t>
  </si>
  <si>
    <t>741110061</t>
  </si>
  <si>
    <t>Montáž trubka plastová ohebná D přes 11 do 23 mm uložená pod omítku</t>
  </si>
  <si>
    <t>1860489359</t>
  </si>
  <si>
    <t>Montáž trubek elektroinstalačních s nasunutím nebo našroubováním do krabic plastových ohebných, uložených pod omítku, vnější Ø přes 11 do 23 mm</t>
  </si>
  <si>
    <t>https://podminky.urs.cz/item/CS_URS_2021_02/741110061</t>
  </si>
  <si>
    <t>95</t>
  </si>
  <si>
    <t>34571063</t>
  </si>
  <si>
    <t>trubka elektroinstalační ohebná z PVC (ČSN) 2323</t>
  </si>
  <si>
    <t>-1638143860</t>
  </si>
  <si>
    <t>https://podminky.urs.cz/item/CS_URS_2021_02/34571063</t>
  </si>
  <si>
    <t>96</t>
  </si>
  <si>
    <t>7411118-R</t>
  </si>
  <si>
    <t>Demontáž trubky plastové tuhé D do 50 mm uložené pevně</t>
  </si>
  <si>
    <t>1758088089</t>
  </si>
  <si>
    <t>Demontáž stávajících rozvodů</t>
  </si>
  <si>
    <t>97</t>
  </si>
  <si>
    <t>741112001</t>
  </si>
  <si>
    <t>Montáž krabice zapuštěná plastová kruhová</t>
  </si>
  <si>
    <t>1600587773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</si>
  <si>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</si>
  <si>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https://podminky.urs.cz/item/CS_URS_2021_02/741112001</t>
  </si>
  <si>
    <t>98</t>
  </si>
  <si>
    <t>34571532</t>
  </si>
  <si>
    <t>krabice přístrojová odbočná s víčkem z PH, 107x107 mm, hloubka 50 mm</t>
  </si>
  <si>
    <t>1061509671</t>
  </si>
  <si>
    <t>krabice přístrojová odbočná s víčkem kruhová 1903 KR68</t>
  </si>
  <si>
    <t>99</t>
  </si>
  <si>
    <t>741112061</t>
  </si>
  <si>
    <t>Montáž krabice přístrojová zapuštěná plastová kruhová</t>
  </si>
  <si>
    <t>-496146664</t>
  </si>
  <si>
    <t>Montáž krabic elektroinstalačních bez napojení na trubky a lišty, demontáže a montáže víčka a přístroje přístrojových zapuštěných plastových kruhových</t>
  </si>
  <si>
    <t>https://podminky.urs.cz/item/CS_URS_2021_02/741112061</t>
  </si>
  <si>
    <t>100</t>
  </si>
  <si>
    <t>345715-R</t>
  </si>
  <si>
    <t>krabice přístrojová instalační 500 V, 71x71x42mm</t>
  </si>
  <si>
    <t>1802779670</t>
  </si>
  <si>
    <t>krabice přístrojová instalační 1901 KP68 KZ3</t>
  </si>
  <si>
    <t>101</t>
  </si>
  <si>
    <t>741120003</t>
  </si>
  <si>
    <t>Montáž vodič Cu izolovaný plný a laněný žíla 10-16 mm2 pod omítku (např. CY)</t>
  </si>
  <si>
    <t>1094279951</t>
  </si>
  <si>
    <t>Montáž vodičů izolovaných měděných bez ukončení uložených pod omítku plných a laněných (např. CY), průřezu žíly 10 až 16 mm2</t>
  </si>
  <si>
    <t>https://podminky.urs.cz/item/CS_URS_2021_02/741120003</t>
  </si>
  <si>
    <t>625+562+150+13+62</t>
  </si>
  <si>
    <t>102</t>
  </si>
  <si>
    <t>341110-R</t>
  </si>
  <si>
    <t>kabel silový s Cu jádrem 1 kV 2x2,5mm2</t>
  </si>
  <si>
    <t>-462245048</t>
  </si>
  <si>
    <t>CYKY-CYKYm 3Cx2,5 mm2 750 V (PU)</t>
  </si>
  <si>
    <t>103</t>
  </si>
  <si>
    <t>341111-R</t>
  </si>
  <si>
    <t>-2127752868</t>
  </si>
  <si>
    <t>CYKY-CYKYm 3Cx1,5 mm2 750 V (PU)</t>
  </si>
  <si>
    <t>104</t>
  </si>
  <si>
    <t>341112-R</t>
  </si>
  <si>
    <t>983247309</t>
  </si>
  <si>
    <t>CYKY-CYKYm 3Ax2,5 mm2 750 V (PU)</t>
  </si>
  <si>
    <t>105</t>
  </si>
  <si>
    <t>341113-R</t>
  </si>
  <si>
    <t>-423335642</t>
  </si>
  <si>
    <t>CYKY-CYKYm 2Ax1,5 mm2 750 V (PU)</t>
  </si>
  <si>
    <t>106</t>
  </si>
  <si>
    <t>341115-R</t>
  </si>
  <si>
    <t>422704360</t>
  </si>
  <si>
    <t>CY 6 mm2 750V (PU), zž</t>
  </si>
  <si>
    <t>107</t>
  </si>
  <si>
    <t>7412107-R</t>
  </si>
  <si>
    <t>Montáž rozváděčů ostatních bez zapojení vodičů unistorů typ B</t>
  </si>
  <si>
    <t>814111827</t>
  </si>
  <si>
    <t>Dodávka a montáž rozvaděče RO</t>
  </si>
  <si>
    <t>108</t>
  </si>
  <si>
    <t>741310001</t>
  </si>
  <si>
    <t>Montáž vypínač nástěnný 1-jednopólový prostředí normální se zapojením vodičů</t>
  </si>
  <si>
    <t>-560787046</t>
  </si>
  <si>
    <t>Montáž spínačů jedno nebo dvoupólových nástěnných se zapojením vodičů, pro prostředí normální vypínačů, řazení 1-jednopólových</t>
  </si>
  <si>
    <t>https://podminky.urs.cz/item/CS_URS_2021_02/741310001</t>
  </si>
  <si>
    <t>109</t>
  </si>
  <si>
    <t>34535514</t>
  </si>
  <si>
    <t>spínač jednopólový 10A barevný</t>
  </si>
  <si>
    <t>-1601175668</t>
  </si>
  <si>
    <t>110</t>
  </si>
  <si>
    <t>741310022</t>
  </si>
  <si>
    <t>Montáž přepínač nástěnný 6-střídavý prostředí normální se zapojením vodičů</t>
  </si>
  <si>
    <t>480316508</t>
  </si>
  <si>
    <t>Montáž spínačů jedno nebo dvoupólových nástěnných se zapojením vodičů, pro prostředí normální přepínačů, řazení 6-střídavých</t>
  </si>
  <si>
    <t>https://podminky.urs.cz/item/CS_URS_2021_02/741310022</t>
  </si>
  <si>
    <t>111</t>
  </si>
  <si>
    <t>345355-R</t>
  </si>
  <si>
    <t>spínač jednopólový 10A alabastr, slon.kost</t>
  </si>
  <si>
    <t>-227665816</t>
  </si>
  <si>
    <t>přepínač - řazení 6 nást. prost. obyč.</t>
  </si>
  <si>
    <t>112</t>
  </si>
  <si>
    <t>741310025</t>
  </si>
  <si>
    <t>Montáž přepínač nástěnný 7-křížový prostředí normální se zapojením vodičů</t>
  </si>
  <si>
    <t>-66281298</t>
  </si>
  <si>
    <t>Montáž spínačů jedno nebo dvoupólových nástěnných se zapojením vodičů, pro prostředí normální přepínačů, řazení 7-křížových</t>
  </si>
  <si>
    <t>https://podminky.urs.cz/item/CS_URS_2021_02/741310025</t>
  </si>
  <si>
    <t>113</t>
  </si>
  <si>
    <t>345356-R</t>
  </si>
  <si>
    <t>-1920174367</t>
  </si>
  <si>
    <t>přepínač - řazení 7 nást. prost. obyč.</t>
  </si>
  <si>
    <t>114</t>
  </si>
  <si>
    <t>741313041</t>
  </si>
  <si>
    <t>Montáž zásuvka (polo)zapuštěná šroubové připojení 2P+PE se zapojením vodičů</t>
  </si>
  <si>
    <t>-599975082</t>
  </si>
  <si>
    <t>Montáž zásuvek domovních se zapojením vodičů šroubové připojení polozapuštěných nebo zapuštěných 10/16 A, provedení 2P + PE</t>
  </si>
  <si>
    <t>https://podminky.urs.cz/item/CS_URS_2021_02/741313041</t>
  </si>
  <si>
    <t>115</t>
  </si>
  <si>
    <t>358112-R</t>
  </si>
  <si>
    <t>zásuvka nástěnná 16 A, 250 V, 4pólová</t>
  </si>
  <si>
    <t>-753052721</t>
  </si>
  <si>
    <t>zásuvka poloza./zapuštěná 10/16A 250V 2P+Z</t>
  </si>
  <si>
    <t>116</t>
  </si>
  <si>
    <t>741330731</t>
  </si>
  <si>
    <t xml:space="preserve">Montáž relé pomocné ventilátorové  se zapojením vodičů</t>
  </si>
  <si>
    <t>-983625271</t>
  </si>
  <si>
    <t>Montáž relé pomocných se zapojením vodičů ostatních ventilátorových</t>
  </si>
  <si>
    <t>https://podminky.urs.cz/item/CS_URS_2021_02/741330731</t>
  </si>
  <si>
    <t>117</t>
  </si>
  <si>
    <t>358351-R</t>
  </si>
  <si>
    <t>relé průmyslová výkonová s kolíkovou přípojkou 220 V 50Hz, 3p</t>
  </si>
  <si>
    <t>408206904</t>
  </si>
  <si>
    <t>doběhové relé vzduchotechniky</t>
  </si>
  <si>
    <t>118</t>
  </si>
  <si>
    <t>741372062</t>
  </si>
  <si>
    <t>Montáž svítidlo LED interiérové přisazené stropní hranaté nebo kruhové přes 0,09 do 0,36 m2 se zapojením vodičů</t>
  </si>
  <si>
    <t>354816145</t>
  </si>
  <si>
    <t>Montáž svítidel s integrovaným zdrojem LED se zapojením vodičů interiérových přisazených stropních hranatých nebo kruhových, plochy přes 0,09 do 0,36 m2</t>
  </si>
  <si>
    <t>https://podminky.urs.cz/item/CS_URS_2021_02/741372062</t>
  </si>
  <si>
    <t>119</t>
  </si>
  <si>
    <t>348511-R</t>
  </si>
  <si>
    <t>kruhové přisazené stropní LED svítidlo s opálovým plastovým krytem, příkon 14W, světelný tok 1500lm, barva světla 3000K, stupeň krytí IP40, index podání barev CRI 80-89, třída ochrany I, vnější průměr 300 mm, výška 105 mm, doba životnosti min. 80000 hodin</t>
  </si>
  <si>
    <t>-1275923907</t>
  </si>
  <si>
    <t>120</t>
  </si>
  <si>
    <t>733146348</t>
  </si>
  <si>
    <t>121</t>
  </si>
  <si>
    <t>348512-R</t>
  </si>
  <si>
    <t>kruhové přisazené stropní LED svítidlo s opálovým plastovým krytem, příkon 27W, světelný tok 2900lm, barva světla 4000K, stupeň krytí IP40, index podání barev CRI 80-89, třída ochrany I, vnější průměr 375 mm, výška 125 mm, doba životnosti min. 80000 hodin</t>
  </si>
  <si>
    <t>105596141</t>
  </si>
  <si>
    <t>122</t>
  </si>
  <si>
    <t>7418110-R</t>
  </si>
  <si>
    <t>Kontrola rozvaděč nn manipulační, ovládací nebo reléový</t>
  </si>
  <si>
    <t>-840566952</t>
  </si>
  <si>
    <t>Revize elektroinstalace a zařízení</t>
  </si>
  <si>
    <t>123</t>
  </si>
  <si>
    <t>7418190-R</t>
  </si>
  <si>
    <t>Stavební práce pro elektroinstalace</t>
  </si>
  <si>
    <t>-834581727</t>
  </si>
  <si>
    <t>124</t>
  </si>
  <si>
    <t>998741103</t>
  </si>
  <si>
    <t>Přesun hmot tonážní pro silnoproud v objektech v přes 12 do 24 m</t>
  </si>
  <si>
    <t>-1273836118</t>
  </si>
  <si>
    <t>Přesun hmot pro silnoproud stanovený z hmotnosti přesunovaného materiálu vodorovná dopravní vzdálenost do 50 m v objektech výšky přes 12 do 24 m</t>
  </si>
  <si>
    <t>https://podminky.urs.cz/item/CS_URS_2021_02/998741103</t>
  </si>
  <si>
    <t>742</t>
  </si>
  <si>
    <t>Elektroinstalace - slaboproud - podomítkové rozvody</t>
  </si>
  <si>
    <t>125</t>
  </si>
  <si>
    <t>7421210-R</t>
  </si>
  <si>
    <t>Montáž a dodávka kabelu HD-1000 FHD koaxiál</t>
  </si>
  <si>
    <t>669471077</t>
  </si>
  <si>
    <t>2*5*26,0</t>
  </si>
  <si>
    <t>126</t>
  </si>
  <si>
    <t>7421211-R</t>
  </si>
  <si>
    <t>Montáž a dodávka lišta LHD 20*20 HD</t>
  </si>
  <si>
    <t>690131144</t>
  </si>
  <si>
    <t>2*5*10,0</t>
  </si>
  <si>
    <t>127</t>
  </si>
  <si>
    <t>7421212-R</t>
  </si>
  <si>
    <t>Montáž a dodávka kryt L 20*20 rohový</t>
  </si>
  <si>
    <t>-1813260745</t>
  </si>
  <si>
    <t>128</t>
  </si>
  <si>
    <t>7421214-R</t>
  </si>
  <si>
    <t>Montáž a dodávka kryt 5011G-A00300 B1 zásuvky</t>
  </si>
  <si>
    <t>-588734429</t>
  </si>
  <si>
    <t>5*2*1,0</t>
  </si>
  <si>
    <t>129</t>
  </si>
  <si>
    <t>7421215-R</t>
  </si>
  <si>
    <t>Montáž a dodávka rámeček 3901G-A00010 B1 SWING jedno.</t>
  </si>
  <si>
    <t>2118762628</t>
  </si>
  <si>
    <t>130</t>
  </si>
  <si>
    <t>7421216-R</t>
  </si>
  <si>
    <t>Montáž a dodávka krabice LK 80*20 R/1 lištová KLASIK</t>
  </si>
  <si>
    <t>1631543129</t>
  </si>
  <si>
    <t>131</t>
  </si>
  <si>
    <t>7421217-R</t>
  </si>
  <si>
    <t>Montáž a dodávka účastnické zásuvky zásuvka TV/R/SAT koncová</t>
  </si>
  <si>
    <t>2086583983</t>
  </si>
  <si>
    <t>132</t>
  </si>
  <si>
    <t>7421218-R</t>
  </si>
  <si>
    <t>Montáž a dodávka konektor F šroubovací 7 mm (CB113N)</t>
  </si>
  <si>
    <t>1804542479</t>
  </si>
  <si>
    <t>133</t>
  </si>
  <si>
    <t>7421219-R</t>
  </si>
  <si>
    <t>Podružný a spotřební materiál</t>
  </si>
  <si>
    <t>-919475028</t>
  </si>
  <si>
    <t>134</t>
  </si>
  <si>
    <t>7421220-R</t>
  </si>
  <si>
    <t>Práce, stavební přípomoce, kompletní montáž a demontáž původních rozvodů</t>
  </si>
  <si>
    <t>-95551451</t>
  </si>
  <si>
    <t>751</t>
  </si>
  <si>
    <t>Vzduchotechnika</t>
  </si>
  <si>
    <t>135</t>
  </si>
  <si>
    <t>751111811</t>
  </si>
  <si>
    <t>Demontáž ventilátoru axiálního nízkotlakého kruhové potrubí D do 200 mm</t>
  </si>
  <si>
    <t>-1658711746</t>
  </si>
  <si>
    <t>Demontáž ventilátoru axiálního nízkotlakého kruhové potrubí, průměru do 200 mm</t>
  </si>
  <si>
    <t>https://podminky.urs.cz/item/CS_URS_2021_02/751111811</t>
  </si>
  <si>
    <t>136</t>
  </si>
  <si>
    <t>751133012</t>
  </si>
  <si>
    <t>Montáž ventilátoru diagonálního nízkotlakého potrubního nevýbušného D přes 100 do 200 mm</t>
  </si>
  <si>
    <t>-382197842</t>
  </si>
  <si>
    <t>Montáž ventilátoru diagonálního nízkotlakého potrubního nevýbušného, průměru přes 100 do 200 mm</t>
  </si>
  <si>
    <t>https://podminky.urs.cz/item/CS_URS_2021_02/751133012</t>
  </si>
  <si>
    <t>137</t>
  </si>
  <si>
    <t>429176-R</t>
  </si>
  <si>
    <t>potrubní ventilátor do kruhového potrubí TD 250/100 tichý s doběhem</t>
  </si>
  <si>
    <t>1403552537</t>
  </si>
  <si>
    <t>138</t>
  </si>
  <si>
    <t>7513110-R</t>
  </si>
  <si>
    <t>Dodávka a montáž pružné manžety</t>
  </si>
  <si>
    <t>1948526208</t>
  </si>
  <si>
    <t>139</t>
  </si>
  <si>
    <t>7513111-R</t>
  </si>
  <si>
    <t>Dodávka a montáž zpětné klapky RSK100</t>
  </si>
  <si>
    <t>529904588</t>
  </si>
  <si>
    <t>140</t>
  </si>
  <si>
    <t>7513112-R</t>
  </si>
  <si>
    <t>Dodávka a montáž kovového talířového ventilu KK100 vč. montážního rámečku</t>
  </si>
  <si>
    <t>-1890077726</t>
  </si>
  <si>
    <t>141</t>
  </si>
  <si>
    <t>7513113-R</t>
  </si>
  <si>
    <t>Dodávka a montáž protidešťové stříšky</t>
  </si>
  <si>
    <t>1895598727</t>
  </si>
  <si>
    <t>142</t>
  </si>
  <si>
    <t>7513114-R</t>
  </si>
  <si>
    <t>Dodávka a montáž odbočky jednostranné OBJ90 100/100</t>
  </si>
  <si>
    <t>1707753128</t>
  </si>
  <si>
    <t>143</t>
  </si>
  <si>
    <t>7513115-R</t>
  </si>
  <si>
    <t>Dodávka a montáž odbočky jednostranné OBJ90 180/100</t>
  </si>
  <si>
    <t>747862787</t>
  </si>
  <si>
    <t>144</t>
  </si>
  <si>
    <t>7513116-R</t>
  </si>
  <si>
    <t>Dodávka a montáž záslep D180 mm s odvodem kondenzátu 1/2"</t>
  </si>
  <si>
    <t>687422177</t>
  </si>
  <si>
    <t>145</t>
  </si>
  <si>
    <t>751510041</t>
  </si>
  <si>
    <t>Vzduchotechnické potrubí z pozinkovaného plechu kruhové spirálně vinutá trouba bez příruby D do 100 mm</t>
  </si>
  <si>
    <t>-1443228596</t>
  </si>
  <si>
    <t>Vzduchotechnické potrubí z pozinkovaného plechu kruhové, trouba spirálně vinutá bez příruby, průměru do 100 mm</t>
  </si>
  <si>
    <t>https://podminky.urs.cz/item/CS_URS_2021_02/751510041</t>
  </si>
  <si>
    <t>146</t>
  </si>
  <si>
    <t>751510042</t>
  </si>
  <si>
    <t>Vzduchotechnické potrubí z pozinkovaného plechu kruhové spirálně vinutá trouba bez příruby D přes 100 do 200 mm</t>
  </si>
  <si>
    <t>-955582091</t>
  </si>
  <si>
    <t>Vzduchotechnické potrubí z pozinkovaného plechu kruhové, trouba spirálně vinutá bez příruby, průměru přes 100 do 200 mm</t>
  </si>
  <si>
    <t>https://podminky.urs.cz/item/CS_URS_2021_02/751510042</t>
  </si>
  <si>
    <t>147</t>
  </si>
  <si>
    <t>7515108-R</t>
  </si>
  <si>
    <t>Demontáž vzduchotechnického potrubí plechového čtyřhranného do suti průřezu do 0,13 m2</t>
  </si>
  <si>
    <t>1397805323</t>
  </si>
  <si>
    <t>Demontáž vzduchotechnického potrubí plechového do suti do obvodu 1050 mm</t>
  </si>
  <si>
    <t>148</t>
  </si>
  <si>
    <t>751537011</t>
  </si>
  <si>
    <t>Montáž potrubí ohebného kruhového neizolovaného z Al laminátové hadice D do 100 mm</t>
  </si>
  <si>
    <t>1887323611</t>
  </si>
  <si>
    <t>Montáž potrubí ohebného kruhového neizolovaného z Al laminátové hadice, průměru do 100 mm</t>
  </si>
  <si>
    <t>https://podminky.urs.cz/item/CS_URS_2021_02/751537011</t>
  </si>
  <si>
    <t>149</t>
  </si>
  <si>
    <t>429821-R</t>
  </si>
  <si>
    <t>ohebná Al laminátová hadice s kostrou z ocelového drátu spirálovitě vinutou mezi dvěma vrstvami několikavrstvého Al laminátu s tepelnou a hlukovou izolací D100 mm</t>
  </si>
  <si>
    <t>-443301873</t>
  </si>
  <si>
    <t>150</t>
  </si>
  <si>
    <t>7516118-R</t>
  </si>
  <si>
    <t>Demontáž vzduchotechnické jednotky s rekuperací tepla nástěnné s výměnou vzduchu do 500 m3/h</t>
  </si>
  <si>
    <t>55636670</t>
  </si>
  <si>
    <t>Demontáž a likvidace vzduchotechnické jednotky na střeše objektu</t>
  </si>
  <si>
    <t>151</t>
  </si>
  <si>
    <t>998751102</t>
  </si>
  <si>
    <t>Přesun hmot tonážní pro vzduchotechniku v objektech výšky přes 12 do 24 m</t>
  </si>
  <si>
    <t>-570588526</t>
  </si>
  <si>
    <t>Přesun hmot pro vzduchotechniku stanovený z hmotnosti přesunovaného materiálu vodorovná dopravní vzdálenost do 100 m v objektech výšky přes 12 do 24 m</t>
  </si>
  <si>
    <t>https://podminky.urs.cz/item/CS_URS_2021_02/998751102</t>
  </si>
  <si>
    <t>763</t>
  </si>
  <si>
    <t>Konstrukce suché výstavby</t>
  </si>
  <si>
    <t>152</t>
  </si>
  <si>
    <t>763131451</t>
  </si>
  <si>
    <t>SDK podhled deska 1xH2 12,5 bez izolace dvouvrstvá spodní kce profil CD+UD</t>
  </si>
  <si>
    <t>-94505676</t>
  </si>
  <si>
    <t>Podhled ze sádrokartonových desek dvouvrstvá zavěšená spodní konstrukce z ocelových profilů CD, UD jednoduše opláštěná deskou impregnovanou H2, tl. 12,5 mm, bez izolace</t>
  </si>
  <si>
    <t>https://podminky.urs.cz/item/CS_URS_2021_02/763131451</t>
  </si>
  <si>
    <t>153</t>
  </si>
  <si>
    <t>763131713</t>
  </si>
  <si>
    <t>SDK podhled napojení na obvodové konstrukce profilem</t>
  </si>
  <si>
    <t>568192895</t>
  </si>
  <si>
    <t>Podhled ze sádrokartonových desek ostatní práce a konstrukce na podhledech ze sádrokartonových desek napojení na obvodové konstrukce profilem</t>
  </si>
  <si>
    <t>5*(2,925*2+2,93*2)</t>
  </si>
  <si>
    <t>154</t>
  </si>
  <si>
    <t>763131714</t>
  </si>
  <si>
    <t>SDK podhled základní penetrační nátěr</t>
  </si>
  <si>
    <t>-1205590157</t>
  </si>
  <si>
    <t>Podhled ze sádrokartonových desek ostatní práce a konstrukce na podhledech ze sádrokartonových desek základní penetrační nátěr</t>
  </si>
  <si>
    <t>https://podminky.urs.cz/item/CS_URS_2021_02/763131714</t>
  </si>
  <si>
    <t>155</t>
  </si>
  <si>
    <t>998763102</t>
  </si>
  <si>
    <t>Přesun hmot tonážní pro dřevostavby v objektech v přes 12 do 24 m</t>
  </si>
  <si>
    <t>1279972494</t>
  </si>
  <si>
    <t>Přesun hmot pro dřevostavby stanovený z hmotnosti přesunovaného materiálu vodorovná dopravní vzdálenost do 50 m v objektech výšky přes 12 do 24 m</t>
  </si>
  <si>
    <t>https://podminky.urs.cz/item/CS_URS_2021_02/998763102</t>
  </si>
  <si>
    <t>766</t>
  </si>
  <si>
    <t>Konstrukce truhlářské</t>
  </si>
  <si>
    <t>156</t>
  </si>
  <si>
    <t>766421821</t>
  </si>
  <si>
    <t>Demontáž truhlářského obložení podhledů z palubek</t>
  </si>
  <si>
    <t>660546310</t>
  </si>
  <si>
    <t>Demontáž obložení podhledů palubkami</t>
  </si>
  <si>
    <t>https://podminky.urs.cz/item/CS_URS_2021_02/766421821</t>
  </si>
  <si>
    <t>demontáž stávajících podhledů, vč. čel ve 2.PP</t>
  </si>
  <si>
    <t>1,0*1,0+1,0*2,455</t>
  </si>
  <si>
    <t>157</t>
  </si>
  <si>
    <t>766421822</t>
  </si>
  <si>
    <t>Demontáž truhlářského obložení podhledů podkladových roštů</t>
  </si>
  <si>
    <t>1029500348</t>
  </si>
  <si>
    <t>Demontáž obložení podhledů podkladových roštů</t>
  </si>
  <si>
    <t>https://podminky.urs.cz/item/CS_URS_2021_02/766421822</t>
  </si>
  <si>
    <t>158</t>
  </si>
  <si>
    <t>766660022</t>
  </si>
  <si>
    <t>Montáž dveřních křídel otvíravých jednokřídlových š přes 0,8 m požárních do ocelové zárubně</t>
  </si>
  <si>
    <t>2036008194</t>
  </si>
  <si>
    <t>Montáž dveřních křídel dřevěných nebo plastových otevíravých do ocelové zárubně protipožárních jednokřídlových, šířky přes 800 mm</t>
  </si>
  <si>
    <t>https://podminky.urs.cz/item/CS_URS_2021_02/766660022</t>
  </si>
  <si>
    <t>159</t>
  </si>
  <si>
    <t>61165314</t>
  </si>
  <si>
    <t>dveře jednokřídlé dřevotřískové protipožární EI (EW) 30 D3 povrch laminátový plné 900x1970-2100mm</t>
  </si>
  <si>
    <t>1496824465</t>
  </si>
  <si>
    <t>https://podminky.urs.cz/item/CS_URS_2021_02/61165314</t>
  </si>
  <si>
    <t>barevnost, specifikace, kování dle výpisu výplní otvorů - EI30DP3-Sm</t>
  </si>
  <si>
    <t>160</t>
  </si>
  <si>
    <t>766660172</t>
  </si>
  <si>
    <t>Montáž dveřních křídel otvíravých jednokřídlových š přes 0,8 m do obložkové zárubně</t>
  </si>
  <si>
    <t>330276583</t>
  </si>
  <si>
    <t>Montáž dveřních křídel dřevěných nebo plastových otevíravých do obložkové zárubně povrchově upravených jednokřídlových, šířky přes 800 mm</t>
  </si>
  <si>
    <t>https://podminky.urs.cz/item/CS_URS_2021_02/766660172</t>
  </si>
  <si>
    <t>161</t>
  </si>
  <si>
    <t>61161764</t>
  </si>
  <si>
    <t>dveře vnitřní hladké dýhované 2/3sklo 1křídlé 900x1970mm dub</t>
  </si>
  <si>
    <t>-631871759</t>
  </si>
  <si>
    <t>barevnost, specifikace, kování dle výpisu výplní otvorů</t>
  </si>
  <si>
    <t>162</t>
  </si>
  <si>
    <t>7666601-R</t>
  </si>
  <si>
    <t>-1964889473</t>
  </si>
  <si>
    <t>Montáž dveřních křídel dřevěných posuvných do pouzdra povrchově upravených jednokřídlových, šířky přes 800 mm</t>
  </si>
  <si>
    <t>163</t>
  </si>
  <si>
    <t>611617-R</t>
  </si>
  <si>
    <t>dveře vnitřní hladké dýhované plné 1křídlé 900x1970mm dub</t>
  </si>
  <si>
    <t>29493032</t>
  </si>
  <si>
    <t>dveře vnitřní posuvné hladké dýhované plné 1křídlé 900x1970mm dub</t>
  </si>
  <si>
    <t>164</t>
  </si>
  <si>
    <t>766682111</t>
  </si>
  <si>
    <t>Montáž zárubní obložkových pro dveře jednokřídlové tl stěny do 170 mm</t>
  </si>
  <si>
    <t>415834521</t>
  </si>
  <si>
    <t>Montáž zárubní dřevěných, plastových nebo z lamina obložkových, pro dveře jednokřídlové, tloušťky stěny do 170 mm</t>
  </si>
  <si>
    <t>https://podminky.urs.cz/item/CS_URS_2021_02/766682111</t>
  </si>
  <si>
    <t>165</t>
  </si>
  <si>
    <t>61182258</t>
  </si>
  <si>
    <t>zárubeň jednokřídlá obložková s laminátovým povrchem tl stěny 60-150mm rozměru 600-1100/1970, 2100mm</t>
  </si>
  <si>
    <t>106787101</t>
  </si>
  <si>
    <t>https://podminky.urs.cz/item/CS_URS_2021_02/61182258</t>
  </si>
  <si>
    <t>166</t>
  </si>
  <si>
    <t>7666822-R</t>
  </si>
  <si>
    <t>Montáž zárubní obložkových protipožárních pro dveře jednokřídlové tl stěny do 170 mm</t>
  </si>
  <si>
    <t>792786481</t>
  </si>
  <si>
    <t>Montáž zárubní dřevěných obložkových pro dveře posuvné tloušťky stěny do 170 mm</t>
  </si>
  <si>
    <t>167</t>
  </si>
  <si>
    <t>611823-R</t>
  </si>
  <si>
    <t>zárubeň obložková pro dveře 1křídlé 600,700,800,900x1970mm tl 60-170mm dub,buk</t>
  </si>
  <si>
    <t>-550592299</t>
  </si>
  <si>
    <t>zárubeň obložková pro dveře posuvné 600,700,800,900x1970mm tl 60-170mm dub,buk</t>
  </si>
  <si>
    <t>168</t>
  </si>
  <si>
    <t>766821112</t>
  </si>
  <si>
    <t>Montáž korpusu vestavěné skříně policové dvoukřídlové</t>
  </si>
  <si>
    <t>1172983940</t>
  </si>
  <si>
    <t>Montáž nábytku vestavěného korpusu skříně policové dvoukřídlové</t>
  </si>
  <si>
    <t>https://podminky.urs.cz/item/CS_URS_2021_02/766821112</t>
  </si>
  <si>
    <t>169</t>
  </si>
  <si>
    <t>61510103</t>
  </si>
  <si>
    <t>skříň dřevěná vysoká šatní 1950x1205x618mm</t>
  </si>
  <si>
    <t>-150918538</t>
  </si>
  <si>
    <t>https://podminky.urs.cz/item/CS_URS_2021_02/61510103</t>
  </si>
  <si>
    <t>170</t>
  </si>
  <si>
    <t>766825821</t>
  </si>
  <si>
    <t>Demontáž truhlářských vestavěných skříní dvoukřídlových</t>
  </si>
  <si>
    <t>-1652118945</t>
  </si>
  <si>
    <t>Demontáž nábytku vestavěného skříní dvoukřídlových</t>
  </si>
  <si>
    <t>https://podminky.urs.cz/item/CS_URS_2021_02/766825821</t>
  </si>
  <si>
    <t>171</t>
  </si>
  <si>
    <t>998766103</t>
  </si>
  <si>
    <t>Přesun hmot tonážní pro kce truhlářské v objektech v přes 12 do 24 m</t>
  </si>
  <si>
    <t>-369124639</t>
  </si>
  <si>
    <t>Přesun hmot pro konstrukce truhlářské stanovený z hmotnosti přesunovaného materiálu vodorovná dopravní vzdálenost do 50 m v objektech výšky přes 12 do 24 m</t>
  </si>
  <si>
    <t>https://podminky.urs.cz/item/CS_URS_2021_02/998766103</t>
  </si>
  <si>
    <t>767</t>
  </si>
  <si>
    <t>Konstrukce zámečnické</t>
  </si>
  <si>
    <t>172</t>
  </si>
  <si>
    <t>767646401</t>
  </si>
  <si>
    <t>Montáž revizních dvířek jednokřídlových s rámem v do 1000 mm</t>
  </si>
  <si>
    <t>1117227234</t>
  </si>
  <si>
    <t>Montáž dveří ocelových revizních dvířek s rámem jednokřídlových, výšky do 1000 mm</t>
  </si>
  <si>
    <t>https://podminky.urs.cz/item/CS_URS_2021_02/767646401</t>
  </si>
  <si>
    <t>5*1</t>
  </si>
  <si>
    <t>173</t>
  </si>
  <si>
    <t>562457-R</t>
  </si>
  <si>
    <t>dvířka revizní 400x400 bílá se zámkem</t>
  </si>
  <si>
    <t>-47857959</t>
  </si>
  <si>
    <t>dvířka revizní na šachtě 300x300 bílá se zámkem EW15DP1</t>
  </si>
  <si>
    <t>174</t>
  </si>
  <si>
    <t>7679951-R</t>
  </si>
  <si>
    <t>Montáž atypických zámečnických konstrukcí hmotnosti do 5 kg</t>
  </si>
  <si>
    <t>-1134840096</t>
  </si>
  <si>
    <t>Dodávka a montáž okování nerezovým plechem spodní části obložkových zárubní do koupelen proti mechanickému poškození, výška 150 mm</t>
  </si>
  <si>
    <t>5*4</t>
  </si>
  <si>
    <t>175</t>
  </si>
  <si>
    <t>998767103</t>
  </si>
  <si>
    <t>Přesun hmot tonážní pro zámečnické konstrukce v objektech v přes 12 do 24 m</t>
  </si>
  <si>
    <t>-269923008</t>
  </si>
  <si>
    <t>Přesun hmot pro zámečnické konstrukce stanovený z hmotnosti přesunovaného materiálu vodorovná dopravní vzdálenost do 50 m v objektech výšky přes 12 do 24 m</t>
  </si>
  <si>
    <t>https://podminky.urs.cz/item/CS_URS_2021_02/998767103</t>
  </si>
  <si>
    <t>771</t>
  </si>
  <si>
    <t>Podlahy z dlaždic</t>
  </si>
  <si>
    <t>176</t>
  </si>
  <si>
    <t>771121011</t>
  </si>
  <si>
    <t>Nátěr penetrační na podlahu</t>
  </si>
  <si>
    <t>1893079244</t>
  </si>
  <si>
    <t>Příprava podkladu před provedením dlažby nátěr penetrační na podlahu</t>
  </si>
  <si>
    <t>https://podminky.urs.cz/item/CS_URS_2021_02/771121011</t>
  </si>
  <si>
    <t>177</t>
  </si>
  <si>
    <t>771574273</t>
  </si>
  <si>
    <t>Montáž podlah keramických pro mechanické zatížení protiskluzných lepených flexibilním lepidlem přes 85 do 100 ks/m2</t>
  </si>
  <si>
    <t>-1629481433</t>
  </si>
  <si>
    <t>Montáž podlah z dlaždic keramických lepených flexibilním lepidlem maloformátových pro vysoké mechanické zatížení protiskluzných nebo reliéfních (bezbariérových) přes 85 do 100 ks/m2</t>
  </si>
  <si>
    <t>https://podminky.urs.cz/item/CS_URS_2021_02/771574273</t>
  </si>
  <si>
    <t>pozn. referenční hodnoty RAKO POOL GRH0K263</t>
  </si>
  <si>
    <t>178</t>
  </si>
  <si>
    <t>59761428</t>
  </si>
  <si>
    <t xml:space="preserve">dlažba keramická hutná protiskluzná do interiéru i exteriéru pro vysoké mechanické namáhání  přes 85 do 100ks/m2</t>
  </si>
  <si>
    <t>205492551</t>
  </si>
  <si>
    <t>https://podminky.urs.cz/item/CS_URS_2021_02/59761428</t>
  </si>
  <si>
    <t>36,478*1,1 'Přepočtené koeficientem množství</t>
  </si>
  <si>
    <t>179</t>
  </si>
  <si>
    <t>771577112</t>
  </si>
  <si>
    <t>Příplatek k montáži podlah keramických lepených flexibilním lepidlem za omezený prostor</t>
  </si>
  <si>
    <t>-578534449</t>
  </si>
  <si>
    <t>Montáž podlah z dlaždic keramických lepených flexibilním lepidlem Příplatek k cenám za podlahy v omezeném prostoru</t>
  </si>
  <si>
    <t>https://podminky.urs.cz/item/CS_URS_2021_02/771577112</t>
  </si>
  <si>
    <t>180</t>
  </si>
  <si>
    <t>771577114</t>
  </si>
  <si>
    <t>Příplatek k montáži podlah keramických lepených flexibilním lepidlem za spárování tmelem dvousložkovým</t>
  </si>
  <si>
    <t>114526185</t>
  </si>
  <si>
    <t>Montáž podlah z dlaždic keramických lepených flexibilním lepidlem Příplatek k cenám za dvousložkový spárovací tmel</t>
  </si>
  <si>
    <t>https://podminky.urs.cz/item/CS_URS_2021_02/771577114</t>
  </si>
  <si>
    <t>181</t>
  </si>
  <si>
    <t>771591241</t>
  </si>
  <si>
    <t>Izolace těsnícími pásy vnitřní kout</t>
  </si>
  <si>
    <t>1393462926</t>
  </si>
  <si>
    <t>Izolace podlahy pod dlažbu těsnícími izolačními pásy vnitřní kout</t>
  </si>
  <si>
    <t>https://podminky.urs.cz/item/CS_URS_2021_02/771591241</t>
  </si>
  <si>
    <t>5*(6)</t>
  </si>
  <si>
    <t>182</t>
  </si>
  <si>
    <t>771591242</t>
  </si>
  <si>
    <t>Izolace těsnícími pásy vnější roh</t>
  </si>
  <si>
    <t>826545006</t>
  </si>
  <si>
    <t>Izolace podlahy pod dlažbu těsnícími izolačními pásy vnější roh</t>
  </si>
  <si>
    <t>https://podminky.urs.cz/item/CS_URS_2021_02/771591242</t>
  </si>
  <si>
    <t>5*(3)</t>
  </si>
  <si>
    <t>183</t>
  </si>
  <si>
    <t>771591264</t>
  </si>
  <si>
    <t>Izolace těsnícími pásy mezi podlahou a stěnou</t>
  </si>
  <si>
    <t>149563219</t>
  </si>
  <si>
    <t>Izolace podlahy pod dlažbu těsnícími izolačními pásy mezi podlahou a stěnu</t>
  </si>
  <si>
    <t>https://podminky.urs.cz/item/CS_URS_2021_02/771591264</t>
  </si>
  <si>
    <t>184</t>
  </si>
  <si>
    <t>998771103</t>
  </si>
  <si>
    <t>Přesun hmot tonážní pro podlahy z dlaždic v objektech v přes 12 do 24 m</t>
  </si>
  <si>
    <t>-2097733327</t>
  </si>
  <si>
    <t>Přesun hmot pro podlahy z dlaždic stanovený z hmotnosti přesunovaného materiálu vodorovná dopravní vzdálenost do 50 m v objektech výšky přes 12 do 24 m</t>
  </si>
  <si>
    <t>https://podminky.urs.cz/item/CS_URS_2021_02/998771103</t>
  </si>
  <si>
    <t>776</t>
  </si>
  <si>
    <t>Podlahy povlakové</t>
  </si>
  <si>
    <t>185</t>
  </si>
  <si>
    <t>776111311</t>
  </si>
  <si>
    <t>Vysátí podkladu povlakových podlah</t>
  </si>
  <si>
    <t>-1336931589</t>
  </si>
  <si>
    <t>Příprava podkladu vysátí podlah</t>
  </si>
  <si>
    <t>https://podminky.urs.cz/item/CS_URS_2021_02/776111311</t>
  </si>
  <si>
    <t>5*(3,1*4,465+3,7*4,945+2,1*2,93+2,175*2,93)</t>
  </si>
  <si>
    <t>186</t>
  </si>
  <si>
    <t>776121111</t>
  </si>
  <si>
    <t>Vodou ředitelná penetrace savého podkladu povlakových podlah</t>
  </si>
  <si>
    <t>1911956707</t>
  </si>
  <si>
    <t>Příprava podkladu penetrace vodou ředitelná podlah</t>
  </si>
  <si>
    <t>https://podminky.urs.cz/item/CS_URS_2021_02/776121111</t>
  </si>
  <si>
    <t>187</t>
  </si>
  <si>
    <t>776141112</t>
  </si>
  <si>
    <t>Vyrovnání podkladu povlakových podlah stěrkou pevnosti 20 MPa tl přes 3 do 5 mm</t>
  </si>
  <si>
    <t>1503239627</t>
  </si>
  <si>
    <t>Příprava podkladu vyrovnání samonivelační stěrkou podlah min.pevnosti 20 MPa, tloušťky přes 3 do 5 mm</t>
  </si>
  <si>
    <t>https://podminky.urs.cz/item/CS_URS_2021_02/776141112</t>
  </si>
  <si>
    <t>188</t>
  </si>
  <si>
    <t>776201811</t>
  </si>
  <si>
    <t>Demontáž lepených povlakových podlah bez podložky ručně</t>
  </si>
  <si>
    <t>-2058805795</t>
  </si>
  <si>
    <t>Demontáž povlakových podlahovin lepených ručně bez podložky</t>
  </si>
  <si>
    <t>https://podminky.urs.cz/item/CS_URS_2021_02/776201811</t>
  </si>
  <si>
    <t>demontáž původního PVC, vč. soklů</t>
  </si>
  <si>
    <t>5*(3,1*4,465+3,7*4,945+2,1*2,93+1,765*2,93)</t>
  </si>
  <si>
    <t>189</t>
  </si>
  <si>
    <t>776221111</t>
  </si>
  <si>
    <t>Lepení pásů z PVC standardním lepidlem</t>
  </si>
  <si>
    <t>-1315734725</t>
  </si>
  <si>
    <t>Montáž podlahovin z PVC lepením standardním lepidlem z pásů standardních</t>
  </si>
  <si>
    <t>https://podminky.urs.cz/item/CS_URS_2021_02/776221111</t>
  </si>
  <si>
    <t>190</t>
  </si>
  <si>
    <t>28412101</t>
  </si>
  <si>
    <t>PVC vinylová vrstvená š 2/3/4m, tl 2,4mm, nášlapná vrstva 0,25mm</t>
  </si>
  <si>
    <t>-1213500609</t>
  </si>
  <si>
    <t>223,319*1,1 'Přepočtené koeficientem množství</t>
  </si>
  <si>
    <t>191</t>
  </si>
  <si>
    <t>776411111</t>
  </si>
  <si>
    <t>Montáž obvodových soklíků výšky do 80 mm</t>
  </si>
  <si>
    <t>609890493</t>
  </si>
  <si>
    <t>Montáž soklíků lepením obvodových, výšky do 80 mm</t>
  </si>
  <si>
    <t>https://podminky.urs.cz/item/CS_URS_2021_02/776411111</t>
  </si>
  <si>
    <t>barevně kontrastní sokl</t>
  </si>
  <si>
    <t>5*(3,1*2*4,465*2+3,7*2+4,945*2+2,1*2+2,93*2+2,175*2+2,93*2)</t>
  </si>
  <si>
    <t>-5*(0,9*8)</t>
  </si>
  <si>
    <t>192</t>
  </si>
  <si>
    <t>28411004</t>
  </si>
  <si>
    <t>lišta soklová PVC samolepící 30x30mm</t>
  </si>
  <si>
    <t>832428716</t>
  </si>
  <si>
    <t>https://podminky.urs.cz/item/CS_URS_2021_02/28411004</t>
  </si>
  <si>
    <t>428,63*1,02 'Přepočtené koeficientem množství</t>
  </si>
  <si>
    <t>193</t>
  </si>
  <si>
    <t>776421311</t>
  </si>
  <si>
    <t>Montáž přechodových samolepících lišt</t>
  </si>
  <si>
    <t>1392067735</t>
  </si>
  <si>
    <t>Montáž lišt přechodových samolepících</t>
  </si>
  <si>
    <t>https://podminky.urs.cz/item/CS_URS_2021_02/776421311</t>
  </si>
  <si>
    <t>5*(0,9*6)</t>
  </si>
  <si>
    <t>194</t>
  </si>
  <si>
    <t>553431-R</t>
  </si>
  <si>
    <t>profil přechodový Al narážecí 40mm stříbro, zlato, champagne</t>
  </si>
  <si>
    <t>-658805452</t>
  </si>
  <si>
    <t>https://podminky.urs.cz/item/CS_URS_2021_02/553431-R</t>
  </si>
  <si>
    <t>27*1,02 'Přepočtené koeficientem množství</t>
  </si>
  <si>
    <t>195</t>
  </si>
  <si>
    <t>998776103</t>
  </si>
  <si>
    <t>Přesun hmot tonážní pro podlahy povlakové v objektech v přes 12 do 24 m</t>
  </si>
  <si>
    <t>99839229</t>
  </si>
  <si>
    <t>Přesun hmot pro podlahy povlakové stanovený z hmotnosti přesunovaného materiálu vodorovná dopravní vzdálenost do 50 m v objektech výšky přes 12 do 24 m</t>
  </si>
  <si>
    <t>https://podminky.urs.cz/item/CS_URS_2021_02/998776103</t>
  </si>
  <si>
    <t>781</t>
  </si>
  <si>
    <t>Dokončovací práce - obklady</t>
  </si>
  <si>
    <t>196</t>
  </si>
  <si>
    <t>781471810</t>
  </si>
  <si>
    <t>Demontáž obkladů z obkladaček keramických kladených do malty</t>
  </si>
  <si>
    <t>-609514611</t>
  </si>
  <si>
    <t>Demontáž obkladů z dlaždic keramických kladených do malty</t>
  </si>
  <si>
    <t>https://podminky.urs.cz/item/CS_URS_2021_02/781471810</t>
  </si>
  <si>
    <t>5*(2,1*(1,76*2+1,0))</t>
  </si>
  <si>
    <t>197</t>
  </si>
  <si>
    <t>781474113</t>
  </si>
  <si>
    <t>Montáž obkladů vnitřních keramických hladkých přes 12 do 19 ks/m2 lepených flexibilním lepidlem</t>
  </si>
  <si>
    <t>-1641834373</t>
  </si>
  <si>
    <t>Montáž obkladů vnitřních stěn z dlaždic keramických lepených flexibilním lepidlem maloformátových hladkých přes 12 do 19 ks/m2</t>
  </si>
  <si>
    <t>https://podminky.urs.cz/item/CS_URS_2021_02/781474113</t>
  </si>
  <si>
    <t>5*(2,1*(2,925*2+2,93*2)-(0,9*2)*2)</t>
  </si>
  <si>
    <t>198</t>
  </si>
  <si>
    <t>59761071</t>
  </si>
  <si>
    <t>obklad keramický hladký přes 12 do 19ks/m2</t>
  </si>
  <si>
    <t>697248487</t>
  </si>
  <si>
    <t>https://podminky.urs.cz/item/CS_URS_2021_02/59761071</t>
  </si>
  <si>
    <t>104,955*1,1 'Přepočtené koeficientem množství</t>
  </si>
  <si>
    <t>199</t>
  </si>
  <si>
    <t>781491011</t>
  </si>
  <si>
    <t>Montáž zrcadel plochy do 1 m2 lepených silikonovým tmelem na podkladní omítku</t>
  </si>
  <si>
    <t>-862131613</t>
  </si>
  <si>
    <t>Montáž zrcadel lepených silikonovým tmelem na podkladní omítku, plochy do 1 m2</t>
  </si>
  <si>
    <t>https://podminky.urs.cz/item/CS_URS_2021_02/781491011</t>
  </si>
  <si>
    <t>5*(0,6*1,0)</t>
  </si>
  <si>
    <t>200</t>
  </si>
  <si>
    <t>63465124</t>
  </si>
  <si>
    <t>zrcadlo nemontované čiré tl 4mm max rozměr 3210x2250mm</t>
  </si>
  <si>
    <t>430632114</t>
  </si>
  <si>
    <t>https://podminky.urs.cz/item/CS_URS_2021_02/63465124</t>
  </si>
  <si>
    <t>3*1,1 'Přepočtené koeficientem množství</t>
  </si>
  <si>
    <t>201</t>
  </si>
  <si>
    <t>781494111</t>
  </si>
  <si>
    <t>Plastové profily rohové lepené flexibilním lepidlem</t>
  </si>
  <si>
    <t>-455124111</t>
  </si>
  <si>
    <t>Obklad - dokončující práce profily ukončovací lepené flexibilním lepidlem rohové</t>
  </si>
  <si>
    <t>https://podminky.urs.cz/item/CS_URS_2021_02/781494111</t>
  </si>
  <si>
    <t>5*(2,1*2+1,45)</t>
  </si>
  <si>
    <t>202</t>
  </si>
  <si>
    <t>781494511</t>
  </si>
  <si>
    <t>Plastové profily ukončovací lepené flexibilním lepidlem</t>
  </si>
  <si>
    <t>374895312</t>
  </si>
  <si>
    <t>Obklad - dokončující práce profily ukončovací lepené flexibilním lepidlem ukončovací</t>
  </si>
  <si>
    <t>https://podminky.urs.cz/item/CS_URS_2021_02/781494511</t>
  </si>
  <si>
    <t>zakončení nad obkladem</t>
  </si>
  <si>
    <t>203</t>
  </si>
  <si>
    <t>781495115</t>
  </si>
  <si>
    <t>Spárování vnitřních obkladů silikonem</t>
  </si>
  <si>
    <t>1741941024</t>
  </si>
  <si>
    <t>Obklad - dokončující práce ostatní práce spárování silikonem</t>
  </si>
  <si>
    <t>https://podminky.urs.cz/item/CS_URS_2021_02/781495115</t>
  </si>
  <si>
    <t>vnitřní rohy obkladů</t>
  </si>
  <si>
    <t>5*(2,1*(5))</t>
  </si>
  <si>
    <t>napojení obklad x dlažba</t>
  </si>
  <si>
    <t>5*(2,925*2+2,93*2-0,9*2)</t>
  </si>
  <si>
    <t>204</t>
  </si>
  <si>
    <t>781495142</t>
  </si>
  <si>
    <t>Průnik obkladem kruhový přes DN 30 do DN 90</t>
  </si>
  <si>
    <t>999561037</t>
  </si>
  <si>
    <t>Obklad - dokončující práce průnik obkladem kruhový, bez izolace přes DN 30 do DN 90</t>
  </si>
  <si>
    <t>https://podminky.urs.cz/item/CS_URS_2021_02/781495142</t>
  </si>
  <si>
    <t>5*(7)</t>
  </si>
  <si>
    <t>205</t>
  </si>
  <si>
    <t>781495143</t>
  </si>
  <si>
    <t>Průnik obkladem kruhový přes DN 90</t>
  </si>
  <si>
    <t>-1964828986</t>
  </si>
  <si>
    <t>Obklad - dokončující práce průnik obkladem kruhový, bez izolace přes DN 90</t>
  </si>
  <si>
    <t>https://podminky.urs.cz/item/CS_URS_2021_02/781495143</t>
  </si>
  <si>
    <t>206</t>
  </si>
  <si>
    <t>998781103</t>
  </si>
  <si>
    <t>Přesun hmot tonážní pro obklady keramické v objektech v přes 12 do 24 m</t>
  </si>
  <si>
    <t>-1688311968</t>
  </si>
  <si>
    <t>Přesun hmot pro obklady keramické stanovený z hmotnosti přesunovaného materiálu vodorovná dopravní vzdálenost do 50 m v objektech výšky přes 12 do 24 m</t>
  </si>
  <si>
    <t>https://podminky.urs.cz/item/CS_URS_2021_02/998781103</t>
  </si>
  <si>
    <t>783</t>
  </si>
  <si>
    <t>Dokončovací práce - nátěry</t>
  </si>
  <si>
    <t>207</t>
  </si>
  <si>
    <t>783317105</t>
  </si>
  <si>
    <t>Krycí jednonásobný syntetický samozákladující nátěr zámečnických konstrukcí</t>
  </si>
  <si>
    <t>737836083</t>
  </si>
  <si>
    <t>Krycí nátěr (email) zámečnických konstrukcí jednonásobný syntetický samozákladující</t>
  </si>
  <si>
    <t>https://podminky.urs.cz/item/CS_URS_2021_02/783317105</t>
  </si>
  <si>
    <t>nátěr vstupních zárubní</t>
  </si>
  <si>
    <t>5*2*2,0</t>
  </si>
  <si>
    <t>784</t>
  </si>
  <si>
    <t>Dokončovací práce - malby a tapety</t>
  </si>
  <si>
    <t>208</t>
  </si>
  <si>
    <t>784121001</t>
  </si>
  <si>
    <t>Oškrabání malby v mísnostech v do 3,80 m</t>
  </si>
  <si>
    <t>767877566</t>
  </si>
  <si>
    <t>Oškrabání malby v místnostech výšky do 3,80 m</t>
  </si>
  <si>
    <t>https://podminky.urs.cz/item/CS_URS_2021_02/784121001</t>
  </si>
  <si>
    <t>5*(3,2*(3,1*3+3,7*3)-0,9*2,0*6)</t>
  </si>
  <si>
    <t>209</t>
  </si>
  <si>
    <t>784181121</t>
  </si>
  <si>
    <t>Hloubková jednonásobná bezbarvá penetrace podkladu v místnostech v do 3,80 m</t>
  </si>
  <si>
    <t>1838594718</t>
  </si>
  <si>
    <t>Penetrace podkladu jednonásobná hloubková akrylátová bezbarvá v místnostech výšky do 3,80 m</t>
  </si>
  <si>
    <t>https://podminky.urs.cz/item/CS_URS_2021_02/784181121</t>
  </si>
  <si>
    <t>stropy</t>
  </si>
  <si>
    <t>5*(3,1*(4,465+2,93)+3,7*(4,345+2,93))</t>
  </si>
  <si>
    <t>stěny</t>
  </si>
  <si>
    <t>5*(3,2*(3,1*2+3,7*2+2,1*2+2,175*2+4,465*4+2,93*4))</t>
  </si>
  <si>
    <t>-5*(0,9*8+2,5*2,0*2)</t>
  </si>
  <si>
    <t>stěny nad obklady</t>
  </si>
  <si>
    <t>5*(0,9*2,95*2+2,93*2)</t>
  </si>
  <si>
    <t>210</t>
  </si>
  <si>
    <t>784221101</t>
  </si>
  <si>
    <t>Dvojnásobné bílé malby ze směsí za sucha dobře otěruvzdorných v místnostech do 3,80 m</t>
  </si>
  <si>
    <t>-759618031</t>
  </si>
  <si>
    <t>Malby z malířských směsí otěruvzdorných za sucha dvojnásobné, bílé za sucha otěruvzdorné dobře v místnostech výšky do 3,80 m</t>
  </si>
  <si>
    <t>https://podminky.urs.cz/item/CS_URS_2021_02/784221101</t>
  </si>
  <si>
    <t>211</t>
  </si>
  <si>
    <t>784221153</t>
  </si>
  <si>
    <t>Příplatek k cenám 2x maleb za sucha otěruvzdorných za barevnou malbu v odstínu středně sytém</t>
  </si>
  <si>
    <t>-267111495</t>
  </si>
  <si>
    <t>Malby z malířských směsí otěruvzdorných za sucha Příplatek k cenám dvojnásobných maleb na tónovacích automatech, v odstínu středně sytém</t>
  </si>
  <si>
    <t>https://podminky.urs.cz/item/CS_URS_2021_02/784221153</t>
  </si>
  <si>
    <t>VRN</t>
  </si>
  <si>
    <t>Vedlejší rozpočtové náklady</t>
  </si>
  <si>
    <t>VRN1</t>
  </si>
  <si>
    <t>Průzkumné, geodetické a projektové práce</t>
  </si>
  <si>
    <t>212</t>
  </si>
  <si>
    <t>013254000</t>
  </si>
  <si>
    <t>Dokumentace skutečného provedení stavby</t>
  </si>
  <si>
    <t>Kč</t>
  </si>
  <si>
    <t>1024</t>
  </si>
  <si>
    <t>-1967626702</t>
  </si>
  <si>
    <t>https://podminky.urs.cz/item/CS_URS_2021_02/013254000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</si>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</sst>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7168013" TargetMode="External" /><Relationship Id="rId2" Type="http://schemas.openxmlformats.org/officeDocument/2006/relationships/hyperlink" Target="https://podminky.urs.cz/item/CS_URS_2021_02/317168014" TargetMode="External" /><Relationship Id="rId3" Type="http://schemas.openxmlformats.org/officeDocument/2006/relationships/hyperlink" Target="https://podminky.urs.cz/item/CS_URS_2021_02/317168016" TargetMode="External" /><Relationship Id="rId4" Type="http://schemas.openxmlformats.org/officeDocument/2006/relationships/hyperlink" Target="https://podminky.urs.cz/item/CS_URS_2021_02/340239212" TargetMode="External" /><Relationship Id="rId5" Type="http://schemas.openxmlformats.org/officeDocument/2006/relationships/hyperlink" Target="https://podminky.urs.cz/item/CS_URS_2021_02/342241162" TargetMode="External" /><Relationship Id="rId6" Type="http://schemas.openxmlformats.org/officeDocument/2006/relationships/hyperlink" Target="https://podminky.urs.cz/item/CS_URS_2021_02/342272225" TargetMode="External" /><Relationship Id="rId7" Type="http://schemas.openxmlformats.org/officeDocument/2006/relationships/hyperlink" Target="https://podminky.urs.cz/item/CS_URS_2021_02/342272235" TargetMode="External" /><Relationship Id="rId8" Type="http://schemas.openxmlformats.org/officeDocument/2006/relationships/hyperlink" Target="https://podminky.urs.cz/item/CS_URS_2021_02/342291121" TargetMode="External" /><Relationship Id="rId9" Type="http://schemas.openxmlformats.org/officeDocument/2006/relationships/hyperlink" Target="https://podminky.urs.cz/item/CS_URS_2021_02/611135011" TargetMode="External" /><Relationship Id="rId10" Type="http://schemas.openxmlformats.org/officeDocument/2006/relationships/hyperlink" Target="https://podminky.urs.cz/item/CS_URS_2021_02/611311131" TargetMode="External" /><Relationship Id="rId11" Type="http://schemas.openxmlformats.org/officeDocument/2006/relationships/hyperlink" Target="https://podminky.urs.cz/item/CS_URS_2021_02/612135011" TargetMode="External" /><Relationship Id="rId12" Type="http://schemas.openxmlformats.org/officeDocument/2006/relationships/hyperlink" Target="https://podminky.urs.cz/item/CS_URS_2021_02/612311131" TargetMode="External" /><Relationship Id="rId13" Type="http://schemas.openxmlformats.org/officeDocument/2006/relationships/hyperlink" Target="https://podminky.urs.cz/item/CS_URS_2021_02/612331121" TargetMode="External" /><Relationship Id="rId14" Type="http://schemas.openxmlformats.org/officeDocument/2006/relationships/hyperlink" Target="https://podminky.urs.cz/item/CS_URS_2021_02/612331191" TargetMode="External" /><Relationship Id="rId15" Type="http://schemas.openxmlformats.org/officeDocument/2006/relationships/hyperlink" Target="https://podminky.urs.cz/item/CS_URS_2021_02/619991011" TargetMode="External" /><Relationship Id="rId16" Type="http://schemas.openxmlformats.org/officeDocument/2006/relationships/hyperlink" Target="https://podminky.urs.cz/item/CS_URS_2021_02/622143003" TargetMode="External" /><Relationship Id="rId17" Type="http://schemas.openxmlformats.org/officeDocument/2006/relationships/hyperlink" Target="https://podminky.urs.cz/item/CS_URS_2021_02/59051486" TargetMode="External" /><Relationship Id="rId18" Type="http://schemas.openxmlformats.org/officeDocument/2006/relationships/hyperlink" Target="https://podminky.urs.cz/item/CS_URS_2021_02/631311114" TargetMode="External" /><Relationship Id="rId19" Type="http://schemas.openxmlformats.org/officeDocument/2006/relationships/hyperlink" Target="https://podminky.urs.cz/item/CS_URS_2021_02/631319011" TargetMode="External" /><Relationship Id="rId20" Type="http://schemas.openxmlformats.org/officeDocument/2006/relationships/hyperlink" Target="https://podminky.urs.cz/item/CS_URS_2021_02/631362021" TargetMode="External" /><Relationship Id="rId21" Type="http://schemas.openxmlformats.org/officeDocument/2006/relationships/hyperlink" Target="https://podminky.urs.cz/item/CS_URS_2021_02/642945111" TargetMode="External" /><Relationship Id="rId22" Type="http://schemas.openxmlformats.org/officeDocument/2006/relationships/hyperlink" Target="https://podminky.urs.cz/item/CS_URS_2021_02/642946112" TargetMode="External" /><Relationship Id="rId23" Type="http://schemas.openxmlformats.org/officeDocument/2006/relationships/hyperlink" Target="https://podminky.urs.cz/item/CS_URS_2021_02/55331613" TargetMode="External" /><Relationship Id="rId24" Type="http://schemas.openxmlformats.org/officeDocument/2006/relationships/hyperlink" Target="https://podminky.urs.cz/item/CS_URS_2021_02/919735122" TargetMode="External" /><Relationship Id="rId25" Type="http://schemas.openxmlformats.org/officeDocument/2006/relationships/hyperlink" Target="https://podminky.urs.cz/item/CS_URS_2021_02/952901111" TargetMode="External" /><Relationship Id="rId26" Type="http://schemas.openxmlformats.org/officeDocument/2006/relationships/hyperlink" Target="https://podminky.urs.cz/item/CS_URS_2021_02/953731311" TargetMode="External" /><Relationship Id="rId27" Type="http://schemas.openxmlformats.org/officeDocument/2006/relationships/hyperlink" Target="https://podminky.urs.cz/item/CS_URS_2021_02/962031133" TargetMode="External" /><Relationship Id="rId28" Type="http://schemas.openxmlformats.org/officeDocument/2006/relationships/hyperlink" Target="https://podminky.urs.cz/item/CS_URS_2021_02/965042141" TargetMode="External" /><Relationship Id="rId29" Type="http://schemas.openxmlformats.org/officeDocument/2006/relationships/hyperlink" Target="https://podminky.urs.cz/item/CS_URS_2021_02/965045113" TargetMode="External" /><Relationship Id="rId30" Type="http://schemas.openxmlformats.org/officeDocument/2006/relationships/hyperlink" Target="https://podminky.urs.cz/item/CS_URS_2021_02/968072455" TargetMode="External" /><Relationship Id="rId31" Type="http://schemas.openxmlformats.org/officeDocument/2006/relationships/hyperlink" Target="https://podminky.urs.cz/item/CS_URS_2021_02/977151116" TargetMode="External" /><Relationship Id="rId32" Type="http://schemas.openxmlformats.org/officeDocument/2006/relationships/hyperlink" Target="https://podminky.urs.cz/item/CS_URS_2021_02/997013214" TargetMode="External" /><Relationship Id="rId33" Type="http://schemas.openxmlformats.org/officeDocument/2006/relationships/hyperlink" Target="https://podminky.urs.cz/item/CS_URS_2021_02/997013219" TargetMode="External" /><Relationship Id="rId34" Type="http://schemas.openxmlformats.org/officeDocument/2006/relationships/hyperlink" Target="https://podminky.urs.cz/item/CS_URS_2021_02/997013501" TargetMode="External" /><Relationship Id="rId35" Type="http://schemas.openxmlformats.org/officeDocument/2006/relationships/hyperlink" Target="https://podminky.urs.cz/item/CS_URS_2021_02/997013509" TargetMode="External" /><Relationship Id="rId36" Type="http://schemas.openxmlformats.org/officeDocument/2006/relationships/hyperlink" Target="https://podminky.urs.cz/item/CS_URS_2021_02/998012023" TargetMode="External" /><Relationship Id="rId37" Type="http://schemas.openxmlformats.org/officeDocument/2006/relationships/hyperlink" Target="https://podminky.urs.cz/item/CS_URS_2021_02/711111002" TargetMode="External" /><Relationship Id="rId38" Type="http://schemas.openxmlformats.org/officeDocument/2006/relationships/hyperlink" Target="https://podminky.urs.cz/item/CS_URS_2021_02/11163152" TargetMode="External" /><Relationship Id="rId39" Type="http://schemas.openxmlformats.org/officeDocument/2006/relationships/hyperlink" Target="https://podminky.urs.cz/item/CS_URS_2021_02/711141559" TargetMode="External" /><Relationship Id="rId40" Type="http://schemas.openxmlformats.org/officeDocument/2006/relationships/hyperlink" Target="https://podminky.urs.cz/item/CS_URS_2021_02/62832001" TargetMode="External" /><Relationship Id="rId41" Type="http://schemas.openxmlformats.org/officeDocument/2006/relationships/hyperlink" Target="https://podminky.urs.cz/item/CS_URS_2021_02/711493112" TargetMode="External" /><Relationship Id="rId42" Type="http://schemas.openxmlformats.org/officeDocument/2006/relationships/hyperlink" Target="https://podminky.urs.cz/item/CS_URS_2021_02/711493122" TargetMode="External" /><Relationship Id="rId43" Type="http://schemas.openxmlformats.org/officeDocument/2006/relationships/hyperlink" Target="https://podminky.urs.cz/item/CS_URS_2021_02/998711103" TargetMode="External" /><Relationship Id="rId44" Type="http://schemas.openxmlformats.org/officeDocument/2006/relationships/hyperlink" Target="https://podminky.urs.cz/item/CS_URS_2021_02/713120821" TargetMode="External" /><Relationship Id="rId45" Type="http://schemas.openxmlformats.org/officeDocument/2006/relationships/hyperlink" Target="https://podminky.urs.cz/item/CS_URS_2021_02/713121111" TargetMode="External" /><Relationship Id="rId46" Type="http://schemas.openxmlformats.org/officeDocument/2006/relationships/hyperlink" Target="https://podminky.urs.cz/item/CS_URS_2021_02/28376351" TargetMode="External" /><Relationship Id="rId47" Type="http://schemas.openxmlformats.org/officeDocument/2006/relationships/hyperlink" Target="https://podminky.urs.cz/item/CS_URS_2021_02/998713103" TargetMode="External" /><Relationship Id="rId48" Type="http://schemas.openxmlformats.org/officeDocument/2006/relationships/hyperlink" Target="https://podminky.urs.cz/item/CS_URS_2021_02/721174025" TargetMode="External" /><Relationship Id="rId49" Type="http://schemas.openxmlformats.org/officeDocument/2006/relationships/hyperlink" Target="https://podminky.urs.cz/item/CS_URS_2021_02/721174045" TargetMode="External" /><Relationship Id="rId50" Type="http://schemas.openxmlformats.org/officeDocument/2006/relationships/hyperlink" Target="https://podminky.urs.cz/item/CS_URS_2021_02/721174063" TargetMode="External" /><Relationship Id="rId51" Type="http://schemas.openxmlformats.org/officeDocument/2006/relationships/hyperlink" Target="https://podminky.urs.cz/item/CS_URS_2021_02/722174002" TargetMode="External" /><Relationship Id="rId52" Type="http://schemas.openxmlformats.org/officeDocument/2006/relationships/hyperlink" Target="https://podminky.urs.cz/item/CS_URS_2021_02/722174003" TargetMode="External" /><Relationship Id="rId53" Type="http://schemas.openxmlformats.org/officeDocument/2006/relationships/hyperlink" Target="https://podminky.urs.cz/item/CS_URS_2021_02/725110811" TargetMode="External" /><Relationship Id="rId54" Type="http://schemas.openxmlformats.org/officeDocument/2006/relationships/hyperlink" Target="https://podminky.urs.cz/item/CS_URS_2021_02/725112022" TargetMode="External" /><Relationship Id="rId55" Type="http://schemas.openxmlformats.org/officeDocument/2006/relationships/hyperlink" Target="https://podminky.urs.cz/item/CS_URS_2021_02/725210821" TargetMode="External" /><Relationship Id="rId56" Type="http://schemas.openxmlformats.org/officeDocument/2006/relationships/hyperlink" Target="https://podminky.urs.cz/item/CS_URS_2021_02/725211681" TargetMode="External" /><Relationship Id="rId57" Type="http://schemas.openxmlformats.org/officeDocument/2006/relationships/hyperlink" Target="https://podminky.urs.cz/item/CS_URS_2021_02/725291621" TargetMode="External" /><Relationship Id="rId58" Type="http://schemas.openxmlformats.org/officeDocument/2006/relationships/hyperlink" Target="https://podminky.urs.cz/item/CS_URS_2021_02/725291642" TargetMode="External" /><Relationship Id="rId59" Type="http://schemas.openxmlformats.org/officeDocument/2006/relationships/hyperlink" Target="https://podminky.urs.cz/item/CS_URS_2021_02/725822613" TargetMode="External" /><Relationship Id="rId60" Type="http://schemas.openxmlformats.org/officeDocument/2006/relationships/hyperlink" Target="https://podminky.urs.cz/item/CS_URS_2021_02/725840850" TargetMode="External" /><Relationship Id="rId61" Type="http://schemas.openxmlformats.org/officeDocument/2006/relationships/hyperlink" Target="https://podminky.urs.cz/item/CS_URS_2021_02/725841312" TargetMode="External" /><Relationship Id="rId62" Type="http://schemas.openxmlformats.org/officeDocument/2006/relationships/hyperlink" Target="https://podminky.urs.cz/item/CS_URS_2021_02/998725103" TargetMode="External" /><Relationship Id="rId63" Type="http://schemas.openxmlformats.org/officeDocument/2006/relationships/hyperlink" Target="https://podminky.urs.cz/item/CS_URS_2021_02/726111031" TargetMode="External" /><Relationship Id="rId64" Type="http://schemas.openxmlformats.org/officeDocument/2006/relationships/hyperlink" Target="https://podminky.urs.cz/item/CS_URS_2021_02/998726113" TargetMode="External" /><Relationship Id="rId65" Type="http://schemas.openxmlformats.org/officeDocument/2006/relationships/hyperlink" Target="https://podminky.urs.cz/item/CS_URS_2021_02/733120819" TargetMode="External" /><Relationship Id="rId66" Type="http://schemas.openxmlformats.org/officeDocument/2006/relationships/hyperlink" Target="https://podminky.urs.cz/item/CS_URS_2021_02/733223302" TargetMode="External" /><Relationship Id="rId67" Type="http://schemas.openxmlformats.org/officeDocument/2006/relationships/hyperlink" Target="https://podminky.urs.cz/item/CS_URS_2021_02/733291101" TargetMode="External" /><Relationship Id="rId68" Type="http://schemas.openxmlformats.org/officeDocument/2006/relationships/hyperlink" Target="https://podminky.urs.cz/item/CS_URS_2021_02/998733103" TargetMode="External" /><Relationship Id="rId69" Type="http://schemas.openxmlformats.org/officeDocument/2006/relationships/hyperlink" Target="https://podminky.urs.cz/item/CS_URS_2021_02/735121810" TargetMode="External" /><Relationship Id="rId70" Type="http://schemas.openxmlformats.org/officeDocument/2006/relationships/hyperlink" Target="https://podminky.urs.cz/item/CS_URS_2021_02/735164221" TargetMode="External" /><Relationship Id="rId71" Type="http://schemas.openxmlformats.org/officeDocument/2006/relationships/hyperlink" Target="https://podminky.urs.cz/item/CS_URS_2021_02/998735103" TargetMode="External" /><Relationship Id="rId72" Type="http://schemas.openxmlformats.org/officeDocument/2006/relationships/hyperlink" Target="https://podminky.urs.cz/item/CS_URS_2021_02/741110061" TargetMode="External" /><Relationship Id="rId73" Type="http://schemas.openxmlformats.org/officeDocument/2006/relationships/hyperlink" Target="https://podminky.urs.cz/item/CS_URS_2021_02/34571063" TargetMode="External" /><Relationship Id="rId74" Type="http://schemas.openxmlformats.org/officeDocument/2006/relationships/hyperlink" Target="https://podminky.urs.cz/item/CS_URS_2021_02/741112001" TargetMode="External" /><Relationship Id="rId75" Type="http://schemas.openxmlformats.org/officeDocument/2006/relationships/hyperlink" Target="https://podminky.urs.cz/item/CS_URS_2021_02/741112061" TargetMode="External" /><Relationship Id="rId76" Type="http://schemas.openxmlformats.org/officeDocument/2006/relationships/hyperlink" Target="https://podminky.urs.cz/item/CS_URS_2021_02/741120003" TargetMode="External" /><Relationship Id="rId77" Type="http://schemas.openxmlformats.org/officeDocument/2006/relationships/hyperlink" Target="https://podminky.urs.cz/item/CS_URS_2021_02/741310001" TargetMode="External" /><Relationship Id="rId78" Type="http://schemas.openxmlformats.org/officeDocument/2006/relationships/hyperlink" Target="https://podminky.urs.cz/item/CS_URS_2021_02/741310022" TargetMode="External" /><Relationship Id="rId79" Type="http://schemas.openxmlformats.org/officeDocument/2006/relationships/hyperlink" Target="https://podminky.urs.cz/item/CS_URS_2021_02/741310025" TargetMode="External" /><Relationship Id="rId80" Type="http://schemas.openxmlformats.org/officeDocument/2006/relationships/hyperlink" Target="https://podminky.urs.cz/item/CS_URS_2021_02/741313041" TargetMode="External" /><Relationship Id="rId81" Type="http://schemas.openxmlformats.org/officeDocument/2006/relationships/hyperlink" Target="https://podminky.urs.cz/item/CS_URS_2021_02/741330731" TargetMode="External" /><Relationship Id="rId82" Type="http://schemas.openxmlformats.org/officeDocument/2006/relationships/hyperlink" Target="https://podminky.urs.cz/item/CS_URS_2021_02/741372062" TargetMode="External" /><Relationship Id="rId83" Type="http://schemas.openxmlformats.org/officeDocument/2006/relationships/hyperlink" Target="https://podminky.urs.cz/item/CS_URS_2021_02/741372062" TargetMode="External" /><Relationship Id="rId84" Type="http://schemas.openxmlformats.org/officeDocument/2006/relationships/hyperlink" Target="https://podminky.urs.cz/item/CS_URS_2021_02/998741103" TargetMode="External" /><Relationship Id="rId85" Type="http://schemas.openxmlformats.org/officeDocument/2006/relationships/hyperlink" Target="https://podminky.urs.cz/item/CS_URS_2021_02/751111811" TargetMode="External" /><Relationship Id="rId86" Type="http://schemas.openxmlformats.org/officeDocument/2006/relationships/hyperlink" Target="https://podminky.urs.cz/item/CS_URS_2021_02/751133012" TargetMode="External" /><Relationship Id="rId87" Type="http://schemas.openxmlformats.org/officeDocument/2006/relationships/hyperlink" Target="https://podminky.urs.cz/item/CS_URS_2021_02/751510041" TargetMode="External" /><Relationship Id="rId88" Type="http://schemas.openxmlformats.org/officeDocument/2006/relationships/hyperlink" Target="https://podminky.urs.cz/item/CS_URS_2021_02/751510042" TargetMode="External" /><Relationship Id="rId89" Type="http://schemas.openxmlformats.org/officeDocument/2006/relationships/hyperlink" Target="https://podminky.urs.cz/item/CS_URS_2021_02/751537011" TargetMode="External" /><Relationship Id="rId90" Type="http://schemas.openxmlformats.org/officeDocument/2006/relationships/hyperlink" Target="https://podminky.urs.cz/item/CS_URS_2021_02/998751102" TargetMode="External" /><Relationship Id="rId91" Type="http://schemas.openxmlformats.org/officeDocument/2006/relationships/hyperlink" Target="https://podminky.urs.cz/item/CS_URS_2021_02/763131451" TargetMode="External" /><Relationship Id="rId92" Type="http://schemas.openxmlformats.org/officeDocument/2006/relationships/hyperlink" Target="https://podminky.urs.cz/item/CS_URS_2021_02/763131714" TargetMode="External" /><Relationship Id="rId93" Type="http://schemas.openxmlformats.org/officeDocument/2006/relationships/hyperlink" Target="https://podminky.urs.cz/item/CS_URS_2021_02/998763102" TargetMode="External" /><Relationship Id="rId94" Type="http://schemas.openxmlformats.org/officeDocument/2006/relationships/hyperlink" Target="https://podminky.urs.cz/item/CS_URS_2021_02/766421821" TargetMode="External" /><Relationship Id="rId95" Type="http://schemas.openxmlformats.org/officeDocument/2006/relationships/hyperlink" Target="https://podminky.urs.cz/item/CS_URS_2021_02/766421822" TargetMode="External" /><Relationship Id="rId96" Type="http://schemas.openxmlformats.org/officeDocument/2006/relationships/hyperlink" Target="https://podminky.urs.cz/item/CS_URS_2021_02/766660022" TargetMode="External" /><Relationship Id="rId97" Type="http://schemas.openxmlformats.org/officeDocument/2006/relationships/hyperlink" Target="https://podminky.urs.cz/item/CS_URS_2021_02/61165314" TargetMode="External" /><Relationship Id="rId98" Type="http://schemas.openxmlformats.org/officeDocument/2006/relationships/hyperlink" Target="https://podminky.urs.cz/item/CS_URS_2021_02/766660172" TargetMode="External" /><Relationship Id="rId99" Type="http://schemas.openxmlformats.org/officeDocument/2006/relationships/hyperlink" Target="https://podminky.urs.cz/item/CS_URS_2021_02/766682111" TargetMode="External" /><Relationship Id="rId100" Type="http://schemas.openxmlformats.org/officeDocument/2006/relationships/hyperlink" Target="https://podminky.urs.cz/item/CS_URS_2021_02/61182258" TargetMode="External" /><Relationship Id="rId101" Type="http://schemas.openxmlformats.org/officeDocument/2006/relationships/hyperlink" Target="https://podminky.urs.cz/item/CS_URS_2021_02/766821112" TargetMode="External" /><Relationship Id="rId102" Type="http://schemas.openxmlformats.org/officeDocument/2006/relationships/hyperlink" Target="https://podminky.urs.cz/item/CS_URS_2021_02/61510103" TargetMode="External" /><Relationship Id="rId103" Type="http://schemas.openxmlformats.org/officeDocument/2006/relationships/hyperlink" Target="https://podminky.urs.cz/item/CS_URS_2021_02/766825821" TargetMode="External" /><Relationship Id="rId104" Type="http://schemas.openxmlformats.org/officeDocument/2006/relationships/hyperlink" Target="https://podminky.urs.cz/item/CS_URS_2021_02/998766103" TargetMode="External" /><Relationship Id="rId105" Type="http://schemas.openxmlformats.org/officeDocument/2006/relationships/hyperlink" Target="https://podminky.urs.cz/item/CS_URS_2021_02/767646401" TargetMode="External" /><Relationship Id="rId106" Type="http://schemas.openxmlformats.org/officeDocument/2006/relationships/hyperlink" Target="https://podminky.urs.cz/item/CS_URS_2021_02/998767103" TargetMode="External" /><Relationship Id="rId107" Type="http://schemas.openxmlformats.org/officeDocument/2006/relationships/hyperlink" Target="https://podminky.urs.cz/item/CS_URS_2021_02/771121011" TargetMode="External" /><Relationship Id="rId108" Type="http://schemas.openxmlformats.org/officeDocument/2006/relationships/hyperlink" Target="https://podminky.urs.cz/item/CS_URS_2021_02/771574273" TargetMode="External" /><Relationship Id="rId109" Type="http://schemas.openxmlformats.org/officeDocument/2006/relationships/hyperlink" Target="https://podminky.urs.cz/item/CS_URS_2021_02/59761428" TargetMode="External" /><Relationship Id="rId110" Type="http://schemas.openxmlformats.org/officeDocument/2006/relationships/hyperlink" Target="https://podminky.urs.cz/item/CS_URS_2021_02/771577112" TargetMode="External" /><Relationship Id="rId111" Type="http://schemas.openxmlformats.org/officeDocument/2006/relationships/hyperlink" Target="https://podminky.urs.cz/item/CS_URS_2021_02/771577114" TargetMode="External" /><Relationship Id="rId112" Type="http://schemas.openxmlformats.org/officeDocument/2006/relationships/hyperlink" Target="https://podminky.urs.cz/item/CS_URS_2021_02/771591241" TargetMode="External" /><Relationship Id="rId113" Type="http://schemas.openxmlformats.org/officeDocument/2006/relationships/hyperlink" Target="https://podminky.urs.cz/item/CS_URS_2021_02/771591242" TargetMode="External" /><Relationship Id="rId114" Type="http://schemas.openxmlformats.org/officeDocument/2006/relationships/hyperlink" Target="https://podminky.urs.cz/item/CS_URS_2021_02/771591264" TargetMode="External" /><Relationship Id="rId115" Type="http://schemas.openxmlformats.org/officeDocument/2006/relationships/hyperlink" Target="https://podminky.urs.cz/item/CS_URS_2021_02/998771103" TargetMode="External" /><Relationship Id="rId116" Type="http://schemas.openxmlformats.org/officeDocument/2006/relationships/hyperlink" Target="https://podminky.urs.cz/item/CS_URS_2021_02/776111311" TargetMode="External" /><Relationship Id="rId117" Type="http://schemas.openxmlformats.org/officeDocument/2006/relationships/hyperlink" Target="https://podminky.urs.cz/item/CS_URS_2021_02/776121111" TargetMode="External" /><Relationship Id="rId118" Type="http://schemas.openxmlformats.org/officeDocument/2006/relationships/hyperlink" Target="https://podminky.urs.cz/item/CS_URS_2021_02/776141112" TargetMode="External" /><Relationship Id="rId119" Type="http://schemas.openxmlformats.org/officeDocument/2006/relationships/hyperlink" Target="https://podminky.urs.cz/item/CS_URS_2021_02/776201811" TargetMode="External" /><Relationship Id="rId120" Type="http://schemas.openxmlformats.org/officeDocument/2006/relationships/hyperlink" Target="https://podminky.urs.cz/item/CS_URS_2021_02/776221111" TargetMode="External" /><Relationship Id="rId121" Type="http://schemas.openxmlformats.org/officeDocument/2006/relationships/hyperlink" Target="https://podminky.urs.cz/item/CS_URS_2021_02/776411111" TargetMode="External" /><Relationship Id="rId122" Type="http://schemas.openxmlformats.org/officeDocument/2006/relationships/hyperlink" Target="https://podminky.urs.cz/item/CS_URS_2021_02/28411004" TargetMode="External" /><Relationship Id="rId123" Type="http://schemas.openxmlformats.org/officeDocument/2006/relationships/hyperlink" Target="https://podminky.urs.cz/item/CS_URS_2021_02/776421311" TargetMode="External" /><Relationship Id="rId124" Type="http://schemas.openxmlformats.org/officeDocument/2006/relationships/hyperlink" Target="https://podminky.urs.cz/item/CS_URS_2021_02/553431-R" TargetMode="External" /><Relationship Id="rId125" Type="http://schemas.openxmlformats.org/officeDocument/2006/relationships/hyperlink" Target="https://podminky.urs.cz/item/CS_URS_2021_02/998776103" TargetMode="External" /><Relationship Id="rId126" Type="http://schemas.openxmlformats.org/officeDocument/2006/relationships/hyperlink" Target="https://podminky.urs.cz/item/CS_URS_2021_02/781471810" TargetMode="External" /><Relationship Id="rId127" Type="http://schemas.openxmlformats.org/officeDocument/2006/relationships/hyperlink" Target="https://podminky.urs.cz/item/CS_URS_2021_02/781474113" TargetMode="External" /><Relationship Id="rId128" Type="http://schemas.openxmlformats.org/officeDocument/2006/relationships/hyperlink" Target="https://podminky.urs.cz/item/CS_URS_2021_02/59761071" TargetMode="External" /><Relationship Id="rId129" Type="http://schemas.openxmlformats.org/officeDocument/2006/relationships/hyperlink" Target="https://podminky.urs.cz/item/CS_URS_2021_02/781491011" TargetMode="External" /><Relationship Id="rId130" Type="http://schemas.openxmlformats.org/officeDocument/2006/relationships/hyperlink" Target="https://podminky.urs.cz/item/CS_URS_2021_02/63465124" TargetMode="External" /><Relationship Id="rId131" Type="http://schemas.openxmlformats.org/officeDocument/2006/relationships/hyperlink" Target="https://podminky.urs.cz/item/CS_URS_2021_02/781494111" TargetMode="External" /><Relationship Id="rId132" Type="http://schemas.openxmlformats.org/officeDocument/2006/relationships/hyperlink" Target="https://podminky.urs.cz/item/CS_URS_2021_02/781494511" TargetMode="External" /><Relationship Id="rId133" Type="http://schemas.openxmlformats.org/officeDocument/2006/relationships/hyperlink" Target="https://podminky.urs.cz/item/CS_URS_2021_02/781495115" TargetMode="External" /><Relationship Id="rId134" Type="http://schemas.openxmlformats.org/officeDocument/2006/relationships/hyperlink" Target="https://podminky.urs.cz/item/CS_URS_2021_02/781495142" TargetMode="External" /><Relationship Id="rId135" Type="http://schemas.openxmlformats.org/officeDocument/2006/relationships/hyperlink" Target="https://podminky.urs.cz/item/CS_URS_2021_02/781495143" TargetMode="External" /><Relationship Id="rId136" Type="http://schemas.openxmlformats.org/officeDocument/2006/relationships/hyperlink" Target="https://podminky.urs.cz/item/CS_URS_2021_02/998781103" TargetMode="External" /><Relationship Id="rId137" Type="http://schemas.openxmlformats.org/officeDocument/2006/relationships/hyperlink" Target="https://podminky.urs.cz/item/CS_URS_2021_02/783317105" TargetMode="External" /><Relationship Id="rId138" Type="http://schemas.openxmlformats.org/officeDocument/2006/relationships/hyperlink" Target="https://podminky.urs.cz/item/CS_URS_2021_02/784121001" TargetMode="External" /><Relationship Id="rId139" Type="http://schemas.openxmlformats.org/officeDocument/2006/relationships/hyperlink" Target="https://podminky.urs.cz/item/CS_URS_2021_02/784181121" TargetMode="External" /><Relationship Id="rId140" Type="http://schemas.openxmlformats.org/officeDocument/2006/relationships/hyperlink" Target="https://podminky.urs.cz/item/CS_URS_2021_02/784221101" TargetMode="External" /><Relationship Id="rId141" Type="http://schemas.openxmlformats.org/officeDocument/2006/relationships/hyperlink" Target="https://podminky.urs.cz/item/CS_URS_2021_02/784221153" TargetMode="External" /><Relationship Id="rId142" Type="http://schemas.openxmlformats.org/officeDocument/2006/relationships/hyperlink" Target="https://podminky.urs.cz/item/CS_URS_2021_02/013254000" TargetMode="External" /><Relationship Id="rId14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200499_E1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Úprava koupelen na bezbariérové a nový evakuační výtah v DS Panorama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U Penzionu 1711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7. 11. 2022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Centrum sociálních služeb Tachov,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S P I R A L spol. s r. 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>ing. Pavel Kodýtek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'190501_A - pokoj typ A'!J30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'190501_A - pokoj typ A'!P106</f>
        <v>0</v>
      </c>
      <c r="AV55" s="121">
        <f>'190501_A - pokoj typ A'!J33</f>
        <v>0</v>
      </c>
      <c r="AW55" s="121">
        <f>'190501_A - pokoj typ A'!J34</f>
        <v>0</v>
      </c>
      <c r="AX55" s="121">
        <f>'190501_A - pokoj typ A'!J35</f>
        <v>0</v>
      </c>
      <c r="AY55" s="121">
        <f>'190501_A - pokoj typ A'!J36</f>
        <v>0</v>
      </c>
      <c r="AZ55" s="121">
        <f>'190501_A - pokoj typ A'!F33</f>
        <v>0</v>
      </c>
      <c r="BA55" s="121">
        <f>'190501_A - pokoj typ A'!F34</f>
        <v>0</v>
      </c>
      <c r="BB55" s="121">
        <f>'190501_A - pokoj typ A'!F35</f>
        <v>0</v>
      </c>
      <c r="BC55" s="121">
        <f>'190501_A - pokoj typ A'!F36</f>
        <v>0</v>
      </c>
      <c r="BD55" s="123">
        <f>'190501_A - pokoj typ A'!F37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83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ucWgE9WpHJeqefLv9s5DwiEwgG+DDT6Qbx7vnA/o9bb00t4BaND9GBPOQ0Aim/VTL6Ec9RqwneLrvJASJjNnog==" hashValue="ZfcD/kDYJGbtR5mJzLZVm1ZBdddVoUTwdfU+Qx2DNlLH7K5ZsLsO3Hm5BIN1yMDi0BVtyjEDVyWCYHfVqv0Ix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90501_A - pokoj typ 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83</v>
      </c>
    </row>
    <row r="4" s="1" customFormat="1" ht="24.96" customHeight="1">
      <c r="B4" s="21"/>
      <c r="D4" s="127" t="s">
        <v>85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Úprava koupelen na bezbariérové a nový evakuační výtah v DS Panorama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86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87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7. 11. 2022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27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28</v>
      </c>
      <c r="F15" s="39"/>
      <c r="G15" s="39"/>
      <c r="H15" s="39"/>
      <c r="I15" s="129" t="s">
        <v>29</v>
      </c>
      <c r="J15" s="133" t="s">
        <v>19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30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29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32</v>
      </c>
      <c r="E20" s="39"/>
      <c r="F20" s="39"/>
      <c r="G20" s="39"/>
      <c r="H20" s="39"/>
      <c r="I20" s="129" t="s">
        <v>26</v>
      </c>
      <c r="J20" s="133" t="s">
        <v>33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34</v>
      </c>
      <c r="F21" s="39"/>
      <c r="G21" s="39"/>
      <c r="H21" s="39"/>
      <c r="I21" s="129" t="s">
        <v>29</v>
      </c>
      <c r="J21" s="133" t="s">
        <v>35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37</v>
      </c>
      <c r="E23" s="39"/>
      <c r="F23" s="39"/>
      <c r="G23" s="39"/>
      <c r="H23" s="39"/>
      <c r="I23" s="129" t="s">
        <v>26</v>
      </c>
      <c r="J23" s="133" t="s">
        <v>19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38</v>
      </c>
      <c r="F24" s="39"/>
      <c r="G24" s="39"/>
      <c r="H24" s="39"/>
      <c r="I24" s="129" t="s">
        <v>29</v>
      </c>
      <c r="J24" s="133" t="s">
        <v>19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39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41</v>
      </c>
      <c r="E30" s="39"/>
      <c r="F30" s="39"/>
      <c r="G30" s="39"/>
      <c r="H30" s="39"/>
      <c r="I30" s="39"/>
      <c r="J30" s="141">
        <f>ROUND(J106,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43</v>
      </c>
      <c r="G32" s="39"/>
      <c r="H32" s="39"/>
      <c r="I32" s="142" t="s">
        <v>42</v>
      </c>
      <c r="J32" s="142" t="s">
        <v>44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45</v>
      </c>
      <c r="E33" s="129" t="s">
        <v>46</v>
      </c>
      <c r="F33" s="144">
        <f>ROUND((SUM(BE106:BE851)),  2)</f>
        <v>0</v>
      </c>
      <c r="G33" s="39"/>
      <c r="H33" s="39"/>
      <c r="I33" s="145">
        <v>0.20999999999999999</v>
      </c>
      <c r="J33" s="144">
        <f>ROUND(((SUM(BE106:BE851))*I33),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47</v>
      </c>
      <c r="F34" s="144">
        <f>ROUND((SUM(BF106:BF851)),  2)</f>
        <v>0</v>
      </c>
      <c r="G34" s="39"/>
      <c r="H34" s="39"/>
      <c r="I34" s="145">
        <v>0.14999999999999999</v>
      </c>
      <c r="J34" s="144">
        <f>ROUND(((SUM(BF106:BF851))*I34),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48</v>
      </c>
      <c r="F35" s="144">
        <f>ROUND((SUM(BG106:BG851)),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49</v>
      </c>
      <c r="F36" s="144">
        <f>ROUND((SUM(BH106:BH851)),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50</v>
      </c>
      <c r="F37" s="144">
        <f>ROUND((SUM(BI106:BI851)),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51</v>
      </c>
      <c r="E39" s="148"/>
      <c r="F39" s="148"/>
      <c r="G39" s="149" t="s">
        <v>52</v>
      </c>
      <c r="H39" s="150" t="s">
        <v>53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88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Úprava koupelen na bezbariérové a nový evakuační výtah v DS Panorama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190501_A - pokoj typ A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 Penzionu 1711</v>
      </c>
      <c r="G52" s="41"/>
      <c r="H52" s="41"/>
      <c r="I52" s="33" t="s">
        <v>23</v>
      </c>
      <c r="J52" s="73" t="str">
        <f>IF(J12="","",J12)</f>
        <v>7. 11. 2022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Centrum sociálních služeb Tachov, p.o.</v>
      </c>
      <c r="G54" s="41"/>
      <c r="H54" s="41"/>
      <c r="I54" s="33" t="s">
        <v>32</v>
      </c>
      <c r="J54" s="37" t="str">
        <f>E21</f>
        <v>S P I R A L spol. s r. o.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ing. Pavel Kodýtek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89</v>
      </c>
      <c r="D57" s="159"/>
      <c r="E57" s="159"/>
      <c r="F57" s="159"/>
      <c r="G57" s="159"/>
      <c r="H57" s="159"/>
      <c r="I57" s="159"/>
      <c r="J57" s="160" t="s">
        <v>90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73</v>
      </c>
      <c r="D59" s="41"/>
      <c r="E59" s="41"/>
      <c r="F59" s="41"/>
      <c r="G59" s="41"/>
      <c r="H59" s="41"/>
      <c r="I59" s="41"/>
      <c r="J59" s="103">
        <f>J106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91</v>
      </c>
    </row>
    <row r="60" s="9" customFormat="1" ht="24.96" customHeight="1">
      <c r="A60" s="9"/>
      <c r="B60" s="162"/>
      <c r="C60" s="163"/>
      <c r="D60" s="164" t="s">
        <v>92</v>
      </c>
      <c r="E60" s="165"/>
      <c r="F60" s="165"/>
      <c r="G60" s="165"/>
      <c r="H60" s="165"/>
      <c r="I60" s="165"/>
      <c r="J60" s="166">
        <f>J107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93</v>
      </c>
      <c r="E61" s="171"/>
      <c r="F61" s="171"/>
      <c r="G61" s="171"/>
      <c r="H61" s="171"/>
      <c r="I61" s="171"/>
      <c r="J61" s="172">
        <f>J108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94</v>
      </c>
      <c r="E62" s="171"/>
      <c r="F62" s="171"/>
      <c r="G62" s="171"/>
      <c r="H62" s="171"/>
      <c r="I62" s="171"/>
      <c r="J62" s="172">
        <f>J153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95</v>
      </c>
      <c r="E63" s="171"/>
      <c r="F63" s="171"/>
      <c r="G63" s="171"/>
      <c r="H63" s="171"/>
      <c r="I63" s="171"/>
      <c r="J63" s="172">
        <f>J224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96</v>
      </c>
      <c r="E64" s="171"/>
      <c r="F64" s="171"/>
      <c r="G64" s="171"/>
      <c r="H64" s="171"/>
      <c r="I64" s="171"/>
      <c r="J64" s="172">
        <f>J261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97</v>
      </c>
      <c r="E65" s="171"/>
      <c r="F65" s="171"/>
      <c r="G65" s="171"/>
      <c r="H65" s="171"/>
      <c r="I65" s="171"/>
      <c r="J65" s="172">
        <f>J278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2"/>
      <c r="C66" s="163"/>
      <c r="D66" s="164" t="s">
        <v>98</v>
      </c>
      <c r="E66" s="165"/>
      <c r="F66" s="165"/>
      <c r="G66" s="165"/>
      <c r="H66" s="165"/>
      <c r="I66" s="165"/>
      <c r="J66" s="166">
        <f>J282</f>
        <v>0</v>
      </c>
      <c r="K66" s="163"/>
      <c r="L66" s="16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8"/>
      <c r="C67" s="169"/>
      <c r="D67" s="170" t="s">
        <v>99</v>
      </c>
      <c r="E67" s="171"/>
      <c r="F67" s="171"/>
      <c r="G67" s="171"/>
      <c r="H67" s="171"/>
      <c r="I67" s="171"/>
      <c r="J67" s="172">
        <f>J283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100</v>
      </c>
      <c r="E68" s="171"/>
      <c r="F68" s="171"/>
      <c r="G68" s="171"/>
      <c r="H68" s="171"/>
      <c r="I68" s="171"/>
      <c r="J68" s="172">
        <f>J313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8"/>
      <c r="C69" s="169"/>
      <c r="D69" s="170" t="s">
        <v>101</v>
      </c>
      <c r="E69" s="171"/>
      <c r="F69" s="171"/>
      <c r="G69" s="171"/>
      <c r="H69" s="171"/>
      <c r="I69" s="171"/>
      <c r="J69" s="172">
        <f>J331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8"/>
      <c r="C70" s="169"/>
      <c r="D70" s="170" t="s">
        <v>102</v>
      </c>
      <c r="E70" s="171"/>
      <c r="F70" s="171"/>
      <c r="G70" s="171"/>
      <c r="H70" s="171"/>
      <c r="I70" s="171"/>
      <c r="J70" s="172">
        <f>J345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8"/>
      <c r="C71" s="169"/>
      <c r="D71" s="170" t="s">
        <v>103</v>
      </c>
      <c r="E71" s="171"/>
      <c r="F71" s="171"/>
      <c r="G71" s="171"/>
      <c r="H71" s="171"/>
      <c r="I71" s="171"/>
      <c r="J71" s="172">
        <f>J356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8"/>
      <c r="C72" s="169"/>
      <c r="D72" s="170" t="s">
        <v>104</v>
      </c>
      <c r="E72" s="171"/>
      <c r="F72" s="171"/>
      <c r="G72" s="171"/>
      <c r="H72" s="171"/>
      <c r="I72" s="171"/>
      <c r="J72" s="172">
        <f>J407</f>
        <v>0</v>
      </c>
      <c r="K72" s="169"/>
      <c r="L72" s="17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8"/>
      <c r="C73" s="169"/>
      <c r="D73" s="170" t="s">
        <v>105</v>
      </c>
      <c r="E73" s="171"/>
      <c r="F73" s="171"/>
      <c r="G73" s="171"/>
      <c r="H73" s="171"/>
      <c r="I73" s="171"/>
      <c r="J73" s="172">
        <f>J414</f>
        <v>0</v>
      </c>
      <c r="K73" s="169"/>
      <c r="L73" s="17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8"/>
      <c r="C74" s="169"/>
      <c r="D74" s="170" t="s">
        <v>106</v>
      </c>
      <c r="E74" s="171"/>
      <c r="F74" s="171"/>
      <c r="G74" s="171"/>
      <c r="H74" s="171"/>
      <c r="I74" s="171"/>
      <c r="J74" s="172">
        <f>J451</f>
        <v>0</v>
      </c>
      <c r="K74" s="169"/>
      <c r="L74" s="17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8"/>
      <c r="C75" s="169"/>
      <c r="D75" s="170" t="s">
        <v>107</v>
      </c>
      <c r="E75" s="171"/>
      <c r="F75" s="171"/>
      <c r="G75" s="171"/>
      <c r="H75" s="171"/>
      <c r="I75" s="171"/>
      <c r="J75" s="172">
        <f>J528</f>
        <v>0</v>
      </c>
      <c r="K75" s="169"/>
      <c r="L75" s="17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8"/>
      <c r="C76" s="169"/>
      <c r="D76" s="170" t="s">
        <v>108</v>
      </c>
      <c r="E76" s="171"/>
      <c r="F76" s="171"/>
      <c r="G76" s="171"/>
      <c r="H76" s="171"/>
      <c r="I76" s="171"/>
      <c r="J76" s="172">
        <f>J553</f>
        <v>0</v>
      </c>
      <c r="K76" s="169"/>
      <c r="L76" s="17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8"/>
      <c r="C77" s="169"/>
      <c r="D77" s="170" t="s">
        <v>109</v>
      </c>
      <c r="E77" s="171"/>
      <c r="F77" s="171"/>
      <c r="G77" s="171"/>
      <c r="H77" s="171"/>
      <c r="I77" s="171"/>
      <c r="J77" s="172">
        <f>J594</f>
        <v>0</v>
      </c>
      <c r="K77" s="169"/>
      <c r="L77" s="17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8"/>
      <c r="C78" s="169"/>
      <c r="D78" s="170" t="s">
        <v>110</v>
      </c>
      <c r="E78" s="171"/>
      <c r="F78" s="171"/>
      <c r="G78" s="171"/>
      <c r="H78" s="171"/>
      <c r="I78" s="171"/>
      <c r="J78" s="172">
        <f>J608</f>
        <v>0</v>
      </c>
      <c r="K78" s="169"/>
      <c r="L78" s="173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68"/>
      <c r="C79" s="169"/>
      <c r="D79" s="170" t="s">
        <v>111</v>
      </c>
      <c r="E79" s="171"/>
      <c r="F79" s="171"/>
      <c r="G79" s="171"/>
      <c r="H79" s="171"/>
      <c r="I79" s="171"/>
      <c r="J79" s="172">
        <f>J666</f>
        <v>0</v>
      </c>
      <c r="K79" s="169"/>
      <c r="L79" s="173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68"/>
      <c r="C80" s="169"/>
      <c r="D80" s="170" t="s">
        <v>112</v>
      </c>
      <c r="E80" s="171"/>
      <c r="F80" s="171"/>
      <c r="G80" s="171"/>
      <c r="H80" s="171"/>
      <c r="I80" s="171"/>
      <c r="J80" s="172">
        <f>J679</f>
        <v>0</v>
      </c>
      <c r="K80" s="169"/>
      <c r="L80" s="173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68"/>
      <c r="C81" s="169"/>
      <c r="D81" s="170" t="s">
        <v>113</v>
      </c>
      <c r="E81" s="171"/>
      <c r="F81" s="171"/>
      <c r="G81" s="171"/>
      <c r="H81" s="171"/>
      <c r="I81" s="171"/>
      <c r="J81" s="172">
        <f>J714</f>
        <v>0</v>
      </c>
      <c r="K81" s="169"/>
      <c r="L81" s="17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68"/>
      <c r="C82" s="169"/>
      <c r="D82" s="170" t="s">
        <v>114</v>
      </c>
      <c r="E82" s="171"/>
      <c r="F82" s="171"/>
      <c r="G82" s="171"/>
      <c r="H82" s="171"/>
      <c r="I82" s="171"/>
      <c r="J82" s="172">
        <f>J758</f>
        <v>0</v>
      </c>
      <c r="K82" s="169"/>
      <c r="L82" s="17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68"/>
      <c r="C83" s="169"/>
      <c r="D83" s="170" t="s">
        <v>115</v>
      </c>
      <c r="E83" s="171"/>
      <c r="F83" s="171"/>
      <c r="G83" s="171"/>
      <c r="H83" s="171"/>
      <c r="I83" s="171"/>
      <c r="J83" s="172">
        <f>J807</f>
        <v>0</v>
      </c>
      <c r="K83" s="169"/>
      <c r="L83" s="17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68"/>
      <c r="C84" s="169"/>
      <c r="D84" s="170" t="s">
        <v>116</v>
      </c>
      <c r="E84" s="171"/>
      <c r="F84" s="171"/>
      <c r="G84" s="171"/>
      <c r="H84" s="171"/>
      <c r="I84" s="171"/>
      <c r="J84" s="172">
        <f>J813</f>
        <v>0</v>
      </c>
      <c r="K84" s="169"/>
      <c r="L84" s="17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9" customFormat="1" ht="24.96" customHeight="1">
      <c r="A85" s="9"/>
      <c r="B85" s="162"/>
      <c r="C85" s="163"/>
      <c r="D85" s="164" t="s">
        <v>117</v>
      </c>
      <c r="E85" s="165"/>
      <c r="F85" s="165"/>
      <c r="G85" s="165"/>
      <c r="H85" s="165"/>
      <c r="I85" s="165"/>
      <c r="J85" s="166">
        <f>J847</f>
        <v>0</v>
      </c>
      <c r="K85" s="163"/>
      <c r="L85" s="167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10" customFormat="1" ht="19.92" customHeight="1">
      <c r="A86" s="10"/>
      <c r="B86" s="168"/>
      <c r="C86" s="169"/>
      <c r="D86" s="170" t="s">
        <v>118</v>
      </c>
      <c r="E86" s="171"/>
      <c r="F86" s="171"/>
      <c r="G86" s="171"/>
      <c r="H86" s="171"/>
      <c r="I86" s="171"/>
      <c r="J86" s="172">
        <f>J848</f>
        <v>0</v>
      </c>
      <c r="K86" s="169"/>
      <c r="L86" s="17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2" customFormat="1" ht="21.84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1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60"/>
      <c r="C88" s="61"/>
      <c r="D88" s="61"/>
      <c r="E88" s="61"/>
      <c r="F88" s="61"/>
      <c r="G88" s="61"/>
      <c r="H88" s="61"/>
      <c r="I88" s="61"/>
      <c r="J88" s="61"/>
      <c r="K88" s="61"/>
      <c r="L88" s="131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92" s="2" customFormat="1" ht="6.96" customHeight="1">
      <c r="A92" s="39"/>
      <c r="B92" s="62"/>
      <c r="C92" s="63"/>
      <c r="D92" s="63"/>
      <c r="E92" s="63"/>
      <c r="F92" s="63"/>
      <c r="G92" s="63"/>
      <c r="H92" s="63"/>
      <c r="I92" s="63"/>
      <c r="J92" s="63"/>
      <c r="K92" s="63"/>
      <c r="L92" s="131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4.96" customHeight="1">
      <c r="A93" s="39"/>
      <c r="B93" s="40"/>
      <c r="C93" s="24" t="s">
        <v>119</v>
      </c>
      <c r="D93" s="41"/>
      <c r="E93" s="41"/>
      <c r="F93" s="41"/>
      <c r="G93" s="41"/>
      <c r="H93" s="41"/>
      <c r="I93" s="41"/>
      <c r="J93" s="41"/>
      <c r="K93" s="41"/>
      <c r="L93" s="131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1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16</v>
      </c>
      <c r="D95" s="41"/>
      <c r="E95" s="41"/>
      <c r="F95" s="41"/>
      <c r="G95" s="41"/>
      <c r="H95" s="41"/>
      <c r="I95" s="41"/>
      <c r="J95" s="41"/>
      <c r="K95" s="41"/>
      <c r="L95" s="131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157" t="str">
        <f>E7</f>
        <v>Úprava koupelen na bezbariérové a nový evakuační výtah v DS Panorama</v>
      </c>
      <c r="F96" s="33"/>
      <c r="G96" s="33"/>
      <c r="H96" s="33"/>
      <c r="I96" s="41"/>
      <c r="J96" s="41"/>
      <c r="K96" s="41"/>
      <c r="L96" s="131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86</v>
      </c>
      <c r="D97" s="41"/>
      <c r="E97" s="41"/>
      <c r="F97" s="41"/>
      <c r="G97" s="41"/>
      <c r="H97" s="41"/>
      <c r="I97" s="41"/>
      <c r="J97" s="41"/>
      <c r="K97" s="41"/>
      <c r="L97" s="131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6.5" customHeight="1">
      <c r="A98" s="39"/>
      <c r="B98" s="40"/>
      <c r="C98" s="41"/>
      <c r="D98" s="41"/>
      <c r="E98" s="70" t="str">
        <f>E9</f>
        <v>190501_A - pokoj typ A</v>
      </c>
      <c r="F98" s="41"/>
      <c r="G98" s="41"/>
      <c r="H98" s="41"/>
      <c r="I98" s="41"/>
      <c r="J98" s="41"/>
      <c r="K98" s="41"/>
      <c r="L98" s="131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31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2" customHeight="1">
      <c r="A100" s="39"/>
      <c r="B100" s="40"/>
      <c r="C100" s="33" t="s">
        <v>21</v>
      </c>
      <c r="D100" s="41"/>
      <c r="E100" s="41"/>
      <c r="F100" s="28" t="str">
        <f>F12</f>
        <v>U Penzionu 1711</v>
      </c>
      <c r="G100" s="41"/>
      <c r="H100" s="41"/>
      <c r="I100" s="33" t="s">
        <v>23</v>
      </c>
      <c r="J100" s="73" t="str">
        <f>IF(J12="","",J12)</f>
        <v>7. 11. 2022</v>
      </c>
      <c r="K100" s="41"/>
      <c r="L100" s="131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31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25.65" customHeight="1">
      <c r="A102" s="39"/>
      <c r="B102" s="40"/>
      <c r="C102" s="33" t="s">
        <v>25</v>
      </c>
      <c r="D102" s="41"/>
      <c r="E102" s="41"/>
      <c r="F102" s="28" t="str">
        <f>E15</f>
        <v>Centrum sociálních služeb Tachov, p.o.</v>
      </c>
      <c r="G102" s="41"/>
      <c r="H102" s="41"/>
      <c r="I102" s="33" t="s">
        <v>32</v>
      </c>
      <c r="J102" s="37" t="str">
        <f>E21</f>
        <v>S P I R A L spol. s r. o.</v>
      </c>
      <c r="K102" s="41"/>
      <c r="L102" s="131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5.15" customHeight="1">
      <c r="A103" s="39"/>
      <c r="B103" s="40"/>
      <c r="C103" s="33" t="s">
        <v>30</v>
      </c>
      <c r="D103" s="41"/>
      <c r="E103" s="41"/>
      <c r="F103" s="28" t="str">
        <f>IF(E18="","",E18)</f>
        <v>Vyplň údaj</v>
      </c>
      <c r="G103" s="41"/>
      <c r="H103" s="41"/>
      <c r="I103" s="33" t="s">
        <v>37</v>
      </c>
      <c r="J103" s="37" t="str">
        <f>E24</f>
        <v>ing. Pavel Kodýtek</v>
      </c>
      <c r="K103" s="41"/>
      <c r="L103" s="131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0.32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131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11" customFormat="1" ht="29.28" customHeight="1">
      <c r="A105" s="174"/>
      <c r="B105" s="175"/>
      <c r="C105" s="176" t="s">
        <v>120</v>
      </c>
      <c r="D105" s="177" t="s">
        <v>60</v>
      </c>
      <c r="E105" s="177" t="s">
        <v>56</v>
      </c>
      <c r="F105" s="177" t="s">
        <v>57</v>
      </c>
      <c r="G105" s="177" t="s">
        <v>121</v>
      </c>
      <c r="H105" s="177" t="s">
        <v>122</v>
      </c>
      <c r="I105" s="177" t="s">
        <v>123</v>
      </c>
      <c r="J105" s="177" t="s">
        <v>90</v>
      </c>
      <c r="K105" s="178" t="s">
        <v>124</v>
      </c>
      <c r="L105" s="179"/>
      <c r="M105" s="93" t="s">
        <v>19</v>
      </c>
      <c r="N105" s="94" t="s">
        <v>45</v>
      </c>
      <c r="O105" s="94" t="s">
        <v>125</v>
      </c>
      <c r="P105" s="94" t="s">
        <v>126</v>
      </c>
      <c r="Q105" s="94" t="s">
        <v>127</v>
      </c>
      <c r="R105" s="94" t="s">
        <v>128</v>
      </c>
      <c r="S105" s="94" t="s">
        <v>129</v>
      </c>
      <c r="T105" s="95" t="s">
        <v>130</v>
      </c>
      <c r="U105" s="174"/>
      <c r="V105" s="174"/>
      <c r="W105" s="174"/>
      <c r="X105" s="174"/>
      <c r="Y105" s="174"/>
      <c r="Z105" s="174"/>
      <c r="AA105" s="174"/>
      <c r="AB105" s="174"/>
      <c r="AC105" s="174"/>
      <c r="AD105" s="174"/>
      <c r="AE105" s="174"/>
    </row>
    <row r="106" s="2" customFormat="1" ht="22.8" customHeight="1">
      <c r="A106" s="39"/>
      <c r="B106" s="40"/>
      <c r="C106" s="100" t="s">
        <v>131</v>
      </c>
      <c r="D106" s="41"/>
      <c r="E106" s="41"/>
      <c r="F106" s="41"/>
      <c r="G106" s="41"/>
      <c r="H106" s="41"/>
      <c r="I106" s="41"/>
      <c r="J106" s="180">
        <f>BK106</f>
        <v>0</v>
      </c>
      <c r="K106" s="41"/>
      <c r="L106" s="45"/>
      <c r="M106" s="96"/>
      <c r="N106" s="181"/>
      <c r="O106" s="97"/>
      <c r="P106" s="182">
        <f>P107+P282+P847</f>
        <v>0</v>
      </c>
      <c r="Q106" s="97"/>
      <c r="R106" s="182">
        <f>R107+R282+R847</f>
        <v>45.003918434533396</v>
      </c>
      <c r="S106" s="97"/>
      <c r="T106" s="183">
        <f>T107+T282+T847</f>
        <v>70.038022940000005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74</v>
      </c>
      <c r="AU106" s="18" t="s">
        <v>91</v>
      </c>
      <c r="BK106" s="184">
        <f>BK107+BK282+BK847</f>
        <v>0</v>
      </c>
    </row>
    <row r="107" s="12" customFormat="1" ht="25.92" customHeight="1">
      <c r="A107" s="12"/>
      <c r="B107" s="185"/>
      <c r="C107" s="186"/>
      <c r="D107" s="187" t="s">
        <v>74</v>
      </c>
      <c r="E107" s="188" t="s">
        <v>132</v>
      </c>
      <c r="F107" s="188" t="s">
        <v>133</v>
      </c>
      <c r="G107" s="186"/>
      <c r="H107" s="186"/>
      <c r="I107" s="189"/>
      <c r="J107" s="190">
        <f>BK107</f>
        <v>0</v>
      </c>
      <c r="K107" s="186"/>
      <c r="L107" s="191"/>
      <c r="M107" s="192"/>
      <c r="N107" s="193"/>
      <c r="O107" s="193"/>
      <c r="P107" s="194">
        <f>P108+P153+P224+P261+P278</f>
        <v>0</v>
      </c>
      <c r="Q107" s="193"/>
      <c r="R107" s="194">
        <f>R108+R153+R224+R261+R278</f>
        <v>34.521330924123397</v>
      </c>
      <c r="S107" s="193"/>
      <c r="T107" s="195">
        <f>T108+T153+T224+T261+T278</f>
        <v>62.93244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6" t="s">
        <v>83</v>
      </c>
      <c r="AT107" s="197" t="s">
        <v>74</v>
      </c>
      <c r="AU107" s="197" t="s">
        <v>75</v>
      </c>
      <c r="AY107" s="196" t="s">
        <v>134</v>
      </c>
      <c r="BK107" s="198">
        <f>BK108+BK153+BK224+BK261+BK278</f>
        <v>0</v>
      </c>
    </row>
    <row r="108" s="12" customFormat="1" ht="22.8" customHeight="1">
      <c r="A108" s="12"/>
      <c r="B108" s="185"/>
      <c r="C108" s="186"/>
      <c r="D108" s="187" t="s">
        <v>74</v>
      </c>
      <c r="E108" s="199" t="s">
        <v>135</v>
      </c>
      <c r="F108" s="199" t="s">
        <v>136</v>
      </c>
      <c r="G108" s="186"/>
      <c r="H108" s="186"/>
      <c r="I108" s="189"/>
      <c r="J108" s="200">
        <f>BK108</f>
        <v>0</v>
      </c>
      <c r="K108" s="186"/>
      <c r="L108" s="191"/>
      <c r="M108" s="192"/>
      <c r="N108" s="193"/>
      <c r="O108" s="193"/>
      <c r="P108" s="194">
        <f>SUM(P109:P152)</f>
        <v>0</v>
      </c>
      <c r="Q108" s="193"/>
      <c r="R108" s="194">
        <f>SUM(R109:R152)</f>
        <v>14.735697699999999</v>
      </c>
      <c r="S108" s="193"/>
      <c r="T108" s="195">
        <f>SUM(T109:T152)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6" t="s">
        <v>83</v>
      </c>
      <c r="AT108" s="197" t="s">
        <v>74</v>
      </c>
      <c r="AU108" s="197" t="s">
        <v>83</v>
      </c>
      <c r="AY108" s="196" t="s">
        <v>134</v>
      </c>
      <c r="BK108" s="198">
        <f>SUM(BK109:BK152)</f>
        <v>0</v>
      </c>
    </row>
    <row r="109" s="2" customFormat="1" ht="16.5" customHeight="1">
      <c r="A109" s="39"/>
      <c r="B109" s="40"/>
      <c r="C109" s="201" t="s">
        <v>83</v>
      </c>
      <c r="D109" s="201" t="s">
        <v>137</v>
      </c>
      <c r="E109" s="202" t="s">
        <v>138</v>
      </c>
      <c r="F109" s="203" t="s">
        <v>139</v>
      </c>
      <c r="G109" s="204" t="s">
        <v>140</v>
      </c>
      <c r="H109" s="205">
        <v>5</v>
      </c>
      <c r="I109" s="206"/>
      <c r="J109" s="207">
        <f>ROUND(I109*H109,2)</f>
        <v>0</v>
      </c>
      <c r="K109" s="203" t="s">
        <v>141</v>
      </c>
      <c r="L109" s="45"/>
      <c r="M109" s="208" t="s">
        <v>19</v>
      </c>
      <c r="N109" s="209" t="s">
        <v>47</v>
      </c>
      <c r="O109" s="85"/>
      <c r="P109" s="210">
        <f>O109*H109</f>
        <v>0</v>
      </c>
      <c r="Q109" s="210">
        <v>0.027105500000000001</v>
      </c>
      <c r="R109" s="210">
        <f>Q109*H109</f>
        <v>0.1355275</v>
      </c>
      <c r="S109" s="210">
        <v>0</v>
      </c>
      <c r="T109" s="211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2" t="s">
        <v>142</v>
      </c>
      <c r="AT109" s="212" t="s">
        <v>137</v>
      </c>
      <c r="AU109" s="212" t="s">
        <v>143</v>
      </c>
      <c r="AY109" s="18" t="s">
        <v>134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8" t="s">
        <v>143</v>
      </c>
      <c r="BK109" s="213">
        <f>ROUND(I109*H109,2)</f>
        <v>0</v>
      </c>
      <c r="BL109" s="18" t="s">
        <v>142</v>
      </c>
      <c r="BM109" s="212" t="s">
        <v>144</v>
      </c>
    </row>
    <row r="110" s="2" customFormat="1">
      <c r="A110" s="39"/>
      <c r="B110" s="40"/>
      <c r="C110" s="41"/>
      <c r="D110" s="214" t="s">
        <v>145</v>
      </c>
      <c r="E110" s="41"/>
      <c r="F110" s="215" t="s">
        <v>146</v>
      </c>
      <c r="G110" s="41"/>
      <c r="H110" s="41"/>
      <c r="I110" s="216"/>
      <c r="J110" s="41"/>
      <c r="K110" s="41"/>
      <c r="L110" s="45"/>
      <c r="M110" s="217"/>
      <c r="N110" s="218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145</v>
      </c>
      <c r="AU110" s="18" t="s">
        <v>143</v>
      </c>
    </row>
    <row r="111" s="2" customFormat="1">
      <c r="A111" s="39"/>
      <c r="B111" s="40"/>
      <c r="C111" s="41"/>
      <c r="D111" s="219" t="s">
        <v>147</v>
      </c>
      <c r="E111" s="41"/>
      <c r="F111" s="220" t="s">
        <v>148</v>
      </c>
      <c r="G111" s="41"/>
      <c r="H111" s="41"/>
      <c r="I111" s="216"/>
      <c r="J111" s="41"/>
      <c r="K111" s="41"/>
      <c r="L111" s="45"/>
      <c r="M111" s="217"/>
      <c r="N111" s="218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147</v>
      </c>
      <c r="AU111" s="18" t="s">
        <v>143</v>
      </c>
    </row>
    <row r="112" s="13" customFormat="1">
      <c r="A112" s="13"/>
      <c r="B112" s="221"/>
      <c r="C112" s="222"/>
      <c r="D112" s="214" t="s">
        <v>149</v>
      </c>
      <c r="E112" s="223" t="s">
        <v>19</v>
      </c>
      <c r="F112" s="224" t="s">
        <v>150</v>
      </c>
      <c r="G112" s="222"/>
      <c r="H112" s="225">
        <v>5</v>
      </c>
      <c r="I112" s="226"/>
      <c r="J112" s="222"/>
      <c r="K112" s="222"/>
      <c r="L112" s="227"/>
      <c r="M112" s="228"/>
      <c r="N112" s="229"/>
      <c r="O112" s="229"/>
      <c r="P112" s="229"/>
      <c r="Q112" s="229"/>
      <c r="R112" s="229"/>
      <c r="S112" s="229"/>
      <c r="T112" s="23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1" t="s">
        <v>149</v>
      </c>
      <c r="AU112" s="231" t="s">
        <v>143</v>
      </c>
      <c r="AV112" s="13" t="s">
        <v>143</v>
      </c>
      <c r="AW112" s="13" t="s">
        <v>36</v>
      </c>
      <c r="AX112" s="13" t="s">
        <v>83</v>
      </c>
      <c r="AY112" s="231" t="s">
        <v>134</v>
      </c>
    </row>
    <row r="113" s="2" customFormat="1" ht="16.5" customHeight="1">
      <c r="A113" s="39"/>
      <c r="B113" s="40"/>
      <c r="C113" s="201" t="s">
        <v>143</v>
      </c>
      <c r="D113" s="201" t="s">
        <v>137</v>
      </c>
      <c r="E113" s="202" t="s">
        <v>151</v>
      </c>
      <c r="F113" s="203" t="s">
        <v>152</v>
      </c>
      <c r="G113" s="204" t="s">
        <v>140</v>
      </c>
      <c r="H113" s="205">
        <v>5</v>
      </c>
      <c r="I113" s="206"/>
      <c r="J113" s="207">
        <f>ROUND(I113*H113,2)</f>
        <v>0</v>
      </c>
      <c r="K113" s="203" t="s">
        <v>141</v>
      </c>
      <c r="L113" s="45"/>
      <c r="M113" s="208" t="s">
        <v>19</v>
      </c>
      <c r="N113" s="209" t="s">
        <v>47</v>
      </c>
      <c r="O113" s="85"/>
      <c r="P113" s="210">
        <f>O113*H113</f>
        <v>0</v>
      </c>
      <c r="Q113" s="210">
        <v>0.031322000000000003</v>
      </c>
      <c r="R113" s="210">
        <f>Q113*H113</f>
        <v>0.15661000000000003</v>
      </c>
      <c r="S113" s="210">
        <v>0</v>
      </c>
      <c r="T113" s="211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2" t="s">
        <v>142</v>
      </c>
      <c r="AT113" s="212" t="s">
        <v>137</v>
      </c>
      <c r="AU113" s="212" t="s">
        <v>143</v>
      </c>
      <c r="AY113" s="18" t="s">
        <v>134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8" t="s">
        <v>143</v>
      </c>
      <c r="BK113" s="213">
        <f>ROUND(I113*H113,2)</f>
        <v>0</v>
      </c>
      <c r="BL113" s="18" t="s">
        <v>142</v>
      </c>
      <c r="BM113" s="212" t="s">
        <v>153</v>
      </c>
    </row>
    <row r="114" s="2" customFormat="1">
      <c r="A114" s="39"/>
      <c r="B114" s="40"/>
      <c r="C114" s="41"/>
      <c r="D114" s="214" t="s">
        <v>145</v>
      </c>
      <c r="E114" s="41"/>
      <c r="F114" s="215" t="s">
        <v>154</v>
      </c>
      <c r="G114" s="41"/>
      <c r="H114" s="41"/>
      <c r="I114" s="216"/>
      <c r="J114" s="41"/>
      <c r="K114" s="41"/>
      <c r="L114" s="45"/>
      <c r="M114" s="217"/>
      <c r="N114" s="218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145</v>
      </c>
      <c r="AU114" s="18" t="s">
        <v>143</v>
      </c>
    </row>
    <row r="115" s="2" customFormat="1">
      <c r="A115" s="39"/>
      <c r="B115" s="40"/>
      <c r="C115" s="41"/>
      <c r="D115" s="219" t="s">
        <v>147</v>
      </c>
      <c r="E115" s="41"/>
      <c r="F115" s="220" t="s">
        <v>155</v>
      </c>
      <c r="G115" s="41"/>
      <c r="H115" s="41"/>
      <c r="I115" s="216"/>
      <c r="J115" s="41"/>
      <c r="K115" s="41"/>
      <c r="L115" s="45"/>
      <c r="M115" s="217"/>
      <c r="N115" s="218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147</v>
      </c>
      <c r="AU115" s="18" t="s">
        <v>143</v>
      </c>
    </row>
    <row r="116" s="13" customFormat="1">
      <c r="A116" s="13"/>
      <c r="B116" s="221"/>
      <c r="C116" s="222"/>
      <c r="D116" s="214" t="s">
        <v>149</v>
      </c>
      <c r="E116" s="223" t="s">
        <v>19</v>
      </c>
      <c r="F116" s="224" t="s">
        <v>150</v>
      </c>
      <c r="G116" s="222"/>
      <c r="H116" s="225">
        <v>5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149</v>
      </c>
      <c r="AU116" s="231" t="s">
        <v>143</v>
      </c>
      <c r="AV116" s="13" t="s">
        <v>143</v>
      </c>
      <c r="AW116" s="13" t="s">
        <v>36</v>
      </c>
      <c r="AX116" s="13" t="s">
        <v>83</v>
      </c>
      <c r="AY116" s="231" t="s">
        <v>134</v>
      </c>
    </row>
    <row r="117" s="2" customFormat="1" ht="16.5" customHeight="1">
      <c r="A117" s="39"/>
      <c r="B117" s="40"/>
      <c r="C117" s="201" t="s">
        <v>135</v>
      </c>
      <c r="D117" s="201" t="s">
        <v>137</v>
      </c>
      <c r="E117" s="202" t="s">
        <v>156</v>
      </c>
      <c r="F117" s="203" t="s">
        <v>157</v>
      </c>
      <c r="G117" s="204" t="s">
        <v>140</v>
      </c>
      <c r="H117" s="205">
        <v>10</v>
      </c>
      <c r="I117" s="206"/>
      <c r="J117" s="207">
        <f>ROUND(I117*H117,2)</f>
        <v>0</v>
      </c>
      <c r="K117" s="203" t="s">
        <v>141</v>
      </c>
      <c r="L117" s="45"/>
      <c r="M117" s="208" t="s">
        <v>19</v>
      </c>
      <c r="N117" s="209" t="s">
        <v>47</v>
      </c>
      <c r="O117" s="85"/>
      <c r="P117" s="210">
        <f>O117*H117</f>
        <v>0</v>
      </c>
      <c r="Q117" s="210">
        <v>0.040550500000000003</v>
      </c>
      <c r="R117" s="210">
        <f>Q117*H117</f>
        <v>0.405505</v>
      </c>
      <c r="S117" s="210">
        <v>0</v>
      </c>
      <c r="T117" s="211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2" t="s">
        <v>142</v>
      </c>
      <c r="AT117" s="212" t="s">
        <v>137</v>
      </c>
      <c r="AU117" s="212" t="s">
        <v>143</v>
      </c>
      <c r="AY117" s="18" t="s">
        <v>134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8" t="s">
        <v>143</v>
      </c>
      <c r="BK117" s="213">
        <f>ROUND(I117*H117,2)</f>
        <v>0</v>
      </c>
      <c r="BL117" s="18" t="s">
        <v>142</v>
      </c>
      <c r="BM117" s="212" t="s">
        <v>158</v>
      </c>
    </row>
    <row r="118" s="2" customFormat="1">
      <c r="A118" s="39"/>
      <c r="B118" s="40"/>
      <c r="C118" s="41"/>
      <c r="D118" s="214" t="s">
        <v>145</v>
      </c>
      <c r="E118" s="41"/>
      <c r="F118" s="215" t="s">
        <v>159</v>
      </c>
      <c r="G118" s="41"/>
      <c r="H118" s="41"/>
      <c r="I118" s="216"/>
      <c r="J118" s="41"/>
      <c r="K118" s="41"/>
      <c r="L118" s="45"/>
      <c r="M118" s="217"/>
      <c r="N118" s="218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145</v>
      </c>
      <c r="AU118" s="18" t="s">
        <v>143</v>
      </c>
    </row>
    <row r="119" s="2" customFormat="1">
      <c r="A119" s="39"/>
      <c r="B119" s="40"/>
      <c r="C119" s="41"/>
      <c r="D119" s="219" t="s">
        <v>147</v>
      </c>
      <c r="E119" s="41"/>
      <c r="F119" s="220" t="s">
        <v>160</v>
      </c>
      <c r="G119" s="41"/>
      <c r="H119" s="41"/>
      <c r="I119" s="216"/>
      <c r="J119" s="41"/>
      <c r="K119" s="41"/>
      <c r="L119" s="45"/>
      <c r="M119" s="217"/>
      <c r="N119" s="218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147</v>
      </c>
      <c r="AU119" s="18" t="s">
        <v>143</v>
      </c>
    </row>
    <row r="120" s="13" customFormat="1">
      <c r="A120" s="13"/>
      <c r="B120" s="221"/>
      <c r="C120" s="222"/>
      <c r="D120" s="214" t="s">
        <v>149</v>
      </c>
      <c r="E120" s="223" t="s">
        <v>19</v>
      </c>
      <c r="F120" s="224" t="s">
        <v>161</v>
      </c>
      <c r="G120" s="222"/>
      <c r="H120" s="225">
        <v>10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1" t="s">
        <v>149</v>
      </c>
      <c r="AU120" s="231" t="s">
        <v>143</v>
      </c>
      <c r="AV120" s="13" t="s">
        <v>143</v>
      </c>
      <c r="AW120" s="13" t="s">
        <v>36</v>
      </c>
      <c r="AX120" s="13" t="s">
        <v>83</v>
      </c>
      <c r="AY120" s="231" t="s">
        <v>134</v>
      </c>
    </row>
    <row r="121" s="2" customFormat="1" ht="16.5" customHeight="1">
      <c r="A121" s="39"/>
      <c r="B121" s="40"/>
      <c r="C121" s="201" t="s">
        <v>142</v>
      </c>
      <c r="D121" s="201" t="s">
        <v>137</v>
      </c>
      <c r="E121" s="202" t="s">
        <v>162</v>
      </c>
      <c r="F121" s="203" t="s">
        <v>163</v>
      </c>
      <c r="G121" s="204" t="s">
        <v>164</v>
      </c>
      <c r="H121" s="205">
        <v>20</v>
      </c>
      <c r="I121" s="206"/>
      <c r="J121" s="207">
        <f>ROUND(I121*H121,2)</f>
        <v>0</v>
      </c>
      <c r="K121" s="203" t="s">
        <v>141</v>
      </c>
      <c r="L121" s="45"/>
      <c r="M121" s="208" t="s">
        <v>19</v>
      </c>
      <c r="N121" s="209" t="s">
        <v>47</v>
      </c>
      <c r="O121" s="85"/>
      <c r="P121" s="210">
        <f>O121*H121</f>
        <v>0</v>
      </c>
      <c r="Q121" s="210">
        <v>0.25364999999999999</v>
      </c>
      <c r="R121" s="210">
        <f>Q121*H121</f>
        <v>5.0729999999999995</v>
      </c>
      <c r="S121" s="210">
        <v>0</v>
      </c>
      <c r="T121" s="21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2" t="s">
        <v>142</v>
      </c>
      <c r="AT121" s="212" t="s">
        <v>137</v>
      </c>
      <c r="AU121" s="212" t="s">
        <v>143</v>
      </c>
      <c r="AY121" s="18" t="s">
        <v>134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8" t="s">
        <v>143</v>
      </c>
      <c r="BK121" s="213">
        <f>ROUND(I121*H121,2)</f>
        <v>0</v>
      </c>
      <c r="BL121" s="18" t="s">
        <v>142</v>
      </c>
      <c r="BM121" s="212" t="s">
        <v>165</v>
      </c>
    </row>
    <row r="122" s="2" customFormat="1">
      <c r="A122" s="39"/>
      <c r="B122" s="40"/>
      <c r="C122" s="41"/>
      <c r="D122" s="214" t="s">
        <v>145</v>
      </c>
      <c r="E122" s="41"/>
      <c r="F122" s="215" t="s">
        <v>166</v>
      </c>
      <c r="G122" s="41"/>
      <c r="H122" s="41"/>
      <c r="I122" s="216"/>
      <c r="J122" s="41"/>
      <c r="K122" s="41"/>
      <c r="L122" s="45"/>
      <c r="M122" s="217"/>
      <c r="N122" s="218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145</v>
      </c>
      <c r="AU122" s="18" t="s">
        <v>143</v>
      </c>
    </row>
    <row r="123" s="2" customFormat="1">
      <c r="A123" s="39"/>
      <c r="B123" s="40"/>
      <c r="C123" s="41"/>
      <c r="D123" s="219" t="s">
        <v>147</v>
      </c>
      <c r="E123" s="41"/>
      <c r="F123" s="220" t="s">
        <v>167</v>
      </c>
      <c r="G123" s="41"/>
      <c r="H123" s="41"/>
      <c r="I123" s="216"/>
      <c r="J123" s="41"/>
      <c r="K123" s="41"/>
      <c r="L123" s="45"/>
      <c r="M123" s="217"/>
      <c r="N123" s="218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147</v>
      </c>
      <c r="AU123" s="18" t="s">
        <v>143</v>
      </c>
    </row>
    <row r="124" s="14" customFormat="1">
      <c r="A124" s="14"/>
      <c r="B124" s="232"/>
      <c r="C124" s="233"/>
      <c r="D124" s="214" t="s">
        <v>149</v>
      </c>
      <c r="E124" s="234" t="s">
        <v>19</v>
      </c>
      <c r="F124" s="235" t="s">
        <v>168</v>
      </c>
      <c r="G124" s="233"/>
      <c r="H124" s="234" t="s">
        <v>19</v>
      </c>
      <c r="I124" s="236"/>
      <c r="J124" s="233"/>
      <c r="K124" s="233"/>
      <c r="L124" s="237"/>
      <c r="M124" s="238"/>
      <c r="N124" s="239"/>
      <c r="O124" s="239"/>
      <c r="P124" s="239"/>
      <c r="Q124" s="239"/>
      <c r="R124" s="239"/>
      <c r="S124" s="239"/>
      <c r="T124" s="24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1" t="s">
        <v>149</v>
      </c>
      <c r="AU124" s="241" t="s">
        <v>143</v>
      </c>
      <c r="AV124" s="14" t="s">
        <v>83</v>
      </c>
      <c r="AW124" s="14" t="s">
        <v>36</v>
      </c>
      <c r="AX124" s="14" t="s">
        <v>75</v>
      </c>
      <c r="AY124" s="241" t="s">
        <v>134</v>
      </c>
    </row>
    <row r="125" s="13" customFormat="1">
      <c r="A125" s="13"/>
      <c r="B125" s="221"/>
      <c r="C125" s="222"/>
      <c r="D125" s="214" t="s">
        <v>149</v>
      </c>
      <c r="E125" s="223" t="s">
        <v>19</v>
      </c>
      <c r="F125" s="224" t="s">
        <v>169</v>
      </c>
      <c r="G125" s="222"/>
      <c r="H125" s="225">
        <v>14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149</v>
      </c>
      <c r="AU125" s="231" t="s">
        <v>143</v>
      </c>
      <c r="AV125" s="13" t="s">
        <v>143</v>
      </c>
      <c r="AW125" s="13" t="s">
        <v>36</v>
      </c>
      <c r="AX125" s="13" t="s">
        <v>75</v>
      </c>
      <c r="AY125" s="231" t="s">
        <v>134</v>
      </c>
    </row>
    <row r="126" s="14" customFormat="1">
      <c r="A126" s="14"/>
      <c r="B126" s="232"/>
      <c r="C126" s="233"/>
      <c r="D126" s="214" t="s">
        <v>149</v>
      </c>
      <c r="E126" s="234" t="s">
        <v>19</v>
      </c>
      <c r="F126" s="235" t="s">
        <v>170</v>
      </c>
      <c r="G126" s="233"/>
      <c r="H126" s="234" t="s">
        <v>19</v>
      </c>
      <c r="I126" s="236"/>
      <c r="J126" s="233"/>
      <c r="K126" s="233"/>
      <c r="L126" s="237"/>
      <c r="M126" s="238"/>
      <c r="N126" s="239"/>
      <c r="O126" s="239"/>
      <c r="P126" s="239"/>
      <c r="Q126" s="239"/>
      <c r="R126" s="239"/>
      <c r="S126" s="239"/>
      <c r="T126" s="24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1" t="s">
        <v>149</v>
      </c>
      <c r="AU126" s="241" t="s">
        <v>143</v>
      </c>
      <c r="AV126" s="14" t="s">
        <v>83</v>
      </c>
      <c r="AW126" s="14" t="s">
        <v>36</v>
      </c>
      <c r="AX126" s="14" t="s">
        <v>75</v>
      </c>
      <c r="AY126" s="241" t="s">
        <v>134</v>
      </c>
    </row>
    <row r="127" s="13" customFormat="1">
      <c r="A127" s="13"/>
      <c r="B127" s="221"/>
      <c r="C127" s="222"/>
      <c r="D127" s="214" t="s">
        <v>149</v>
      </c>
      <c r="E127" s="223" t="s">
        <v>19</v>
      </c>
      <c r="F127" s="224" t="s">
        <v>171</v>
      </c>
      <c r="G127" s="222"/>
      <c r="H127" s="225">
        <v>6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149</v>
      </c>
      <c r="AU127" s="231" t="s">
        <v>143</v>
      </c>
      <c r="AV127" s="13" t="s">
        <v>143</v>
      </c>
      <c r="AW127" s="13" t="s">
        <v>36</v>
      </c>
      <c r="AX127" s="13" t="s">
        <v>75</v>
      </c>
      <c r="AY127" s="231" t="s">
        <v>134</v>
      </c>
    </row>
    <row r="128" s="15" customFormat="1">
      <c r="A128" s="15"/>
      <c r="B128" s="242"/>
      <c r="C128" s="243"/>
      <c r="D128" s="214" t="s">
        <v>149</v>
      </c>
      <c r="E128" s="244" t="s">
        <v>19</v>
      </c>
      <c r="F128" s="245" t="s">
        <v>172</v>
      </c>
      <c r="G128" s="243"/>
      <c r="H128" s="246">
        <v>20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2" t="s">
        <v>149</v>
      </c>
      <c r="AU128" s="252" t="s">
        <v>143</v>
      </c>
      <c r="AV128" s="15" t="s">
        <v>142</v>
      </c>
      <c r="AW128" s="15" t="s">
        <v>36</v>
      </c>
      <c r="AX128" s="15" t="s">
        <v>83</v>
      </c>
      <c r="AY128" s="252" t="s">
        <v>134</v>
      </c>
    </row>
    <row r="129" s="2" customFormat="1" ht="16.5" customHeight="1">
      <c r="A129" s="39"/>
      <c r="B129" s="40"/>
      <c r="C129" s="201" t="s">
        <v>173</v>
      </c>
      <c r="D129" s="201" t="s">
        <v>137</v>
      </c>
      <c r="E129" s="202" t="s">
        <v>174</v>
      </c>
      <c r="F129" s="203" t="s">
        <v>175</v>
      </c>
      <c r="G129" s="204" t="s">
        <v>164</v>
      </c>
      <c r="H129" s="205">
        <v>4</v>
      </c>
      <c r="I129" s="206"/>
      <c r="J129" s="207">
        <f>ROUND(I129*H129,2)</f>
        <v>0</v>
      </c>
      <c r="K129" s="203" t="s">
        <v>141</v>
      </c>
      <c r="L129" s="45"/>
      <c r="M129" s="208" t="s">
        <v>19</v>
      </c>
      <c r="N129" s="209" t="s">
        <v>47</v>
      </c>
      <c r="O129" s="85"/>
      <c r="P129" s="210">
        <f>O129*H129</f>
        <v>0</v>
      </c>
      <c r="Q129" s="210">
        <v>0.23458000000000001</v>
      </c>
      <c r="R129" s="210">
        <f>Q129*H129</f>
        <v>0.93832000000000004</v>
      </c>
      <c r="S129" s="210">
        <v>0</v>
      </c>
      <c r="T129" s="21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2" t="s">
        <v>142</v>
      </c>
      <c r="AT129" s="212" t="s">
        <v>137</v>
      </c>
      <c r="AU129" s="212" t="s">
        <v>143</v>
      </c>
      <c r="AY129" s="18" t="s">
        <v>134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8" t="s">
        <v>143</v>
      </c>
      <c r="BK129" s="213">
        <f>ROUND(I129*H129,2)</f>
        <v>0</v>
      </c>
      <c r="BL129" s="18" t="s">
        <v>142</v>
      </c>
      <c r="BM129" s="212" t="s">
        <v>176</v>
      </c>
    </row>
    <row r="130" s="2" customFormat="1">
      <c r="A130" s="39"/>
      <c r="B130" s="40"/>
      <c r="C130" s="41"/>
      <c r="D130" s="214" t="s">
        <v>145</v>
      </c>
      <c r="E130" s="41"/>
      <c r="F130" s="215" t="s">
        <v>177</v>
      </c>
      <c r="G130" s="41"/>
      <c r="H130" s="41"/>
      <c r="I130" s="216"/>
      <c r="J130" s="41"/>
      <c r="K130" s="41"/>
      <c r="L130" s="45"/>
      <c r="M130" s="217"/>
      <c r="N130" s="218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145</v>
      </c>
      <c r="AU130" s="18" t="s">
        <v>143</v>
      </c>
    </row>
    <row r="131" s="2" customFormat="1">
      <c r="A131" s="39"/>
      <c r="B131" s="40"/>
      <c r="C131" s="41"/>
      <c r="D131" s="219" t="s">
        <v>147</v>
      </c>
      <c r="E131" s="41"/>
      <c r="F131" s="220" t="s">
        <v>178</v>
      </c>
      <c r="G131" s="41"/>
      <c r="H131" s="41"/>
      <c r="I131" s="216"/>
      <c r="J131" s="41"/>
      <c r="K131" s="41"/>
      <c r="L131" s="45"/>
      <c r="M131" s="217"/>
      <c r="N131" s="218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147</v>
      </c>
      <c r="AU131" s="18" t="s">
        <v>143</v>
      </c>
    </row>
    <row r="132" s="14" customFormat="1">
      <c r="A132" s="14"/>
      <c r="B132" s="232"/>
      <c r="C132" s="233"/>
      <c r="D132" s="214" t="s">
        <v>149</v>
      </c>
      <c r="E132" s="234" t="s">
        <v>19</v>
      </c>
      <c r="F132" s="235" t="s">
        <v>179</v>
      </c>
      <c r="G132" s="233"/>
      <c r="H132" s="234" t="s">
        <v>19</v>
      </c>
      <c r="I132" s="236"/>
      <c r="J132" s="233"/>
      <c r="K132" s="233"/>
      <c r="L132" s="237"/>
      <c r="M132" s="238"/>
      <c r="N132" s="239"/>
      <c r="O132" s="239"/>
      <c r="P132" s="239"/>
      <c r="Q132" s="239"/>
      <c r="R132" s="239"/>
      <c r="S132" s="239"/>
      <c r="T132" s="24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1" t="s">
        <v>149</v>
      </c>
      <c r="AU132" s="241" t="s">
        <v>143</v>
      </c>
      <c r="AV132" s="14" t="s">
        <v>83</v>
      </c>
      <c r="AW132" s="14" t="s">
        <v>36</v>
      </c>
      <c r="AX132" s="14" t="s">
        <v>75</v>
      </c>
      <c r="AY132" s="241" t="s">
        <v>134</v>
      </c>
    </row>
    <row r="133" s="13" customFormat="1">
      <c r="A133" s="13"/>
      <c r="B133" s="221"/>
      <c r="C133" s="222"/>
      <c r="D133" s="214" t="s">
        <v>149</v>
      </c>
      <c r="E133" s="223" t="s">
        <v>19</v>
      </c>
      <c r="F133" s="224" t="s">
        <v>180</v>
      </c>
      <c r="G133" s="222"/>
      <c r="H133" s="225">
        <v>4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149</v>
      </c>
      <c r="AU133" s="231" t="s">
        <v>143</v>
      </c>
      <c r="AV133" s="13" t="s">
        <v>143</v>
      </c>
      <c r="AW133" s="13" t="s">
        <v>36</v>
      </c>
      <c r="AX133" s="13" t="s">
        <v>83</v>
      </c>
      <c r="AY133" s="231" t="s">
        <v>134</v>
      </c>
    </row>
    <row r="134" s="2" customFormat="1" ht="16.5" customHeight="1">
      <c r="A134" s="39"/>
      <c r="B134" s="40"/>
      <c r="C134" s="201" t="s">
        <v>181</v>
      </c>
      <c r="D134" s="201" t="s">
        <v>137</v>
      </c>
      <c r="E134" s="202" t="s">
        <v>182</v>
      </c>
      <c r="F134" s="203" t="s">
        <v>183</v>
      </c>
      <c r="G134" s="204" t="s">
        <v>164</v>
      </c>
      <c r="H134" s="205">
        <v>123.76000000000001</v>
      </c>
      <c r="I134" s="206"/>
      <c r="J134" s="207">
        <f>ROUND(I134*H134,2)</f>
        <v>0</v>
      </c>
      <c r="K134" s="203" t="s">
        <v>141</v>
      </c>
      <c r="L134" s="45"/>
      <c r="M134" s="208" t="s">
        <v>19</v>
      </c>
      <c r="N134" s="209" t="s">
        <v>47</v>
      </c>
      <c r="O134" s="85"/>
      <c r="P134" s="210">
        <f>O134*H134</f>
        <v>0</v>
      </c>
      <c r="Q134" s="210">
        <v>0.058970000000000002</v>
      </c>
      <c r="R134" s="210">
        <f>Q134*H134</f>
        <v>7.2981272000000006</v>
      </c>
      <c r="S134" s="210">
        <v>0</v>
      </c>
      <c r="T134" s="21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2" t="s">
        <v>142</v>
      </c>
      <c r="AT134" s="212" t="s">
        <v>137</v>
      </c>
      <c r="AU134" s="212" t="s">
        <v>143</v>
      </c>
      <c r="AY134" s="18" t="s">
        <v>134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8" t="s">
        <v>143</v>
      </c>
      <c r="BK134" s="213">
        <f>ROUND(I134*H134,2)</f>
        <v>0</v>
      </c>
      <c r="BL134" s="18" t="s">
        <v>142</v>
      </c>
      <c r="BM134" s="212" t="s">
        <v>184</v>
      </c>
    </row>
    <row r="135" s="2" customFormat="1">
      <c r="A135" s="39"/>
      <c r="B135" s="40"/>
      <c r="C135" s="41"/>
      <c r="D135" s="214" t="s">
        <v>145</v>
      </c>
      <c r="E135" s="41"/>
      <c r="F135" s="215" t="s">
        <v>185</v>
      </c>
      <c r="G135" s="41"/>
      <c r="H135" s="41"/>
      <c r="I135" s="216"/>
      <c r="J135" s="41"/>
      <c r="K135" s="41"/>
      <c r="L135" s="45"/>
      <c r="M135" s="217"/>
      <c r="N135" s="218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145</v>
      </c>
      <c r="AU135" s="18" t="s">
        <v>143</v>
      </c>
    </row>
    <row r="136" s="2" customFormat="1">
      <c r="A136" s="39"/>
      <c r="B136" s="40"/>
      <c r="C136" s="41"/>
      <c r="D136" s="219" t="s">
        <v>147</v>
      </c>
      <c r="E136" s="41"/>
      <c r="F136" s="220" t="s">
        <v>186</v>
      </c>
      <c r="G136" s="41"/>
      <c r="H136" s="41"/>
      <c r="I136" s="216"/>
      <c r="J136" s="41"/>
      <c r="K136" s="41"/>
      <c r="L136" s="45"/>
      <c r="M136" s="217"/>
      <c r="N136" s="218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147</v>
      </c>
      <c r="AU136" s="18" t="s">
        <v>143</v>
      </c>
    </row>
    <row r="137" s="14" customFormat="1">
      <c r="A137" s="14"/>
      <c r="B137" s="232"/>
      <c r="C137" s="233"/>
      <c r="D137" s="214" t="s">
        <v>149</v>
      </c>
      <c r="E137" s="234" t="s">
        <v>19</v>
      </c>
      <c r="F137" s="235" t="s">
        <v>187</v>
      </c>
      <c r="G137" s="233"/>
      <c r="H137" s="234" t="s">
        <v>19</v>
      </c>
      <c r="I137" s="236"/>
      <c r="J137" s="233"/>
      <c r="K137" s="233"/>
      <c r="L137" s="237"/>
      <c r="M137" s="238"/>
      <c r="N137" s="239"/>
      <c r="O137" s="239"/>
      <c r="P137" s="239"/>
      <c r="Q137" s="239"/>
      <c r="R137" s="239"/>
      <c r="S137" s="239"/>
      <c r="T137" s="24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1" t="s">
        <v>149</v>
      </c>
      <c r="AU137" s="241" t="s">
        <v>143</v>
      </c>
      <c r="AV137" s="14" t="s">
        <v>83</v>
      </c>
      <c r="AW137" s="14" t="s">
        <v>36</v>
      </c>
      <c r="AX137" s="14" t="s">
        <v>75</v>
      </c>
      <c r="AY137" s="241" t="s">
        <v>134</v>
      </c>
    </row>
    <row r="138" s="13" customFormat="1">
      <c r="A138" s="13"/>
      <c r="B138" s="221"/>
      <c r="C138" s="222"/>
      <c r="D138" s="214" t="s">
        <v>149</v>
      </c>
      <c r="E138" s="223" t="s">
        <v>19</v>
      </c>
      <c r="F138" s="224" t="s">
        <v>188</v>
      </c>
      <c r="G138" s="222"/>
      <c r="H138" s="225">
        <v>75.760000000000005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1" t="s">
        <v>149</v>
      </c>
      <c r="AU138" s="231" t="s">
        <v>143</v>
      </c>
      <c r="AV138" s="13" t="s">
        <v>143</v>
      </c>
      <c r="AW138" s="13" t="s">
        <v>36</v>
      </c>
      <c r="AX138" s="13" t="s">
        <v>75</v>
      </c>
      <c r="AY138" s="231" t="s">
        <v>134</v>
      </c>
    </row>
    <row r="139" s="14" customFormat="1">
      <c r="A139" s="14"/>
      <c r="B139" s="232"/>
      <c r="C139" s="233"/>
      <c r="D139" s="214" t="s">
        <v>149</v>
      </c>
      <c r="E139" s="234" t="s">
        <v>19</v>
      </c>
      <c r="F139" s="235" t="s">
        <v>189</v>
      </c>
      <c r="G139" s="233"/>
      <c r="H139" s="234" t="s">
        <v>19</v>
      </c>
      <c r="I139" s="236"/>
      <c r="J139" s="233"/>
      <c r="K139" s="233"/>
      <c r="L139" s="237"/>
      <c r="M139" s="238"/>
      <c r="N139" s="239"/>
      <c r="O139" s="239"/>
      <c r="P139" s="239"/>
      <c r="Q139" s="239"/>
      <c r="R139" s="239"/>
      <c r="S139" s="239"/>
      <c r="T139" s="24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1" t="s">
        <v>149</v>
      </c>
      <c r="AU139" s="241" t="s">
        <v>143</v>
      </c>
      <c r="AV139" s="14" t="s">
        <v>83</v>
      </c>
      <c r="AW139" s="14" t="s">
        <v>36</v>
      </c>
      <c r="AX139" s="14" t="s">
        <v>75</v>
      </c>
      <c r="AY139" s="241" t="s">
        <v>134</v>
      </c>
    </row>
    <row r="140" s="13" customFormat="1">
      <c r="A140" s="13"/>
      <c r="B140" s="221"/>
      <c r="C140" s="222"/>
      <c r="D140" s="214" t="s">
        <v>149</v>
      </c>
      <c r="E140" s="223" t="s">
        <v>19</v>
      </c>
      <c r="F140" s="224" t="s">
        <v>190</v>
      </c>
      <c r="G140" s="222"/>
      <c r="H140" s="225">
        <v>48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1" t="s">
        <v>149</v>
      </c>
      <c r="AU140" s="231" t="s">
        <v>143</v>
      </c>
      <c r="AV140" s="13" t="s">
        <v>143</v>
      </c>
      <c r="AW140" s="13" t="s">
        <v>36</v>
      </c>
      <c r="AX140" s="13" t="s">
        <v>75</v>
      </c>
      <c r="AY140" s="231" t="s">
        <v>134</v>
      </c>
    </row>
    <row r="141" s="15" customFormat="1">
      <c r="A141" s="15"/>
      <c r="B141" s="242"/>
      <c r="C141" s="243"/>
      <c r="D141" s="214" t="s">
        <v>149</v>
      </c>
      <c r="E141" s="244" t="s">
        <v>19</v>
      </c>
      <c r="F141" s="245" t="s">
        <v>172</v>
      </c>
      <c r="G141" s="243"/>
      <c r="H141" s="246">
        <v>123.76000000000001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2" t="s">
        <v>149</v>
      </c>
      <c r="AU141" s="252" t="s">
        <v>143</v>
      </c>
      <c r="AV141" s="15" t="s">
        <v>142</v>
      </c>
      <c r="AW141" s="15" t="s">
        <v>36</v>
      </c>
      <c r="AX141" s="15" t="s">
        <v>83</v>
      </c>
      <c r="AY141" s="252" t="s">
        <v>134</v>
      </c>
    </row>
    <row r="142" s="2" customFormat="1" ht="16.5" customHeight="1">
      <c r="A142" s="39"/>
      <c r="B142" s="40"/>
      <c r="C142" s="201" t="s">
        <v>191</v>
      </c>
      <c r="D142" s="201" t="s">
        <v>137</v>
      </c>
      <c r="E142" s="202" t="s">
        <v>192</v>
      </c>
      <c r="F142" s="203" t="s">
        <v>193</v>
      </c>
      <c r="G142" s="204" t="s">
        <v>164</v>
      </c>
      <c r="H142" s="205">
        <v>4</v>
      </c>
      <c r="I142" s="206"/>
      <c r="J142" s="207">
        <f>ROUND(I142*H142,2)</f>
        <v>0</v>
      </c>
      <c r="K142" s="203" t="s">
        <v>141</v>
      </c>
      <c r="L142" s="45"/>
      <c r="M142" s="208" t="s">
        <v>19</v>
      </c>
      <c r="N142" s="209" t="s">
        <v>47</v>
      </c>
      <c r="O142" s="85"/>
      <c r="P142" s="210">
        <f>O142*H142</f>
        <v>0</v>
      </c>
      <c r="Q142" s="210">
        <v>0.066879999999999995</v>
      </c>
      <c r="R142" s="210">
        <f>Q142*H142</f>
        <v>0.26751999999999998</v>
      </c>
      <c r="S142" s="210">
        <v>0</v>
      </c>
      <c r="T142" s="21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2" t="s">
        <v>142</v>
      </c>
      <c r="AT142" s="212" t="s">
        <v>137</v>
      </c>
      <c r="AU142" s="212" t="s">
        <v>143</v>
      </c>
      <c r="AY142" s="18" t="s">
        <v>134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8" t="s">
        <v>143</v>
      </c>
      <c r="BK142" s="213">
        <f>ROUND(I142*H142,2)</f>
        <v>0</v>
      </c>
      <c r="BL142" s="18" t="s">
        <v>142</v>
      </c>
      <c r="BM142" s="212" t="s">
        <v>194</v>
      </c>
    </row>
    <row r="143" s="2" customFormat="1">
      <c r="A143" s="39"/>
      <c r="B143" s="40"/>
      <c r="C143" s="41"/>
      <c r="D143" s="214" t="s">
        <v>145</v>
      </c>
      <c r="E143" s="41"/>
      <c r="F143" s="215" t="s">
        <v>195</v>
      </c>
      <c r="G143" s="41"/>
      <c r="H143" s="41"/>
      <c r="I143" s="216"/>
      <c r="J143" s="41"/>
      <c r="K143" s="41"/>
      <c r="L143" s="45"/>
      <c r="M143" s="217"/>
      <c r="N143" s="218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145</v>
      </c>
      <c r="AU143" s="18" t="s">
        <v>143</v>
      </c>
    </row>
    <row r="144" s="2" customFormat="1">
      <c r="A144" s="39"/>
      <c r="B144" s="40"/>
      <c r="C144" s="41"/>
      <c r="D144" s="219" t="s">
        <v>147</v>
      </c>
      <c r="E144" s="41"/>
      <c r="F144" s="220" t="s">
        <v>196</v>
      </c>
      <c r="G144" s="41"/>
      <c r="H144" s="41"/>
      <c r="I144" s="216"/>
      <c r="J144" s="41"/>
      <c r="K144" s="41"/>
      <c r="L144" s="45"/>
      <c r="M144" s="217"/>
      <c r="N144" s="218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147</v>
      </c>
      <c r="AU144" s="18" t="s">
        <v>143</v>
      </c>
    </row>
    <row r="145" s="14" customFormat="1">
      <c r="A145" s="14"/>
      <c r="B145" s="232"/>
      <c r="C145" s="233"/>
      <c r="D145" s="214" t="s">
        <v>149</v>
      </c>
      <c r="E145" s="234" t="s">
        <v>19</v>
      </c>
      <c r="F145" s="235" t="s">
        <v>197</v>
      </c>
      <c r="G145" s="233"/>
      <c r="H145" s="234" t="s">
        <v>19</v>
      </c>
      <c r="I145" s="236"/>
      <c r="J145" s="233"/>
      <c r="K145" s="233"/>
      <c r="L145" s="237"/>
      <c r="M145" s="238"/>
      <c r="N145" s="239"/>
      <c r="O145" s="239"/>
      <c r="P145" s="239"/>
      <c r="Q145" s="239"/>
      <c r="R145" s="239"/>
      <c r="S145" s="239"/>
      <c r="T145" s="24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1" t="s">
        <v>149</v>
      </c>
      <c r="AU145" s="241" t="s">
        <v>143</v>
      </c>
      <c r="AV145" s="14" t="s">
        <v>83</v>
      </c>
      <c r="AW145" s="14" t="s">
        <v>36</v>
      </c>
      <c r="AX145" s="14" t="s">
        <v>75</v>
      </c>
      <c r="AY145" s="241" t="s">
        <v>134</v>
      </c>
    </row>
    <row r="146" s="13" customFormat="1">
      <c r="A146" s="13"/>
      <c r="B146" s="221"/>
      <c r="C146" s="222"/>
      <c r="D146" s="214" t="s">
        <v>149</v>
      </c>
      <c r="E146" s="223" t="s">
        <v>19</v>
      </c>
      <c r="F146" s="224" t="s">
        <v>198</v>
      </c>
      <c r="G146" s="222"/>
      <c r="H146" s="225">
        <v>4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149</v>
      </c>
      <c r="AU146" s="231" t="s">
        <v>143</v>
      </c>
      <c r="AV146" s="13" t="s">
        <v>143</v>
      </c>
      <c r="AW146" s="13" t="s">
        <v>36</v>
      </c>
      <c r="AX146" s="13" t="s">
        <v>83</v>
      </c>
      <c r="AY146" s="231" t="s">
        <v>134</v>
      </c>
    </row>
    <row r="147" s="2" customFormat="1" ht="16.5" customHeight="1">
      <c r="A147" s="39"/>
      <c r="B147" s="40"/>
      <c r="C147" s="201" t="s">
        <v>199</v>
      </c>
      <c r="D147" s="201" t="s">
        <v>137</v>
      </c>
      <c r="E147" s="202" t="s">
        <v>200</v>
      </c>
      <c r="F147" s="203" t="s">
        <v>201</v>
      </c>
      <c r="G147" s="204" t="s">
        <v>202</v>
      </c>
      <c r="H147" s="205">
        <v>96</v>
      </c>
      <c r="I147" s="206"/>
      <c r="J147" s="207">
        <f>ROUND(I147*H147,2)</f>
        <v>0</v>
      </c>
      <c r="K147" s="203" t="s">
        <v>141</v>
      </c>
      <c r="L147" s="45"/>
      <c r="M147" s="208" t="s">
        <v>19</v>
      </c>
      <c r="N147" s="209" t="s">
        <v>47</v>
      </c>
      <c r="O147" s="85"/>
      <c r="P147" s="210">
        <f>O147*H147</f>
        <v>0</v>
      </c>
      <c r="Q147" s="210">
        <v>0.00012799999999999999</v>
      </c>
      <c r="R147" s="210">
        <f>Q147*H147</f>
        <v>0.012288</v>
      </c>
      <c r="S147" s="210">
        <v>0</v>
      </c>
      <c r="T147" s="21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2" t="s">
        <v>142</v>
      </c>
      <c r="AT147" s="212" t="s">
        <v>137</v>
      </c>
      <c r="AU147" s="212" t="s">
        <v>143</v>
      </c>
      <c r="AY147" s="18" t="s">
        <v>134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8" t="s">
        <v>143</v>
      </c>
      <c r="BK147" s="213">
        <f>ROUND(I147*H147,2)</f>
        <v>0</v>
      </c>
      <c r="BL147" s="18" t="s">
        <v>142</v>
      </c>
      <c r="BM147" s="212" t="s">
        <v>203</v>
      </c>
    </row>
    <row r="148" s="2" customFormat="1">
      <c r="A148" s="39"/>
      <c r="B148" s="40"/>
      <c r="C148" s="41"/>
      <c r="D148" s="214" t="s">
        <v>145</v>
      </c>
      <c r="E148" s="41"/>
      <c r="F148" s="215" t="s">
        <v>204</v>
      </c>
      <c r="G148" s="41"/>
      <c r="H148" s="41"/>
      <c r="I148" s="216"/>
      <c r="J148" s="41"/>
      <c r="K148" s="41"/>
      <c r="L148" s="45"/>
      <c r="M148" s="217"/>
      <c r="N148" s="218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145</v>
      </c>
      <c r="AU148" s="18" t="s">
        <v>143</v>
      </c>
    </row>
    <row r="149" s="2" customFormat="1">
      <c r="A149" s="39"/>
      <c r="B149" s="40"/>
      <c r="C149" s="41"/>
      <c r="D149" s="219" t="s">
        <v>147</v>
      </c>
      <c r="E149" s="41"/>
      <c r="F149" s="220" t="s">
        <v>205</v>
      </c>
      <c r="G149" s="41"/>
      <c r="H149" s="41"/>
      <c r="I149" s="216"/>
      <c r="J149" s="41"/>
      <c r="K149" s="41"/>
      <c r="L149" s="45"/>
      <c r="M149" s="217"/>
      <c r="N149" s="218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147</v>
      </c>
      <c r="AU149" s="18" t="s">
        <v>143</v>
      </c>
    </row>
    <row r="150" s="13" customFormat="1">
      <c r="A150" s="13"/>
      <c r="B150" s="221"/>
      <c r="C150" s="222"/>
      <c r="D150" s="214" t="s">
        <v>149</v>
      </c>
      <c r="E150" s="223" t="s">
        <v>19</v>
      </c>
      <c r="F150" s="224" t="s">
        <v>206</v>
      </c>
      <c r="G150" s="222"/>
      <c r="H150" s="225">
        <v>96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149</v>
      </c>
      <c r="AU150" s="231" t="s">
        <v>143</v>
      </c>
      <c r="AV150" s="13" t="s">
        <v>143</v>
      </c>
      <c r="AW150" s="13" t="s">
        <v>36</v>
      </c>
      <c r="AX150" s="13" t="s">
        <v>83</v>
      </c>
      <c r="AY150" s="231" t="s">
        <v>134</v>
      </c>
    </row>
    <row r="151" s="2" customFormat="1" ht="16.5" customHeight="1">
      <c r="A151" s="39"/>
      <c r="B151" s="40"/>
      <c r="C151" s="201" t="s">
        <v>207</v>
      </c>
      <c r="D151" s="201" t="s">
        <v>137</v>
      </c>
      <c r="E151" s="202" t="s">
        <v>208</v>
      </c>
      <c r="F151" s="203" t="s">
        <v>209</v>
      </c>
      <c r="G151" s="204" t="s">
        <v>140</v>
      </c>
      <c r="H151" s="205">
        <v>5</v>
      </c>
      <c r="I151" s="206"/>
      <c r="J151" s="207">
        <f>ROUND(I151*H151,2)</f>
        <v>0</v>
      </c>
      <c r="K151" s="203" t="s">
        <v>19</v>
      </c>
      <c r="L151" s="45"/>
      <c r="M151" s="208" t="s">
        <v>19</v>
      </c>
      <c r="N151" s="209" t="s">
        <v>47</v>
      </c>
      <c r="O151" s="85"/>
      <c r="P151" s="210">
        <f>O151*H151</f>
        <v>0</v>
      </c>
      <c r="Q151" s="210">
        <v>0.089760000000000006</v>
      </c>
      <c r="R151" s="210">
        <f>Q151*H151</f>
        <v>0.44880000000000003</v>
      </c>
      <c r="S151" s="210">
        <v>0</v>
      </c>
      <c r="T151" s="21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2" t="s">
        <v>142</v>
      </c>
      <c r="AT151" s="212" t="s">
        <v>137</v>
      </c>
      <c r="AU151" s="212" t="s">
        <v>143</v>
      </c>
      <c r="AY151" s="18" t="s">
        <v>134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8" t="s">
        <v>143</v>
      </c>
      <c r="BK151" s="213">
        <f>ROUND(I151*H151,2)</f>
        <v>0</v>
      </c>
      <c r="BL151" s="18" t="s">
        <v>142</v>
      </c>
      <c r="BM151" s="212" t="s">
        <v>210</v>
      </c>
    </row>
    <row r="152" s="2" customFormat="1">
      <c r="A152" s="39"/>
      <c r="B152" s="40"/>
      <c r="C152" s="41"/>
      <c r="D152" s="214" t="s">
        <v>145</v>
      </c>
      <c r="E152" s="41"/>
      <c r="F152" s="215" t="s">
        <v>211</v>
      </c>
      <c r="G152" s="41"/>
      <c r="H152" s="41"/>
      <c r="I152" s="216"/>
      <c r="J152" s="41"/>
      <c r="K152" s="41"/>
      <c r="L152" s="45"/>
      <c r="M152" s="217"/>
      <c r="N152" s="218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145</v>
      </c>
      <c r="AU152" s="18" t="s">
        <v>143</v>
      </c>
    </row>
    <row r="153" s="12" customFormat="1" ht="22.8" customHeight="1">
      <c r="A153" s="12"/>
      <c r="B153" s="185"/>
      <c r="C153" s="186"/>
      <c r="D153" s="187" t="s">
        <v>74</v>
      </c>
      <c r="E153" s="199" t="s">
        <v>181</v>
      </c>
      <c r="F153" s="199" t="s">
        <v>212</v>
      </c>
      <c r="G153" s="186"/>
      <c r="H153" s="186"/>
      <c r="I153" s="189"/>
      <c r="J153" s="200">
        <f>BK153</f>
        <v>0</v>
      </c>
      <c r="K153" s="186"/>
      <c r="L153" s="191"/>
      <c r="M153" s="192"/>
      <c r="N153" s="193"/>
      <c r="O153" s="193"/>
      <c r="P153" s="194">
        <f>SUM(P154:P223)</f>
        <v>0</v>
      </c>
      <c r="Q153" s="193"/>
      <c r="R153" s="194">
        <f>SUM(R154:R223)</f>
        <v>19.772282089123397</v>
      </c>
      <c r="S153" s="193"/>
      <c r="T153" s="195">
        <f>SUM(T154:T223)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6" t="s">
        <v>83</v>
      </c>
      <c r="AT153" s="197" t="s">
        <v>74</v>
      </c>
      <c r="AU153" s="197" t="s">
        <v>83</v>
      </c>
      <c r="AY153" s="196" t="s">
        <v>134</v>
      </c>
      <c r="BK153" s="198">
        <f>SUM(BK154:BK223)</f>
        <v>0</v>
      </c>
    </row>
    <row r="154" s="2" customFormat="1" ht="16.5" customHeight="1">
      <c r="A154" s="39"/>
      <c r="B154" s="40"/>
      <c r="C154" s="201" t="s">
        <v>213</v>
      </c>
      <c r="D154" s="201" t="s">
        <v>137</v>
      </c>
      <c r="E154" s="202" t="s">
        <v>214</v>
      </c>
      <c r="F154" s="203" t="s">
        <v>215</v>
      </c>
      <c r="G154" s="204" t="s">
        <v>164</v>
      </c>
      <c r="H154" s="205">
        <v>206.78999999999999</v>
      </c>
      <c r="I154" s="206"/>
      <c r="J154" s="207">
        <f>ROUND(I154*H154,2)</f>
        <v>0</v>
      </c>
      <c r="K154" s="203" t="s">
        <v>141</v>
      </c>
      <c r="L154" s="45"/>
      <c r="M154" s="208" t="s">
        <v>19</v>
      </c>
      <c r="N154" s="209" t="s">
        <v>47</v>
      </c>
      <c r="O154" s="85"/>
      <c r="P154" s="210">
        <f>O154*H154</f>
        <v>0</v>
      </c>
      <c r="Q154" s="210">
        <v>0.0054599999999999996</v>
      </c>
      <c r="R154" s="210">
        <f>Q154*H154</f>
        <v>1.1290733999999998</v>
      </c>
      <c r="S154" s="210">
        <v>0</v>
      </c>
      <c r="T154" s="21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2" t="s">
        <v>142</v>
      </c>
      <c r="AT154" s="212" t="s">
        <v>137</v>
      </c>
      <c r="AU154" s="212" t="s">
        <v>143</v>
      </c>
      <c r="AY154" s="18" t="s">
        <v>134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8" t="s">
        <v>143</v>
      </c>
      <c r="BK154" s="213">
        <f>ROUND(I154*H154,2)</f>
        <v>0</v>
      </c>
      <c r="BL154" s="18" t="s">
        <v>142</v>
      </c>
      <c r="BM154" s="212" t="s">
        <v>216</v>
      </c>
    </row>
    <row r="155" s="2" customFormat="1">
      <c r="A155" s="39"/>
      <c r="B155" s="40"/>
      <c r="C155" s="41"/>
      <c r="D155" s="214" t="s">
        <v>145</v>
      </c>
      <c r="E155" s="41"/>
      <c r="F155" s="215" t="s">
        <v>217</v>
      </c>
      <c r="G155" s="41"/>
      <c r="H155" s="41"/>
      <c r="I155" s="216"/>
      <c r="J155" s="41"/>
      <c r="K155" s="41"/>
      <c r="L155" s="45"/>
      <c r="M155" s="217"/>
      <c r="N155" s="218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145</v>
      </c>
      <c r="AU155" s="18" t="s">
        <v>143</v>
      </c>
    </row>
    <row r="156" s="2" customFormat="1">
      <c r="A156" s="39"/>
      <c r="B156" s="40"/>
      <c r="C156" s="41"/>
      <c r="D156" s="219" t="s">
        <v>147</v>
      </c>
      <c r="E156" s="41"/>
      <c r="F156" s="220" t="s">
        <v>218</v>
      </c>
      <c r="G156" s="41"/>
      <c r="H156" s="41"/>
      <c r="I156" s="216"/>
      <c r="J156" s="41"/>
      <c r="K156" s="41"/>
      <c r="L156" s="45"/>
      <c r="M156" s="217"/>
      <c r="N156" s="218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147</v>
      </c>
      <c r="AU156" s="18" t="s">
        <v>143</v>
      </c>
    </row>
    <row r="157" s="13" customFormat="1">
      <c r="A157" s="13"/>
      <c r="B157" s="221"/>
      <c r="C157" s="222"/>
      <c r="D157" s="214" t="s">
        <v>149</v>
      </c>
      <c r="E157" s="223" t="s">
        <v>19</v>
      </c>
      <c r="F157" s="224" t="s">
        <v>219</v>
      </c>
      <c r="G157" s="222"/>
      <c r="H157" s="225">
        <v>206.78999999999999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1" t="s">
        <v>149</v>
      </c>
      <c r="AU157" s="231" t="s">
        <v>143</v>
      </c>
      <c r="AV157" s="13" t="s">
        <v>143</v>
      </c>
      <c r="AW157" s="13" t="s">
        <v>36</v>
      </c>
      <c r="AX157" s="13" t="s">
        <v>83</v>
      </c>
      <c r="AY157" s="231" t="s">
        <v>134</v>
      </c>
    </row>
    <row r="158" s="2" customFormat="1" ht="16.5" customHeight="1">
      <c r="A158" s="39"/>
      <c r="B158" s="40"/>
      <c r="C158" s="201" t="s">
        <v>220</v>
      </c>
      <c r="D158" s="201" t="s">
        <v>137</v>
      </c>
      <c r="E158" s="202" t="s">
        <v>221</v>
      </c>
      <c r="F158" s="203" t="s">
        <v>222</v>
      </c>
      <c r="G158" s="204" t="s">
        <v>164</v>
      </c>
      <c r="H158" s="205">
        <v>206.78999999999999</v>
      </c>
      <c r="I158" s="206"/>
      <c r="J158" s="207">
        <f>ROUND(I158*H158,2)</f>
        <v>0</v>
      </c>
      <c r="K158" s="203" t="s">
        <v>141</v>
      </c>
      <c r="L158" s="45"/>
      <c r="M158" s="208" t="s">
        <v>19</v>
      </c>
      <c r="N158" s="209" t="s">
        <v>47</v>
      </c>
      <c r="O158" s="85"/>
      <c r="P158" s="210">
        <f>O158*H158</f>
        <v>0</v>
      </c>
      <c r="Q158" s="210">
        <v>0.0040000000000000001</v>
      </c>
      <c r="R158" s="210">
        <f>Q158*H158</f>
        <v>0.82716000000000001</v>
      </c>
      <c r="S158" s="210">
        <v>0</v>
      </c>
      <c r="T158" s="21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2" t="s">
        <v>142</v>
      </c>
      <c r="AT158" s="212" t="s">
        <v>137</v>
      </c>
      <c r="AU158" s="212" t="s">
        <v>143</v>
      </c>
      <c r="AY158" s="18" t="s">
        <v>134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8" t="s">
        <v>143</v>
      </c>
      <c r="BK158" s="213">
        <f>ROUND(I158*H158,2)</f>
        <v>0</v>
      </c>
      <c r="BL158" s="18" t="s">
        <v>142</v>
      </c>
      <c r="BM158" s="212" t="s">
        <v>223</v>
      </c>
    </row>
    <row r="159" s="2" customFormat="1">
      <c r="A159" s="39"/>
      <c r="B159" s="40"/>
      <c r="C159" s="41"/>
      <c r="D159" s="214" t="s">
        <v>145</v>
      </c>
      <c r="E159" s="41"/>
      <c r="F159" s="215" t="s">
        <v>224</v>
      </c>
      <c r="G159" s="41"/>
      <c r="H159" s="41"/>
      <c r="I159" s="216"/>
      <c r="J159" s="41"/>
      <c r="K159" s="41"/>
      <c r="L159" s="45"/>
      <c r="M159" s="217"/>
      <c r="N159" s="218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145</v>
      </c>
      <c r="AU159" s="18" t="s">
        <v>143</v>
      </c>
    </row>
    <row r="160" s="2" customFormat="1">
      <c r="A160" s="39"/>
      <c r="B160" s="40"/>
      <c r="C160" s="41"/>
      <c r="D160" s="219" t="s">
        <v>147</v>
      </c>
      <c r="E160" s="41"/>
      <c r="F160" s="220" t="s">
        <v>225</v>
      </c>
      <c r="G160" s="41"/>
      <c r="H160" s="41"/>
      <c r="I160" s="216"/>
      <c r="J160" s="41"/>
      <c r="K160" s="41"/>
      <c r="L160" s="45"/>
      <c r="M160" s="217"/>
      <c r="N160" s="218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147</v>
      </c>
      <c r="AU160" s="18" t="s">
        <v>143</v>
      </c>
    </row>
    <row r="161" s="13" customFormat="1">
      <c r="A161" s="13"/>
      <c r="B161" s="221"/>
      <c r="C161" s="222"/>
      <c r="D161" s="214" t="s">
        <v>149</v>
      </c>
      <c r="E161" s="223" t="s">
        <v>19</v>
      </c>
      <c r="F161" s="224" t="s">
        <v>226</v>
      </c>
      <c r="G161" s="222"/>
      <c r="H161" s="225">
        <v>206.78999999999999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1" t="s">
        <v>149</v>
      </c>
      <c r="AU161" s="231" t="s">
        <v>143</v>
      </c>
      <c r="AV161" s="13" t="s">
        <v>143</v>
      </c>
      <c r="AW161" s="13" t="s">
        <v>36</v>
      </c>
      <c r="AX161" s="13" t="s">
        <v>83</v>
      </c>
      <c r="AY161" s="231" t="s">
        <v>134</v>
      </c>
    </row>
    <row r="162" s="2" customFormat="1" ht="16.5" customHeight="1">
      <c r="A162" s="39"/>
      <c r="B162" s="40"/>
      <c r="C162" s="201" t="s">
        <v>227</v>
      </c>
      <c r="D162" s="201" t="s">
        <v>137</v>
      </c>
      <c r="E162" s="202" t="s">
        <v>228</v>
      </c>
      <c r="F162" s="203" t="s">
        <v>229</v>
      </c>
      <c r="G162" s="204" t="s">
        <v>164</v>
      </c>
      <c r="H162" s="205">
        <v>524.77999999999997</v>
      </c>
      <c r="I162" s="206"/>
      <c r="J162" s="207">
        <f>ROUND(I162*H162,2)</f>
        <v>0</v>
      </c>
      <c r="K162" s="203" t="s">
        <v>141</v>
      </c>
      <c r="L162" s="45"/>
      <c r="M162" s="208" t="s">
        <v>19</v>
      </c>
      <c r="N162" s="209" t="s">
        <v>47</v>
      </c>
      <c r="O162" s="85"/>
      <c r="P162" s="210">
        <f>O162*H162</f>
        <v>0</v>
      </c>
      <c r="Q162" s="210">
        <v>0.0054599999999999996</v>
      </c>
      <c r="R162" s="210">
        <f>Q162*H162</f>
        <v>2.8652987999999997</v>
      </c>
      <c r="S162" s="210">
        <v>0</v>
      </c>
      <c r="T162" s="21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2" t="s">
        <v>142</v>
      </c>
      <c r="AT162" s="212" t="s">
        <v>137</v>
      </c>
      <c r="AU162" s="212" t="s">
        <v>143</v>
      </c>
      <c r="AY162" s="18" t="s">
        <v>134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8" t="s">
        <v>143</v>
      </c>
      <c r="BK162" s="213">
        <f>ROUND(I162*H162,2)</f>
        <v>0</v>
      </c>
      <c r="BL162" s="18" t="s">
        <v>142</v>
      </c>
      <c r="BM162" s="212" t="s">
        <v>230</v>
      </c>
    </row>
    <row r="163" s="2" customFormat="1">
      <c r="A163" s="39"/>
      <c r="B163" s="40"/>
      <c r="C163" s="41"/>
      <c r="D163" s="214" t="s">
        <v>145</v>
      </c>
      <c r="E163" s="41"/>
      <c r="F163" s="215" t="s">
        <v>231</v>
      </c>
      <c r="G163" s="41"/>
      <c r="H163" s="41"/>
      <c r="I163" s="216"/>
      <c r="J163" s="41"/>
      <c r="K163" s="41"/>
      <c r="L163" s="45"/>
      <c r="M163" s="217"/>
      <c r="N163" s="218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145</v>
      </c>
      <c r="AU163" s="18" t="s">
        <v>143</v>
      </c>
    </row>
    <row r="164" s="2" customFormat="1">
      <c r="A164" s="39"/>
      <c r="B164" s="40"/>
      <c r="C164" s="41"/>
      <c r="D164" s="219" t="s">
        <v>147</v>
      </c>
      <c r="E164" s="41"/>
      <c r="F164" s="220" t="s">
        <v>232</v>
      </c>
      <c r="G164" s="41"/>
      <c r="H164" s="41"/>
      <c r="I164" s="216"/>
      <c r="J164" s="41"/>
      <c r="K164" s="41"/>
      <c r="L164" s="45"/>
      <c r="M164" s="217"/>
      <c r="N164" s="218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147</v>
      </c>
      <c r="AU164" s="18" t="s">
        <v>143</v>
      </c>
    </row>
    <row r="165" s="13" customFormat="1">
      <c r="A165" s="13"/>
      <c r="B165" s="221"/>
      <c r="C165" s="222"/>
      <c r="D165" s="214" t="s">
        <v>149</v>
      </c>
      <c r="E165" s="223" t="s">
        <v>19</v>
      </c>
      <c r="F165" s="224" t="s">
        <v>233</v>
      </c>
      <c r="G165" s="222"/>
      <c r="H165" s="225">
        <v>524.77999999999997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1" t="s">
        <v>149</v>
      </c>
      <c r="AU165" s="231" t="s">
        <v>143</v>
      </c>
      <c r="AV165" s="13" t="s">
        <v>143</v>
      </c>
      <c r="AW165" s="13" t="s">
        <v>36</v>
      </c>
      <c r="AX165" s="13" t="s">
        <v>83</v>
      </c>
      <c r="AY165" s="231" t="s">
        <v>134</v>
      </c>
    </row>
    <row r="166" s="2" customFormat="1" ht="16.5" customHeight="1">
      <c r="A166" s="39"/>
      <c r="B166" s="40"/>
      <c r="C166" s="201" t="s">
        <v>234</v>
      </c>
      <c r="D166" s="201" t="s">
        <v>137</v>
      </c>
      <c r="E166" s="202" t="s">
        <v>235</v>
      </c>
      <c r="F166" s="203" t="s">
        <v>236</v>
      </c>
      <c r="G166" s="204" t="s">
        <v>164</v>
      </c>
      <c r="H166" s="205">
        <v>524.77999999999997</v>
      </c>
      <c r="I166" s="206"/>
      <c r="J166" s="207">
        <f>ROUND(I166*H166,2)</f>
        <v>0</v>
      </c>
      <c r="K166" s="203" t="s">
        <v>141</v>
      </c>
      <c r="L166" s="45"/>
      <c r="M166" s="208" t="s">
        <v>19</v>
      </c>
      <c r="N166" s="209" t="s">
        <v>47</v>
      </c>
      <c r="O166" s="85"/>
      <c r="P166" s="210">
        <f>O166*H166</f>
        <v>0</v>
      </c>
      <c r="Q166" s="210">
        <v>0.0040000000000000001</v>
      </c>
      <c r="R166" s="210">
        <f>Q166*H166</f>
        <v>2.0991200000000001</v>
      </c>
      <c r="S166" s="210">
        <v>0</v>
      </c>
      <c r="T166" s="21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2" t="s">
        <v>142</v>
      </c>
      <c r="AT166" s="212" t="s">
        <v>137</v>
      </c>
      <c r="AU166" s="212" t="s">
        <v>143</v>
      </c>
      <c r="AY166" s="18" t="s">
        <v>134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8" t="s">
        <v>143</v>
      </c>
      <c r="BK166" s="213">
        <f>ROUND(I166*H166,2)</f>
        <v>0</v>
      </c>
      <c r="BL166" s="18" t="s">
        <v>142</v>
      </c>
      <c r="BM166" s="212" t="s">
        <v>237</v>
      </c>
    </row>
    <row r="167" s="2" customFormat="1">
      <c r="A167" s="39"/>
      <c r="B167" s="40"/>
      <c r="C167" s="41"/>
      <c r="D167" s="214" t="s">
        <v>145</v>
      </c>
      <c r="E167" s="41"/>
      <c r="F167" s="215" t="s">
        <v>238</v>
      </c>
      <c r="G167" s="41"/>
      <c r="H167" s="41"/>
      <c r="I167" s="216"/>
      <c r="J167" s="41"/>
      <c r="K167" s="41"/>
      <c r="L167" s="45"/>
      <c r="M167" s="217"/>
      <c r="N167" s="218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145</v>
      </c>
      <c r="AU167" s="18" t="s">
        <v>143</v>
      </c>
    </row>
    <row r="168" s="2" customFormat="1">
      <c r="A168" s="39"/>
      <c r="B168" s="40"/>
      <c r="C168" s="41"/>
      <c r="D168" s="219" t="s">
        <v>147</v>
      </c>
      <c r="E168" s="41"/>
      <c r="F168" s="220" t="s">
        <v>239</v>
      </c>
      <c r="G168" s="41"/>
      <c r="H168" s="41"/>
      <c r="I168" s="216"/>
      <c r="J168" s="41"/>
      <c r="K168" s="41"/>
      <c r="L168" s="45"/>
      <c r="M168" s="217"/>
      <c r="N168" s="218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147</v>
      </c>
      <c r="AU168" s="18" t="s">
        <v>143</v>
      </c>
    </row>
    <row r="169" s="14" customFormat="1">
      <c r="A169" s="14"/>
      <c r="B169" s="232"/>
      <c r="C169" s="233"/>
      <c r="D169" s="214" t="s">
        <v>149</v>
      </c>
      <c r="E169" s="234" t="s">
        <v>19</v>
      </c>
      <c r="F169" s="235" t="s">
        <v>240</v>
      </c>
      <c r="G169" s="233"/>
      <c r="H169" s="234" t="s">
        <v>19</v>
      </c>
      <c r="I169" s="236"/>
      <c r="J169" s="233"/>
      <c r="K169" s="233"/>
      <c r="L169" s="237"/>
      <c r="M169" s="238"/>
      <c r="N169" s="239"/>
      <c r="O169" s="239"/>
      <c r="P169" s="239"/>
      <c r="Q169" s="239"/>
      <c r="R169" s="239"/>
      <c r="S169" s="239"/>
      <c r="T169" s="24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1" t="s">
        <v>149</v>
      </c>
      <c r="AU169" s="241" t="s">
        <v>143</v>
      </c>
      <c r="AV169" s="14" t="s">
        <v>83</v>
      </c>
      <c r="AW169" s="14" t="s">
        <v>36</v>
      </c>
      <c r="AX169" s="14" t="s">
        <v>75</v>
      </c>
      <c r="AY169" s="241" t="s">
        <v>134</v>
      </c>
    </row>
    <row r="170" s="13" customFormat="1">
      <c r="A170" s="13"/>
      <c r="B170" s="221"/>
      <c r="C170" s="222"/>
      <c r="D170" s="214" t="s">
        <v>149</v>
      </c>
      <c r="E170" s="223" t="s">
        <v>19</v>
      </c>
      <c r="F170" s="224" t="s">
        <v>241</v>
      </c>
      <c r="G170" s="222"/>
      <c r="H170" s="225">
        <v>621.27999999999997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149</v>
      </c>
      <c r="AU170" s="231" t="s">
        <v>143</v>
      </c>
      <c r="AV170" s="13" t="s">
        <v>143</v>
      </c>
      <c r="AW170" s="13" t="s">
        <v>36</v>
      </c>
      <c r="AX170" s="13" t="s">
        <v>75</v>
      </c>
      <c r="AY170" s="231" t="s">
        <v>134</v>
      </c>
    </row>
    <row r="171" s="14" customFormat="1">
      <c r="A171" s="14"/>
      <c r="B171" s="232"/>
      <c r="C171" s="233"/>
      <c r="D171" s="214" t="s">
        <v>149</v>
      </c>
      <c r="E171" s="234" t="s">
        <v>19</v>
      </c>
      <c r="F171" s="235" t="s">
        <v>242</v>
      </c>
      <c r="G171" s="233"/>
      <c r="H171" s="234" t="s">
        <v>19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1" t="s">
        <v>149</v>
      </c>
      <c r="AU171" s="241" t="s">
        <v>143</v>
      </c>
      <c r="AV171" s="14" t="s">
        <v>83</v>
      </c>
      <c r="AW171" s="14" t="s">
        <v>36</v>
      </c>
      <c r="AX171" s="14" t="s">
        <v>75</v>
      </c>
      <c r="AY171" s="241" t="s">
        <v>134</v>
      </c>
    </row>
    <row r="172" s="13" customFormat="1">
      <c r="A172" s="13"/>
      <c r="B172" s="221"/>
      <c r="C172" s="222"/>
      <c r="D172" s="214" t="s">
        <v>149</v>
      </c>
      <c r="E172" s="223" t="s">
        <v>19</v>
      </c>
      <c r="F172" s="224" t="s">
        <v>243</v>
      </c>
      <c r="G172" s="222"/>
      <c r="H172" s="225">
        <v>17.5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149</v>
      </c>
      <c r="AU172" s="231" t="s">
        <v>143</v>
      </c>
      <c r="AV172" s="13" t="s">
        <v>143</v>
      </c>
      <c r="AW172" s="13" t="s">
        <v>36</v>
      </c>
      <c r="AX172" s="13" t="s">
        <v>75</v>
      </c>
      <c r="AY172" s="231" t="s">
        <v>134</v>
      </c>
    </row>
    <row r="173" s="14" customFormat="1">
      <c r="A173" s="14"/>
      <c r="B173" s="232"/>
      <c r="C173" s="233"/>
      <c r="D173" s="214" t="s">
        <v>149</v>
      </c>
      <c r="E173" s="234" t="s">
        <v>19</v>
      </c>
      <c r="F173" s="235" t="s">
        <v>244</v>
      </c>
      <c r="G173" s="233"/>
      <c r="H173" s="234" t="s">
        <v>19</v>
      </c>
      <c r="I173" s="236"/>
      <c r="J173" s="233"/>
      <c r="K173" s="233"/>
      <c r="L173" s="237"/>
      <c r="M173" s="238"/>
      <c r="N173" s="239"/>
      <c r="O173" s="239"/>
      <c r="P173" s="239"/>
      <c r="Q173" s="239"/>
      <c r="R173" s="239"/>
      <c r="S173" s="239"/>
      <c r="T173" s="24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1" t="s">
        <v>149</v>
      </c>
      <c r="AU173" s="241" t="s">
        <v>143</v>
      </c>
      <c r="AV173" s="14" t="s">
        <v>83</v>
      </c>
      <c r="AW173" s="14" t="s">
        <v>36</v>
      </c>
      <c r="AX173" s="14" t="s">
        <v>75</v>
      </c>
      <c r="AY173" s="241" t="s">
        <v>134</v>
      </c>
    </row>
    <row r="174" s="13" customFormat="1">
      <c r="A174" s="13"/>
      <c r="B174" s="221"/>
      <c r="C174" s="222"/>
      <c r="D174" s="214" t="s">
        <v>149</v>
      </c>
      <c r="E174" s="223" t="s">
        <v>19</v>
      </c>
      <c r="F174" s="224" t="s">
        <v>245</v>
      </c>
      <c r="G174" s="222"/>
      <c r="H174" s="225">
        <v>-114</v>
      </c>
      <c r="I174" s="226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1" t="s">
        <v>149</v>
      </c>
      <c r="AU174" s="231" t="s">
        <v>143</v>
      </c>
      <c r="AV174" s="13" t="s">
        <v>143</v>
      </c>
      <c r="AW174" s="13" t="s">
        <v>36</v>
      </c>
      <c r="AX174" s="13" t="s">
        <v>75</v>
      </c>
      <c r="AY174" s="231" t="s">
        <v>134</v>
      </c>
    </row>
    <row r="175" s="15" customFormat="1">
      <c r="A175" s="15"/>
      <c r="B175" s="242"/>
      <c r="C175" s="243"/>
      <c r="D175" s="214" t="s">
        <v>149</v>
      </c>
      <c r="E175" s="244" t="s">
        <v>19</v>
      </c>
      <c r="F175" s="245" t="s">
        <v>172</v>
      </c>
      <c r="G175" s="243"/>
      <c r="H175" s="246">
        <v>524.77999999999997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2" t="s">
        <v>149</v>
      </c>
      <c r="AU175" s="252" t="s">
        <v>143</v>
      </c>
      <c r="AV175" s="15" t="s">
        <v>142</v>
      </c>
      <c r="AW175" s="15" t="s">
        <v>36</v>
      </c>
      <c r="AX175" s="15" t="s">
        <v>83</v>
      </c>
      <c r="AY175" s="252" t="s">
        <v>134</v>
      </c>
    </row>
    <row r="176" s="2" customFormat="1" ht="16.5" customHeight="1">
      <c r="A176" s="39"/>
      <c r="B176" s="40"/>
      <c r="C176" s="201" t="s">
        <v>246</v>
      </c>
      <c r="D176" s="201" t="s">
        <v>137</v>
      </c>
      <c r="E176" s="202" t="s">
        <v>247</v>
      </c>
      <c r="F176" s="203" t="s">
        <v>248</v>
      </c>
      <c r="G176" s="204" t="s">
        <v>164</v>
      </c>
      <c r="H176" s="205">
        <v>96</v>
      </c>
      <c r="I176" s="206"/>
      <c r="J176" s="207">
        <f>ROUND(I176*H176,2)</f>
        <v>0</v>
      </c>
      <c r="K176" s="203" t="s">
        <v>141</v>
      </c>
      <c r="L176" s="45"/>
      <c r="M176" s="208" t="s">
        <v>19</v>
      </c>
      <c r="N176" s="209" t="s">
        <v>47</v>
      </c>
      <c r="O176" s="85"/>
      <c r="P176" s="210">
        <f>O176*H176</f>
        <v>0</v>
      </c>
      <c r="Q176" s="210">
        <v>0.021000000000000001</v>
      </c>
      <c r="R176" s="210">
        <f>Q176*H176</f>
        <v>2.016</v>
      </c>
      <c r="S176" s="210">
        <v>0</v>
      </c>
      <c r="T176" s="21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2" t="s">
        <v>142</v>
      </c>
      <c r="AT176" s="212" t="s">
        <v>137</v>
      </c>
      <c r="AU176" s="212" t="s">
        <v>143</v>
      </c>
      <c r="AY176" s="18" t="s">
        <v>134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8" t="s">
        <v>143</v>
      </c>
      <c r="BK176" s="213">
        <f>ROUND(I176*H176,2)</f>
        <v>0</v>
      </c>
      <c r="BL176" s="18" t="s">
        <v>142</v>
      </c>
      <c r="BM176" s="212" t="s">
        <v>249</v>
      </c>
    </row>
    <row r="177" s="2" customFormat="1">
      <c r="A177" s="39"/>
      <c r="B177" s="40"/>
      <c r="C177" s="41"/>
      <c r="D177" s="214" t="s">
        <v>145</v>
      </c>
      <c r="E177" s="41"/>
      <c r="F177" s="215" t="s">
        <v>250</v>
      </c>
      <c r="G177" s="41"/>
      <c r="H177" s="41"/>
      <c r="I177" s="216"/>
      <c r="J177" s="41"/>
      <c r="K177" s="41"/>
      <c r="L177" s="45"/>
      <c r="M177" s="217"/>
      <c r="N177" s="218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145</v>
      </c>
      <c r="AU177" s="18" t="s">
        <v>143</v>
      </c>
    </row>
    <row r="178" s="2" customFormat="1">
      <c r="A178" s="39"/>
      <c r="B178" s="40"/>
      <c r="C178" s="41"/>
      <c r="D178" s="219" t="s">
        <v>147</v>
      </c>
      <c r="E178" s="41"/>
      <c r="F178" s="220" t="s">
        <v>251</v>
      </c>
      <c r="G178" s="41"/>
      <c r="H178" s="41"/>
      <c r="I178" s="216"/>
      <c r="J178" s="41"/>
      <c r="K178" s="41"/>
      <c r="L178" s="45"/>
      <c r="M178" s="217"/>
      <c r="N178" s="218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147</v>
      </c>
      <c r="AU178" s="18" t="s">
        <v>143</v>
      </c>
    </row>
    <row r="179" s="14" customFormat="1">
      <c r="A179" s="14"/>
      <c r="B179" s="232"/>
      <c r="C179" s="233"/>
      <c r="D179" s="214" t="s">
        <v>149</v>
      </c>
      <c r="E179" s="234" t="s">
        <v>19</v>
      </c>
      <c r="F179" s="235" t="s">
        <v>252</v>
      </c>
      <c r="G179" s="233"/>
      <c r="H179" s="234" t="s">
        <v>19</v>
      </c>
      <c r="I179" s="236"/>
      <c r="J179" s="233"/>
      <c r="K179" s="233"/>
      <c r="L179" s="237"/>
      <c r="M179" s="238"/>
      <c r="N179" s="239"/>
      <c r="O179" s="239"/>
      <c r="P179" s="239"/>
      <c r="Q179" s="239"/>
      <c r="R179" s="239"/>
      <c r="S179" s="239"/>
      <c r="T179" s="24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1" t="s">
        <v>149</v>
      </c>
      <c r="AU179" s="241" t="s">
        <v>143</v>
      </c>
      <c r="AV179" s="14" t="s">
        <v>83</v>
      </c>
      <c r="AW179" s="14" t="s">
        <v>36</v>
      </c>
      <c r="AX179" s="14" t="s">
        <v>75</v>
      </c>
      <c r="AY179" s="241" t="s">
        <v>134</v>
      </c>
    </row>
    <row r="180" s="13" customFormat="1">
      <c r="A180" s="13"/>
      <c r="B180" s="221"/>
      <c r="C180" s="222"/>
      <c r="D180" s="214" t="s">
        <v>149</v>
      </c>
      <c r="E180" s="223" t="s">
        <v>19</v>
      </c>
      <c r="F180" s="224" t="s">
        <v>253</v>
      </c>
      <c r="G180" s="222"/>
      <c r="H180" s="225">
        <v>96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1" t="s">
        <v>149</v>
      </c>
      <c r="AU180" s="231" t="s">
        <v>143</v>
      </c>
      <c r="AV180" s="13" t="s">
        <v>143</v>
      </c>
      <c r="AW180" s="13" t="s">
        <v>36</v>
      </c>
      <c r="AX180" s="13" t="s">
        <v>83</v>
      </c>
      <c r="AY180" s="231" t="s">
        <v>134</v>
      </c>
    </row>
    <row r="181" s="2" customFormat="1" ht="16.5" customHeight="1">
      <c r="A181" s="39"/>
      <c r="B181" s="40"/>
      <c r="C181" s="201" t="s">
        <v>8</v>
      </c>
      <c r="D181" s="201" t="s">
        <v>137</v>
      </c>
      <c r="E181" s="202" t="s">
        <v>254</v>
      </c>
      <c r="F181" s="203" t="s">
        <v>255</v>
      </c>
      <c r="G181" s="204" t="s">
        <v>164</v>
      </c>
      <c r="H181" s="205">
        <v>96</v>
      </c>
      <c r="I181" s="206"/>
      <c r="J181" s="207">
        <f>ROUND(I181*H181,2)</f>
        <v>0</v>
      </c>
      <c r="K181" s="203" t="s">
        <v>141</v>
      </c>
      <c r="L181" s="45"/>
      <c r="M181" s="208" t="s">
        <v>19</v>
      </c>
      <c r="N181" s="209" t="s">
        <v>47</v>
      </c>
      <c r="O181" s="85"/>
      <c r="P181" s="210">
        <f>O181*H181</f>
        <v>0</v>
      </c>
      <c r="Q181" s="210">
        <v>0.010500000000000001</v>
      </c>
      <c r="R181" s="210">
        <f>Q181*H181</f>
        <v>1.008</v>
      </c>
      <c r="S181" s="210">
        <v>0</v>
      </c>
      <c r="T181" s="21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2" t="s">
        <v>142</v>
      </c>
      <c r="AT181" s="212" t="s">
        <v>137</v>
      </c>
      <c r="AU181" s="212" t="s">
        <v>143</v>
      </c>
      <c r="AY181" s="18" t="s">
        <v>134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8" t="s">
        <v>143</v>
      </c>
      <c r="BK181" s="213">
        <f>ROUND(I181*H181,2)</f>
        <v>0</v>
      </c>
      <c r="BL181" s="18" t="s">
        <v>142</v>
      </c>
      <c r="BM181" s="212" t="s">
        <v>256</v>
      </c>
    </row>
    <row r="182" s="2" customFormat="1">
      <c r="A182" s="39"/>
      <c r="B182" s="40"/>
      <c r="C182" s="41"/>
      <c r="D182" s="214" t="s">
        <v>145</v>
      </c>
      <c r="E182" s="41"/>
      <c r="F182" s="215" t="s">
        <v>257</v>
      </c>
      <c r="G182" s="41"/>
      <c r="H182" s="41"/>
      <c r="I182" s="216"/>
      <c r="J182" s="41"/>
      <c r="K182" s="41"/>
      <c r="L182" s="45"/>
      <c r="M182" s="217"/>
      <c r="N182" s="218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145</v>
      </c>
      <c r="AU182" s="18" t="s">
        <v>143</v>
      </c>
    </row>
    <row r="183" s="2" customFormat="1">
      <c r="A183" s="39"/>
      <c r="B183" s="40"/>
      <c r="C183" s="41"/>
      <c r="D183" s="219" t="s">
        <v>147</v>
      </c>
      <c r="E183" s="41"/>
      <c r="F183" s="220" t="s">
        <v>258</v>
      </c>
      <c r="G183" s="41"/>
      <c r="H183" s="41"/>
      <c r="I183" s="216"/>
      <c r="J183" s="41"/>
      <c r="K183" s="41"/>
      <c r="L183" s="45"/>
      <c r="M183" s="217"/>
      <c r="N183" s="218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147</v>
      </c>
      <c r="AU183" s="18" t="s">
        <v>143</v>
      </c>
    </row>
    <row r="184" s="14" customFormat="1">
      <c r="A184" s="14"/>
      <c r="B184" s="232"/>
      <c r="C184" s="233"/>
      <c r="D184" s="214" t="s">
        <v>149</v>
      </c>
      <c r="E184" s="234" t="s">
        <v>19</v>
      </c>
      <c r="F184" s="235" t="s">
        <v>252</v>
      </c>
      <c r="G184" s="233"/>
      <c r="H184" s="234" t="s">
        <v>19</v>
      </c>
      <c r="I184" s="236"/>
      <c r="J184" s="233"/>
      <c r="K184" s="233"/>
      <c r="L184" s="237"/>
      <c r="M184" s="238"/>
      <c r="N184" s="239"/>
      <c r="O184" s="239"/>
      <c r="P184" s="239"/>
      <c r="Q184" s="239"/>
      <c r="R184" s="239"/>
      <c r="S184" s="239"/>
      <c r="T184" s="24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1" t="s">
        <v>149</v>
      </c>
      <c r="AU184" s="241" t="s">
        <v>143</v>
      </c>
      <c r="AV184" s="14" t="s">
        <v>83</v>
      </c>
      <c r="AW184" s="14" t="s">
        <v>36</v>
      </c>
      <c r="AX184" s="14" t="s">
        <v>75</v>
      </c>
      <c r="AY184" s="241" t="s">
        <v>134</v>
      </c>
    </row>
    <row r="185" s="13" customFormat="1">
      <c r="A185" s="13"/>
      <c r="B185" s="221"/>
      <c r="C185" s="222"/>
      <c r="D185" s="214" t="s">
        <v>149</v>
      </c>
      <c r="E185" s="223" t="s">
        <v>19</v>
      </c>
      <c r="F185" s="224" t="s">
        <v>253</v>
      </c>
      <c r="G185" s="222"/>
      <c r="H185" s="225">
        <v>96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1" t="s">
        <v>149</v>
      </c>
      <c r="AU185" s="231" t="s">
        <v>143</v>
      </c>
      <c r="AV185" s="13" t="s">
        <v>143</v>
      </c>
      <c r="AW185" s="13" t="s">
        <v>36</v>
      </c>
      <c r="AX185" s="13" t="s">
        <v>83</v>
      </c>
      <c r="AY185" s="231" t="s">
        <v>134</v>
      </c>
    </row>
    <row r="186" s="2" customFormat="1" ht="16.5" customHeight="1">
      <c r="A186" s="39"/>
      <c r="B186" s="40"/>
      <c r="C186" s="201" t="s">
        <v>259</v>
      </c>
      <c r="D186" s="201" t="s">
        <v>137</v>
      </c>
      <c r="E186" s="202" t="s">
        <v>260</v>
      </c>
      <c r="F186" s="203" t="s">
        <v>261</v>
      </c>
      <c r="G186" s="204" t="s">
        <v>164</v>
      </c>
      <c r="H186" s="205">
        <v>60</v>
      </c>
      <c r="I186" s="206"/>
      <c r="J186" s="207">
        <f>ROUND(I186*H186,2)</f>
        <v>0</v>
      </c>
      <c r="K186" s="203" t="s">
        <v>141</v>
      </c>
      <c r="L186" s="45"/>
      <c r="M186" s="208" t="s">
        <v>19</v>
      </c>
      <c r="N186" s="209" t="s">
        <v>47</v>
      </c>
      <c r="O186" s="85"/>
      <c r="P186" s="210">
        <f>O186*H186</f>
        <v>0</v>
      </c>
      <c r="Q186" s="210">
        <v>0</v>
      </c>
      <c r="R186" s="210">
        <f>Q186*H186</f>
        <v>0</v>
      </c>
      <c r="S186" s="210">
        <v>0</v>
      </c>
      <c r="T186" s="21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2" t="s">
        <v>142</v>
      </c>
      <c r="AT186" s="212" t="s">
        <v>137</v>
      </c>
      <c r="AU186" s="212" t="s">
        <v>143</v>
      </c>
      <c r="AY186" s="18" t="s">
        <v>134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8" t="s">
        <v>143</v>
      </c>
      <c r="BK186" s="213">
        <f>ROUND(I186*H186,2)</f>
        <v>0</v>
      </c>
      <c r="BL186" s="18" t="s">
        <v>142</v>
      </c>
      <c r="BM186" s="212" t="s">
        <v>262</v>
      </c>
    </row>
    <row r="187" s="2" customFormat="1">
      <c r="A187" s="39"/>
      <c r="B187" s="40"/>
      <c r="C187" s="41"/>
      <c r="D187" s="214" t="s">
        <v>145</v>
      </c>
      <c r="E187" s="41"/>
      <c r="F187" s="215" t="s">
        <v>263</v>
      </c>
      <c r="G187" s="41"/>
      <c r="H187" s="41"/>
      <c r="I187" s="216"/>
      <c r="J187" s="41"/>
      <c r="K187" s="41"/>
      <c r="L187" s="45"/>
      <c r="M187" s="217"/>
      <c r="N187" s="218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145</v>
      </c>
      <c r="AU187" s="18" t="s">
        <v>143</v>
      </c>
    </row>
    <row r="188" s="2" customFormat="1">
      <c r="A188" s="39"/>
      <c r="B188" s="40"/>
      <c r="C188" s="41"/>
      <c r="D188" s="219" t="s">
        <v>147</v>
      </c>
      <c r="E188" s="41"/>
      <c r="F188" s="220" t="s">
        <v>264</v>
      </c>
      <c r="G188" s="41"/>
      <c r="H188" s="41"/>
      <c r="I188" s="216"/>
      <c r="J188" s="41"/>
      <c r="K188" s="41"/>
      <c r="L188" s="45"/>
      <c r="M188" s="217"/>
      <c r="N188" s="218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147</v>
      </c>
      <c r="AU188" s="18" t="s">
        <v>143</v>
      </c>
    </row>
    <row r="189" s="14" customFormat="1">
      <c r="A189" s="14"/>
      <c r="B189" s="232"/>
      <c r="C189" s="233"/>
      <c r="D189" s="214" t="s">
        <v>149</v>
      </c>
      <c r="E189" s="234" t="s">
        <v>19</v>
      </c>
      <c r="F189" s="235" t="s">
        <v>265</v>
      </c>
      <c r="G189" s="233"/>
      <c r="H189" s="234" t="s">
        <v>19</v>
      </c>
      <c r="I189" s="236"/>
      <c r="J189" s="233"/>
      <c r="K189" s="233"/>
      <c r="L189" s="237"/>
      <c r="M189" s="238"/>
      <c r="N189" s="239"/>
      <c r="O189" s="239"/>
      <c r="P189" s="239"/>
      <c r="Q189" s="239"/>
      <c r="R189" s="239"/>
      <c r="S189" s="239"/>
      <c r="T189" s="24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1" t="s">
        <v>149</v>
      </c>
      <c r="AU189" s="241" t="s">
        <v>143</v>
      </c>
      <c r="AV189" s="14" t="s">
        <v>83</v>
      </c>
      <c r="AW189" s="14" t="s">
        <v>36</v>
      </c>
      <c r="AX189" s="14" t="s">
        <v>75</v>
      </c>
      <c r="AY189" s="241" t="s">
        <v>134</v>
      </c>
    </row>
    <row r="190" s="13" customFormat="1">
      <c r="A190" s="13"/>
      <c r="B190" s="221"/>
      <c r="C190" s="222"/>
      <c r="D190" s="214" t="s">
        <v>149</v>
      </c>
      <c r="E190" s="223" t="s">
        <v>19</v>
      </c>
      <c r="F190" s="224" t="s">
        <v>266</v>
      </c>
      <c r="G190" s="222"/>
      <c r="H190" s="225">
        <v>60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1" t="s">
        <v>149</v>
      </c>
      <c r="AU190" s="231" t="s">
        <v>143</v>
      </c>
      <c r="AV190" s="13" t="s">
        <v>143</v>
      </c>
      <c r="AW190" s="13" t="s">
        <v>36</v>
      </c>
      <c r="AX190" s="13" t="s">
        <v>83</v>
      </c>
      <c r="AY190" s="231" t="s">
        <v>134</v>
      </c>
    </row>
    <row r="191" s="2" customFormat="1" ht="16.5" customHeight="1">
      <c r="A191" s="39"/>
      <c r="B191" s="40"/>
      <c r="C191" s="201" t="s">
        <v>267</v>
      </c>
      <c r="D191" s="201" t="s">
        <v>137</v>
      </c>
      <c r="E191" s="202" t="s">
        <v>268</v>
      </c>
      <c r="F191" s="203" t="s">
        <v>269</v>
      </c>
      <c r="G191" s="204" t="s">
        <v>202</v>
      </c>
      <c r="H191" s="205">
        <v>292.5</v>
      </c>
      <c r="I191" s="206"/>
      <c r="J191" s="207">
        <f>ROUND(I191*H191,2)</f>
        <v>0</v>
      </c>
      <c r="K191" s="203" t="s">
        <v>141</v>
      </c>
      <c r="L191" s="45"/>
      <c r="M191" s="208" t="s">
        <v>19</v>
      </c>
      <c r="N191" s="209" t="s">
        <v>47</v>
      </c>
      <c r="O191" s="85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2" t="s">
        <v>142</v>
      </c>
      <c r="AT191" s="212" t="s">
        <v>137</v>
      </c>
      <c r="AU191" s="212" t="s">
        <v>143</v>
      </c>
      <c r="AY191" s="18" t="s">
        <v>134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8" t="s">
        <v>143</v>
      </c>
      <c r="BK191" s="213">
        <f>ROUND(I191*H191,2)</f>
        <v>0</v>
      </c>
      <c r="BL191" s="18" t="s">
        <v>142</v>
      </c>
      <c r="BM191" s="212" t="s">
        <v>270</v>
      </c>
    </row>
    <row r="192" s="2" customFormat="1">
      <c r="A192" s="39"/>
      <c r="B192" s="40"/>
      <c r="C192" s="41"/>
      <c r="D192" s="214" t="s">
        <v>145</v>
      </c>
      <c r="E192" s="41"/>
      <c r="F192" s="215" t="s">
        <v>271</v>
      </c>
      <c r="G192" s="41"/>
      <c r="H192" s="41"/>
      <c r="I192" s="216"/>
      <c r="J192" s="41"/>
      <c r="K192" s="41"/>
      <c r="L192" s="45"/>
      <c r="M192" s="217"/>
      <c r="N192" s="218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145</v>
      </c>
      <c r="AU192" s="18" t="s">
        <v>143</v>
      </c>
    </row>
    <row r="193" s="2" customFormat="1">
      <c r="A193" s="39"/>
      <c r="B193" s="40"/>
      <c r="C193" s="41"/>
      <c r="D193" s="219" t="s">
        <v>147</v>
      </c>
      <c r="E193" s="41"/>
      <c r="F193" s="220" t="s">
        <v>272</v>
      </c>
      <c r="G193" s="41"/>
      <c r="H193" s="41"/>
      <c r="I193" s="216"/>
      <c r="J193" s="41"/>
      <c r="K193" s="41"/>
      <c r="L193" s="45"/>
      <c r="M193" s="217"/>
      <c r="N193" s="218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147</v>
      </c>
      <c r="AU193" s="18" t="s">
        <v>143</v>
      </c>
    </row>
    <row r="194" s="13" customFormat="1">
      <c r="A194" s="13"/>
      <c r="B194" s="221"/>
      <c r="C194" s="222"/>
      <c r="D194" s="214" t="s">
        <v>149</v>
      </c>
      <c r="E194" s="223" t="s">
        <v>19</v>
      </c>
      <c r="F194" s="224" t="s">
        <v>273</v>
      </c>
      <c r="G194" s="222"/>
      <c r="H194" s="225">
        <v>292.5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1" t="s">
        <v>149</v>
      </c>
      <c r="AU194" s="231" t="s">
        <v>143</v>
      </c>
      <c r="AV194" s="13" t="s">
        <v>143</v>
      </c>
      <c r="AW194" s="13" t="s">
        <v>36</v>
      </c>
      <c r="AX194" s="13" t="s">
        <v>83</v>
      </c>
      <c r="AY194" s="231" t="s">
        <v>134</v>
      </c>
    </row>
    <row r="195" s="2" customFormat="1" ht="16.5" customHeight="1">
      <c r="A195" s="39"/>
      <c r="B195" s="40"/>
      <c r="C195" s="253" t="s">
        <v>274</v>
      </c>
      <c r="D195" s="253" t="s">
        <v>275</v>
      </c>
      <c r="E195" s="254" t="s">
        <v>276</v>
      </c>
      <c r="F195" s="255" t="s">
        <v>277</v>
      </c>
      <c r="G195" s="256" t="s">
        <v>202</v>
      </c>
      <c r="H195" s="257">
        <v>307.125</v>
      </c>
      <c r="I195" s="258"/>
      <c r="J195" s="259">
        <f>ROUND(I195*H195,2)</f>
        <v>0</v>
      </c>
      <c r="K195" s="255" t="s">
        <v>141</v>
      </c>
      <c r="L195" s="260"/>
      <c r="M195" s="261" t="s">
        <v>19</v>
      </c>
      <c r="N195" s="262" t="s">
        <v>47</v>
      </c>
      <c r="O195" s="85"/>
      <c r="P195" s="210">
        <f>O195*H195</f>
        <v>0</v>
      </c>
      <c r="Q195" s="210">
        <v>3.0000000000000001E-05</v>
      </c>
      <c r="R195" s="210">
        <f>Q195*H195</f>
        <v>0.0092137499999999997</v>
      </c>
      <c r="S195" s="210">
        <v>0</v>
      </c>
      <c r="T195" s="21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2" t="s">
        <v>199</v>
      </c>
      <c r="AT195" s="212" t="s">
        <v>275</v>
      </c>
      <c r="AU195" s="212" t="s">
        <v>143</v>
      </c>
      <c r="AY195" s="18" t="s">
        <v>134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8" t="s">
        <v>143</v>
      </c>
      <c r="BK195" s="213">
        <f>ROUND(I195*H195,2)</f>
        <v>0</v>
      </c>
      <c r="BL195" s="18" t="s">
        <v>142</v>
      </c>
      <c r="BM195" s="212" t="s">
        <v>278</v>
      </c>
    </row>
    <row r="196" s="2" customFormat="1">
      <c r="A196" s="39"/>
      <c r="B196" s="40"/>
      <c r="C196" s="41"/>
      <c r="D196" s="214" t="s">
        <v>145</v>
      </c>
      <c r="E196" s="41"/>
      <c r="F196" s="215" t="s">
        <v>277</v>
      </c>
      <c r="G196" s="41"/>
      <c r="H196" s="41"/>
      <c r="I196" s="216"/>
      <c r="J196" s="41"/>
      <c r="K196" s="41"/>
      <c r="L196" s="45"/>
      <c r="M196" s="217"/>
      <c r="N196" s="218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145</v>
      </c>
      <c r="AU196" s="18" t="s">
        <v>143</v>
      </c>
    </row>
    <row r="197" s="2" customFormat="1">
      <c r="A197" s="39"/>
      <c r="B197" s="40"/>
      <c r="C197" s="41"/>
      <c r="D197" s="219" t="s">
        <v>147</v>
      </c>
      <c r="E197" s="41"/>
      <c r="F197" s="220" t="s">
        <v>279</v>
      </c>
      <c r="G197" s="41"/>
      <c r="H197" s="41"/>
      <c r="I197" s="216"/>
      <c r="J197" s="41"/>
      <c r="K197" s="41"/>
      <c r="L197" s="45"/>
      <c r="M197" s="217"/>
      <c r="N197" s="218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147</v>
      </c>
      <c r="AU197" s="18" t="s">
        <v>143</v>
      </c>
    </row>
    <row r="198" s="13" customFormat="1">
      <c r="A198" s="13"/>
      <c r="B198" s="221"/>
      <c r="C198" s="222"/>
      <c r="D198" s="214" t="s">
        <v>149</v>
      </c>
      <c r="E198" s="222"/>
      <c r="F198" s="224" t="s">
        <v>280</v>
      </c>
      <c r="G198" s="222"/>
      <c r="H198" s="225">
        <v>307.125</v>
      </c>
      <c r="I198" s="226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1" t="s">
        <v>149</v>
      </c>
      <c r="AU198" s="231" t="s">
        <v>143</v>
      </c>
      <c r="AV198" s="13" t="s">
        <v>143</v>
      </c>
      <c r="AW198" s="13" t="s">
        <v>4</v>
      </c>
      <c r="AX198" s="13" t="s">
        <v>83</v>
      </c>
      <c r="AY198" s="231" t="s">
        <v>134</v>
      </c>
    </row>
    <row r="199" s="2" customFormat="1" ht="21.75" customHeight="1">
      <c r="A199" s="39"/>
      <c r="B199" s="40"/>
      <c r="C199" s="201" t="s">
        <v>281</v>
      </c>
      <c r="D199" s="201" t="s">
        <v>137</v>
      </c>
      <c r="E199" s="202" t="s">
        <v>282</v>
      </c>
      <c r="F199" s="203" t="s">
        <v>283</v>
      </c>
      <c r="G199" s="204" t="s">
        <v>284</v>
      </c>
      <c r="H199" s="205">
        <v>1.8240000000000001</v>
      </c>
      <c r="I199" s="206"/>
      <c r="J199" s="207">
        <f>ROUND(I199*H199,2)</f>
        <v>0</v>
      </c>
      <c r="K199" s="203" t="s">
        <v>141</v>
      </c>
      <c r="L199" s="45"/>
      <c r="M199" s="208" t="s">
        <v>19</v>
      </c>
      <c r="N199" s="209" t="s">
        <v>47</v>
      </c>
      <c r="O199" s="85"/>
      <c r="P199" s="210">
        <f>O199*H199</f>
        <v>0</v>
      </c>
      <c r="Q199" s="210">
        <v>2.2563399999999998</v>
      </c>
      <c r="R199" s="210">
        <f>Q199*H199</f>
        <v>4.1155641599999999</v>
      </c>
      <c r="S199" s="210">
        <v>0</v>
      </c>
      <c r="T199" s="21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2" t="s">
        <v>142</v>
      </c>
      <c r="AT199" s="212" t="s">
        <v>137</v>
      </c>
      <c r="AU199" s="212" t="s">
        <v>143</v>
      </c>
      <c r="AY199" s="18" t="s">
        <v>134</v>
      </c>
      <c r="BE199" s="213">
        <f>IF(N199="základní",J199,0)</f>
        <v>0</v>
      </c>
      <c r="BF199" s="213">
        <f>IF(N199="snížená",J199,0)</f>
        <v>0</v>
      </c>
      <c r="BG199" s="213">
        <f>IF(N199="zákl. přenesená",J199,0)</f>
        <v>0</v>
      </c>
      <c r="BH199" s="213">
        <f>IF(N199="sníž. přenesená",J199,0)</f>
        <v>0</v>
      </c>
      <c r="BI199" s="213">
        <f>IF(N199="nulová",J199,0)</f>
        <v>0</v>
      </c>
      <c r="BJ199" s="18" t="s">
        <v>143</v>
      </c>
      <c r="BK199" s="213">
        <f>ROUND(I199*H199,2)</f>
        <v>0</v>
      </c>
      <c r="BL199" s="18" t="s">
        <v>142</v>
      </c>
      <c r="BM199" s="212" t="s">
        <v>285</v>
      </c>
    </row>
    <row r="200" s="2" customFormat="1">
      <c r="A200" s="39"/>
      <c r="B200" s="40"/>
      <c r="C200" s="41"/>
      <c r="D200" s="214" t="s">
        <v>145</v>
      </c>
      <c r="E200" s="41"/>
      <c r="F200" s="215" t="s">
        <v>286</v>
      </c>
      <c r="G200" s="41"/>
      <c r="H200" s="41"/>
      <c r="I200" s="216"/>
      <c r="J200" s="41"/>
      <c r="K200" s="41"/>
      <c r="L200" s="45"/>
      <c r="M200" s="217"/>
      <c r="N200" s="218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145</v>
      </c>
      <c r="AU200" s="18" t="s">
        <v>143</v>
      </c>
    </row>
    <row r="201" s="2" customFormat="1">
      <c r="A201" s="39"/>
      <c r="B201" s="40"/>
      <c r="C201" s="41"/>
      <c r="D201" s="219" t="s">
        <v>147</v>
      </c>
      <c r="E201" s="41"/>
      <c r="F201" s="220" t="s">
        <v>287</v>
      </c>
      <c r="G201" s="41"/>
      <c r="H201" s="41"/>
      <c r="I201" s="216"/>
      <c r="J201" s="41"/>
      <c r="K201" s="41"/>
      <c r="L201" s="45"/>
      <c r="M201" s="217"/>
      <c r="N201" s="218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147</v>
      </c>
      <c r="AU201" s="18" t="s">
        <v>143</v>
      </c>
    </row>
    <row r="202" s="13" customFormat="1">
      <c r="A202" s="13"/>
      <c r="B202" s="221"/>
      <c r="C202" s="222"/>
      <c r="D202" s="214" t="s">
        <v>149</v>
      </c>
      <c r="E202" s="223" t="s">
        <v>19</v>
      </c>
      <c r="F202" s="224" t="s">
        <v>288</v>
      </c>
      <c r="G202" s="222"/>
      <c r="H202" s="225">
        <v>1.8240000000000001</v>
      </c>
      <c r="I202" s="226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1" t="s">
        <v>149</v>
      </c>
      <c r="AU202" s="231" t="s">
        <v>143</v>
      </c>
      <c r="AV202" s="13" t="s">
        <v>143</v>
      </c>
      <c r="AW202" s="13" t="s">
        <v>36</v>
      </c>
      <c r="AX202" s="13" t="s">
        <v>83</v>
      </c>
      <c r="AY202" s="231" t="s">
        <v>134</v>
      </c>
    </row>
    <row r="203" s="2" customFormat="1" ht="16.5" customHeight="1">
      <c r="A203" s="39"/>
      <c r="B203" s="40"/>
      <c r="C203" s="201" t="s">
        <v>289</v>
      </c>
      <c r="D203" s="201" t="s">
        <v>137</v>
      </c>
      <c r="E203" s="202" t="s">
        <v>290</v>
      </c>
      <c r="F203" s="203" t="s">
        <v>291</v>
      </c>
      <c r="G203" s="204" t="s">
        <v>284</v>
      </c>
      <c r="H203" s="205">
        <v>1.8240000000000001</v>
      </c>
      <c r="I203" s="206"/>
      <c r="J203" s="207">
        <f>ROUND(I203*H203,2)</f>
        <v>0</v>
      </c>
      <c r="K203" s="203" t="s">
        <v>141</v>
      </c>
      <c r="L203" s="45"/>
      <c r="M203" s="208" t="s">
        <v>19</v>
      </c>
      <c r="N203" s="209" t="s">
        <v>47</v>
      </c>
      <c r="O203" s="85"/>
      <c r="P203" s="210">
        <f>O203*H203</f>
        <v>0</v>
      </c>
      <c r="Q203" s="210">
        <v>0</v>
      </c>
      <c r="R203" s="210">
        <f>Q203*H203</f>
        <v>0</v>
      </c>
      <c r="S203" s="210">
        <v>0</v>
      </c>
      <c r="T203" s="21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2" t="s">
        <v>142</v>
      </c>
      <c r="AT203" s="212" t="s">
        <v>137</v>
      </c>
      <c r="AU203" s="212" t="s">
        <v>143</v>
      </c>
      <c r="AY203" s="18" t="s">
        <v>134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8" t="s">
        <v>143</v>
      </c>
      <c r="BK203" s="213">
        <f>ROUND(I203*H203,2)</f>
        <v>0</v>
      </c>
      <c r="BL203" s="18" t="s">
        <v>142</v>
      </c>
      <c r="BM203" s="212" t="s">
        <v>292</v>
      </c>
    </row>
    <row r="204" s="2" customFormat="1">
      <c r="A204" s="39"/>
      <c r="B204" s="40"/>
      <c r="C204" s="41"/>
      <c r="D204" s="214" t="s">
        <v>145</v>
      </c>
      <c r="E204" s="41"/>
      <c r="F204" s="215" t="s">
        <v>293</v>
      </c>
      <c r="G204" s="41"/>
      <c r="H204" s="41"/>
      <c r="I204" s="216"/>
      <c r="J204" s="41"/>
      <c r="K204" s="41"/>
      <c r="L204" s="45"/>
      <c r="M204" s="217"/>
      <c r="N204" s="218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145</v>
      </c>
      <c r="AU204" s="18" t="s">
        <v>143</v>
      </c>
    </row>
    <row r="205" s="2" customFormat="1">
      <c r="A205" s="39"/>
      <c r="B205" s="40"/>
      <c r="C205" s="41"/>
      <c r="D205" s="219" t="s">
        <v>147</v>
      </c>
      <c r="E205" s="41"/>
      <c r="F205" s="220" t="s">
        <v>294</v>
      </c>
      <c r="G205" s="41"/>
      <c r="H205" s="41"/>
      <c r="I205" s="216"/>
      <c r="J205" s="41"/>
      <c r="K205" s="41"/>
      <c r="L205" s="45"/>
      <c r="M205" s="217"/>
      <c r="N205" s="218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147</v>
      </c>
      <c r="AU205" s="18" t="s">
        <v>143</v>
      </c>
    </row>
    <row r="206" s="2" customFormat="1" ht="16.5" customHeight="1">
      <c r="A206" s="39"/>
      <c r="B206" s="40"/>
      <c r="C206" s="201" t="s">
        <v>7</v>
      </c>
      <c r="D206" s="201" t="s">
        <v>137</v>
      </c>
      <c r="E206" s="202" t="s">
        <v>295</v>
      </c>
      <c r="F206" s="203" t="s">
        <v>296</v>
      </c>
      <c r="G206" s="204" t="s">
        <v>297</v>
      </c>
      <c r="H206" s="205">
        <v>0.122</v>
      </c>
      <c r="I206" s="206"/>
      <c r="J206" s="207">
        <f>ROUND(I206*H206,2)</f>
        <v>0</v>
      </c>
      <c r="K206" s="203" t="s">
        <v>141</v>
      </c>
      <c r="L206" s="45"/>
      <c r="M206" s="208" t="s">
        <v>19</v>
      </c>
      <c r="N206" s="209" t="s">
        <v>47</v>
      </c>
      <c r="O206" s="85"/>
      <c r="P206" s="210">
        <f>O206*H206</f>
        <v>0</v>
      </c>
      <c r="Q206" s="210">
        <v>1.0627727797</v>
      </c>
      <c r="R206" s="210">
        <f>Q206*H206</f>
        <v>0.1296582791234</v>
      </c>
      <c r="S206" s="210">
        <v>0</v>
      </c>
      <c r="T206" s="21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2" t="s">
        <v>142</v>
      </c>
      <c r="AT206" s="212" t="s">
        <v>137</v>
      </c>
      <c r="AU206" s="212" t="s">
        <v>143</v>
      </c>
      <c r="AY206" s="18" t="s">
        <v>134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18" t="s">
        <v>143</v>
      </c>
      <c r="BK206" s="213">
        <f>ROUND(I206*H206,2)</f>
        <v>0</v>
      </c>
      <c r="BL206" s="18" t="s">
        <v>142</v>
      </c>
      <c r="BM206" s="212" t="s">
        <v>298</v>
      </c>
    </row>
    <row r="207" s="2" customFormat="1">
      <c r="A207" s="39"/>
      <c r="B207" s="40"/>
      <c r="C207" s="41"/>
      <c r="D207" s="214" t="s">
        <v>145</v>
      </c>
      <c r="E207" s="41"/>
      <c r="F207" s="215" t="s">
        <v>299</v>
      </c>
      <c r="G207" s="41"/>
      <c r="H207" s="41"/>
      <c r="I207" s="216"/>
      <c r="J207" s="41"/>
      <c r="K207" s="41"/>
      <c r="L207" s="45"/>
      <c r="M207" s="217"/>
      <c r="N207" s="218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145</v>
      </c>
      <c r="AU207" s="18" t="s">
        <v>143</v>
      </c>
    </row>
    <row r="208" s="2" customFormat="1">
      <c r="A208" s="39"/>
      <c r="B208" s="40"/>
      <c r="C208" s="41"/>
      <c r="D208" s="219" t="s">
        <v>147</v>
      </c>
      <c r="E208" s="41"/>
      <c r="F208" s="220" t="s">
        <v>300</v>
      </c>
      <c r="G208" s="41"/>
      <c r="H208" s="41"/>
      <c r="I208" s="216"/>
      <c r="J208" s="41"/>
      <c r="K208" s="41"/>
      <c r="L208" s="45"/>
      <c r="M208" s="217"/>
      <c r="N208" s="218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147</v>
      </c>
      <c r="AU208" s="18" t="s">
        <v>143</v>
      </c>
    </row>
    <row r="209" s="13" customFormat="1">
      <c r="A209" s="13"/>
      <c r="B209" s="221"/>
      <c r="C209" s="222"/>
      <c r="D209" s="214" t="s">
        <v>149</v>
      </c>
      <c r="E209" s="223" t="s">
        <v>19</v>
      </c>
      <c r="F209" s="224" t="s">
        <v>301</v>
      </c>
      <c r="G209" s="222"/>
      <c r="H209" s="225">
        <v>0.122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1" t="s">
        <v>149</v>
      </c>
      <c r="AU209" s="231" t="s">
        <v>143</v>
      </c>
      <c r="AV209" s="13" t="s">
        <v>143</v>
      </c>
      <c r="AW209" s="13" t="s">
        <v>36</v>
      </c>
      <c r="AX209" s="13" t="s">
        <v>83</v>
      </c>
      <c r="AY209" s="231" t="s">
        <v>134</v>
      </c>
    </row>
    <row r="210" s="2" customFormat="1" ht="16.5" customHeight="1">
      <c r="A210" s="39"/>
      <c r="B210" s="40"/>
      <c r="C210" s="201" t="s">
        <v>302</v>
      </c>
      <c r="D210" s="201" t="s">
        <v>137</v>
      </c>
      <c r="E210" s="202" t="s">
        <v>303</v>
      </c>
      <c r="F210" s="203" t="s">
        <v>304</v>
      </c>
      <c r="G210" s="204" t="s">
        <v>140</v>
      </c>
      <c r="H210" s="205">
        <v>10</v>
      </c>
      <c r="I210" s="206"/>
      <c r="J210" s="207">
        <f>ROUND(I210*H210,2)</f>
        <v>0</v>
      </c>
      <c r="K210" s="203" t="s">
        <v>141</v>
      </c>
      <c r="L210" s="45"/>
      <c r="M210" s="208" t="s">
        <v>19</v>
      </c>
      <c r="N210" s="209" t="s">
        <v>47</v>
      </c>
      <c r="O210" s="85"/>
      <c r="P210" s="210">
        <f>O210*H210</f>
        <v>0</v>
      </c>
      <c r="Q210" s="210">
        <v>0.44170336999999998</v>
      </c>
      <c r="R210" s="210">
        <f>Q210*H210</f>
        <v>4.4170337000000002</v>
      </c>
      <c r="S210" s="210">
        <v>0</v>
      </c>
      <c r="T210" s="21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2" t="s">
        <v>142</v>
      </c>
      <c r="AT210" s="212" t="s">
        <v>137</v>
      </c>
      <c r="AU210" s="212" t="s">
        <v>143</v>
      </c>
      <c r="AY210" s="18" t="s">
        <v>134</v>
      </c>
      <c r="BE210" s="213">
        <f>IF(N210="základní",J210,0)</f>
        <v>0</v>
      </c>
      <c r="BF210" s="213">
        <f>IF(N210="snížená",J210,0)</f>
        <v>0</v>
      </c>
      <c r="BG210" s="213">
        <f>IF(N210="zákl. přenesená",J210,0)</f>
        <v>0</v>
      </c>
      <c r="BH210" s="213">
        <f>IF(N210="sníž. přenesená",J210,0)</f>
        <v>0</v>
      </c>
      <c r="BI210" s="213">
        <f>IF(N210="nulová",J210,0)</f>
        <v>0</v>
      </c>
      <c r="BJ210" s="18" t="s">
        <v>143</v>
      </c>
      <c r="BK210" s="213">
        <f>ROUND(I210*H210,2)</f>
        <v>0</v>
      </c>
      <c r="BL210" s="18" t="s">
        <v>142</v>
      </c>
      <c r="BM210" s="212" t="s">
        <v>305</v>
      </c>
    </row>
    <row r="211" s="2" customFormat="1">
      <c r="A211" s="39"/>
      <c r="B211" s="40"/>
      <c r="C211" s="41"/>
      <c r="D211" s="214" t="s">
        <v>145</v>
      </c>
      <c r="E211" s="41"/>
      <c r="F211" s="215" t="s">
        <v>306</v>
      </c>
      <c r="G211" s="41"/>
      <c r="H211" s="41"/>
      <c r="I211" s="216"/>
      <c r="J211" s="41"/>
      <c r="K211" s="41"/>
      <c r="L211" s="45"/>
      <c r="M211" s="217"/>
      <c r="N211" s="218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145</v>
      </c>
      <c r="AU211" s="18" t="s">
        <v>143</v>
      </c>
    </row>
    <row r="212" s="2" customFormat="1">
      <c r="A212" s="39"/>
      <c r="B212" s="40"/>
      <c r="C212" s="41"/>
      <c r="D212" s="219" t="s">
        <v>147</v>
      </c>
      <c r="E212" s="41"/>
      <c r="F212" s="220" t="s">
        <v>307</v>
      </c>
      <c r="G212" s="41"/>
      <c r="H212" s="41"/>
      <c r="I212" s="216"/>
      <c r="J212" s="41"/>
      <c r="K212" s="41"/>
      <c r="L212" s="45"/>
      <c r="M212" s="217"/>
      <c r="N212" s="218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147</v>
      </c>
      <c r="AU212" s="18" t="s">
        <v>143</v>
      </c>
    </row>
    <row r="213" s="14" customFormat="1">
      <c r="A213" s="14"/>
      <c r="B213" s="232"/>
      <c r="C213" s="233"/>
      <c r="D213" s="214" t="s">
        <v>149</v>
      </c>
      <c r="E213" s="234" t="s">
        <v>19</v>
      </c>
      <c r="F213" s="235" t="s">
        <v>308</v>
      </c>
      <c r="G213" s="233"/>
      <c r="H213" s="234" t="s">
        <v>19</v>
      </c>
      <c r="I213" s="236"/>
      <c r="J213" s="233"/>
      <c r="K213" s="233"/>
      <c r="L213" s="237"/>
      <c r="M213" s="238"/>
      <c r="N213" s="239"/>
      <c r="O213" s="239"/>
      <c r="P213" s="239"/>
      <c r="Q213" s="239"/>
      <c r="R213" s="239"/>
      <c r="S213" s="239"/>
      <c r="T213" s="24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1" t="s">
        <v>149</v>
      </c>
      <c r="AU213" s="241" t="s">
        <v>143</v>
      </c>
      <c r="AV213" s="14" t="s">
        <v>83</v>
      </c>
      <c r="AW213" s="14" t="s">
        <v>36</v>
      </c>
      <c r="AX213" s="14" t="s">
        <v>75</v>
      </c>
      <c r="AY213" s="241" t="s">
        <v>134</v>
      </c>
    </row>
    <row r="214" s="13" customFormat="1">
      <c r="A214" s="13"/>
      <c r="B214" s="221"/>
      <c r="C214" s="222"/>
      <c r="D214" s="214" t="s">
        <v>149</v>
      </c>
      <c r="E214" s="223" t="s">
        <v>19</v>
      </c>
      <c r="F214" s="224" t="s">
        <v>309</v>
      </c>
      <c r="G214" s="222"/>
      <c r="H214" s="225">
        <v>10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1" t="s">
        <v>149</v>
      </c>
      <c r="AU214" s="231" t="s">
        <v>143</v>
      </c>
      <c r="AV214" s="13" t="s">
        <v>143</v>
      </c>
      <c r="AW214" s="13" t="s">
        <v>36</v>
      </c>
      <c r="AX214" s="13" t="s">
        <v>83</v>
      </c>
      <c r="AY214" s="231" t="s">
        <v>134</v>
      </c>
    </row>
    <row r="215" s="2" customFormat="1" ht="16.5" customHeight="1">
      <c r="A215" s="39"/>
      <c r="B215" s="40"/>
      <c r="C215" s="253" t="s">
        <v>310</v>
      </c>
      <c r="D215" s="253" t="s">
        <v>275</v>
      </c>
      <c r="E215" s="254" t="s">
        <v>311</v>
      </c>
      <c r="F215" s="255" t="s">
        <v>312</v>
      </c>
      <c r="G215" s="256" t="s">
        <v>140</v>
      </c>
      <c r="H215" s="257">
        <v>10</v>
      </c>
      <c r="I215" s="258"/>
      <c r="J215" s="259">
        <f>ROUND(I215*H215,2)</f>
        <v>0</v>
      </c>
      <c r="K215" s="255" t="s">
        <v>19</v>
      </c>
      <c r="L215" s="260"/>
      <c r="M215" s="261" t="s">
        <v>19</v>
      </c>
      <c r="N215" s="262" t="s">
        <v>47</v>
      </c>
      <c r="O215" s="85"/>
      <c r="P215" s="210">
        <f>O215*H215</f>
        <v>0</v>
      </c>
      <c r="Q215" s="210">
        <v>0.017000000000000001</v>
      </c>
      <c r="R215" s="210">
        <f>Q215*H215</f>
        <v>0.17000000000000001</v>
      </c>
      <c r="S215" s="210">
        <v>0</v>
      </c>
      <c r="T215" s="21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2" t="s">
        <v>199</v>
      </c>
      <c r="AT215" s="212" t="s">
        <v>275</v>
      </c>
      <c r="AU215" s="212" t="s">
        <v>143</v>
      </c>
      <c r="AY215" s="18" t="s">
        <v>134</v>
      </c>
      <c r="BE215" s="213">
        <f>IF(N215="základní",J215,0)</f>
        <v>0</v>
      </c>
      <c r="BF215" s="213">
        <f>IF(N215="snížená",J215,0)</f>
        <v>0</v>
      </c>
      <c r="BG215" s="213">
        <f>IF(N215="zákl. přenesená",J215,0)</f>
        <v>0</v>
      </c>
      <c r="BH215" s="213">
        <f>IF(N215="sníž. přenesená",J215,0)</f>
        <v>0</v>
      </c>
      <c r="BI215" s="213">
        <f>IF(N215="nulová",J215,0)</f>
        <v>0</v>
      </c>
      <c r="BJ215" s="18" t="s">
        <v>143</v>
      </c>
      <c r="BK215" s="213">
        <f>ROUND(I215*H215,2)</f>
        <v>0</v>
      </c>
      <c r="BL215" s="18" t="s">
        <v>142</v>
      </c>
      <c r="BM215" s="212" t="s">
        <v>313</v>
      </c>
    </row>
    <row r="216" s="2" customFormat="1">
      <c r="A216" s="39"/>
      <c r="B216" s="40"/>
      <c r="C216" s="41"/>
      <c r="D216" s="214" t="s">
        <v>145</v>
      </c>
      <c r="E216" s="41"/>
      <c r="F216" s="215" t="s">
        <v>312</v>
      </c>
      <c r="G216" s="41"/>
      <c r="H216" s="41"/>
      <c r="I216" s="216"/>
      <c r="J216" s="41"/>
      <c r="K216" s="41"/>
      <c r="L216" s="45"/>
      <c r="M216" s="217"/>
      <c r="N216" s="218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145</v>
      </c>
      <c r="AU216" s="18" t="s">
        <v>143</v>
      </c>
    </row>
    <row r="217" s="2" customFormat="1" ht="21.75" customHeight="1">
      <c r="A217" s="39"/>
      <c r="B217" s="40"/>
      <c r="C217" s="201" t="s">
        <v>314</v>
      </c>
      <c r="D217" s="201" t="s">
        <v>137</v>
      </c>
      <c r="E217" s="202" t="s">
        <v>315</v>
      </c>
      <c r="F217" s="203" t="s">
        <v>316</v>
      </c>
      <c r="G217" s="204" t="s">
        <v>140</v>
      </c>
      <c r="H217" s="205">
        <v>10</v>
      </c>
      <c r="I217" s="206"/>
      <c r="J217" s="207">
        <f>ROUND(I217*H217,2)</f>
        <v>0</v>
      </c>
      <c r="K217" s="203" t="s">
        <v>141</v>
      </c>
      <c r="L217" s="45"/>
      <c r="M217" s="208" t="s">
        <v>19</v>
      </c>
      <c r="N217" s="209" t="s">
        <v>47</v>
      </c>
      <c r="O217" s="85"/>
      <c r="P217" s="210">
        <f>O217*H217</f>
        <v>0</v>
      </c>
      <c r="Q217" s="210">
        <v>0.053615999999999997</v>
      </c>
      <c r="R217" s="210">
        <f>Q217*H217</f>
        <v>0.53615999999999997</v>
      </c>
      <c r="S217" s="210">
        <v>0</v>
      </c>
      <c r="T217" s="21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2" t="s">
        <v>142</v>
      </c>
      <c r="AT217" s="212" t="s">
        <v>137</v>
      </c>
      <c r="AU217" s="212" t="s">
        <v>143</v>
      </c>
      <c r="AY217" s="18" t="s">
        <v>134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18" t="s">
        <v>143</v>
      </c>
      <c r="BK217" s="213">
        <f>ROUND(I217*H217,2)</f>
        <v>0</v>
      </c>
      <c r="BL217" s="18" t="s">
        <v>142</v>
      </c>
      <c r="BM217" s="212" t="s">
        <v>317</v>
      </c>
    </row>
    <row r="218" s="2" customFormat="1">
      <c r="A218" s="39"/>
      <c r="B218" s="40"/>
      <c r="C218" s="41"/>
      <c r="D218" s="214" t="s">
        <v>145</v>
      </c>
      <c r="E218" s="41"/>
      <c r="F218" s="215" t="s">
        <v>318</v>
      </c>
      <c r="G218" s="41"/>
      <c r="H218" s="41"/>
      <c r="I218" s="216"/>
      <c r="J218" s="41"/>
      <c r="K218" s="41"/>
      <c r="L218" s="45"/>
      <c r="M218" s="217"/>
      <c r="N218" s="218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145</v>
      </c>
      <c r="AU218" s="18" t="s">
        <v>143</v>
      </c>
    </row>
    <row r="219" s="2" customFormat="1">
      <c r="A219" s="39"/>
      <c r="B219" s="40"/>
      <c r="C219" s="41"/>
      <c r="D219" s="219" t="s">
        <v>147</v>
      </c>
      <c r="E219" s="41"/>
      <c r="F219" s="220" t="s">
        <v>319</v>
      </c>
      <c r="G219" s="41"/>
      <c r="H219" s="41"/>
      <c r="I219" s="216"/>
      <c r="J219" s="41"/>
      <c r="K219" s="41"/>
      <c r="L219" s="45"/>
      <c r="M219" s="217"/>
      <c r="N219" s="218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147</v>
      </c>
      <c r="AU219" s="18" t="s">
        <v>143</v>
      </c>
    </row>
    <row r="220" s="13" customFormat="1">
      <c r="A220" s="13"/>
      <c r="B220" s="221"/>
      <c r="C220" s="222"/>
      <c r="D220" s="214" t="s">
        <v>149</v>
      </c>
      <c r="E220" s="223" t="s">
        <v>19</v>
      </c>
      <c r="F220" s="224" t="s">
        <v>309</v>
      </c>
      <c r="G220" s="222"/>
      <c r="H220" s="225">
        <v>10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1" t="s">
        <v>149</v>
      </c>
      <c r="AU220" s="231" t="s">
        <v>143</v>
      </c>
      <c r="AV220" s="13" t="s">
        <v>143</v>
      </c>
      <c r="AW220" s="13" t="s">
        <v>36</v>
      </c>
      <c r="AX220" s="13" t="s">
        <v>83</v>
      </c>
      <c r="AY220" s="231" t="s">
        <v>134</v>
      </c>
    </row>
    <row r="221" s="2" customFormat="1" ht="16.5" customHeight="1">
      <c r="A221" s="39"/>
      <c r="B221" s="40"/>
      <c r="C221" s="253" t="s">
        <v>320</v>
      </c>
      <c r="D221" s="253" t="s">
        <v>275</v>
      </c>
      <c r="E221" s="254" t="s">
        <v>321</v>
      </c>
      <c r="F221" s="255" t="s">
        <v>322</v>
      </c>
      <c r="G221" s="256" t="s">
        <v>140</v>
      </c>
      <c r="H221" s="257">
        <v>10</v>
      </c>
      <c r="I221" s="258"/>
      <c r="J221" s="259">
        <f>ROUND(I221*H221,2)</f>
        <v>0</v>
      </c>
      <c r="K221" s="255" t="s">
        <v>141</v>
      </c>
      <c r="L221" s="260"/>
      <c r="M221" s="261" t="s">
        <v>19</v>
      </c>
      <c r="N221" s="262" t="s">
        <v>47</v>
      </c>
      <c r="O221" s="85"/>
      <c r="P221" s="210">
        <f>O221*H221</f>
        <v>0</v>
      </c>
      <c r="Q221" s="210">
        <v>0.044999999999999998</v>
      </c>
      <c r="R221" s="210">
        <f>Q221*H221</f>
        <v>0.44999999999999996</v>
      </c>
      <c r="S221" s="210">
        <v>0</v>
      </c>
      <c r="T221" s="21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2" t="s">
        <v>199</v>
      </c>
      <c r="AT221" s="212" t="s">
        <v>275</v>
      </c>
      <c r="AU221" s="212" t="s">
        <v>143</v>
      </c>
      <c r="AY221" s="18" t="s">
        <v>134</v>
      </c>
      <c r="BE221" s="213">
        <f>IF(N221="základní",J221,0)</f>
        <v>0</v>
      </c>
      <c r="BF221" s="213">
        <f>IF(N221="snížená",J221,0)</f>
        <v>0</v>
      </c>
      <c r="BG221" s="213">
        <f>IF(N221="zákl. přenesená",J221,0)</f>
        <v>0</v>
      </c>
      <c r="BH221" s="213">
        <f>IF(N221="sníž. přenesená",J221,0)</f>
        <v>0</v>
      </c>
      <c r="BI221" s="213">
        <f>IF(N221="nulová",J221,0)</f>
        <v>0</v>
      </c>
      <c r="BJ221" s="18" t="s">
        <v>143</v>
      </c>
      <c r="BK221" s="213">
        <f>ROUND(I221*H221,2)</f>
        <v>0</v>
      </c>
      <c r="BL221" s="18" t="s">
        <v>142</v>
      </c>
      <c r="BM221" s="212" t="s">
        <v>323</v>
      </c>
    </row>
    <row r="222" s="2" customFormat="1">
      <c r="A222" s="39"/>
      <c r="B222" s="40"/>
      <c r="C222" s="41"/>
      <c r="D222" s="214" t="s">
        <v>145</v>
      </c>
      <c r="E222" s="41"/>
      <c r="F222" s="215" t="s">
        <v>322</v>
      </c>
      <c r="G222" s="41"/>
      <c r="H222" s="41"/>
      <c r="I222" s="216"/>
      <c r="J222" s="41"/>
      <c r="K222" s="41"/>
      <c r="L222" s="45"/>
      <c r="M222" s="217"/>
      <c r="N222" s="218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145</v>
      </c>
      <c r="AU222" s="18" t="s">
        <v>143</v>
      </c>
    </row>
    <row r="223" s="2" customFormat="1">
      <c r="A223" s="39"/>
      <c r="B223" s="40"/>
      <c r="C223" s="41"/>
      <c r="D223" s="219" t="s">
        <v>147</v>
      </c>
      <c r="E223" s="41"/>
      <c r="F223" s="220" t="s">
        <v>324</v>
      </c>
      <c r="G223" s="41"/>
      <c r="H223" s="41"/>
      <c r="I223" s="216"/>
      <c r="J223" s="41"/>
      <c r="K223" s="41"/>
      <c r="L223" s="45"/>
      <c r="M223" s="217"/>
      <c r="N223" s="218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147</v>
      </c>
      <c r="AU223" s="18" t="s">
        <v>143</v>
      </c>
    </row>
    <row r="224" s="12" customFormat="1" ht="22.8" customHeight="1">
      <c r="A224" s="12"/>
      <c r="B224" s="185"/>
      <c r="C224" s="186"/>
      <c r="D224" s="187" t="s">
        <v>74</v>
      </c>
      <c r="E224" s="199" t="s">
        <v>207</v>
      </c>
      <c r="F224" s="199" t="s">
        <v>325</v>
      </c>
      <c r="G224" s="186"/>
      <c r="H224" s="186"/>
      <c r="I224" s="189"/>
      <c r="J224" s="200">
        <f>BK224</f>
        <v>0</v>
      </c>
      <c r="K224" s="186"/>
      <c r="L224" s="191"/>
      <c r="M224" s="192"/>
      <c r="N224" s="193"/>
      <c r="O224" s="193"/>
      <c r="P224" s="194">
        <f>SUM(P225:P260)</f>
        <v>0</v>
      </c>
      <c r="Q224" s="193"/>
      <c r="R224" s="194">
        <f>SUM(R225:R260)</f>
        <v>0.013351135</v>
      </c>
      <c r="S224" s="193"/>
      <c r="T224" s="195">
        <f>SUM(T225:T260)</f>
        <v>62.93244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6" t="s">
        <v>83</v>
      </c>
      <c r="AT224" s="197" t="s">
        <v>74</v>
      </c>
      <c r="AU224" s="197" t="s">
        <v>83</v>
      </c>
      <c r="AY224" s="196" t="s">
        <v>134</v>
      </c>
      <c r="BK224" s="198">
        <f>SUM(BK225:BK260)</f>
        <v>0</v>
      </c>
    </row>
    <row r="225" s="2" customFormat="1" ht="16.5" customHeight="1">
      <c r="A225" s="39"/>
      <c r="B225" s="40"/>
      <c r="C225" s="201" t="s">
        <v>326</v>
      </c>
      <c r="D225" s="201" t="s">
        <v>137</v>
      </c>
      <c r="E225" s="202" t="s">
        <v>327</v>
      </c>
      <c r="F225" s="203" t="s">
        <v>328</v>
      </c>
      <c r="G225" s="204" t="s">
        <v>202</v>
      </c>
      <c r="H225" s="205">
        <v>29.300000000000001</v>
      </c>
      <c r="I225" s="206"/>
      <c r="J225" s="207">
        <f>ROUND(I225*H225,2)</f>
        <v>0</v>
      </c>
      <c r="K225" s="203" t="s">
        <v>141</v>
      </c>
      <c r="L225" s="45"/>
      <c r="M225" s="208" t="s">
        <v>19</v>
      </c>
      <c r="N225" s="209" t="s">
        <v>47</v>
      </c>
      <c r="O225" s="85"/>
      <c r="P225" s="210">
        <f>O225*H225</f>
        <v>0</v>
      </c>
      <c r="Q225" s="210">
        <v>2.3099999999999999E-05</v>
      </c>
      <c r="R225" s="210">
        <f>Q225*H225</f>
        <v>0.00067683000000000001</v>
      </c>
      <c r="S225" s="210">
        <v>0</v>
      </c>
      <c r="T225" s="21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2" t="s">
        <v>142</v>
      </c>
      <c r="AT225" s="212" t="s">
        <v>137</v>
      </c>
      <c r="AU225" s="212" t="s">
        <v>143</v>
      </c>
      <c r="AY225" s="18" t="s">
        <v>134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18" t="s">
        <v>143</v>
      </c>
      <c r="BK225" s="213">
        <f>ROUND(I225*H225,2)</f>
        <v>0</v>
      </c>
      <c r="BL225" s="18" t="s">
        <v>142</v>
      </c>
      <c r="BM225" s="212" t="s">
        <v>329</v>
      </c>
    </row>
    <row r="226" s="2" customFormat="1">
      <c r="A226" s="39"/>
      <c r="B226" s="40"/>
      <c r="C226" s="41"/>
      <c r="D226" s="214" t="s">
        <v>145</v>
      </c>
      <c r="E226" s="41"/>
      <c r="F226" s="215" t="s">
        <v>330</v>
      </c>
      <c r="G226" s="41"/>
      <c r="H226" s="41"/>
      <c r="I226" s="216"/>
      <c r="J226" s="41"/>
      <c r="K226" s="41"/>
      <c r="L226" s="45"/>
      <c r="M226" s="217"/>
      <c r="N226" s="218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145</v>
      </c>
      <c r="AU226" s="18" t="s">
        <v>143</v>
      </c>
    </row>
    <row r="227" s="2" customFormat="1">
      <c r="A227" s="39"/>
      <c r="B227" s="40"/>
      <c r="C227" s="41"/>
      <c r="D227" s="219" t="s">
        <v>147</v>
      </c>
      <c r="E227" s="41"/>
      <c r="F227" s="220" t="s">
        <v>331</v>
      </c>
      <c r="G227" s="41"/>
      <c r="H227" s="41"/>
      <c r="I227" s="216"/>
      <c r="J227" s="41"/>
      <c r="K227" s="41"/>
      <c r="L227" s="45"/>
      <c r="M227" s="217"/>
      <c r="N227" s="218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147</v>
      </c>
      <c r="AU227" s="18" t="s">
        <v>143</v>
      </c>
    </row>
    <row r="228" s="13" customFormat="1">
      <c r="A228" s="13"/>
      <c r="B228" s="221"/>
      <c r="C228" s="222"/>
      <c r="D228" s="214" t="s">
        <v>149</v>
      </c>
      <c r="E228" s="223" t="s">
        <v>19</v>
      </c>
      <c r="F228" s="224" t="s">
        <v>332</v>
      </c>
      <c r="G228" s="222"/>
      <c r="H228" s="225">
        <v>29.300000000000001</v>
      </c>
      <c r="I228" s="226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1" t="s">
        <v>149</v>
      </c>
      <c r="AU228" s="231" t="s">
        <v>143</v>
      </c>
      <c r="AV228" s="13" t="s">
        <v>143</v>
      </c>
      <c r="AW228" s="13" t="s">
        <v>36</v>
      </c>
      <c r="AX228" s="13" t="s">
        <v>83</v>
      </c>
      <c r="AY228" s="231" t="s">
        <v>134</v>
      </c>
    </row>
    <row r="229" s="2" customFormat="1" ht="16.5" customHeight="1">
      <c r="A229" s="39"/>
      <c r="B229" s="40"/>
      <c r="C229" s="201" t="s">
        <v>333</v>
      </c>
      <c r="D229" s="201" t="s">
        <v>137</v>
      </c>
      <c r="E229" s="202" t="s">
        <v>334</v>
      </c>
      <c r="F229" s="203" t="s">
        <v>335</v>
      </c>
      <c r="G229" s="204" t="s">
        <v>164</v>
      </c>
      <c r="H229" s="205">
        <v>255.083</v>
      </c>
      <c r="I229" s="206"/>
      <c r="J229" s="207">
        <f>ROUND(I229*H229,2)</f>
        <v>0</v>
      </c>
      <c r="K229" s="203" t="s">
        <v>141</v>
      </c>
      <c r="L229" s="45"/>
      <c r="M229" s="208" t="s">
        <v>19</v>
      </c>
      <c r="N229" s="209" t="s">
        <v>47</v>
      </c>
      <c r="O229" s="85"/>
      <c r="P229" s="210">
        <f>O229*H229</f>
        <v>0</v>
      </c>
      <c r="Q229" s="210">
        <v>3.4999999999999997E-05</v>
      </c>
      <c r="R229" s="210">
        <f>Q229*H229</f>
        <v>0.0089279049999999999</v>
      </c>
      <c r="S229" s="210">
        <v>0</v>
      </c>
      <c r="T229" s="21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2" t="s">
        <v>142</v>
      </c>
      <c r="AT229" s="212" t="s">
        <v>137</v>
      </c>
      <c r="AU229" s="212" t="s">
        <v>143</v>
      </c>
      <c r="AY229" s="18" t="s">
        <v>134</v>
      </c>
      <c r="BE229" s="213">
        <f>IF(N229="základní",J229,0)</f>
        <v>0</v>
      </c>
      <c r="BF229" s="213">
        <f>IF(N229="snížená",J229,0)</f>
        <v>0</v>
      </c>
      <c r="BG229" s="213">
        <f>IF(N229="zákl. přenesená",J229,0)</f>
        <v>0</v>
      </c>
      <c r="BH229" s="213">
        <f>IF(N229="sníž. přenesená",J229,0)</f>
        <v>0</v>
      </c>
      <c r="BI229" s="213">
        <f>IF(N229="nulová",J229,0)</f>
        <v>0</v>
      </c>
      <c r="BJ229" s="18" t="s">
        <v>143</v>
      </c>
      <c r="BK229" s="213">
        <f>ROUND(I229*H229,2)</f>
        <v>0</v>
      </c>
      <c r="BL229" s="18" t="s">
        <v>142</v>
      </c>
      <c r="BM229" s="212" t="s">
        <v>336</v>
      </c>
    </row>
    <row r="230" s="2" customFormat="1">
      <c r="A230" s="39"/>
      <c r="B230" s="40"/>
      <c r="C230" s="41"/>
      <c r="D230" s="214" t="s">
        <v>145</v>
      </c>
      <c r="E230" s="41"/>
      <c r="F230" s="215" t="s">
        <v>337</v>
      </c>
      <c r="G230" s="41"/>
      <c r="H230" s="41"/>
      <c r="I230" s="216"/>
      <c r="J230" s="41"/>
      <c r="K230" s="41"/>
      <c r="L230" s="45"/>
      <c r="M230" s="217"/>
      <c r="N230" s="218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145</v>
      </c>
      <c r="AU230" s="18" t="s">
        <v>143</v>
      </c>
    </row>
    <row r="231" s="2" customFormat="1">
      <c r="A231" s="39"/>
      <c r="B231" s="40"/>
      <c r="C231" s="41"/>
      <c r="D231" s="219" t="s">
        <v>147</v>
      </c>
      <c r="E231" s="41"/>
      <c r="F231" s="220" t="s">
        <v>338</v>
      </c>
      <c r="G231" s="41"/>
      <c r="H231" s="41"/>
      <c r="I231" s="216"/>
      <c r="J231" s="41"/>
      <c r="K231" s="41"/>
      <c r="L231" s="45"/>
      <c r="M231" s="217"/>
      <c r="N231" s="218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147</v>
      </c>
      <c r="AU231" s="18" t="s">
        <v>143</v>
      </c>
    </row>
    <row r="232" s="13" customFormat="1">
      <c r="A232" s="13"/>
      <c r="B232" s="221"/>
      <c r="C232" s="222"/>
      <c r="D232" s="214" t="s">
        <v>149</v>
      </c>
      <c r="E232" s="223" t="s">
        <v>19</v>
      </c>
      <c r="F232" s="224" t="s">
        <v>339</v>
      </c>
      <c r="G232" s="222"/>
      <c r="H232" s="225">
        <v>255.083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149</v>
      </c>
      <c r="AU232" s="231" t="s">
        <v>143</v>
      </c>
      <c r="AV232" s="13" t="s">
        <v>143</v>
      </c>
      <c r="AW232" s="13" t="s">
        <v>36</v>
      </c>
      <c r="AX232" s="13" t="s">
        <v>83</v>
      </c>
      <c r="AY232" s="231" t="s">
        <v>134</v>
      </c>
    </row>
    <row r="233" s="2" customFormat="1" ht="16.5" customHeight="1">
      <c r="A233" s="39"/>
      <c r="B233" s="40"/>
      <c r="C233" s="201" t="s">
        <v>340</v>
      </c>
      <c r="D233" s="201" t="s">
        <v>137</v>
      </c>
      <c r="E233" s="202" t="s">
        <v>341</v>
      </c>
      <c r="F233" s="203" t="s">
        <v>342</v>
      </c>
      <c r="G233" s="204" t="s">
        <v>140</v>
      </c>
      <c r="H233" s="205">
        <v>1</v>
      </c>
      <c r="I233" s="206"/>
      <c r="J233" s="207">
        <f>ROUND(I233*H233,2)</f>
        <v>0</v>
      </c>
      <c r="K233" s="203" t="s">
        <v>141</v>
      </c>
      <c r="L233" s="45"/>
      <c r="M233" s="208" t="s">
        <v>19</v>
      </c>
      <c r="N233" s="209" t="s">
        <v>47</v>
      </c>
      <c r="O233" s="85"/>
      <c r="P233" s="210">
        <f>O233*H233</f>
        <v>0</v>
      </c>
      <c r="Q233" s="210">
        <v>0</v>
      </c>
      <c r="R233" s="210">
        <f>Q233*H233</f>
        <v>0</v>
      </c>
      <c r="S233" s="210">
        <v>0</v>
      </c>
      <c r="T233" s="21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2" t="s">
        <v>142</v>
      </c>
      <c r="AT233" s="212" t="s">
        <v>137</v>
      </c>
      <c r="AU233" s="212" t="s">
        <v>143</v>
      </c>
      <c r="AY233" s="18" t="s">
        <v>134</v>
      </c>
      <c r="BE233" s="213">
        <f>IF(N233="základní",J233,0)</f>
        <v>0</v>
      </c>
      <c r="BF233" s="213">
        <f>IF(N233="snížená",J233,0)</f>
        <v>0</v>
      </c>
      <c r="BG233" s="213">
        <f>IF(N233="zákl. přenesená",J233,0)</f>
        <v>0</v>
      </c>
      <c r="BH233" s="213">
        <f>IF(N233="sníž. přenesená",J233,0)</f>
        <v>0</v>
      </c>
      <c r="BI233" s="213">
        <f>IF(N233="nulová",J233,0)</f>
        <v>0</v>
      </c>
      <c r="BJ233" s="18" t="s">
        <v>143</v>
      </c>
      <c r="BK233" s="213">
        <f>ROUND(I233*H233,2)</f>
        <v>0</v>
      </c>
      <c r="BL233" s="18" t="s">
        <v>142</v>
      </c>
      <c r="BM233" s="212" t="s">
        <v>343</v>
      </c>
    </row>
    <row r="234" s="2" customFormat="1">
      <c r="A234" s="39"/>
      <c r="B234" s="40"/>
      <c r="C234" s="41"/>
      <c r="D234" s="214" t="s">
        <v>145</v>
      </c>
      <c r="E234" s="41"/>
      <c r="F234" s="215" t="s">
        <v>344</v>
      </c>
      <c r="G234" s="41"/>
      <c r="H234" s="41"/>
      <c r="I234" s="216"/>
      <c r="J234" s="41"/>
      <c r="K234" s="41"/>
      <c r="L234" s="45"/>
      <c r="M234" s="217"/>
      <c r="N234" s="218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145</v>
      </c>
      <c r="AU234" s="18" t="s">
        <v>143</v>
      </c>
    </row>
    <row r="235" s="2" customFormat="1">
      <c r="A235" s="39"/>
      <c r="B235" s="40"/>
      <c r="C235" s="41"/>
      <c r="D235" s="219" t="s">
        <v>147</v>
      </c>
      <c r="E235" s="41"/>
      <c r="F235" s="220" t="s">
        <v>345</v>
      </c>
      <c r="G235" s="41"/>
      <c r="H235" s="41"/>
      <c r="I235" s="216"/>
      <c r="J235" s="41"/>
      <c r="K235" s="41"/>
      <c r="L235" s="45"/>
      <c r="M235" s="217"/>
      <c r="N235" s="218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147</v>
      </c>
      <c r="AU235" s="18" t="s">
        <v>143</v>
      </c>
    </row>
    <row r="236" s="2" customFormat="1" ht="16.5" customHeight="1">
      <c r="A236" s="39"/>
      <c r="B236" s="40"/>
      <c r="C236" s="253" t="s">
        <v>346</v>
      </c>
      <c r="D236" s="253" t="s">
        <v>275</v>
      </c>
      <c r="E236" s="254" t="s">
        <v>347</v>
      </c>
      <c r="F236" s="255" t="s">
        <v>348</v>
      </c>
      <c r="G236" s="256" t="s">
        <v>140</v>
      </c>
      <c r="H236" s="257">
        <v>1</v>
      </c>
      <c r="I236" s="258"/>
      <c r="J236" s="259">
        <f>ROUND(I236*H236,2)</f>
        <v>0</v>
      </c>
      <c r="K236" s="255" t="s">
        <v>19</v>
      </c>
      <c r="L236" s="260"/>
      <c r="M236" s="261" t="s">
        <v>19</v>
      </c>
      <c r="N236" s="262" t="s">
        <v>47</v>
      </c>
      <c r="O236" s="85"/>
      <c r="P236" s="210">
        <f>O236*H236</f>
        <v>0</v>
      </c>
      <c r="Q236" s="210">
        <v>0.00013999999999999999</v>
      </c>
      <c r="R236" s="210">
        <f>Q236*H236</f>
        <v>0.00013999999999999999</v>
      </c>
      <c r="S236" s="210">
        <v>0</v>
      </c>
      <c r="T236" s="21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2" t="s">
        <v>199</v>
      </c>
      <c r="AT236" s="212" t="s">
        <v>275</v>
      </c>
      <c r="AU236" s="212" t="s">
        <v>143</v>
      </c>
      <c r="AY236" s="18" t="s">
        <v>134</v>
      </c>
      <c r="BE236" s="213">
        <f>IF(N236="základní",J236,0)</f>
        <v>0</v>
      </c>
      <c r="BF236" s="213">
        <f>IF(N236="snížená",J236,0)</f>
        <v>0</v>
      </c>
      <c r="BG236" s="213">
        <f>IF(N236="zákl. přenesená",J236,0)</f>
        <v>0</v>
      </c>
      <c r="BH236" s="213">
        <f>IF(N236="sníž. přenesená",J236,0)</f>
        <v>0</v>
      </c>
      <c r="BI236" s="213">
        <f>IF(N236="nulová",J236,0)</f>
        <v>0</v>
      </c>
      <c r="BJ236" s="18" t="s">
        <v>143</v>
      </c>
      <c r="BK236" s="213">
        <f>ROUND(I236*H236,2)</f>
        <v>0</v>
      </c>
      <c r="BL236" s="18" t="s">
        <v>142</v>
      </c>
      <c r="BM236" s="212" t="s">
        <v>349</v>
      </c>
    </row>
    <row r="237" s="2" customFormat="1">
      <c r="A237" s="39"/>
      <c r="B237" s="40"/>
      <c r="C237" s="41"/>
      <c r="D237" s="214" t="s">
        <v>145</v>
      </c>
      <c r="E237" s="41"/>
      <c r="F237" s="215" t="s">
        <v>350</v>
      </c>
      <c r="G237" s="41"/>
      <c r="H237" s="41"/>
      <c r="I237" s="216"/>
      <c r="J237" s="41"/>
      <c r="K237" s="41"/>
      <c r="L237" s="45"/>
      <c r="M237" s="217"/>
      <c r="N237" s="218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145</v>
      </c>
      <c r="AU237" s="18" t="s">
        <v>143</v>
      </c>
    </row>
    <row r="238" s="2" customFormat="1" ht="16.5" customHeight="1">
      <c r="A238" s="39"/>
      <c r="B238" s="40"/>
      <c r="C238" s="201" t="s">
        <v>351</v>
      </c>
      <c r="D238" s="201" t="s">
        <v>137</v>
      </c>
      <c r="E238" s="202" t="s">
        <v>352</v>
      </c>
      <c r="F238" s="203" t="s">
        <v>353</v>
      </c>
      <c r="G238" s="204" t="s">
        <v>164</v>
      </c>
      <c r="H238" s="205">
        <v>205.75999999999999</v>
      </c>
      <c r="I238" s="206"/>
      <c r="J238" s="207">
        <f>ROUND(I238*H238,2)</f>
        <v>0</v>
      </c>
      <c r="K238" s="203" t="s">
        <v>141</v>
      </c>
      <c r="L238" s="45"/>
      <c r="M238" s="208" t="s">
        <v>19</v>
      </c>
      <c r="N238" s="209" t="s">
        <v>47</v>
      </c>
      <c r="O238" s="85"/>
      <c r="P238" s="210">
        <f>O238*H238</f>
        <v>0</v>
      </c>
      <c r="Q238" s="210">
        <v>0</v>
      </c>
      <c r="R238" s="210">
        <f>Q238*H238</f>
        <v>0</v>
      </c>
      <c r="S238" s="210">
        <v>0.26100000000000001</v>
      </c>
      <c r="T238" s="211">
        <f>S238*H238</f>
        <v>53.703359999999996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2" t="s">
        <v>142</v>
      </c>
      <c r="AT238" s="212" t="s">
        <v>137</v>
      </c>
      <c r="AU238" s="212" t="s">
        <v>143</v>
      </c>
      <c r="AY238" s="18" t="s">
        <v>134</v>
      </c>
      <c r="BE238" s="213">
        <f>IF(N238="základní",J238,0)</f>
        <v>0</v>
      </c>
      <c r="BF238" s="213">
        <f>IF(N238="snížená",J238,0)</f>
        <v>0</v>
      </c>
      <c r="BG238" s="213">
        <f>IF(N238="zákl. přenesená",J238,0)</f>
        <v>0</v>
      </c>
      <c r="BH238" s="213">
        <f>IF(N238="sníž. přenesená",J238,0)</f>
        <v>0</v>
      </c>
      <c r="BI238" s="213">
        <f>IF(N238="nulová",J238,0)</f>
        <v>0</v>
      </c>
      <c r="BJ238" s="18" t="s">
        <v>143</v>
      </c>
      <c r="BK238" s="213">
        <f>ROUND(I238*H238,2)</f>
        <v>0</v>
      </c>
      <c r="BL238" s="18" t="s">
        <v>142</v>
      </c>
      <c r="BM238" s="212" t="s">
        <v>354</v>
      </c>
    </row>
    <row r="239" s="2" customFormat="1">
      <c r="A239" s="39"/>
      <c r="B239" s="40"/>
      <c r="C239" s="41"/>
      <c r="D239" s="214" t="s">
        <v>145</v>
      </c>
      <c r="E239" s="41"/>
      <c r="F239" s="215" t="s">
        <v>355</v>
      </c>
      <c r="G239" s="41"/>
      <c r="H239" s="41"/>
      <c r="I239" s="216"/>
      <c r="J239" s="41"/>
      <c r="K239" s="41"/>
      <c r="L239" s="45"/>
      <c r="M239" s="217"/>
      <c r="N239" s="218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145</v>
      </c>
      <c r="AU239" s="18" t="s">
        <v>143</v>
      </c>
    </row>
    <row r="240" s="2" customFormat="1">
      <c r="A240" s="39"/>
      <c r="B240" s="40"/>
      <c r="C240" s="41"/>
      <c r="D240" s="219" t="s">
        <v>147</v>
      </c>
      <c r="E240" s="41"/>
      <c r="F240" s="220" t="s">
        <v>356</v>
      </c>
      <c r="G240" s="41"/>
      <c r="H240" s="41"/>
      <c r="I240" s="216"/>
      <c r="J240" s="41"/>
      <c r="K240" s="41"/>
      <c r="L240" s="45"/>
      <c r="M240" s="217"/>
      <c r="N240" s="218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147</v>
      </c>
      <c r="AU240" s="18" t="s">
        <v>143</v>
      </c>
    </row>
    <row r="241" s="13" customFormat="1">
      <c r="A241" s="13"/>
      <c r="B241" s="221"/>
      <c r="C241" s="222"/>
      <c r="D241" s="214" t="s">
        <v>149</v>
      </c>
      <c r="E241" s="223" t="s">
        <v>19</v>
      </c>
      <c r="F241" s="224" t="s">
        <v>357</v>
      </c>
      <c r="G241" s="222"/>
      <c r="H241" s="225">
        <v>205.75999999999999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1" t="s">
        <v>149</v>
      </c>
      <c r="AU241" s="231" t="s">
        <v>143</v>
      </c>
      <c r="AV241" s="13" t="s">
        <v>143</v>
      </c>
      <c r="AW241" s="13" t="s">
        <v>36</v>
      </c>
      <c r="AX241" s="13" t="s">
        <v>83</v>
      </c>
      <c r="AY241" s="231" t="s">
        <v>134</v>
      </c>
    </row>
    <row r="242" s="2" customFormat="1" ht="21.75" customHeight="1">
      <c r="A242" s="39"/>
      <c r="B242" s="40"/>
      <c r="C242" s="201" t="s">
        <v>358</v>
      </c>
      <c r="D242" s="201" t="s">
        <v>137</v>
      </c>
      <c r="E242" s="202" t="s">
        <v>359</v>
      </c>
      <c r="F242" s="203" t="s">
        <v>360</v>
      </c>
      <c r="G242" s="204" t="s">
        <v>284</v>
      </c>
      <c r="H242" s="205">
        <v>2.0539999999999998</v>
      </c>
      <c r="I242" s="206"/>
      <c r="J242" s="207">
        <f>ROUND(I242*H242,2)</f>
        <v>0</v>
      </c>
      <c r="K242" s="203" t="s">
        <v>141</v>
      </c>
      <c r="L242" s="45"/>
      <c r="M242" s="208" t="s">
        <v>19</v>
      </c>
      <c r="N242" s="209" t="s">
        <v>47</v>
      </c>
      <c r="O242" s="85"/>
      <c r="P242" s="210">
        <f>O242*H242</f>
        <v>0</v>
      </c>
      <c r="Q242" s="210">
        <v>0</v>
      </c>
      <c r="R242" s="210">
        <f>Q242*H242</f>
        <v>0</v>
      </c>
      <c r="S242" s="210">
        <v>2.2000000000000002</v>
      </c>
      <c r="T242" s="211">
        <f>S242*H242</f>
        <v>4.5187999999999997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2" t="s">
        <v>142</v>
      </c>
      <c r="AT242" s="212" t="s">
        <v>137</v>
      </c>
      <c r="AU242" s="212" t="s">
        <v>143</v>
      </c>
      <c r="AY242" s="18" t="s">
        <v>134</v>
      </c>
      <c r="BE242" s="213">
        <f>IF(N242="základní",J242,0)</f>
        <v>0</v>
      </c>
      <c r="BF242" s="213">
        <f>IF(N242="snížená",J242,0)</f>
        <v>0</v>
      </c>
      <c r="BG242" s="213">
        <f>IF(N242="zákl. přenesená",J242,0)</f>
        <v>0</v>
      </c>
      <c r="BH242" s="213">
        <f>IF(N242="sníž. přenesená",J242,0)</f>
        <v>0</v>
      </c>
      <c r="BI242" s="213">
        <f>IF(N242="nulová",J242,0)</f>
        <v>0</v>
      </c>
      <c r="BJ242" s="18" t="s">
        <v>143</v>
      </c>
      <c r="BK242" s="213">
        <f>ROUND(I242*H242,2)</f>
        <v>0</v>
      </c>
      <c r="BL242" s="18" t="s">
        <v>142</v>
      </c>
      <c r="BM242" s="212" t="s">
        <v>361</v>
      </c>
    </row>
    <row r="243" s="2" customFormat="1">
      <c r="A243" s="39"/>
      <c r="B243" s="40"/>
      <c r="C243" s="41"/>
      <c r="D243" s="214" t="s">
        <v>145</v>
      </c>
      <c r="E243" s="41"/>
      <c r="F243" s="215" t="s">
        <v>362</v>
      </c>
      <c r="G243" s="41"/>
      <c r="H243" s="41"/>
      <c r="I243" s="216"/>
      <c r="J243" s="41"/>
      <c r="K243" s="41"/>
      <c r="L243" s="45"/>
      <c r="M243" s="217"/>
      <c r="N243" s="218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145</v>
      </c>
      <c r="AU243" s="18" t="s">
        <v>143</v>
      </c>
    </row>
    <row r="244" s="2" customFormat="1">
      <c r="A244" s="39"/>
      <c r="B244" s="40"/>
      <c r="C244" s="41"/>
      <c r="D244" s="219" t="s">
        <v>147</v>
      </c>
      <c r="E244" s="41"/>
      <c r="F244" s="220" t="s">
        <v>363</v>
      </c>
      <c r="G244" s="41"/>
      <c r="H244" s="41"/>
      <c r="I244" s="216"/>
      <c r="J244" s="41"/>
      <c r="K244" s="41"/>
      <c r="L244" s="45"/>
      <c r="M244" s="217"/>
      <c r="N244" s="218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147</v>
      </c>
      <c r="AU244" s="18" t="s">
        <v>143</v>
      </c>
    </row>
    <row r="245" s="14" customFormat="1">
      <c r="A245" s="14"/>
      <c r="B245" s="232"/>
      <c r="C245" s="233"/>
      <c r="D245" s="214" t="s">
        <v>149</v>
      </c>
      <c r="E245" s="234" t="s">
        <v>19</v>
      </c>
      <c r="F245" s="235" t="s">
        <v>364</v>
      </c>
      <c r="G245" s="233"/>
      <c r="H245" s="234" t="s">
        <v>19</v>
      </c>
      <c r="I245" s="236"/>
      <c r="J245" s="233"/>
      <c r="K245" s="233"/>
      <c r="L245" s="237"/>
      <c r="M245" s="238"/>
      <c r="N245" s="239"/>
      <c r="O245" s="239"/>
      <c r="P245" s="239"/>
      <c r="Q245" s="239"/>
      <c r="R245" s="239"/>
      <c r="S245" s="239"/>
      <c r="T245" s="24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1" t="s">
        <v>149</v>
      </c>
      <c r="AU245" s="241" t="s">
        <v>143</v>
      </c>
      <c r="AV245" s="14" t="s">
        <v>83</v>
      </c>
      <c r="AW245" s="14" t="s">
        <v>36</v>
      </c>
      <c r="AX245" s="14" t="s">
        <v>75</v>
      </c>
      <c r="AY245" s="241" t="s">
        <v>134</v>
      </c>
    </row>
    <row r="246" s="13" customFormat="1">
      <c r="A246" s="13"/>
      <c r="B246" s="221"/>
      <c r="C246" s="222"/>
      <c r="D246" s="214" t="s">
        <v>149</v>
      </c>
      <c r="E246" s="223" t="s">
        <v>19</v>
      </c>
      <c r="F246" s="224" t="s">
        <v>365</v>
      </c>
      <c r="G246" s="222"/>
      <c r="H246" s="225">
        <v>2.0539999999999998</v>
      </c>
      <c r="I246" s="226"/>
      <c r="J246" s="222"/>
      <c r="K246" s="222"/>
      <c r="L246" s="227"/>
      <c r="M246" s="228"/>
      <c r="N246" s="229"/>
      <c r="O246" s="229"/>
      <c r="P246" s="229"/>
      <c r="Q246" s="229"/>
      <c r="R246" s="229"/>
      <c r="S246" s="229"/>
      <c r="T246" s="23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1" t="s">
        <v>149</v>
      </c>
      <c r="AU246" s="231" t="s">
        <v>143</v>
      </c>
      <c r="AV246" s="13" t="s">
        <v>143</v>
      </c>
      <c r="AW246" s="13" t="s">
        <v>36</v>
      </c>
      <c r="AX246" s="13" t="s">
        <v>83</v>
      </c>
      <c r="AY246" s="231" t="s">
        <v>134</v>
      </c>
    </row>
    <row r="247" s="2" customFormat="1" ht="16.5" customHeight="1">
      <c r="A247" s="39"/>
      <c r="B247" s="40"/>
      <c r="C247" s="201" t="s">
        <v>366</v>
      </c>
      <c r="D247" s="201" t="s">
        <v>137</v>
      </c>
      <c r="E247" s="202" t="s">
        <v>367</v>
      </c>
      <c r="F247" s="203" t="s">
        <v>368</v>
      </c>
      <c r="G247" s="204" t="s">
        <v>164</v>
      </c>
      <c r="H247" s="205">
        <v>11.412000000000001</v>
      </c>
      <c r="I247" s="206"/>
      <c r="J247" s="207">
        <f>ROUND(I247*H247,2)</f>
        <v>0</v>
      </c>
      <c r="K247" s="203" t="s">
        <v>141</v>
      </c>
      <c r="L247" s="45"/>
      <c r="M247" s="208" t="s">
        <v>19</v>
      </c>
      <c r="N247" s="209" t="s">
        <v>47</v>
      </c>
      <c r="O247" s="85"/>
      <c r="P247" s="210">
        <f>O247*H247</f>
        <v>0</v>
      </c>
      <c r="Q247" s="210">
        <v>0</v>
      </c>
      <c r="R247" s="210">
        <f>Q247*H247</f>
        <v>0</v>
      </c>
      <c r="S247" s="210">
        <v>0.089999999999999997</v>
      </c>
      <c r="T247" s="211">
        <f>S247*H247</f>
        <v>1.02708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2" t="s">
        <v>142</v>
      </c>
      <c r="AT247" s="212" t="s">
        <v>137</v>
      </c>
      <c r="AU247" s="212" t="s">
        <v>143</v>
      </c>
      <c r="AY247" s="18" t="s">
        <v>134</v>
      </c>
      <c r="BE247" s="213">
        <f>IF(N247="základní",J247,0)</f>
        <v>0</v>
      </c>
      <c r="BF247" s="213">
        <f>IF(N247="snížená",J247,0)</f>
        <v>0</v>
      </c>
      <c r="BG247" s="213">
        <f>IF(N247="zákl. přenesená",J247,0)</f>
        <v>0</v>
      </c>
      <c r="BH247" s="213">
        <f>IF(N247="sníž. přenesená",J247,0)</f>
        <v>0</v>
      </c>
      <c r="BI247" s="213">
        <f>IF(N247="nulová",J247,0)</f>
        <v>0</v>
      </c>
      <c r="BJ247" s="18" t="s">
        <v>143</v>
      </c>
      <c r="BK247" s="213">
        <f>ROUND(I247*H247,2)</f>
        <v>0</v>
      </c>
      <c r="BL247" s="18" t="s">
        <v>142</v>
      </c>
      <c r="BM247" s="212" t="s">
        <v>369</v>
      </c>
    </row>
    <row r="248" s="2" customFormat="1">
      <c r="A248" s="39"/>
      <c r="B248" s="40"/>
      <c r="C248" s="41"/>
      <c r="D248" s="214" t="s">
        <v>145</v>
      </c>
      <c r="E248" s="41"/>
      <c r="F248" s="215" t="s">
        <v>370</v>
      </c>
      <c r="G248" s="41"/>
      <c r="H248" s="41"/>
      <c r="I248" s="216"/>
      <c r="J248" s="41"/>
      <c r="K248" s="41"/>
      <c r="L248" s="45"/>
      <c r="M248" s="217"/>
      <c r="N248" s="218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145</v>
      </c>
      <c r="AU248" s="18" t="s">
        <v>143</v>
      </c>
    </row>
    <row r="249" s="2" customFormat="1">
      <c r="A249" s="39"/>
      <c r="B249" s="40"/>
      <c r="C249" s="41"/>
      <c r="D249" s="219" t="s">
        <v>147</v>
      </c>
      <c r="E249" s="41"/>
      <c r="F249" s="220" t="s">
        <v>371</v>
      </c>
      <c r="G249" s="41"/>
      <c r="H249" s="41"/>
      <c r="I249" s="216"/>
      <c r="J249" s="41"/>
      <c r="K249" s="41"/>
      <c r="L249" s="45"/>
      <c r="M249" s="217"/>
      <c r="N249" s="218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147</v>
      </c>
      <c r="AU249" s="18" t="s">
        <v>143</v>
      </c>
    </row>
    <row r="250" s="14" customFormat="1">
      <c r="A250" s="14"/>
      <c r="B250" s="232"/>
      <c r="C250" s="233"/>
      <c r="D250" s="214" t="s">
        <v>149</v>
      </c>
      <c r="E250" s="234" t="s">
        <v>19</v>
      </c>
      <c r="F250" s="235" t="s">
        <v>372</v>
      </c>
      <c r="G250" s="233"/>
      <c r="H250" s="234" t="s">
        <v>19</v>
      </c>
      <c r="I250" s="236"/>
      <c r="J250" s="233"/>
      <c r="K250" s="233"/>
      <c r="L250" s="237"/>
      <c r="M250" s="238"/>
      <c r="N250" s="239"/>
      <c r="O250" s="239"/>
      <c r="P250" s="239"/>
      <c r="Q250" s="239"/>
      <c r="R250" s="239"/>
      <c r="S250" s="239"/>
      <c r="T250" s="24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1" t="s">
        <v>149</v>
      </c>
      <c r="AU250" s="241" t="s">
        <v>143</v>
      </c>
      <c r="AV250" s="14" t="s">
        <v>83</v>
      </c>
      <c r="AW250" s="14" t="s">
        <v>36</v>
      </c>
      <c r="AX250" s="14" t="s">
        <v>75</v>
      </c>
      <c r="AY250" s="241" t="s">
        <v>134</v>
      </c>
    </row>
    <row r="251" s="13" customFormat="1">
      <c r="A251" s="13"/>
      <c r="B251" s="221"/>
      <c r="C251" s="222"/>
      <c r="D251" s="214" t="s">
        <v>149</v>
      </c>
      <c r="E251" s="223" t="s">
        <v>19</v>
      </c>
      <c r="F251" s="224" t="s">
        <v>373</v>
      </c>
      <c r="G251" s="222"/>
      <c r="H251" s="225">
        <v>11.412000000000001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1" t="s">
        <v>149</v>
      </c>
      <c r="AU251" s="231" t="s">
        <v>143</v>
      </c>
      <c r="AV251" s="13" t="s">
        <v>143</v>
      </c>
      <c r="AW251" s="13" t="s">
        <v>36</v>
      </c>
      <c r="AX251" s="13" t="s">
        <v>83</v>
      </c>
      <c r="AY251" s="231" t="s">
        <v>134</v>
      </c>
    </row>
    <row r="252" s="2" customFormat="1" ht="16.5" customHeight="1">
      <c r="A252" s="39"/>
      <c r="B252" s="40"/>
      <c r="C252" s="201" t="s">
        <v>374</v>
      </c>
      <c r="D252" s="201" t="s">
        <v>137</v>
      </c>
      <c r="E252" s="202" t="s">
        <v>375</v>
      </c>
      <c r="F252" s="203" t="s">
        <v>376</v>
      </c>
      <c r="G252" s="204" t="s">
        <v>164</v>
      </c>
      <c r="H252" s="205">
        <v>48</v>
      </c>
      <c r="I252" s="206"/>
      <c r="J252" s="207">
        <f>ROUND(I252*H252,2)</f>
        <v>0</v>
      </c>
      <c r="K252" s="203" t="s">
        <v>141</v>
      </c>
      <c r="L252" s="45"/>
      <c r="M252" s="208" t="s">
        <v>19</v>
      </c>
      <c r="N252" s="209" t="s">
        <v>47</v>
      </c>
      <c r="O252" s="85"/>
      <c r="P252" s="210">
        <f>O252*H252</f>
        <v>0</v>
      </c>
      <c r="Q252" s="210">
        <v>0</v>
      </c>
      <c r="R252" s="210">
        <f>Q252*H252</f>
        <v>0</v>
      </c>
      <c r="S252" s="210">
        <v>0.075999999999999998</v>
      </c>
      <c r="T252" s="211">
        <f>S252*H252</f>
        <v>3.6479999999999997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2" t="s">
        <v>142</v>
      </c>
      <c r="AT252" s="212" t="s">
        <v>137</v>
      </c>
      <c r="AU252" s="212" t="s">
        <v>143</v>
      </c>
      <c r="AY252" s="18" t="s">
        <v>134</v>
      </c>
      <c r="BE252" s="213">
        <f>IF(N252="základní",J252,0)</f>
        <v>0</v>
      </c>
      <c r="BF252" s="213">
        <f>IF(N252="snížená",J252,0)</f>
        <v>0</v>
      </c>
      <c r="BG252" s="213">
        <f>IF(N252="zákl. přenesená",J252,0)</f>
        <v>0</v>
      </c>
      <c r="BH252" s="213">
        <f>IF(N252="sníž. přenesená",J252,0)</f>
        <v>0</v>
      </c>
      <c r="BI252" s="213">
        <f>IF(N252="nulová",J252,0)</f>
        <v>0</v>
      </c>
      <c r="BJ252" s="18" t="s">
        <v>143</v>
      </c>
      <c r="BK252" s="213">
        <f>ROUND(I252*H252,2)</f>
        <v>0</v>
      </c>
      <c r="BL252" s="18" t="s">
        <v>142</v>
      </c>
      <c r="BM252" s="212" t="s">
        <v>377</v>
      </c>
    </row>
    <row r="253" s="2" customFormat="1">
      <c r="A253" s="39"/>
      <c r="B253" s="40"/>
      <c r="C253" s="41"/>
      <c r="D253" s="214" t="s">
        <v>145</v>
      </c>
      <c r="E253" s="41"/>
      <c r="F253" s="215" t="s">
        <v>378</v>
      </c>
      <c r="G253" s="41"/>
      <c r="H253" s="41"/>
      <c r="I253" s="216"/>
      <c r="J253" s="41"/>
      <c r="K253" s="41"/>
      <c r="L253" s="45"/>
      <c r="M253" s="217"/>
      <c r="N253" s="218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145</v>
      </c>
      <c r="AU253" s="18" t="s">
        <v>143</v>
      </c>
    </row>
    <row r="254" s="2" customFormat="1">
      <c r="A254" s="39"/>
      <c r="B254" s="40"/>
      <c r="C254" s="41"/>
      <c r="D254" s="219" t="s">
        <v>147</v>
      </c>
      <c r="E254" s="41"/>
      <c r="F254" s="220" t="s">
        <v>379</v>
      </c>
      <c r="G254" s="41"/>
      <c r="H254" s="41"/>
      <c r="I254" s="216"/>
      <c r="J254" s="41"/>
      <c r="K254" s="41"/>
      <c r="L254" s="45"/>
      <c r="M254" s="217"/>
      <c r="N254" s="218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147</v>
      </c>
      <c r="AU254" s="18" t="s">
        <v>143</v>
      </c>
    </row>
    <row r="255" s="14" customFormat="1">
      <c r="A255" s="14"/>
      <c r="B255" s="232"/>
      <c r="C255" s="233"/>
      <c r="D255" s="214" t="s">
        <v>149</v>
      </c>
      <c r="E255" s="234" t="s">
        <v>19</v>
      </c>
      <c r="F255" s="235" t="s">
        <v>380</v>
      </c>
      <c r="G255" s="233"/>
      <c r="H255" s="234" t="s">
        <v>19</v>
      </c>
      <c r="I255" s="236"/>
      <c r="J255" s="233"/>
      <c r="K255" s="233"/>
      <c r="L255" s="237"/>
      <c r="M255" s="238"/>
      <c r="N255" s="239"/>
      <c r="O255" s="239"/>
      <c r="P255" s="239"/>
      <c r="Q255" s="239"/>
      <c r="R255" s="239"/>
      <c r="S255" s="239"/>
      <c r="T255" s="24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1" t="s">
        <v>149</v>
      </c>
      <c r="AU255" s="241" t="s">
        <v>143</v>
      </c>
      <c r="AV255" s="14" t="s">
        <v>83</v>
      </c>
      <c r="AW255" s="14" t="s">
        <v>36</v>
      </c>
      <c r="AX255" s="14" t="s">
        <v>75</v>
      </c>
      <c r="AY255" s="241" t="s">
        <v>134</v>
      </c>
    </row>
    <row r="256" s="13" customFormat="1">
      <c r="A256" s="13"/>
      <c r="B256" s="221"/>
      <c r="C256" s="222"/>
      <c r="D256" s="214" t="s">
        <v>149</v>
      </c>
      <c r="E256" s="223" t="s">
        <v>19</v>
      </c>
      <c r="F256" s="224" t="s">
        <v>381</v>
      </c>
      <c r="G256" s="222"/>
      <c r="H256" s="225">
        <v>48</v>
      </c>
      <c r="I256" s="226"/>
      <c r="J256" s="222"/>
      <c r="K256" s="222"/>
      <c r="L256" s="227"/>
      <c r="M256" s="228"/>
      <c r="N256" s="229"/>
      <c r="O256" s="229"/>
      <c r="P256" s="229"/>
      <c r="Q256" s="229"/>
      <c r="R256" s="229"/>
      <c r="S256" s="229"/>
      <c r="T256" s="23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1" t="s">
        <v>149</v>
      </c>
      <c r="AU256" s="231" t="s">
        <v>143</v>
      </c>
      <c r="AV256" s="13" t="s">
        <v>143</v>
      </c>
      <c r="AW256" s="13" t="s">
        <v>36</v>
      </c>
      <c r="AX256" s="13" t="s">
        <v>83</v>
      </c>
      <c r="AY256" s="231" t="s">
        <v>134</v>
      </c>
    </row>
    <row r="257" s="2" customFormat="1" ht="16.5" customHeight="1">
      <c r="A257" s="39"/>
      <c r="B257" s="40"/>
      <c r="C257" s="201" t="s">
        <v>382</v>
      </c>
      <c r="D257" s="201" t="s">
        <v>137</v>
      </c>
      <c r="E257" s="202" t="s">
        <v>383</v>
      </c>
      <c r="F257" s="203" t="s">
        <v>384</v>
      </c>
      <c r="G257" s="204" t="s">
        <v>202</v>
      </c>
      <c r="H257" s="205">
        <v>3.2000000000000002</v>
      </c>
      <c r="I257" s="206"/>
      <c r="J257" s="207">
        <f>ROUND(I257*H257,2)</f>
        <v>0</v>
      </c>
      <c r="K257" s="203" t="s">
        <v>141</v>
      </c>
      <c r="L257" s="45"/>
      <c r="M257" s="208" t="s">
        <v>19</v>
      </c>
      <c r="N257" s="209" t="s">
        <v>47</v>
      </c>
      <c r="O257" s="85"/>
      <c r="P257" s="210">
        <f>O257*H257</f>
        <v>0</v>
      </c>
      <c r="Q257" s="210">
        <v>0.001127</v>
      </c>
      <c r="R257" s="210">
        <f>Q257*H257</f>
        <v>0.0036064000000000001</v>
      </c>
      <c r="S257" s="210">
        <v>0.010999999999999999</v>
      </c>
      <c r="T257" s="211">
        <f>S257*H257</f>
        <v>0.035200000000000002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2" t="s">
        <v>142</v>
      </c>
      <c r="AT257" s="212" t="s">
        <v>137</v>
      </c>
      <c r="AU257" s="212" t="s">
        <v>143</v>
      </c>
      <c r="AY257" s="18" t="s">
        <v>134</v>
      </c>
      <c r="BE257" s="213">
        <f>IF(N257="základní",J257,0)</f>
        <v>0</v>
      </c>
      <c r="BF257" s="213">
        <f>IF(N257="snížená",J257,0)</f>
        <v>0</v>
      </c>
      <c r="BG257" s="213">
        <f>IF(N257="zákl. přenesená",J257,0)</f>
        <v>0</v>
      </c>
      <c r="BH257" s="213">
        <f>IF(N257="sníž. přenesená",J257,0)</f>
        <v>0</v>
      </c>
      <c r="BI257" s="213">
        <f>IF(N257="nulová",J257,0)</f>
        <v>0</v>
      </c>
      <c r="BJ257" s="18" t="s">
        <v>143</v>
      </c>
      <c r="BK257" s="213">
        <f>ROUND(I257*H257,2)</f>
        <v>0</v>
      </c>
      <c r="BL257" s="18" t="s">
        <v>142</v>
      </c>
      <c r="BM257" s="212" t="s">
        <v>385</v>
      </c>
    </row>
    <row r="258" s="2" customFormat="1">
      <c r="A258" s="39"/>
      <c r="B258" s="40"/>
      <c r="C258" s="41"/>
      <c r="D258" s="214" t="s">
        <v>145</v>
      </c>
      <c r="E258" s="41"/>
      <c r="F258" s="215" t="s">
        <v>386</v>
      </c>
      <c r="G258" s="41"/>
      <c r="H258" s="41"/>
      <c r="I258" s="216"/>
      <c r="J258" s="41"/>
      <c r="K258" s="41"/>
      <c r="L258" s="45"/>
      <c r="M258" s="217"/>
      <c r="N258" s="218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145</v>
      </c>
      <c r="AU258" s="18" t="s">
        <v>143</v>
      </c>
    </row>
    <row r="259" s="2" customFormat="1">
      <c r="A259" s="39"/>
      <c r="B259" s="40"/>
      <c r="C259" s="41"/>
      <c r="D259" s="219" t="s">
        <v>147</v>
      </c>
      <c r="E259" s="41"/>
      <c r="F259" s="220" t="s">
        <v>387</v>
      </c>
      <c r="G259" s="41"/>
      <c r="H259" s="41"/>
      <c r="I259" s="216"/>
      <c r="J259" s="41"/>
      <c r="K259" s="41"/>
      <c r="L259" s="45"/>
      <c r="M259" s="217"/>
      <c r="N259" s="218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147</v>
      </c>
      <c r="AU259" s="18" t="s">
        <v>143</v>
      </c>
    </row>
    <row r="260" s="13" customFormat="1">
      <c r="A260" s="13"/>
      <c r="B260" s="221"/>
      <c r="C260" s="222"/>
      <c r="D260" s="214" t="s">
        <v>149</v>
      </c>
      <c r="E260" s="223" t="s">
        <v>19</v>
      </c>
      <c r="F260" s="224" t="s">
        <v>388</v>
      </c>
      <c r="G260" s="222"/>
      <c r="H260" s="225">
        <v>3.2000000000000002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1" t="s">
        <v>149</v>
      </c>
      <c r="AU260" s="231" t="s">
        <v>143</v>
      </c>
      <c r="AV260" s="13" t="s">
        <v>143</v>
      </c>
      <c r="AW260" s="13" t="s">
        <v>36</v>
      </c>
      <c r="AX260" s="13" t="s">
        <v>83</v>
      </c>
      <c r="AY260" s="231" t="s">
        <v>134</v>
      </c>
    </row>
    <row r="261" s="12" customFormat="1" ht="22.8" customHeight="1">
      <c r="A261" s="12"/>
      <c r="B261" s="185"/>
      <c r="C261" s="186"/>
      <c r="D261" s="187" t="s">
        <v>74</v>
      </c>
      <c r="E261" s="199" t="s">
        <v>389</v>
      </c>
      <c r="F261" s="199" t="s">
        <v>390</v>
      </c>
      <c r="G261" s="186"/>
      <c r="H261" s="186"/>
      <c r="I261" s="189"/>
      <c r="J261" s="200">
        <f>BK261</f>
        <v>0</v>
      </c>
      <c r="K261" s="186"/>
      <c r="L261" s="191"/>
      <c r="M261" s="192"/>
      <c r="N261" s="193"/>
      <c r="O261" s="193"/>
      <c r="P261" s="194">
        <f>SUM(P262:P277)</f>
        <v>0</v>
      </c>
      <c r="Q261" s="193"/>
      <c r="R261" s="194">
        <f>SUM(R262:R277)</f>
        <v>0</v>
      </c>
      <c r="S261" s="193"/>
      <c r="T261" s="195">
        <f>SUM(T262:T277)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96" t="s">
        <v>83</v>
      </c>
      <c r="AT261" s="197" t="s">
        <v>74</v>
      </c>
      <c r="AU261" s="197" t="s">
        <v>83</v>
      </c>
      <c r="AY261" s="196" t="s">
        <v>134</v>
      </c>
      <c r="BK261" s="198">
        <f>SUM(BK262:BK277)</f>
        <v>0</v>
      </c>
    </row>
    <row r="262" s="2" customFormat="1" ht="16.5" customHeight="1">
      <c r="A262" s="39"/>
      <c r="B262" s="40"/>
      <c r="C262" s="201" t="s">
        <v>391</v>
      </c>
      <c r="D262" s="201" t="s">
        <v>137</v>
      </c>
      <c r="E262" s="202" t="s">
        <v>392</v>
      </c>
      <c r="F262" s="203" t="s">
        <v>393</v>
      </c>
      <c r="G262" s="204" t="s">
        <v>297</v>
      </c>
      <c r="H262" s="205">
        <v>70.037999999999997</v>
      </c>
      <c r="I262" s="206"/>
      <c r="J262" s="207">
        <f>ROUND(I262*H262,2)</f>
        <v>0</v>
      </c>
      <c r="K262" s="203" t="s">
        <v>141</v>
      </c>
      <c r="L262" s="45"/>
      <c r="M262" s="208" t="s">
        <v>19</v>
      </c>
      <c r="N262" s="209" t="s">
        <v>47</v>
      </c>
      <c r="O262" s="85"/>
      <c r="P262" s="210">
        <f>O262*H262</f>
        <v>0</v>
      </c>
      <c r="Q262" s="210">
        <v>0</v>
      </c>
      <c r="R262" s="210">
        <f>Q262*H262</f>
        <v>0</v>
      </c>
      <c r="S262" s="210">
        <v>0</v>
      </c>
      <c r="T262" s="21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2" t="s">
        <v>142</v>
      </c>
      <c r="AT262" s="212" t="s">
        <v>137</v>
      </c>
      <c r="AU262" s="212" t="s">
        <v>143</v>
      </c>
      <c r="AY262" s="18" t="s">
        <v>134</v>
      </c>
      <c r="BE262" s="213">
        <f>IF(N262="základní",J262,0)</f>
        <v>0</v>
      </c>
      <c r="BF262" s="213">
        <f>IF(N262="snížená",J262,0)</f>
        <v>0</v>
      </c>
      <c r="BG262" s="213">
        <f>IF(N262="zákl. přenesená",J262,0)</f>
        <v>0</v>
      </c>
      <c r="BH262" s="213">
        <f>IF(N262="sníž. přenesená",J262,0)</f>
        <v>0</v>
      </c>
      <c r="BI262" s="213">
        <f>IF(N262="nulová",J262,0)</f>
        <v>0</v>
      </c>
      <c r="BJ262" s="18" t="s">
        <v>143</v>
      </c>
      <c r="BK262" s="213">
        <f>ROUND(I262*H262,2)</f>
        <v>0</v>
      </c>
      <c r="BL262" s="18" t="s">
        <v>142</v>
      </c>
      <c r="BM262" s="212" t="s">
        <v>394</v>
      </c>
    </row>
    <row r="263" s="2" customFormat="1">
      <c r="A263" s="39"/>
      <c r="B263" s="40"/>
      <c r="C263" s="41"/>
      <c r="D263" s="214" t="s">
        <v>145</v>
      </c>
      <c r="E263" s="41"/>
      <c r="F263" s="215" t="s">
        <v>395</v>
      </c>
      <c r="G263" s="41"/>
      <c r="H263" s="41"/>
      <c r="I263" s="216"/>
      <c r="J263" s="41"/>
      <c r="K263" s="41"/>
      <c r="L263" s="45"/>
      <c r="M263" s="217"/>
      <c r="N263" s="218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145</v>
      </c>
      <c r="AU263" s="18" t="s">
        <v>143</v>
      </c>
    </row>
    <row r="264" s="2" customFormat="1">
      <c r="A264" s="39"/>
      <c r="B264" s="40"/>
      <c r="C264" s="41"/>
      <c r="D264" s="219" t="s">
        <v>147</v>
      </c>
      <c r="E264" s="41"/>
      <c r="F264" s="220" t="s">
        <v>396</v>
      </c>
      <c r="G264" s="41"/>
      <c r="H264" s="41"/>
      <c r="I264" s="216"/>
      <c r="J264" s="41"/>
      <c r="K264" s="41"/>
      <c r="L264" s="45"/>
      <c r="M264" s="217"/>
      <c r="N264" s="218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147</v>
      </c>
      <c r="AU264" s="18" t="s">
        <v>143</v>
      </c>
    </row>
    <row r="265" s="2" customFormat="1" ht="21.75" customHeight="1">
      <c r="A265" s="39"/>
      <c r="B265" s="40"/>
      <c r="C265" s="201" t="s">
        <v>397</v>
      </c>
      <c r="D265" s="201" t="s">
        <v>137</v>
      </c>
      <c r="E265" s="202" t="s">
        <v>398</v>
      </c>
      <c r="F265" s="203" t="s">
        <v>399</v>
      </c>
      <c r="G265" s="204" t="s">
        <v>297</v>
      </c>
      <c r="H265" s="205">
        <v>3501.9000000000001</v>
      </c>
      <c r="I265" s="206"/>
      <c r="J265" s="207">
        <f>ROUND(I265*H265,2)</f>
        <v>0</v>
      </c>
      <c r="K265" s="203" t="s">
        <v>141</v>
      </c>
      <c r="L265" s="45"/>
      <c r="M265" s="208" t="s">
        <v>19</v>
      </c>
      <c r="N265" s="209" t="s">
        <v>47</v>
      </c>
      <c r="O265" s="85"/>
      <c r="P265" s="210">
        <f>O265*H265</f>
        <v>0</v>
      </c>
      <c r="Q265" s="210">
        <v>0</v>
      </c>
      <c r="R265" s="210">
        <f>Q265*H265</f>
        <v>0</v>
      </c>
      <c r="S265" s="210">
        <v>0</v>
      </c>
      <c r="T265" s="21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2" t="s">
        <v>142</v>
      </c>
      <c r="AT265" s="212" t="s">
        <v>137</v>
      </c>
      <c r="AU265" s="212" t="s">
        <v>143</v>
      </c>
      <c r="AY265" s="18" t="s">
        <v>134</v>
      </c>
      <c r="BE265" s="213">
        <f>IF(N265="základní",J265,0)</f>
        <v>0</v>
      </c>
      <c r="BF265" s="213">
        <f>IF(N265="snížená",J265,0)</f>
        <v>0</v>
      </c>
      <c r="BG265" s="213">
        <f>IF(N265="zákl. přenesená",J265,0)</f>
        <v>0</v>
      </c>
      <c r="BH265" s="213">
        <f>IF(N265="sníž. přenesená",J265,0)</f>
        <v>0</v>
      </c>
      <c r="BI265" s="213">
        <f>IF(N265="nulová",J265,0)</f>
        <v>0</v>
      </c>
      <c r="BJ265" s="18" t="s">
        <v>143</v>
      </c>
      <c r="BK265" s="213">
        <f>ROUND(I265*H265,2)</f>
        <v>0</v>
      </c>
      <c r="BL265" s="18" t="s">
        <v>142</v>
      </c>
      <c r="BM265" s="212" t="s">
        <v>400</v>
      </c>
    </row>
    <row r="266" s="2" customFormat="1">
      <c r="A266" s="39"/>
      <c r="B266" s="40"/>
      <c r="C266" s="41"/>
      <c r="D266" s="214" t="s">
        <v>145</v>
      </c>
      <c r="E266" s="41"/>
      <c r="F266" s="215" t="s">
        <v>401</v>
      </c>
      <c r="G266" s="41"/>
      <c r="H266" s="41"/>
      <c r="I266" s="216"/>
      <c r="J266" s="41"/>
      <c r="K266" s="41"/>
      <c r="L266" s="45"/>
      <c r="M266" s="217"/>
      <c r="N266" s="218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145</v>
      </c>
      <c r="AU266" s="18" t="s">
        <v>143</v>
      </c>
    </row>
    <row r="267" s="2" customFormat="1">
      <c r="A267" s="39"/>
      <c r="B267" s="40"/>
      <c r="C267" s="41"/>
      <c r="D267" s="219" t="s">
        <v>147</v>
      </c>
      <c r="E267" s="41"/>
      <c r="F267" s="220" t="s">
        <v>402</v>
      </c>
      <c r="G267" s="41"/>
      <c r="H267" s="41"/>
      <c r="I267" s="216"/>
      <c r="J267" s="41"/>
      <c r="K267" s="41"/>
      <c r="L267" s="45"/>
      <c r="M267" s="217"/>
      <c r="N267" s="218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147</v>
      </c>
      <c r="AU267" s="18" t="s">
        <v>143</v>
      </c>
    </row>
    <row r="268" s="13" customFormat="1">
      <c r="A268" s="13"/>
      <c r="B268" s="221"/>
      <c r="C268" s="222"/>
      <c r="D268" s="214" t="s">
        <v>149</v>
      </c>
      <c r="E268" s="222"/>
      <c r="F268" s="224" t="s">
        <v>403</v>
      </c>
      <c r="G268" s="222"/>
      <c r="H268" s="225">
        <v>3501.9000000000001</v>
      </c>
      <c r="I268" s="226"/>
      <c r="J268" s="222"/>
      <c r="K268" s="222"/>
      <c r="L268" s="227"/>
      <c r="M268" s="228"/>
      <c r="N268" s="229"/>
      <c r="O268" s="229"/>
      <c r="P268" s="229"/>
      <c r="Q268" s="229"/>
      <c r="R268" s="229"/>
      <c r="S268" s="229"/>
      <c r="T268" s="23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1" t="s">
        <v>149</v>
      </c>
      <c r="AU268" s="231" t="s">
        <v>143</v>
      </c>
      <c r="AV268" s="13" t="s">
        <v>143</v>
      </c>
      <c r="AW268" s="13" t="s">
        <v>4</v>
      </c>
      <c r="AX268" s="13" t="s">
        <v>83</v>
      </c>
      <c r="AY268" s="231" t="s">
        <v>134</v>
      </c>
    </row>
    <row r="269" s="2" customFormat="1" ht="16.5" customHeight="1">
      <c r="A269" s="39"/>
      <c r="B269" s="40"/>
      <c r="C269" s="201" t="s">
        <v>404</v>
      </c>
      <c r="D269" s="201" t="s">
        <v>137</v>
      </c>
      <c r="E269" s="202" t="s">
        <v>405</v>
      </c>
      <c r="F269" s="203" t="s">
        <v>406</v>
      </c>
      <c r="G269" s="204" t="s">
        <v>297</v>
      </c>
      <c r="H269" s="205">
        <v>70.037999999999997</v>
      </c>
      <c r="I269" s="206"/>
      <c r="J269" s="207">
        <f>ROUND(I269*H269,2)</f>
        <v>0</v>
      </c>
      <c r="K269" s="203" t="s">
        <v>141</v>
      </c>
      <c r="L269" s="45"/>
      <c r="M269" s="208" t="s">
        <v>19</v>
      </c>
      <c r="N269" s="209" t="s">
        <v>47</v>
      </c>
      <c r="O269" s="85"/>
      <c r="P269" s="210">
        <f>O269*H269</f>
        <v>0</v>
      </c>
      <c r="Q269" s="210">
        <v>0</v>
      </c>
      <c r="R269" s="210">
        <f>Q269*H269</f>
        <v>0</v>
      </c>
      <c r="S269" s="210">
        <v>0</v>
      </c>
      <c r="T269" s="21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2" t="s">
        <v>142</v>
      </c>
      <c r="AT269" s="212" t="s">
        <v>137</v>
      </c>
      <c r="AU269" s="212" t="s">
        <v>143</v>
      </c>
      <c r="AY269" s="18" t="s">
        <v>134</v>
      </c>
      <c r="BE269" s="213">
        <f>IF(N269="základní",J269,0)</f>
        <v>0</v>
      </c>
      <c r="BF269" s="213">
        <f>IF(N269="snížená",J269,0)</f>
        <v>0</v>
      </c>
      <c r="BG269" s="213">
        <f>IF(N269="zákl. přenesená",J269,0)</f>
        <v>0</v>
      </c>
      <c r="BH269" s="213">
        <f>IF(N269="sníž. přenesená",J269,0)</f>
        <v>0</v>
      </c>
      <c r="BI269" s="213">
        <f>IF(N269="nulová",J269,0)</f>
        <v>0</v>
      </c>
      <c r="BJ269" s="18" t="s">
        <v>143</v>
      </c>
      <c r="BK269" s="213">
        <f>ROUND(I269*H269,2)</f>
        <v>0</v>
      </c>
      <c r="BL269" s="18" t="s">
        <v>142</v>
      </c>
      <c r="BM269" s="212" t="s">
        <v>407</v>
      </c>
    </row>
    <row r="270" s="2" customFormat="1">
      <c r="A270" s="39"/>
      <c r="B270" s="40"/>
      <c r="C270" s="41"/>
      <c r="D270" s="214" t="s">
        <v>145</v>
      </c>
      <c r="E270" s="41"/>
      <c r="F270" s="215" t="s">
        <v>408</v>
      </c>
      <c r="G270" s="41"/>
      <c r="H270" s="41"/>
      <c r="I270" s="216"/>
      <c r="J270" s="41"/>
      <c r="K270" s="41"/>
      <c r="L270" s="45"/>
      <c r="M270" s="217"/>
      <c r="N270" s="218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145</v>
      </c>
      <c r="AU270" s="18" t="s">
        <v>143</v>
      </c>
    </row>
    <row r="271" s="2" customFormat="1">
      <c r="A271" s="39"/>
      <c r="B271" s="40"/>
      <c r="C271" s="41"/>
      <c r="D271" s="219" t="s">
        <v>147</v>
      </c>
      <c r="E271" s="41"/>
      <c r="F271" s="220" t="s">
        <v>409</v>
      </c>
      <c r="G271" s="41"/>
      <c r="H271" s="41"/>
      <c r="I271" s="216"/>
      <c r="J271" s="41"/>
      <c r="K271" s="41"/>
      <c r="L271" s="45"/>
      <c r="M271" s="217"/>
      <c r="N271" s="218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147</v>
      </c>
      <c r="AU271" s="18" t="s">
        <v>143</v>
      </c>
    </row>
    <row r="272" s="2" customFormat="1" ht="16.5" customHeight="1">
      <c r="A272" s="39"/>
      <c r="B272" s="40"/>
      <c r="C272" s="201" t="s">
        <v>410</v>
      </c>
      <c r="D272" s="201" t="s">
        <v>137</v>
      </c>
      <c r="E272" s="202" t="s">
        <v>411</v>
      </c>
      <c r="F272" s="203" t="s">
        <v>412</v>
      </c>
      <c r="G272" s="204" t="s">
        <v>297</v>
      </c>
      <c r="H272" s="205">
        <v>2101.1399999999999</v>
      </c>
      <c r="I272" s="206"/>
      <c r="J272" s="207">
        <f>ROUND(I272*H272,2)</f>
        <v>0</v>
      </c>
      <c r="K272" s="203" t="s">
        <v>141</v>
      </c>
      <c r="L272" s="45"/>
      <c r="M272" s="208" t="s">
        <v>19</v>
      </c>
      <c r="N272" s="209" t="s">
        <v>47</v>
      </c>
      <c r="O272" s="85"/>
      <c r="P272" s="210">
        <f>O272*H272</f>
        <v>0</v>
      </c>
      <c r="Q272" s="210">
        <v>0</v>
      </c>
      <c r="R272" s="210">
        <f>Q272*H272</f>
        <v>0</v>
      </c>
      <c r="S272" s="210">
        <v>0</v>
      </c>
      <c r="T272" s="21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2" t="s">
        <v>142</v>
      </c>
      <c r="AT272" s="212" t="s">
        <v>137</v>
      </c>
      <c r="AU272" s="212" t="s">
        <v>143</v>
      </c>
      <c r="AY272" s="18" t="s">
        <v>134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18" t="s">
        <v>143</v>
      </c>
      <c r="BK272" s="213">
        <f>ROUND(I272*H272,2)</f>
        <v>0</v>
      </c>
      <c r="BL272" s="18" t="s">
        <v>142</v>
      </c>
      <c r="BM272" s="212" t="s">
        <v>413</v>
      </c>
    </row>
    <row r="273" s="2" customFormat="1">
      <c r="A273" s="39"/>
      <c r="B273" s="40"/>
      <c r="C273" s="41"/>
      <c r="D273" s="214" t="s">
        <v>145</v>
      </c>
      <c r="E273" s="41"/>
      <c r="F273" s="215" t="s">
        <v>414</v>
      </c>
      <c r="G273" s="41"/>
      <c r="H273" s="41"/>
      <c r="I273" s="216"/>
      <c r="J273" s="41"/>
      <c r="K273" s="41"/>
      <c r="L273" s="45"/>
      <c r="M273" s="217"/>
      <c r="N273" s="218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145</v>
      </c>
      <c r="AU273" s="18" t="s">
        <v>143</v>
      </c>
    </row>
    <row r="274" s="2" customFormat="1">
      <c r="A274" s="39"/>
      <c r="B274" s="40"/>
      <c r="C274" s="41"/>
      <c r="D274" s="219" t="s">
        <v>147</v>
      </c>
      <c r="E274" s="41"/>
      <c r="F274" s="220" t="s">
        <v>415</v>
      </c>
      <c r="G274" s="41"/>
      <c r="H274" s="41"/>
      <c r="I274" s="216"/>
      <c r="J274" s="41"/>
      <c r="K274" s="41"/>
      <c r="L274" s="45"/>
      <c r="M274" s="217"/>
      <c r="N274" s="218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147</v>
      </c>
      <c r="AU274" s="18" t="s">
        <v>143</v>
      </c>
    </row>
    <row r="275" s="13" customFormat="1">
      <c r="A275" s="13"/>
      <c r="B275" s="221"/>
      <c r="C275" s="222"/>
      <c r="D275" s="214" t="s">
        <v>149</v>
      </c>
      <c r="E275" s="222"/>
      <c r="F275" s="224" t="s">
        <v>416</v>
      </c>
      <c r="G275" s="222"/>
      <c r="H275" s="225">
        <v>2101.1399999999999</v>
      </c>
      <c r="I275" s="226"/>
      <c r="J275" s="222"/>
      <c r="K275" s="222"/>
      <c r="L275" s="227"/>
      <c r="M275" s="228"/>
      <c r="N275" s="229"/>
      <c r="O275" s="229"/>
      <c r="P275" s="229"/>
      <c r="Q275" s="229"/>
      <c r="R275" s="229"/>
      <c r="S275" s="229"/>
      <c r="T275" s="23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1" t="s">
        <v>149</v>
      </c>
      <c r="AU275" s="231" t="s">
        <v>143</v>
      </c>
      <c r="AV275" s="13" t="s">
        <v>143</v>
      </c>
      <c r="AW275" s="13" t="s">
        <v>4</v>
      </c>
      <c r="AX275" s="13" t="s">
        <v>83</v>
      </c>
      <c r="AY275" s="231" t="s">
        <v>134</v>
      </c>
    </row>
    <row r="276" s="2" customFormat="1" ht="16.5" customHeight="1">
      <c r="A276" s="39"/>
      <c r="B276" s="40"/>
      <c r="C276" s="201" t="s">
        <v>417</v>
      </c>
      <c r="D276" s="201" t="s">
        <v>137</v>
      </c>
      <c r="E276" s="202" t="s">
        <v>418</v>
      </c>
      <c r="F276" s="203" t="s">
        <v>419</v>
      </c>
      <c r="G276" s="204" t="s">
        <v>297</v>
      </c>
      <c r="H276" s="205">
        <v>70.037999999999997</v>
      </c>
      <c r="I276" s="206"/>
      <c r="J276" s="207">
        <f>ROUND(I276*H276,2)</f>
        <v>0</v>
      </c>
      <c r="K276" s="203" t="s">
        <v>420</v>
      </c>
      <c r="L276" s="45"/>
      <c r="M276" s="208" t="s">
        <v>19</v>
      </c>
      <c r="N276" s="209" t="s">
        <v>47</v>
      </c>
      <c r="O276" s="85"/>
      <c r="P276" s="210">
        <f>O276*H276</f>
        <v>0</v>
      </c>
      <c r="Q276" s="210">
        <v>0</v>
      </c>
      <c r="R276" s="210">
        <f>Q276*H276</f>
        <v>0</v>
      </c>
      <c r="S276" s="210">
        <v>0</v>
      </c>
      <c r="T276" s="21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2" t="s">
        <v>142</v>
      </c>
      <c r="AT276" s="212" t="s">
        <v>137</v>
      </c>
      <c r="AU276" s="212" t="s">
        <v>143</v>
      </c>
      <c r="AY276" s="18" t="s">
        <v>134</v>
      </c>
      <c r="BE276" s="213">
        <f>IF(N276="základní",J276,0)</f>
        <v>0</v>
      </c>
      <c r="BF276" s="213">
        <f>IF(N276="snížená",J276,0)</f>
        <v>0</v>
      </c>
      <c r="BG276" s="213">
        <f>IF(N276="zákl. přenesená",J276,0)</f>
        <v>0</v>
      </c>
      <c r="BH276" s="213">
        <f>IF(N276="sníž. přenesená",J276,0)</f>
        <v>0</v>
      </c>
      <c r="BI276" s="213">
        <f>IF(N276="nulová",J276,0)</f>
        <v>0</v>
      </c>
      <c r="BJ276" s="18" t="s">
        <v>143</v>
      </c>
      <c r="BK276" s="213">
        <f>ROUND(I276*H276,2)</f>
        <v>0</v>
      </c>
      <c r="BL276" s="18" t="s">
        <v>142</v>
      </c>
      <c r="BM276" s="212" t="s">
        <v>421</v>
      </c>
    </row>
    <row r="277" s="2" customFormat="1">
      <c r="A277" s="39"/>
      <c r="B277" s="40"/>
      <c r="C277" s="41"/>
      <c r="D277" s="214" t="s">
        <v>145</v>
      </c>
      <c r="E277" s="41"/>
      <c r="F277" s="215" t="s">
        <v>422</v>
      </c>
      <c r="G277" s="41"/>
      <c r="H277" s="41"/>
      <c r="I277" s="216"/>
      <c r="J277" s="41"/>
      <c r="K277" s="41"/>
      <c r="L277" s="45"/>
      <c r="M277" s="217"/>
      <c r="N277" s="218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145</v>
      </c>
      <c r="AU277" s="18" t="s">
        <v>143</v>
      </c>
    </row>
    <row r="278" s="12" customFormat="1" ht="22.8" customHeight="1">
      <c r="A278" s="12"/>
      <c r="B278" s="185"/>
      <c r="C278" s="186"/>
      <c r="D278" s="187" t="s">
        <v>74</v>
      </c>
      <c r="E278" s="199" t="s">
        <v>423</v>
      </c>
      <c r="F278" s="199" t="s">
        <v>424</v>
      </c>
      <c r="G278" s="186"/>
      <c r="H278" s="186"/>
      <c r="I278" s="189"/>
      <c r="J278" s="200">
        <f>BK278</f>
        <v>0</v>
      </c>
      <c r="K278" s="186"/>
      <c r="L278" s="191"/>
      <c r="M278" s="192"/>
      <c r="N278" s="193"/>
      <c r="O278" s="193"/>
      <c r="P278" s="194">
        <f>SUM(P279:P281)</f>
        <v>0</v>
      </c>
      <c r="Q278" s="193"/>
      <c r="R278" s="194">
        <f>SUM(R279:R281)</f>
        <v>0</v>
      </c>
      <c r="S278" s="193"/>
      <c r="T278" s="195">
        <f>SUM(T279:T281)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96" t="s">
        <v>83</v>
      </c>
      <c r="AT278" s="197" t="s">
        <v>74</v>
      </c>
      <c r="AU278" s="197" t="s">
        <v>83</v>
      </c>
      <c r="AY278" s="196" t="s">
        <v>134</v>
      </c>
      <c r="BK278" s="198">
        <f>SUM(BK279:BK281)</f>
        <v>0</v>
      </c>
    </row>
    <row r="279" s="2" customFormat="1" ht="16.5" customHeight="1">
      <c r="A279" s="39"/>
      <c r="B279" s="40"/>
      <c r="C279" s="201" t="s">
        <v>425</v>
      </c>
      <c r="D279" s="201" t="s">
        <v>137</v>
      </c>
      <c r="E279" s="202" t="s">
        <v>426</v>
      </c>
      <c r="F279" s="203" t="s">
        <v>427</v>
      </c>
      <c r="G279" s="204" t="s">
        <v>297</v>
      </c>
      <c r="H279" s="205">
        <v>34.534999999999997</v>
      </c>
      <c r="I279" s="206"/>
      <c r="J279" s="207">
        <f>ROUND(I279*H279,2)</f>
        <v>0</v>
      </c>
      <c r="K279" s="203" t="s">
        <v>141</v>
      </c>
      <c r="L279" s="45"/>
      <c r="M279" s="208" t="s">
        <v>19</v>
      </c>
      <c r="N279" s="209" t="s">
        <v>47</v>
      </c>
      <c r="O279" s="85"/>
      <c r="P279" s="210">
        <f>O279*H279</f>
        <v>0</v>
      </c>
      <c r="Q279" s="210">
        <v>0</v>
      </c>
      <c r="R279" s="210">
        <f>Q279*H279</f>
        <v>0</v>
      </c>
      <c r="S279" s="210">
        <v>0</v>
      </c>
      <c r="T279" s="21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2" t="s">
        <v>142</v>
      </c>
      <c r="AT279" s="212" t="s">
        <v>137</v>
      </c>
      <c r="AU279" s="212" t="s">
        <v>143</v>
      </c>
      <c r="AY279" s="18" t="s">
        <v>134</v>
      </c>
      <c r="BE279" s="213">
        <f>IF(N279="základní",J279,0)</f>
        <v>0</v>
      </c>
      <c r="BF279" s="213">
        <f>IF(N279="snížená",J279,0)</f>
        <v>0</v>
      </c>
      <c r="BG279" s="213">
        <f>IF(N279="zákl. přenesená",J279,0)</f>
        <v>0</v>
      </c>
      <c r="BH279" s="213">
        <f>IF(N279="sníž. přenesená",J279,0)</f>
        <v>0</v>
      </c>
      <c r="BI279" s="213">
        <f>IF(N279="nulová",J279,0)</f>
        <v>0</v>
      </c>
      <c r="BJ279" s="18" t="s">
        <v>143</v>
      </c>
      <c r="BK279" s="213">
        <f>ROUND(I279*H279,2)</f>
        <v>0</v>
      </c>
      <c r="BL279" s="18" t="s">
        <v>142</v>
      </c>
      <c r="BM279" s="212" t="s">
        <v>428</v>
      </c>
    </row>
    <row r="280" s="2" customFormat="1">
      <c r="A280" s="39"/>
      <c r="B280" s="40"/>
      <c r="C280" s="41"/>
      <c r="D280" s="214" t="s">
        <v>145</v>
      </c>
      <c r="E280" s="41"/>
      <c r="F280" s="215" t="s">
        <v>429</v>
      </c>
      <c r="G280" s="41"/>
      <c r="H280" s="41"/>
      <c r="I280" s="216"/>
      <c r="J280" s="41"/>
      <c r="K280" s="41"/>
      <c r="L280" s="45"/>
      <c r="M280" s="217"/>
      <c r="N280" s="218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145</v>
      </c>
      <c r="AU280" s="18" t="s">
        <v>143</v>
      </c>
    </row>
    <row r="281" s="2" customFormat="1">
      <c r="A281" s="39"/>
      <c r="B281" s="40"/>
      <c r="C281" s="41"/>
      <c r="D281" s="219" t="s">
        <v>147</v>
      </c>
      <c r="E281" s="41"/>
      <c r="F281" s="220" t="s">
        <v>430</v>
      </c>
      <c r="G281" s="41"/>
      <c r="H281" s="41"/>
      <c r="I281" s="216"/>
      <c r="J281" s="41"/>
      <c r="K281" s="41"/>
      <c r="L281" s="45"/>
      <c r="M281" s="217"/>
      <c r="N281" s="218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147</v>
      </c>
      <c r="AU281" s="18" t="s">
        <v>143</v>
      </c>
    </row>
    <row r="282" s="12" customFormat="1" ht="25.92" customHeight="1">
      <c r="A282" s="12"/>
      <c r="B282" s="185"/>
      <c r="C282" s="186"/>
      <c r="D282" s="187" t="s">
        <v>74</v>
      </c>
      <c r="E282" s="188" t="s">
        <v>431</v>
      </c>
      <c r="F282" s="188" t="s">
        <v>432</v>
      </c>
      <c r="G282" s="186"/>
      <c r="H282" s="186"/>
      <c r="I282" s="189"/>
      <c r="J282" s="190">
        <f>BK282</f>
        <v>0</v>
      </c>
      <c r="K282" s="186"/>
      <c r="L282" s="191"/>
      <c r="M282" s="192"/>
      <c r="N282" s="193"/>
      <c r="O282" s="193"/>
      <c r="P282" s="194">
        <f>P283+P313+P331+P345+P356+P407+P414+P451+P528+P553+P594+P608+P666+P679+P714+P758+P807+P813</f>
        <v>0</v>
      </c>
      <c r="Q282" s="193"/>
      <c r="R282" s="194">
        <f>R283+R313+R331+R345+R356+R407+R414+R451+R528+R553+R594+R608+R666+R679+R714+R758+R807+R813</f>
        <v>10.482587510409999</v>
      </c>
      <c r="S282" s="193"/>
      <c r="T282" s="195">
        <f>T283+T313+T331+T345+T356+T407+T414+T451+T528+T553+T594+T608+T666+T679+T714+T758+T807+T813</f>
        <v>7.1055829400000006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96" t="s">
        <v>143</v>
      </c>
      <c r="AT282" s="197" t="s">
        <v>74</v>
      </c>
      <c r="AU282" s="197" t="s">
        <v>75</v>
      </c>
      <c r="AY282" s="196" t="s">
        <v>134</v>
      </c>
      <c r="BK282" s="198">
        <f>BK283+BK313+BK331+BK345+BK356+BK407+BK414+BK451+BK528+BK553+BK594+BK608+BK666+BK679+BK714+BK758+BK807+BK813</f>
        <v>0</v>
      </c>
    </row>
    <row r="283" s="12" customFormat="1" ht="22.8" customHeight="1">
      <c r="A283" s="12"/>
      <c r="B283" s="185"/>
      <c r="C283" s="186"/>
      <c r="D283" s="187" t="s">
        <v>74</v>
      </c>
      <c r="E283" s="199" t="s">
        <v>433</v>
      </c>
      <c r="F283" s="199" t="s">
        <v>434</v>
      </c>
      <c r="G283" s="186"/>
      <c r="H283" s="186"/>
      <c r="I283" s="189"/>
      <c r="J283" s="200">
        <f>BK283</f>
        <v>0</v>
      </c>
      <c r="K283" s="186"/>
      <c r="L283" s="191"/>
      <c r="M283" s="192"/>
      <c r="N283" s="193"/>
      <c r="O283" s="193"/>
      <c r="P283" s="194">
        <f>SUM(P284:P312)</f>
        <v>0</v>
      </c>
      <c r="Q283" s="193"/>
      <c r="R283" s="194">
        <f>SUM(R284:R312)</f>
        <v>0.39841102899999997</v>
      </c>
      <c r="S283" s="193"/>
      <c r="T283" s="195">
        <f>SUM(T284:T312)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96" t="s">
        <v>143</v>
      </c>
      <c r="AT283" s="197" t="s">
        <v>74</v>
      </c>
      <c r="AU283" s="197" t="s">
        <v>83</v>
      </c>
      <c r="AY283" s="196" t="s">
        <v>134</v>
      </c>
      <c r="BK283" s="198">
        <f>SUM(BK284:BK312)</f>
        <v>0</v>
      </c>
    </row>
    <row r="284" s="2" customFormat="1" ht="16.5" customHeight="1">
      <c r="A284" s="39"/>
      <c r="B284" s="40"/>
      <c r="C284" s="201" t="s">
        <v>435</v>
      </c>
      <c r="D284" s="201" t="s">
        <v>137</v>
      </c>
      <c r="E284" s="202" t="s">
        <v>436</v>
      </c>
      <c r="F284" s="203" t="s">
        <v>437</v>
      </c>
      <c r="G284" s="204" t="s">
        <v>164</v>
      </c>
      <c r="H284" s="205">
        <v>11.412000000000001</v>
      </c>
      <c r="I284" s="206"/>
      <c r="J284" s="207">
        <f>ROUND(I284*H284,2)</f>
        <v>0</v>
      </c>
      <c r="K284" s="203" t="s">
        <v>141</v>
      </c>
      <c r="L284" s="45"/>
      <c r="M284" s="208" t="s">
        <v>19</v>
      </c>
      <c r="N284" s="209" t="s">
        <v>47</v>
      </c>
      <c r="O284" s="85"/>
      <c r="P284" s="210">
        <f>O284*H284</f>
        <v>0</v>
      </c>
      <c r="Q284" s="210">
        <v>0</v>
      </c>
      <c r="R284" s="210">
        <f>Q284*H284</f>
        <v>0</v>
      </c>
      <c r="S284" s="210">
        <v>0</v>
      </c>
      <c r="T284" s="21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2" t="s">
        <v>259</v>
      </c>
      <c r="AT284" s="212" t="s">
        <v>137</v>
      </c>
      <c r="AU284" s="212" t="s">
        <v>143</v>
      </c>
      <c r="AY284" s="18" t="s">
        <v>134</v>
      </c>
      <c r="BE284" s="213">
        <f>IF(N284="základní",J284,0)</f>
        <v>0</v>
      </c>
      <c r="BF284" s="213">
        <f>IF(N284="snížená",J284,0)</f>
        <v>0</v>
      </c>
      <c r="BG284" s="213">
        <f>IF(N284="zákl. přenesená",J284,0)</f>
        <v>0</v>
      </c>
      <c r="BH284" s="213">
        <f>IF(N284="sníž. přenesená",J284,0)</f>
        <v>0</v>
      </c>
      <c r="BI284" s="213">
        <f>IF(N284="nulová",J284,0)</f>
        <v>0</v>
      </c>
      <c r="BJ284" s="18" t="s">
        <v>143</v>
      </c>
      <c r="BK284" s="213">
        <f>ROUND(I284*H284,2)</f>
        <v>0</v>
      </c>
      <c r="BL284" s="18" t="s">
        <v>259</v>
      </c>
      <c r="BM284" s="212" t="s">
        <v>438</v>
      </c>
    </row>
    <row r="285" s="2" customFormat="1">
      <c r="A285" s="39"/>
      <c r="B285" s="40"/>
      <c r="C285" s="41"/>
      <c r="D285" s="214" t="s">
        <v>145</v>
      </c>
      <c r="E285" s="41"/>
      <c r="F285" s="215" t="s">
        <v>439</v>
      </c>
      <c r="G285" s="41"/>
      <c r="H285" s="41"/>
      <c r="I285" s="216"/>
      <c r="J285" s="41"/>
      <c r="K285" s="41"/>
      <c r="L285" s="45"/>
      <c r="M285" s="217"/>
      <c r="N285" s="218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145</v>
      </c>
      <c r="AU285" s="18" t="s">
        <v>143</v>
      </c>
    </row>
    <row r="286" s="2" customFormat="1">
      <c r="A286" s="39"/>
      <c r="B286" s="40"/>
      <c r="C286" s="41"/>
      <c r="D286" s="219" t="s">
        <v>147</v>
      </c>
      <c r="E286" s="41"/>
      <c r="F286" s="220" t="s">
        <v>440</v>
      </c>
      <c r="G286" s="41"/>
      <c r="H286" s="41"/>
      <c r="I286" s="216"/>
      <c r="J286" s="41"/>
      <c r="K286" s="41"/>
      <c r="L286" s="45"/>
      <c r="M286" s="217"/>
      <c r="N286" s="218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147</v>
      </c>
      <c r="AU286" s="18" t="s">
        <v>143</v>
      </c>
    </row>
    <row r="287" s="14" customFormat="1">
      <c r="A287" s="14"/>
      <c r="B287" s="232"/>
      <c r="C287" s="233"/>
      <c r="D287" s="214" t="s">
        <v>149</v>
      </c>
      <c r="E287" s="234" t="s">
        <v>19</v>
      </c>
      <c r="F287" s="235" t="s">
        <v>441</v>
      </c>
      <c r="G287" s="233"/>
      <c r="H287" s="234" t="s">
        <v>19</v>
      </c>
      <c r="I287" s="236"/>
      <c r="J287" s="233"/>
      <c r="K287" s="233"/>
      <c r="L287" s="237"/>
      <c r="M287" s="238"/>
      <c r="N287" s="239"/>
      <c r="O287" s="239"/>
      <c r="P287" s="239"/>
      <c r="Q287" s="239"/>
      <c r="R287" s="239"/>
      <c r="S287" s="239"/>
      <c r="T287" s="24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1" t="s">
        <v>149</v>
      </c>
      <c r="AU287" s="241" t="s">
        <v>143</v>
      </c>
      <c r="AV287" s="14" t="s">
        <v>83</v>
      </c>
      <c r="AW287" s="14" t="s">
        <v>36</v>
      </c>
      <c r="AX287" s="14" t="s">
        <v>75</v>
      </c>
      <c r="AY287" s="241" t="s">
        <v>134</v>
      </c>
    </row>
    <row r="288" s="13" customFormat="1">
      <c r="A288" s="13"/>
      <c r="B288" s="221"/>
      <c r="C288" s="222"/>
      <c r="D288" s="214" t="s">
        <v>149</v>
      </c>
      <c r="E288" s="223" t="s">
        <v>19</v>
      </c>
      <c r="F288" s="224" t="s">
        <v>373</v>
      </c>
      <c r="G288" s="222"/>
      <c r="H288" s="225">
        <v>11.412000000000001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1" t="s">
        <v>149</v>
      </c>
      <c r="AU288" s="231" t="s">
        <v>143</v>
      </c>
      <c r="AV288" s="13" t="s">
        <v>143</v>
      </c>
      <c r="AW288" s="13" t="s">
        <v>36</v>
      </c>
      <c r="AX288" s="13" t="s">
        <v>83</v>
      </c>
      <c r="AY288" s="231" t="s">
        <v>134</v>
      </c>
    </row>
    <row r="289" s="2" customFormat="1" ht="16.5" customHeight="1">
      <c r="A289" s="39"/>
      <c r="B289" s="40"/>
      <c r="C289" s="253" t="s">
        <v>442</v>
      </c>
      <c r="D289" s="253" t="s">
        <v>275</v>
      </c>
      <c r="E289" s="254" t="s">
        <v>443</v>
      </c>
      <c r="F289" s="255" t="s">
        <v>444</v>
      </c>
      <c r="G289" s="256" t="s">
        <v>297</v>
      </c>
      <c r="H289" s="257">
        <v>0.0040000000000000001</v>
      </c>
      <c r="I289" s="258"/>
      <c r="J289" s="259">
        <f>ROUND(I289*H289,2)</f>
        <v>0</v>
      </c>
      <c r="K289" s="255" t="s">
        <v>141</v>
      </c>
      <c r="L289" s="260"/>
      <c r="M289" s="261" t="s">
        <v>19</v>
      </c>
      <c r="N289" s="262" t="s">
        <v>47</v>
      </c>
      <c r="O289" s="85"/>
      <c r="P289" s="210">
        <f>O289*H289</f>
        <v>0</v>
      </c>
      <c r="Q289" s="210">
        <v>1</v>
      </c>
      <c r="R289" s="210">
        <f>Q289*H289</f>
        <v>0.0040000000000000001</v>
      </c>
      <c r="S289" s="210">
        <v>0</v>
      </c>
      <c r="T289" s="21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2" t="s">
        <v>366</v>
      </c>
      <c r="AT289" s="212" t="s">
        <v>275</v>
      </c>
      <c r="AU289" s="212" t="s">
        <v>143</v>
      </c>
      <c r="AY289" s="18" t="s">
        <v>134</v>
      </c>
      <c r="BE289" s="213">
        <f>IF(N289="základní",J289,0)</f>
        <v>0</v>
      </c>
      <c r="BF289" s="213">
        <f>IF(N289="snížená",J289,0)</f>
        <v>0</v>
      </c>
      <c r="BG289" s="213">
        <f>IF(N289="zákl. přenesená",J289,0)</f>
        <v>0</v>
      </c>
      <c r="BH289" s="213">
        <f>IF(N289="sníž. přenesená",J289,0)</f>
        <v>0</v>
      </c>
      <c r="BI289" s="213">
        <f>IF(N289="nulová",J289,0)</f>
        <v>0</v>
      </c>
      <c r="BJ289" s="18" t="s">
        <v>143</v>
      </c>
      <c r="BK289" s="213">
        <f>ROUND(I289*H289,2)</f>
        <v>0</v>
      </c>
      <c r="BL289" s="18" t="s">
        <v>259</v>
      </c>
      <c r="BM289" s="212" t="s">
        <v>445</v>
      </c>
    </row>
    <row r="290" s="2" customFormat="1">
      <c r="A290" s="39"/>
      <c r="B290" s="40"/>
      <c r="C290" s="41"/>
      <c r="D290" s="214" t="s">
        <v>145</v>
      </c>
      <c r="E290" s="41"/>
      <c r="F290" s="215" t="s">
        <v>444</v>
      </c>
      <c r="G290" s="41"/>
      <c r="H290" s="41"/>
      <c r="I290" s="216"/>
      <c r="J290" s="41"/>
      <c r="K290" s="41"/>
      <c r="L290" s="45"/>
      <c r="M290" s="217"/>
      <c r="N290" s="218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145</v>
      </c>
      <c r="AU290" s="18" t="s">
        <v>143</v>
      </c>
    </row>
    <row r="291" s="2" customFormat="1">
      <c r="A291" s="39"/>
      <c r="B291" s="40"/>
      <c r="C291" s="41"/>
      <c r="D291" s="219" t="s">
        <v>147</v>
      </c>
      <c r="E291" s="41"/>
      <c r="F291" s="220" t="s">
        <v>446</v>
      </c>
      <c r="G291" s="41"/>
      <c r="H291" s="41"/>
      <c r="I291" s="216"/>
      <c r="J291" s="41"/>
      <c r="K291" s="41"/>
      <c r="L291" s="45"/>
      <c r="M291" s="217"/>
      <c r="N291" s="218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147</v>
      </c>
      <c r="AU291" s="18" t="s">
        <v>143</v>
      </c>
    </row>
    <row r="292" s="13" customFormat="1">
      <c r="A292" s="13"/>
      <c r="B292" s="221"/>
      <c r="C292" s="222"/>
      <c r="D292" s="214" t="s">
        <v>149</v>
      </c>
      <c r="E292" s="222"/>
      <c r="F292" s="224" t="s">
        <v>447</v>
      </c>
      <c r="G292" s="222"/>
      <c r="H292" s="225">
        <v>0.0040000000000000001</v>
      </c>
      <c r="I292" s="226"/>
      <c r="J292" s="222"/>
      <c r="K292" s="222"/>
      <c r="L292" s="227"/>
      <c r="M292" s="228"/>
      <c r="N292" s="229"/>
      <c r="O292" s="229"/>
      <c r="P292" s="229"/>
      <c r="Q292" s="229"/>
      <c r="R292" s="229"/>
      <c r="S292" s="229"/>
      <c r="T292" s="23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1" t="s">
        <v>149</v>
      </c>
      <c r="AU292" s="231" t="s">
        <v>143</v>
      </c>
      <c r="AV292" s="13" t="s">
        <v>143</v>
      </c>
      <c r="AW292" s="13" t="s">
        <v>4</v>
      </c>
      <c r="AX292" s="13" t="s">
        <v>83</v>
      </c>
      <c r="AY292" s="231" t="s">
        <v>134</v>
      </c>
    </row>
    <row r="293" s="2" customFormat="1" ht="16.5" customHeight="1">
      <c r="A293" s="39"/>
      <c r="B293" s="40"/>
      <c r="C293" s="201" t="s">
        <v>448</v>
      </c>
      <c r="D293" s="201" t="s">
        <v>137</v>
      </c>
      <c r="E293" s="202" t="s">
        <v>449</v>
      </c>
      <c r="F293" s="203" t="s">
        <v>450</v>
      </c>
      <c r="G293" s="204" t="s">
        <v>164</v>
      </c>
      <c r="H293" s="205">
        <v>11.412000000000001</v>
      </c>
      <c r="I293" s="206"/>
      <c r="J293" s="207">
        <f>ROUND(I293*H293,2)</f>
        <v>0</v>
      </c>
      <c r="K293" s="203" t="s">
        <v>141</v>
      </c>
      <c r="L293" s="45"/>
      <c r="M293" s="208" t="s">
        <v>19</v>
      </c>
      <c r="N293" s="209" t="s">
        <v>47</v>
      </c>
      <c r="O293" s="85"/>
      <c r="P293" s="210">
        <f>O293*H293</f>
        <v>0</v>
      </c>
      <c r="Q293" s="210">
        <v>0.00039825</v>
      </c>
      <c r="R293" s="210">
        <f>Q293*H293</f>
        <v>0.0045448290000000002</v>
      </c>
      <c r="S293" s="210">
        <v>0</v>
      </c>
      <c r="T293" s="21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2" t="s">
        <v>259</v>
      </c>
      <c r="AT293" s="212" t="s">
        <v>137</v>
      </c>
      <c r="AU293" s="212" t="s">
        <v>143</v>
      </c>
      <c r="AY293" s="18" t="s">
        <v>134</v>
      </c>
      <c r="BE293" s="213">
        <f>IF(N293="základní",J293,0)</f>
        <v>0</v>
      </c>
      <c r="BF293" s="213">
        <f>IF(N293="snížená",J293,0)</f>
        <v>0</v>
      </c>
      <c r="BG293" s="213">
        <f>IF(N293="zákl. přenesená",J293,0)</f>
        <v>0</v>
      </c>
      <c r="BH293" s="213">
        <f>IF(N293="sníž. přenesená",J293,0)</f>
        <v>0</v>
      </c>
      <c r="BI293" s="213">
        <f>IF(N293="nulová",J293,0)</f>
        <v>0</v>
      </c>
      <c r="BJ293" s="18" t="s">
        <v>143</v>
      </c>
      <c r="BK293" s="213">
        <f>ROUND(I293*H293,2)</f>
        <v>0</v>
      </c>
      <c r="BL293" s="18" t="s">
        <v>259</v>
      </c>
      <c r="BM293" s="212" t="s">
        <v>451</v>
      </c>
    </row>
    <row r="294" s="2" customFormat="1">
      <c r="A294" s="39"/>
      <c r="B294" s="40"/>
      <c r="C294" s="41"/>
      <c r="D294" s="214" t="s">
        <v>145</v>
      </c>
      <c r="E294" s="41"/>
      <c r="F294" s="215" t="s">
        <v>452</v>
      </c>
      <c r="G294" s="41"/>
      <c r="H294" s="41"/>
      <c r="I294" s="216"/>
      <c r="J294" s="41"/>
      <c r="K294" s="41"/>
      <c r="L294" s="45"/>
      <c r="M294" s="217"/>
      <c r="N294" s="218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145</v>
      </c>
      <c r="AU294" s="18" t="s">
        <v>143</v>
      </c>
    </row>
    <row r="295" s="2" customFormat="1">
      <c r="A295" s="39"/>
      <c r="B295" s="40"/>
      <c r="C295" s="41"/>
      <c r="D295" s="219" t="s">
        <v>147</v>
      </c>
      <c r="E295" s="41"/>
      <c r="F295" s="220" t="s">
        <v>453</v>
      </c>
      <c r="G295" s="41"/>
      <c r="H295" s="41"/>
      <c r="I295" s="216"/>
      <c r="J295" s="41"/>
      <c r="K295" s="41"/>
      <c r="L295" s="45"/>
      <c r="M295" s="217"/>
      <c r="N295" s="218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147</v>
      </c>
      <c r="AU295" s="18" t="s">
        <v>143</v>
      </c>
    </row>
    <row r="296" s="14" customFormat="1">
      <c r="A296" s="14"/>
      <c r="B296" s="232"/>
      <c r="C296" s="233"/>
      <c r="D296" s="214" t="s">
        <v>149</v>
      </c>
      <c r="E296" s="234" t="s">
        <v>19</v>
      </c>
      <c r="F296" s="235" t="s">
        <v>441</v>
      </c>
      <c r="G296" s="233"/>
      <c r="H296" s="234" t="s">
        <v>19</v>
      </c>
      <c r="I296" s="236"/>
      <c r="J296" s="233"/>
      <c r="K296" s="233"/>
      <c r="L296" s="237"/>
      <c r="M296" s="238"/>
      <c r="N296" s="239"/>
      <c r="O296" s="239"/>
      <c r="P296" s="239"/>
      <c r="Q296" s="239"/>
      <c r="R296" s="239"/>
      <c r="S296" s="239"/>
      <c r="T296" s="24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1" t="s">
        <v>149</v>
      </c>
      <c r="AU296" s="241" t="s">
        <v>143</v>
      </c>
      <c r="AV296" s="14" t="s">
        <v>83</v>
      </c>
      <c r="AW296" s="14" t="s">
        <v>36</v>
      </c>
      <c r="AX296" s="14" t="s">
        <v>75</v>
      </c>
      <c r="AY296" s="241" t="s">
        <v>134</v>
      </c>
    </row>
    <row r="297" s="13" customFormat="1">
      <c r="A297" s="13"/>
      <c r="B297" s="221"/>
      <c r="C297" s="222"/>
      <c r="D297" s="214" t="s">
        <v>149</v>
      </c>
      <c r="E297" s="223" t="s">
        <v>19</v>
      </c>
      <c r="F297" s="224" t="s">
        <v>373</v>
      </c>
      <c r="G297" s="222"/>
      <c r="H297" s="225">
        <v>11.412000000000001</v>
      </c>
      <c r="I297" s="226"/>
      <c r="J297" s="222"/>
      <c r="K297" s="222"/>
      <c r="L297" s="227"/>
      <c r="M297" s="228"/>
      <c r="N297" s="229"/>
      <c r="O297" s="229"/>
      <c r="P297" s="229"/>
      <c r="Q297" s="229"/>
      <c r="R297" s="229"/>
      <c r="S297" s="229"/>
      <c r="T297" s="23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1" t="s">
        <v>149</v>
      </c>
      <c r="AU297" s="231" t="s">
        <v>143</v>
      </c>
      <c r="AV297" s="13" t="s">
        <v>143</v>
      </c>
      <c r="AW297" s="13" t="s">
        <v>36</v>
      </c>
      <c r="AX297" s="13" t="s">
        <v>83</v>
      </c>
      <c r="AY297" s="231" t="s">
        <v>134</v>
      </c>
    </row>
    <row r="298" s="2" customFormat="1" ht="24.15" customHeight="1">
      <c r="A298" s="39"/>
      <c r="B298" s="40"/>
      <c r="C298" s="253" t="s">
        <v>454</v>
      </c>
      <c r="D298" s="253" t="s">
        <v>275</v>
      </c>
      <c r="E298" s="254" t="s">
        <v>455</v>
      </c>
      <c r="F298" s="255" t="s">
        <v>456</v>
      </c>
      <c r="G298" s="256" t="s">
        <v>164</v>
      </c>
      <c r="H298" s="257">
        <v>13.124000000000001</v>
      </c>
      <c r="I298" s="258"/>
      <c r="J298" s="259">
        <f>ROUND(I298*H298,2)</f>
        <v>0</v>
      </c>
      <c r="K298" s="255" t="s">
        <v>141</v>
      </c>
      <c r="L298" s="260"/>
      <c r="M298" s="261" t="s">
        <v>19</v>
      </c>
      <c r="N298" s="262" t="s">
        <v>47</v>
      </c>
      <c r="O298" s="85"/>
      <c r="P298" s="210">
        <f>O298*H298</f>
        <v>0</v>
      </c>
      <c r="Q298" s="210">
        <v>0.0047999999999999996</v>
      </c>
      <c r="R298" s="210">
        <f>Q298*H298</f>
        <v>0.062995200000000001</v>
      </c>
      <c r="S298" s="210">
        <v>0</v>
      </c>
      <c r="T298" s="21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2" t="s">
        <v>366</v>
      </c>
      <c r="AT298" s="212" t="s">
        <v>275</v>
      </c>
      <c r="AU298" s="212" t="s">
        <v>143</v>
      </c>
      <c r="AY298" s="18" t="s">
        <v>134</v>
      </c>
      <c r="BE298" s="213">
        <f>IF(N298="základní",J298,0)</f>
        <v>0</v>
      </c>
      <c r="BF298" s="213">
        <f>IF(N298="snížená",J298,0)</f>
        <v>0</v>
      </c>
      <c r="BG298" s="213">
        <f>IF(N298="zákl. přenesená",J298,0)</f>
        <v>0</v>
      </c>
      <c r="BH298" s="213">
        <f>IF(N298="sníž. přenesená",J298,0)</f>
        <v>0</v>
      </c>
      <c r="BI298" s="213">
        <f>IF(N298="nulová",J298,0)</f>
        <v>0</v>
      </c>
      <c r="BJ298" s="18" t="s">
        <v>143</v>
      </c>
      <c r="BK298" s="213">
        <f>ROUND(I298*H298,2)</f>
        <v>0</v>
      </c>
      <c r="BL298" s="18" t="s">
        <v>259</v>
      </c>
      <c r="BM298" s="212" t="s">
        <v>457</v>
      </c>
    </row>
    <row r="299" s="2" customFormat="1">
      <c r="A299" s="39"/>
      <c r="B299" s="40"/>
      <c r="C299" s="41"/>
      <c r="D299" s="214" t="s">
        <v>145</v>
      </c>
      <c r="E299" s="41"/>
      <c r="F299" s="215" t="s">
        <v>456</v>
      </c>
      <c r="G299" s="41"/>
      <c r="H299" s="41"/>
      <c r="I299" s="216"/>
      <c r="J299" s="41"/>
      <c r="K299" s="41"/>
      <c r="L299" s="45"/>
      <c r="M299" s="217"/>
      <c r="N299" s="218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145</v>
      </c>
      <c r="AU299" s="18" t="s">
        <v>143</v>
      </c>
    </row>
    <row r="300" s="2" customFormat="1">
      <c r="A300" s="39"/>
      <c r="B300" s="40"/>
      <c r="C300" s="41"/>
      <c r="D300" s="219" t="s">
        <v>147</v>
      </c>
      <c r="E300" s="41"/>
      <c r="F300" s="220" t="s">
        <v>458</v>
      </c>
      <c r="G300" s="41"/>
      <c r="H300" s="41"/>
      <c r="I300" s="216"/>
      <c r="J300" s="41"/>
      <c r="K300" s="41"/>
      <c r="L300" s="45"/>
      <c r="M300" s="217"/>
      <c r="N300" s="218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147</v>
      </c>
      <c r="AU300" s="18" t="s">
        <v>143</v>
      </c>
    </row>
    <row r="301" s="13" customFormat="1">
      <c r="A301" s="13"/>
      <c r="B301" s="221"/>
      <c r="C301" s="222"/>
      <c r="D301" s="214" t="s">
        <v>149</v>
      </c>
      <c r="E301" s="222"/>
      <c r="F301" s="224" t="s">
        <v>459</v>
      </c>
      <c r="G301" s="222"/>
      <c r="H301" s="225">
        <v>13.124000000000001</v>
      </c>
      <c r="I301" s="226"/>
      <c r="J301" s="222"/>
      <c r="K301" s="222"/>
      <c r="L301" s="227"/>
      <c r="M301" s="228"/>
      <c r="N301" s="229"/>
      <c r="O301" s="229"/>
      <c r="P301" s="229"/>
      <c r="Q301" s="229"/>
      <c r="R301" s="229"/>
      <c r="S301" s="229"/>
      <c r="T301" s="23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1" t="s">
        <v>149</v>
      </c>
      <c r="AU301" s="231" t="s">
        <v>143</v>
      </c>
      <c r="AV301" s="13" t="s">
        <v>143</v>
      </c>
      <c r="AW301" s="13" t="s">
        <v>4</v>
      </c>
      <c r="AX301" s="13" t="s">
        <v>83</v>
      </c>
      <c r="AY301" s="231" t="s">
        <v>134</v>
      </c>
    </row>
    <row r="302" s="2" customFormat="1" ht="21.75" customHeight="1">
      <c r="A302" s="39"/>
      <c r="B302" s="40"/>
      <c r="C302" s="201" t="s">
        <v>460</v>
      </c>
      <c r="D302" s="201" t="s">
        <v>137</v>
      </c>
      <c r="E302" s="202" t="s">
        <v>461</v>
      </c>
      <c r="F302" s="203" t="s">
        <v>462</v>
      </c>
      <c r="G302" s="204" t="s">
        <v>164</v>
      </c>
      <c r="H302" s="205">
        <v>36.478000000000002</v>
      </c>
      <c r="I302" s="206"/>
      <c r="J302" s="207">
        <f>ROUND(I302*H302,2)</f>
        <v>0</v>
      </c>
      <c r="K302" s="203" t="s">
        <v>141</v>
      </c>
      <c r="L302" s="45"/>
      <c r="M302" s="208" t="s">
        <v>19</v>
      </c>
      <c r="N302" s="209" t="s">
        <v>47</v>
      </c>
      <c r="O302" s="85"/>
      <c r="P302" s="210">
        <f>O302*H302</f>
        <v>0</v>
      </c>
      <c r="Q302" s="210">
        <v>0.0044999999999999997</v>
      </c>
      <c r="R302" s="210">
        <f>Q302*H302</f>
        <v>0.16415099999999999</v>
      </c>
      <c r="S302" s="210">
        <v>0</v>
      </c>
      <c r="T302" s="21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2" t="s">
        <v>259</v>
      </c>
      <c r="AT302" s="212" t="s">
        <v>137</v>
      </c>
      <c r="AU302" s="212" t="s">
        <v>143</v>
      </c>
      <c r="AY302" s="18" t="s">
        <v>134</v>
      </c>
      <c r="BE302" s="213">
        <f>IF(N302="základní",J302,0)</f>
        <v>0</v>
      </c>
      <c r="BF302" s="213">
        <f>IF(N302="snížená",J302,0)</f>
        <v>0</v>
      </c>
      <c r="BG302" s="213">
        <f>IF(N302="zákl. přenesená",J302,0)</f>
        <v>0</v>
      </c>
      <c r="BH302" s="213">
        <f>IF(N302="sníž. přenesená",J302,0)</f>
        <v>0</v>
      </c>
      <c r="BI302" s="213">
        <f>IF(N302="nulová",J302,0)</f>
        <v>0</v>
      </c>
      <c r="BJ302" s="18" t="s">
        <v>143</v>
      </c>
      <c r="BK302" s="213">
        <f>ROUND(I302*H302,2)</f>
        <v>0</v>
      </c>
      <c r="BL302" s="18" t="s">
        <v>259</v>
      </c>
      <c r="BM302" s="212" t="s">
        <v>463</v>
      </c>
    </row>
    <row r="303" s="2" customFormat="1">
      <c r="A303" s="39"/>
      <c r="B303" s="40"/>
      <c r="C303" s="41"/>
      <c r="D303" s="214" t="s">
        <v>145</v>
      </c>
      <c r="E303" s="41"/>
      <c r="F303" s="215" t="s">
        <v>464</v>
      </c>
      <c r="G303" s="41"/>
      <c r="H303" s="41"/>
      <c r="I303" s="216"/>
      <c r="J303" s="41"/>
      <c r="K303" s="41"/>
      <c r="L303" s="45"/>
      <c r="M303" s="217"/>
      <c r="N303" s="218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145</v>
      </c>
      <c r="AU303" s="18" t="s">
        <v>143</v>
      </c>
    </row>
    <row r="304" s="2" customFormat="1">
      <c r="A304" s="39"/>
      <c r="B304" s="40"/>
      <c r="C304" s="41"/>
      <c r="D304" s="219" t="s">
        <v>147</v>
      </c>
      <c r="E304" s="41"/>
      <c r="F304" s="220" t="s">
        <v>465</v>
      </c>
      <c r="G304" s="41"/>
      <c r="H304" s="41"/>
      <c r="I304" s="216"/>
      <c r="J304" s="41"/>
      <c r="K304" s="41"/>
      <c r="L304" s="45"/>
      <c r="M304" s="217"/>
      <c r="N304" s="218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147</v>
      </c>
      <c r="AU304" s="18" t="s">
        <v>143</v>
      </c>
    </row>
    <row r="305" s="13" customFormat="1">
      <c r="A305" s="13"/>
      <c r="B305" s="221"/>
      <c r="C305" s="222"/>
      <c r="D305" s="214" t="s">
        <v>149</v>
      </c>
      <c r="E305" s="223" t="s">
        <v>19</v>
      </c>
      <c r="F305" s="224" t="s">
        <v>466</v>
      </c>
      <c r="G305" s="222"/>
      <c r="H305" s="225">
        <v>36.478000000000002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1" t="s">
        <v>149</v>
      </c>
      <c r="AU305" s="231" t="s">
        <v>143</v>
      </c>
      <c r="AV305" s="13" t="s">
        <v>143</v>
      </c>
      <c r="AW305" s="13" t="s">
        <v>36</v>
      </c>
      <c r="AX305" s="13" t="s">
        <v>83</v>
      </c>
      <c r="AY305" s="231" t="s">
        <v>134</v>
      </c>
    </row>
    <row r="306" s="2" customFormat="1" ht="16.5" customHeight="1">
      <c r="A306" s="39"/>
      <c r="B306" s="40"/>
      <c r="C306" s="201" t="s">
        <v>467</v>
      </c>
      <c r="D306" s="201" t="s">
        <v>137</v>
      </c>
      <c r="E306" s="202" t="s">
        <v>468</v>
      </c>
      <c r="F306" s="203" t="s">
        <v>469</v>
      </c>
      <c r="G306" s="204" t="s">
        <v>164</v>
      </c>
      <c r="H306" s="205">
        <v>36.159999999999997</v>
      </c>
      <c r="I306" s="206"/>
      <c r="J306" s="207">
        <f>ROUND(I306*H306,2)</f>
        <v>0</v>
      </c>
      <c r="K306" s="203" t="s">
        <v>141</v>
      </c>
      <c r="L306" s="45"/>
      <c r="M306" s="208" t="s">
        <v>19</v>
      </c>
      <c r="N306" s="209" t="s">
        <v>47</v>
      </c>
      <c r="O306" s="85"/>
      <c r="P306" s="210">
        <f>O306*H306</f>
        <v>0</v>
      </c>
      <c r="Q306" s="210">
        <v>0.0044999999999999997</v>
      </c>
      <c r="R306" s="210">
        <f>Q306*H306</f>
        <v>0.16271999999999998</v>
      </c>
      <c r="S306" s="210">
        <v>0</v>
      </c>
      <c r="T306" s="21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2" t="s">
        <v>259</v>
      </c>
      <c r="AT306" s="212" t="s">
        <v>137</v>
      </c>
      <c r="AU306" s="212" t="s">
        <v>143</v>
      </c>
      <c r="AY306" s="18" t="s">
        <v>134</v>
      </c>
      <c r="BE306" s="213">
        <f>IF(N306="základní",J306,0)</f>
        <v>0</v>
      </c>
      <c r="BF306" s="213">
        <f>IF(N306="snížená",J306,0)</f>
        <v>0</v>
      </c>
      <c r="BG306" s="213">
        <f>IF(N306="zákl. přenesená",J306,0)</f>
        <v>0</v>
      </c>
      <c r="BH306" s="213">
        <f>IF(N306="sníž. přenesená",J306,0)</f>
        <v>0</v>
      </c>
      <c r="BI306" s="213">
        <f>IF(N306="nulová",J306,0)</f>
        <v>0</v>
      </c>
      <c r="BJ306" s="18" t="s">
        <v>143</v>
      </c>
      <c r="BK306" s="213">
        <f>ROUND(I306*H306,2)</f>
        <v>0</v>
      </c>
      <c r="BL306" s="18" t="s">
        <v>259</v>
      </c>
      <c r="BM306" s="212" t="s">
        <v>470</v>
      </c>
    </row>
    <row r="307" s="2" customFormat="1">
      <c r="A307" s="39"/>
      <c r="B307" s="40"/>
      <c r="C307" s="41"/>
      <c r="D307" s="214" t="s">
        <v>145</v>
      </c>
      <c r="E307" s="41"/>
      <c r="F307" s="215" t="s">
        <v>471</v>
      </c>
      <c r="G307" s="41"/>
      <c r="H307" s="41"/>
      <c r="I307" s="216"/>
      <c r="J307" s="41"/>
      <c r="K307" s="41"/>
      <c r="L307" s="45"/>
      <c r="M307" s="217"/>
      <c r="N307" s="218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145</v>
      </c>
      <c r="AU307" s="18" t="s">
        <v>143</v>
      </c>
    </row>
    <row r="308" s="2" customFormat="1">
      <c r="A308" s="39"/>
      <c r="B308" s="40"/>
      <c r="C308" s="41"/>
      <c r="D308" s="219" t="s">
        <v>147</v>
      </c>
      <c r="E308" s="41"/>
      <c r="F308" s="220" t="s">
        <v>472</v>
      </c>
      <c r="G308" s="41"/>
      <c r="H308" s="41"/>
      <c r="I308" s="216"/>
      <c r="J308" s="41"/>
      <c r="K308" s="41"/>
      <c r="L308" s="45"/>
      <c r="M308" s="217"/>
      <c r="N308" s="218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147</v>
      </c>
      <c r="AU308" s="18" t="s">
        <v>143</v>
      </c>
    </row>
    <row r="309" s="13" customFormat="1">
      <c r="A309" s="13"/>
      <c r="B309" s="221"/>
      <c r="C309" s="222"/>
      <c r="D309" s="214" t="s">
        <v>149</v>
      </c>
      <c r="E309" s="223" t="s">
        <v>19</v>
      </c>
      <c r="F309" s="224" t="s">
        <v>473</v>
      </c>
      <c r="G309" s="222"/>
      <c r="H309" s="225">
        <v>36.159999999999997</v>
      </c>
      <c r="I309" s="226"/>
      <c r="J309" s="222"/>
      <c r="K309" s="222"/>
      <c r="L309" s="227"/>
      <c r="M309" s="228"/>
      <c r="N309" s="229"/>
      <c r="O309" s="229"/>
      <c r="P309" s="229"/>
      <c r="Q309" s="229"/>
      <c r="R309" s="229"/>
      <c r="S309" s="229"/>
      <c r="T309" s="23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1" t="s">
        <v>149</v>
      </c>
      <c r="AU309" s="231" t="s">
        <v>143</v>
      </c>
      <c r="AV309" s="13" t="s">
        <v>143</v>
      </c>
      <c r="AW309" s="13" t="s">
        <v>36</v>
      </c>
      <c r="AX309" s="13" t="s">
        <v>83</v>
      </c>
      <c r="AY309" s="231" t="s">
        <v>134</v>
      </c>
    </row>
    <row r="310" s="2" customFormat="1" ht="16.5" customHeight="1">
      <c r="A310" s="39"/>
      <c r="B310" s="40"/>
      <c r="C310" s="201" t="s">
        <v>474</v>
      </c>
      <c r="D310" s="201" t="s">
        <v>137</v>
      </c>
      <c r="E310" s="202" t="s">
        <v>475</v>
      </c>
      <c r="F310" s="203" t="s">
        <v>476</v>
      </c>
      <c r="G310" s="204" t="s">
        <v>297</v>
      </c>
      <c r="H310" s="205">
        <v>0.39800000000000002</v>
      </c>
      <c r="I310" s="206"/>
      <c r="J310" s="207">
        <f>ROUND(I310*H310,2)</f>
        <v>0</v>
      </c>
      <c r="K310" s="203" t="s">
        <v>141</v>
      </c>
      <c r="L310" s="45"/>
      <c r="M310" s="208" t="s">
        <v>19</v>
      </c>
      <c r="N310" s="209" t="s">
        <v>47</v>
      </c>
      <c r="O310" s="85"/>
      <c r="P310" s="210">
        <f>O310*H310</f>
        <v>0</v>
      </c>
      <c r="Q310" s="210">
        <v>0</v>
      </c>
      <c r="R310" s="210">
        <f>Q310*H310</f>
        <v>0</v>
      </c>
      <c r="S310" s="210">
        <v>0</v>
      </c>
      <c r="T310" s="21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2" t="s">
        <v>259</v>
      </c>
      <c r="AT310" s="212" t="s">
        <v>137</v>
      </c>
      <c r="AU310" s="212" t="s">
        <v>143</v>
      </c>
      <c r="AY310" s="18" t="s">
        <v>134</v>
      </c>
      <c r="BE310" s="213">
        <f>IF(N310="základní",J310,0)</f>
        <v>0</v>
      </c>
      <c r="BF310" s="213">
        <f>IF(N310="snížená",J310,0)</f>
        <v>0</v>
      </c>
      <c r="BG310" s="213">
        <f>IF(N310="zákl. přenesená",J310,0)</f>
        <v>0</v>
      </c>
      <c r="BH310" s="213">
        <f>IF(N310="sníž. přenesená",J310,0)</f>
        <v>0</v>
      </c>
      <c r="BI310" s="213">
        <f>IF(N310="nulová",J310,0)</f>
        <v>0</v>
      </c>
      <c r="BJ310" s="18" t="s">
        <v>143</v>
      </c>
      <c r="BK310" s="213">
        <f>ROUND(I310*H310,2)</f>
        <v>0</v>
      </c>
      <c r="BL310" s="18" t="s">
        <v>259</v>
      </c>
      <c r="BM310" s="212" t="s">
        <v>477</v>
      </c>
    </row>
    <row r="311" s="2" customFormat="1">
      <c r="A311" s="39"/>
      <c r="B311" s="40"/>
      <c r="C311" s="41"/>
      <c r="D311" s="214" t="s">
        <v>145</v>
      </c>
      <c r="E311" s="41"/>
      <c r="F311" s="215" t="s">
        <v>478</v>
      </c>
      <c r="G311" s="41"/>
      <c r="H311" s="41"/>
      <c r="I311" s="216"/>
      <c r="J311" s="41"/>
      <c r="K311" s="41"/>
      <c r="L311" s="45"/>
      <c r="M311" s="217"/>
      <c r="N311" s="218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145</v>
      </c>
      <c r="AU311" s="18" t="s">
        <v>143</v>
      </c>
    </row>
    <row r="312" s="2" customFormat="1">
      <c r="A312" s="39"/>
      <c r="B312" s="40"/>
      <c r="C312" s="41"/>
      <c r="D312" s="219" t="s">
        <v>147</v>
      </c>
      <c r="E312" s="41"/>
      <c r="F312" s="220" t="s">
        <v>479</v>
      </c>
      <c r="G312" s="41"/>
      <c r="H312" s="41"/>
      <c r="I312" s="216"/>
      <c r="J312" s="41"/>
      <c r="K312" s="41"/>
      <c r="L312" s="45"/>
      <c r="M312" s="217"/>
      <c r="N312" s="218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147</v>
      </c>
      <c r="AU312" s="18" t="s">
        <v>143</v>
      </c>
    </row>
    <row r="313" s="12" customFormat="1" ht="22.8" customHeight="1">
      <c r="A313" s="12"/>
      <c r="B313" s="185"/>
      <c r="C313" s="186"/>
      <c r="D313" s="187" t="s">
        <v>74</v>
      </c>
      <c r="E313" s="199" t="s">
        <v>480</v>
      </c>
      <c r="F313" s="199" t="s">
        <v>481</v>
      </c>
      <c r="G313" s="186"/>
      <c r="H313" s="186"/>
      <c r="I313" s="189"/>
      <c r="J313" s="200">
        <f>BK313</f>
        <v>0</v>
      </c>
      <c r="K313" s="186"/>
      <c r="L313" s="191"/>
      <c r="M313" s="192"/>
      <c r="N313" s="193"/>
      <c r="O313" s="193"/>
      <c r="P313" s="194">
        <f>SUM(P314:P330)</f>
        <v>0</v>
      </c>
      <c r="Q313" s="193"/>
      <c r="R313" s="194">
        <f>SUM(R314:R330)</f>
        <v>0.016296000000000001</v>
      </c>
      <c r="S313" s="193"/>
      <c r="T313" s="195">
        <f>SUM(T314:T330)</f>
        <v>0.0047930400000000001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96" t="s">
        <v>143</v>
      </c>
      <c r="AT313" s="197" t="s">
        <v>74</v>
      </c>
      <c r="AU313" s="197" t="s">
        <v>83</v>
      </c>
      <c r="AY313" s="196" t="s">
        <v>134</v>
      </c>
      <c r="BK313" s="198">
        <f>SUM(BK314:BK330)</f>
        <v>0</v>
      </c>
    </row>
    <row r="314" s="2" customFormat="1" ht="16.5" customHeight="1">
      <c r="A314" s="39"/>
      <c r="B314" s="40"/>
      <c r="C314" s="201" t="s">
        <v>482</v>
      </c>
      <c r="D314" s="201" t="s">
        <v>137</v>
      </c>
      <c r="E314" s="202" t="s">
        <v>483</v>
      </c>
      <c r="F314" s="203" t="s">
        <v>484</v>
      </c>
      <c r="G314" s="204" t="s">
        <v>164</v>
      </c>
      <c r="H314" s="205">
        <v>11.412000000000001</v>
      </c>
      <c r="I314" s="206"/>
      <c r="J314" s="207">
        <f>ROUND(I314*H314,2)</f>
        <v>0</v>
      </c>
      <c r="K314" s="203" t="s">
        <v>141</v>
      </c>
      <c r="L314" s="45"/>
      <c r="M314" s="208" t="s">
        <v>19</v>
      </c>
      <c r="N314" s="209" t="s">
        <v>47</v>
      </c>
      <c r="O314" s="85"/>
      <c r="P314" s="210">
        <f>O314*H314</f>
        <v>0</v>
      </c>
      <c r="Q314" s="210">
        <v>0</v>
      </c>
      <c r="R314" s="210">
        <f>Q314*H314</f>
        <v>0</v>
      </c>
      <c r="S314" s="210">
        <v>0.00042000000000000002</v>
      </c>
      <c r="T314" s="211">
        <f>S314*H314</f>
        <v>0.0047930400000000001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2" t="s">
        <v>259</v>
      </c>
      <c r="AT314" s="212" t="s">
        <v>137</v>
      </c>
      <c r="AU314" s="212" t="s">
        <v>143</v>
      </c>
      <c r="AY314" s="18" t="s">
        <v>134</v>
      </c>
      <c r="BE314" s="213">
        <f>IF(N314="základní",J314,0)</f>
        <v>0</v>
      </c>
      <c r="BF314" s="213">
        <f>IF(N314="snížená",J314,0)</f>
        <v>0</v>
      </c>
      <c r="BG314" s="213">
        <f>IF(N314="zákl. přenesená",J314,0)</f>
        <v>0</v>
      </c>
      <c r="BH314" s="213">
        <f>IF(N314="sníž. přenesená",J314,0)</f>
        <v>0</v>
      </c>
      <c r="BI314" s="213">
        <f>IF(N314="nulová",J314,0)</f>
        <v>0</v>
      </c>
      <c r="BJ314" s="18" t="s">
        <v>143</v>
      </c>
      <c r="BK314" s="213">
        <f>ROUND(I314*H314,2)</f>
        <v>0</v>
      </c>
      <c r="BL314" s="18" t="s">
        <v>259</v>
      </c>
      <c r="BM314" s="212" t="s">
        <v>485</v>
      </c>
    </row>
    <row r="315" s="2" customFormat="1">
      <c r="A315" s="39"/>
      <c r="B315" s="40"/>
      <c r="C315" s="41"/>
      <c r="D315" s="214" t="s">
        <v>145</v>
      </c>
      <c r="E315" s="41"/>
      <c r="F315" s="215" t="s">
        <v>486</v>
      </c>
      <c r="G315" s="41"/>
      <c r="H315" s="41"/>
      <c r="I315" s="216"/>
      <c r="J315" s="41"/>
      <c r="K315" s="41"/>
      <c r="L315" s="45"/>
      <c r="M315" s="217"/>
      <c r="N315" s="218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145</v>
      </c>
      <c r="AU315" s="18" t="s">
        <v>143</v>
      </c>
    </row>
    <row r="316" s="2" customFormat="1">
      <c r="A316" s="39"/>
      <c r="B316" s="40"/>
      <c r="C316" s="41"/>
      <c r="D316" s="219" t="s">
        <v>147</v>
      </c>
      <c r="E316" s="41"/>
      <c r="F316" s="220" t="s">
        <v>487</v>
      </c>
      <c r="G316" s="41"/>
      <c r="H316" s="41"/>
      <c r="I316" s="216"/>
      <c r="J316" s="41"/>
      <c r="K316" s="41"/>
      <c r="L316" s="45"/>
      <c r="M316" s="217"/>
      <c r="N316" s="218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147</v>
      </c>
      <c r="AU316" s="18" t="s">
        <v>143</v>
      </c>
    </row>
    <row r="317" s="14" customFormat="1">
      <c r="A317" s="14"/>
      <c r="B317" s="232"/>
      <c r="C317" s="233"/>
      <c r="D317" s="214" t="s">
        <v>149</v>
      </c>
      <c r="E317" s="234" t="s">
        <v>19</v>
      </c>
      <c r="F317" s="235" t="s">
        <v>488</v>
      </c>
      <c r="G317" s="233"/>
      <c r="H317" s="234" t="s">
        <v>19</v>
      </c>
      <c r="I317" s="236"/>
      <c r="J317" s="233"/>
      <c r="K317" s="233"/>
      <c r="L317" s="237"/>
      <c r="M317" s="238"/>
      <c r="N317" s="239"/>
      <c r="O317" s="239"/>
      <c r="P317" s="239"/>
      <c r="Q317" s="239"/>
      <c r="R317" s="239"/>
      <c r="S317" s="239"/>
      <c r="T317" s="24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1" t="s">
        <v>149</v>
      </c>
      <c r="AU317" s="241" t="s">
        <v>143</v>
      </c>
      <c r="AV317" s="14" t="s">
        <v>83</v>
      </c>
      <c r="AW317" s="14" t="s">
        <v>36</v>
      </c>
      <c r="AX317" s="14" t="s">
        <v>75</v>
      </c>
      <c r="AY317" s="241" t="s">
        <v>134</v>
      </c>
    </row>
    <row r="318" s="13" customFormat="1">
      <c r="A318" s="13"/>
      <c r="B318" s="221"/>
      <c r="C318" s="222"/>
      <c r="D318" s="214" t="s">
        <v>149</v>
      </c>
      <c r="E318" s="223" t="s">
        <v>19</v>
      </c>
      <c r="F318" s="224" t="s">
        <v>373</v>
      </c>
      <c r="G318" s="222"/>
      <c r="H318" s="225">
        <v>11.412000000000001</v>
      </c>
      <c r="I318" s="226"/>
      <c r="J318" s="222"/>
      <c r="K318" s="222"/>
      <c r="L318" s="227"/>
      <c r="M318" s="228"/>
      <c r="N318" s="229"/>
      <c r="O318" s="229"/>
      <c r="P318" s="229"/>
      <c r="Q318" s="229"/>
      <c r="R318" s="229"/>
      <c r="S318" s="229"/>
      <c r="T318" s="23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1" t="s">
        <v>149</v>
      </c>
      <c r="AU318" s="231" t="s">
        <v>143</v>
      </c>
      <c r="AV318" s="13" t="s">
        <v>143</v>
      </c>
      <c r="AW318" s="13" t="s">
        <v>36</v>
      </c>
      <c r="AX318" s="13" t="s">
        <v>83</v>
      </c>
      <c r="AY318" s="231" t="s">
        <v>134</v>
      </c>
    </row>
    <row r="319" s="2" customFormat="1" ht="16.5" customHeight="1">
      <c r="A319" s="39"/>
      <c r="B319" s="40"/>
      <c r="C319" s="201" t="s">
        <v>489</v>
      </c>
      <c r="D319" s="201" t="s">
        <v>137</v>
      </c>
      <c r="E319" s="202" t="s">
        <v>490</v>
      </c>
      <c r="F319" s="203" t="s">
        <v>491</v>
      </c>
      <c r="G319" s="204" t="s">
        <v>164</v>
      </c>
      <c r="H319" s="205">
        <v>11.412000000000001</v>
      </c>
      <c r="I319" s="206"/>
      <c r="J319" s="207">
        <f>ROUND(I319*H319,2)</f>
        <v>0</v>
      </c>
      <c r="K319" s="203" t="s">
        <v>141</v>
      </c>
      <c r="L319" s="45"/>
      <c r="M319" s="208" t="s">
        <v>19</v>
      </c>
      <c r="N319" s="209" t="s">
        <v>47</v>
      </c>
      <c r="O319" s="85"/>
      <c r="P319" s="210">
        <f>O319*H319</f>
        <v>0</v>
      </c>
      <c r="Q319" s="210">
        <v>0</v>
      </c>
      <c r="R319" s="210">
        <f>Q319*H319</f>
        <v>0</v>
      </c>
      <c r="S319" s="210">
        <v>0</v>
      </c>
      <c r="T319" s="21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2" t="s">
        <v>259</v>
      </c>
      <c r="AT319" s="212" t="s">
        <v>137</v>
      </c>
      <c r="AU319" s="212" t="s">
        <v>143</v>
      </c>
      <c r="AY319" s="18" t="s">
        <v>134</v>
      </c>
      <c r="BE319" s="213">
        <f>IF(N319="základní",J319,0)</f>
        <v>0</v>
      </c>
      <c r="BF319" s="213">
        <f>IF(N319="snížená",J319,0)</f>
        <v>0</v>
      </c>
      <c r="BG319" s="213">
        <f>IF(N319="zákl. přenesená",J319,0)</f>
        <v>0</v>
      </c>
      <c r="BH319" s="213">
        <f>IF(N319="sníž. přenesená",J319,0)</f>
        <v>0</v>
      </c>
      <c r="BI319" s="213">
        <f>IF(N319="nulová",J319,0)</f>
        <v>0</v>
      </c>
      <c r="BJ319" s="18" t="s">
        <v>143</v>
      </c>
      <c r="BK319" s="213">
        <f>ROUND(I319*H319,2)</f>
        <v>0</v>
      </c>
      <c r="BL319" s="18" t="s">
        <v>259</v>
      </c>
      <c r="BM319" s="212" t="s">
        <v>492</v>
      </c>
    </row>
    <row r="320" s="2" customFormat="1">
      <c r="A320" s="39"/>
      <c r="B320" s="40"/>
      <c r="C320" s="41"/>
      <c r="D320" s="214" t="s">
        <v>145</v>
      </c>
      <c r="E320" s="41"/>
      <c r="F320" s="215" t="s">
        <v>493</v>
      </c>
      <c r="G320" s="41"/>
      <c r="H320" s="41"/>
      <c r="I320" s="216"/>
      <c r="J320" s="41"/>
      <c r="K320" s="41"/>
      <c r="L320" s="45"/>
      <c r="M320" s="217"/>
      <c r="N320" s="218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145</v>
      </c>
      <c r="AU320" s="18" t="s">
        <v>143</v>
      </c>
    </row>
    <row r="321" s="2" customFormat="1">
      <c r="A321" s="39"/>
      <c r="B321" s="40"/>
      <c r="C321" s="41"/>
      <c r="D321" s="219" t="s">
        <v>147</v>
      </c>
      <c r="E321" s="41"/>
      <c r="F321" s="220" t="s">
        <v>494</v>
      </c>
      <c r="G321" s="41"/>
      <c r="H321" s="41"/>
      <c r="I321" s="216"/>
      <c r="J321" s="41"/>
      <c r="K321" s="41"/>
      <c r="L321" s="45"/>
      <c r="M321" s="217"/>
      <c r="N321" s="218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147</v>
      </c>
      <c r="AU321" s="18" t="s">
        <v>143</v>
      </c>
    </row>
    <row r="322" s="14" customFormat="1">
      <c r="A322" s="14"/>
      <c r="B322" s="232"/>
      <c r="C322" s="233"/>
      <c r="D322" s="214" t="s">
        <v>149</v>
      </c>
      <c r="E322" s="234" t="s">
        <v>19</v>
      </c>
      <c r="F322" s="235" t="s">
        <v>495</v>
      </c>
      <c r="G322" s="233"/>
      <c r="H322" s="234" t="s">
        <v>19</v>
      </c>
      <c r="I322" s="236"/>
      <c r="J322" s="233"/>
      <c r="K322" s="233"/>
      <c r="L322" s="237"/>
      <c r="M322" s="238"/>
      <c r="N322" s="239"/>
      <c r="O322" s="239"/>
      <c r="P322" s="239"/>
      <c r="Q322" s="239"/>
      <c r="R322" s="239"/>
      <c r="S322" s="239"/>
      <c r="T322" s="24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1" t="s">
        <v>149</v>
      </c>
      <c r="AU322" s="241" t="s">
        <v>143</v>
      </c>
      <c r="AV322" s="14" t="s">
        <v>83</v>
      </c>
      <c r="AW322" s="14" t="s">
        <v>36</v>
      </c>
      <c r="AX322" s="14" t="s">
        <v>75</v>
      </c>
      <c r="AY322" s="241" t="s">
        <v>134</v>
      </c>
    </row>
    <row r="323" s="13" customFormat="1">
      <c r="A323" s="13"/>
      <c r="B323" s="221"/>
      <c r="C323" s="222"/>
      <c r="D323" s="214" t="s">
        <v>149</v>
      </c>
      <c r="E323" s="223" t="s">
        <v>19</v>
      </c>
      <c r="F323" s="224" t="s">
        <v>373</v>
      </c>
      <c r="G323" s="222"/>
      <c r="H323" s="225">
        <v>11.412000000000001</v>
      </c>
      <c r="I323" s="226"/>
      <c r="J323" s="222"/>
      <c r="K323" s="222"/>
      <c r="L323" s="227"/>
      <c r="M323" s="228"/>
      <c r="N323" s="229"/>
      <c r="O323" s="229"/>
      <c r="P323" s="229"/>
      <c r="Q323" s="229"/>
      <c r="R323" s="229"/>
      <c r="S323" s="229"/>
      <c r="T323" s="23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1" t="s">
        <v>149</v>
      </c>
      <c r="AU323" s="231" t="s">
        <v>143</v>
      </c>
      <c r="AV323" s="13" t="s">
        <v>143</v>
      </c>
      <c r="AW323" s="13" t="s">
        <v>36</v>
      </c>
      <c r="AX323" s="13" t="s">
        <v>83</v>
      </c>
      <c r="AY323" s="231" t="s">
        <v>134</v>
      </c>
    </row>
    <row r="324" s="2" customFormat="1" ht="16.5" customHeight="1">
      <c r="A324" s="39"/>
      <c r="B324" s="40"/>
      <c r="C324" s="253" t="s">
        <v>496</v>
      </c>
      <c r="D324" s="253" t="s">
        <v>275</v>
      </c>
      <c r="E324" s="254" t="s">
        <v>497</v>
      </c>
      <c r="F324" s="255" t="s">
        <v>498</v>
      </c>
      <c r="G324" s="256" t="s">
        <v>164</v>
      </c>
      <c r="H324" s="257">
        <v>11.640000000000001</v>
      </c>
      <c r="I324" s="258"/>
      <c r="J324" s="259">
        <f>ROUND(I324*H324,2)</f>
        <v>0</v>
      </c>
      <c r="K324" s="255" t="s">
        <v>141</v>
      </c>
      <c r="L324" s="260"/>
      <c r="M324" s="261" t="s">
        <v>19</v>
      </c>
      <c r="N324" s="262" t="s">
        <v>47</v>
      </c>
      <c r="O324" s="85"/>
      <c r="P324" s="210">
        <f>O324*H324</f>
        <v>0</v>
      </c>
      <c r="Q324" s="210">
        <v>0.0014</v>
      </c>
      <c r="R324" s="210">
        <f>Q324*H324</f>
        <v>0.016296000000000001</v>
      </c>
      <c r="S324" s="210">
        <v>0</v>
      </c>
      <c r="T324" s="21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2" t="s">
        <v>366</v>
      </c>
      <c r="AT324" s="212" t="s">
        <v>275</v>
      </c>
      <c r="AU324" s="212" t="s">
        <v>143</v>
      </c>
      <c r="AY324" s="18" t="s">
        <v>134</v>
      </c>
      <c r="BE324" s="213">
        <f>IF(N324="základní",J324,0)</f>
        <v>0</v>
      </c>
      <c r="BF324" s="213">
        <f>IF(N324="snížená",J324,0)</f>
        <v>0</v>
      </c>
      <c r="BG324" s="213">
        <f>IF(N324="zákl. přenesená",J324,0)</f>
        <v>0</v>
      </c>
      <c r="BH324" s="213">
        <f>IF(N324="sníž. přenesená",J324,0)</f>
        <v>0</v>
      </c>
      <c r="BI324" s="213">
        <f>IF(N324="nulová",J324,0)</f>
        <v>0</v>
      </c>
      <c r="BJ324" s="18" t="s">
        <v>143</v>
      </c>
      <c r="BK324" s="213">
        <f>ROUND(I324*H324,2)</f>
        <v>0</v>
      </c>
      <c r="BL324" s="18" t="s">
        <v>259</v>
      </c>
      <c r="BM324" s="212" t="s">
        <v>499</v>
      </c>
    </row>
    <row r="325" s="2" customFormat="1">
      <c r="A325" s="39"/>
      <c r="B325" s="40"/>
      <c r="C325" s="41"/>
      <c r="D325" s="214" t="s">
        <v>145</v>
      </c>
      <c r="E325" s="41"/>
      <c r="F325" s="215" t="s">
        <v>498</v>
      </c>
      <c r="G325" s="41"/>
      <c r="H325" s="41"/>
      <c r="I325" s="216"/>
      <c r="J325" s="41"/>
      <c r="K325" s="41"/>
      <c r="L325" s="45"/>
      <c r="M325" s="217"/>
      <c r="N325" s="218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145</v>
      </c>
      <c r="AU325" s="18" t="s">
        <v>143</v>
      </c>
    </row>
    <row r="326" s="2" customFormat="1">
      <c r="A326" s="39"/>
      <c r="B326" s="40"/>
      <c r="C326" s="41"/>
      <c r="D326" s="219" t="s">
        <v>147</v>
      </c>
      <c r="E326" s="41"/>
      <c r="F326" s="220" t="s">
        <v>500</v>
      </c>
      <c r="G326" s="41"/>
      <c r="H326" s="41"/>
      <c r="I326" s="216"/>
      <c r="J326" s="41"/>
      <c r="K326" s="41"/>
      <c r="L326" s="45"/>
      <c r="M326" s="217"/>
      <c r="N326" s="218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147</v>
      </c>
      <c r="AU326" s="18" t="s">
        <v>143</v>
      </c>
    </row>
    <row r="327" s="13" customFormat="1">
      <c r="A327" s="13"/>
      <c r="B327" s="221"/>
      <c r="C327" s="222"/>
      <c r="D327" s="214" t="s">
        <v>149</v>
      </c>
      <c r="E327" s="222"/>
      <c r="F327" s="224" t="s">
        <v>501</v>
      </c>
      <c r="G327" s="222"/>
      <c r="H327" s="225">
        <v>11.640000000000001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1" t="s">
        <v>149</v>
      </c>
      <c r="AU327" s="231" t="s">
        <v>143</v>
      </c>
      <c r="AV327" s="13" t="s">
        <v>143</v>
      </c>
      <c r="AW327" s="13" t="s">
        <v>4</v>
      </c>
      <c r="AX327" s="13" t="s">
        <v>83</v>
      </c>
      <c r="AY327" s="231" t="s">
        <v>134</v>
      </c>
    </row>
    <row r="328" s="2" customFormat="1" ht="16.5" customHeight="1">
      <c r="A328" s="39"/>
      <c r="B328" s="40"/>
      <c r="C328" s="201" t="s">
        <v>502</v>
      </c>
      <c r="D328" s="201" t="s">
        <v>137</v>
      </c>
      <c r="E328" s="202" t="s">
        <v>503</v>
      </c>
      <c r="F328" s="203" t="s">
        <v>504</v>
      </c>
      <c r="G328" s="204" t="s">
        <v>297</v>
      </c>
      <c r="H328" s="205">
        <v>0.016</v>
      </c>
      <c r="I328" s="206"/>
      <c r="J328" s="207">
        <f>ROUND(I328*H328,2)</f>
        <v>0</v>
      </c>
      <c r="K328" s="203" t="s">
        <v>141</v>
      </c>
      <c r="L328" s="45"/>
      <c r="M328" s="208" t="s">
        <v>19</v>
      </c>
      <c r="N328" s="209" t="s">
        <v>47</v>
      </c>
      <c r="O328" s="85"/>
      <c r="P328" s="210">
        <f>O328*H328</f>
        <v>0</v>
      </c>
      <c r="Q328" s="210">
        <v>0</v>
      </c>
      <c r="R328" s="210">
        <f>Q328*H328</f>
        <v>0</v>
      </c>
      <c r="S328" s="210">
        <v>0</v>
      </c>
      <c r="T328" s="21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2" t="s">
        <v>259</v>
      </c>
      <c r="AT328" s="212" t="s">
        <v>137</v>
      </c>
      <c r="AU328" s="212" t="s">
        <v>143</v>
      </c>
      <c r="AY328" s="18" t="s">
        <v>134</v>
      </c>
      <c r="BE328" s="213">
        <f>IF(N328="základní",J328,0)</f>
        <v>0</v>
      </c>
      <c r="BF328" s="213">
        <f>IF(N328="snížená",J328,0)</f>
        <v>0</v>
      </c>
      <c r="BG328" s="213">
        <f>IF(N328="zákl. přenesená",J328,0)</f>
        <v>0</v>
      </c>
      <c r="BH328" s="213">
        <f>IF(N328="sníž. přenesená",J328,0)</f>
        <v>0</v>
      </c>
      <c r="BI328" s="213">
        <f>IF(N328="nulová",J328,0)</f>
        <v>0</v>
      </c>
      <c r="BJ328" s="18" t="s">
        <v>143</v>
      </c>
      <c r="BK328" s="213">
        <f>ROUND(I328*H328,2)</f>
        <v>0</v>
      </c>
      <c r="BL328" s="18" t="s">
        <v>259</v>
      </c>
      <c r="BM328" s="212" t="s">
        <v>505</v>
      </c>
    </row>
    <row r="329" s="2" customFormat="1">
      <c r="A329" s="39"/>
      <c r="B329" s="40"/>
      <c r="C329" s="41"/>
      <c r="D329" s="214" t="s">
        <v>145</v>
      </c>
      <c r="E329" s="41"/>
      <c r="F329" s="215" t="s">
        <v>506</v>
      </c>
      <c r="G329" s="41"/>
      <c r="H329" s="41"/>
      <c r="I329" s="216"/>
      <c r="J329" s="41"/>
      <c r="K329" s="41"/>
      <c r="L329" s="45"/>
      <c r="M329" s="217"/>
      <c r="N329" s="218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145</v>
      </c>
      <c r="AU329" s="18" t="s">
        <v>143</v>
      </c>
    </row>
    <row r="330" s="2" customFormat="1">
      <c r="A330" s="39"/>
      <c r="B330" s="40"/>
      <c r="C330" s="41"/>
      <c r="D330" s="219" t="s">
        <v>147</v>
      </c>
      <c r="E330" s="41"/>
      <c r="F330" s="220" t="s">
        <v>507</v>
      </c>
      <c r="G330" s="41"/>
      <c r="H330" s="41"/>
      <c r="I330" s="216"/>
      <c r="J330" s="41"/>
      <c r="K330" s="41"/>
      <c r="L330" s="45"/>
      <c r="M330" s="217"/>
      <c r="N330" s="218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147</v>
      </c>
      <c r="AU330" s="18" t="s">
        <v>143</v>
      </c>
    </row>
    <row r="331" s="12" customFormat="1" ht="22.8" customHeight="1">
      <c r="A331" s="12"/>
      <c r="B331" s="185"/>
      <c r="C331" s="186"/>
      <c r="D331" s="187" t="s">
        <v>74</v>
      </c>
      <c r="E331" s="199" t="s">
        <v>508</v>
      </c>
      <c r="F331" s="199" t="s">
        <v>509</v>
      </c>
      <c r="G331" s="186"/>
      <c r="H331" s="186"/>
      <c r="I331" s="189"/>
      <c r="J331" s="200">
        <f>BK331</f>
        <v>0</v>
      </c>
      <c r="K331" s="186"/>
      <c r="L331" s="191"/>
      <c r="M331" s="192"/>
      <c r="N331" s="193"/>
      <c r="O331" s="193"/>
      <c r="P331" s="194">
        <f>SUM(P332:P344)</f>
        <v>0</v>
      </c>
      <c r="Q331" s="193"/>
      <c r="R331" s="194">
        <f>SUM(R332:R344)</f>
        <v>0.064066919999999999</v>
      </c>
      <c r="S331" s="193"/>
      <c r="T331" s="195">
        <f>SUM(T332:T344)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96" t="s">
        <v>143</v>
      </c>
      <c r="AT331" s="197" t="s">
        <v>74</v>
      </c>
      <c r="AU331" s="197" t="s">
        <v>83</v>
      </c>
      <c r="AY331" s="196" t="s">
        <v>134</v>
      </c>
      <c r="BK331" s="198">
        <f>SUM(BK332:BK344)</f>
        <v>0</v>
      </c>
    </row>
    <row r="332" s="2" customFormat="1" ht="16.5" customHeight="1">
      <c r="A332" s="39"/>
      <c r="B332" s="40"/>
      <c r="C332" s="201" t="s">
        <v>510</v>
      </c>
      <c r="D332" s="201" t="s">
        <v>137</v>
      </c>
      <c r="E332" s="202" t="s">
        <v>511</v>
      </c>
      <c r="F332" s="203" t="s">
        <v>512</v>
      </c>
      <c r="G332" s="204" t="s">
        <v>140</v>
      </c>
      <c r="H332" s="205">
        <v>1</v>
      </c>
      <c r="I332" s="206"/>
      <c r="J332" s="207">
        <f>ROUND(I332*H332,2)</f>
        <v>0</v>
      </c>
      <c r="K332" s="203" t="s">
        <v>19</v>
      </c>
      <c r="L332" s="45"/>
      <c r="M332" s="208" t="s">
        <v>19</v>
      </c>
      <c r="N332" s="209" t="s">
        <v>47</v>
      </c>
      <c r="O332" s="85"/>
      <c r="P332" s="210">
        <f>O332*H332</f>
        <v>0</v>
      </c>
      <c r="Q332" s="210">
        <v>0.015089999999999999</v>
      </c>
      <c r="R332" s="210">
        <f>Q332*H332</f>
        <v>0.015089999999999999</v>
      </c>
      <c r="S332" s="210">
        <v>0</v>
      </c>
      <c r="T332" s="21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2" t="s">
        <v>259</v>
      </c>
      <c r="AT332" s="212" t="s">
        <v>137</v>
      </c>
      <c r="AU332" s="212" t="s">
        <v>143</v>
      </c>
      <c r="AY332" s="18" t="s">
        <v>134</v>
      </c>
      <c r="BE332" s="213">
        <f>IF(N332="základní",J332,0)</f>
        <v>0</v>
      </c>
      <c r="BF332" s="213">
        <f>IF(N332="snížená",J332,0)</f>
        <v>0</v>
      </c>
      <c r="BG332" s="213">
        <f>IF(N332="zákl. přenesená",J332,0)</f>
        <v>0</v>
      </c>
      <c r="BH332" s="213">
        <f>IF(N332="sníž. přenesená",J332,0)</f>
        <v>0</v>
      </c>
      <c r="BI332" s="213">
        <f>IF(N332="nulová",J332,0)</f>
        <v>0</v>
      </c>
      <c r="BJ332" s="18" t="s">
        <v>143</v>
      </c>
      <c r="BK332" s="213">
        <f>ROUND(I332*H332,2)</f>
        <v>0</v>
      </c>
      <c r="BL332" s="18" t="s">
        <v>259</v>
      </c>
      <c r="BM332" s="212" t="s">
        <v>513</v>
      </c>
    </row>
    <row r="333" s="2" customFormat="1">
      <c r="A333" s="39"/>
      <c r="B333" s="40"/>
      <c r="C333" s="41"/>
      <c r="D333" s="214" t="s">
        <v>145</v>
      </c>
      <c r="E333" s="41"/>
      <c r="F333" s="215" t="s">
        <v>514</v>
      </c>
      <c r="G333" s="41"/>
      <c r="H333" s="41"/>
      <c r="I333" s="216"/>
      <c r="J333" s="41"/>
      <c r="K333" s="41"/>
      <c r="L333" s="45"/>
      <c r="M333" s="217"/>
      <c r="N333" s="218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145</v>
      </c>
      <c r="AU333" s="18" t="s">
        <v>143</v>
      </c>
    </row>
    <row r="334" s="2" customFormat="1" ht="16.5" customHeight="1">
      <c r="A334" s="39"/>
      <c r="B334" s="40"/>
      <c r="C334" s="201" t="s">
        <v>515</v>
      </c>
      <c r="D334" s="201" t="s">
        <v>137</v>
      </c>
      <c r="E334" s="202" t="s">
        <v>516</v>
      </c>
      <c r="F334" s="203" t="s">
        <v>517</v>
      </c>
      <c r="G334" s="204" t="s">
        <v>202</v>
      </c>
      <c r="H334" s="205">
        <v>15</v>
      </c>
      <c r="I334" s="206"/>
      <c r="J334" s="207">
        <f>ROUND(I334*H334,2)</f>
        <v>0</v>
      </c>
      <c r="K334" s="203" t="s">
        <v>141</v>
      </c>
      <c r="L334" s="45"/>
      <c r="M334" s="208" t="s">
        <v>19</v>
      </c>
      <c r="N334" s="209" t="s">
        <v>47</v>
      </c>
      <c r="O334" s="85"/>
      <c r="P334" s="210">
        <f>O334*H334</f>
        <v>0</v>
      </c>
      <c r="Q334" s="210">
        <v>0.0020098999999999998</v>
      </c>
      <c r="R334" s="210">
        <f>Q334*H334</f>
        <v>0.030148499999999998</v>
      </c>
      <c r="S334" s="210">
        <v>0</v>
      </c>
      <c r="T334" s="21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2" t="s">
        <v>259</v>
      </c>
      <c r="AT334" s="212" t="s">
        <v>137</v>
      </c>
      <c r="AU334" s="212" t="s">
        <v>143</v>
      </c>
      <c r="AY334" s="18" t="s">
        <v>134</v>
      </c>
      <c r="BE334" s="213">
        <f>IF(N334="základní",J334,0)</f>
        <v>0</v>
      </c>
      <c r="BF334" s="213">
        <f>IF(N334="snížená",J334,0)</f>
        <v>0</v>
      </c>
      <c r="BG334" s="213">
        <f>IF(N334="zákl. přenesená",J334,0)</f>
        <v>0</v>
      </c>
      <c r="BH334" s="213">
        <f>IF(N334="sníž. přenesená",J334,0)</f>
        <v>0</v>
      </c>
      <c r="BI334" s="213">
        <f>IF(N334="nulová",J334,0)</f>
        <v>0</v>
      </c>
      <c r="BJ334" s="18" t="s">
        <v>143</v>
      </c>
      <c r="BK334" s="213">
        <f>ROUND(I334*H334,2)</f>
        <v>0</v>
      </c>
      <c r="BL334" s="18" t="s">
        <v>259</v>
      </c>
      <c r="BM334" s="212" t="s">
        <v>518</v>
      </c>
    </row>
    <row r="335" s="2" customFormat="1">
      <c r="A335" s="39"/>
      <c r="B335" s="40"/>
      <c r="C335" s="41"/>
      <c r="D335" s="214" t="s">
        <v>145</v>
      </c>
      <c r="E335" s="41"/>
      <c r="F335" s="215" t="s">
        <v>519</v>
      </c>
      <c r="G335" s="41"/>
      <c r="H335" s="41"/>
      <c r="I335" s="216"/>
      <c r="J335" s="41"/>
      <c r="K335" s="41"/>
      <c r="L335" s="45"/>
      <c r="M335" s="217"/>
      <c r="N335" s="218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145</v>
      </c>
      <c r="AU335" s="18" t="s">
        <v>143</v>
      </c>
    </row>
    <row r="336" s="2" customFormat="1">
      <c r="A336" s="39"/>
      <c r="B336" s="40"/>
      <c r="C336" s="41"/>
      <c r="D336" s="219" t="s">
        <v>147</v>
      </c>
      <c r="E336" s="41"/>
      <c r="F336" s="220" t="s">
        <v>520</v>
      </c>
      <c r="G336" s="41"/>
      <c r="H336" s="41"/>
      <c r="I336" s="216"/>
      <c r="J336" s="41"/>
      <c r="K336" s="41"/>
      <c r="L336" s="45"/>
      <c r="M336" s="217"/>
      <c r="N336" s="218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147</v>
      </c>
      <c r="AU336" s="18" t="s">
        <v>143</v>
      </c>
    </row>
    <row r="337" s="2" customFormat="1" ht="16.5" customHeight="1">
      <c r="A337" s="39"/>
      <c r="B337" s="40"/>
      <c r="C337" s="201" t="s">
        <v>521</v>
      </c>
      <c r="D337" s="201" t="s">
        <v>137</v>
      </c>
      <c r="E337" s="202" t="s">
        <v>522</v>
      </c>
      <c r="F337" s="203" t="s">
        <v>523</v>
      </c>
      <c r="G337" s="204" t="s">
        <v>202</v>
      </c>
      <c r="H337" s="205">
        <v>4.5999999999999996</v>
      </c>
      <c r="I337" s="206"/>
      <c r="J337" s="207">
        <f>ROUND(I337*H337,2)</f>
        <v>0</v>
      </c>
      <c r="K337" s="203" t="s">
        <v>141</v>
      </c>
      <c r="L337" s="45"/>
      <c r="M337" s="208" t="s">
        <v>19</v>
      </c>
      <c r="N337" s="209" t="s">
        <v>47</v>
      </c>
      <c r="O337" s="85"/>
      <c r="P337" s="210">
        <f>O337*H337</f>
        <v>0</v>
      </c>
      <c r="Q337" s="210">
        <v>0.0022361999999999998</v>
      </c>
      <c r="R337" s="210">
        <f>Q337*H337</f>
        <v>0.010286519999999999</v>
      </c>
      <c r="S337" s="210">
        <v>0</v>
      </c>
      <c r="T337" s="21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2" t="s">
        <v>259</v>
      </c>
      <c r="AT337" s="212" t="s">
        <v>137</v>
      </c>
      <c r="AU337" s="212" t="s">
        <v>143</v>
      </c>
      <c r="AY337" s="18" t="s">
        <v>134</v>
      </c>
      <c r="BE337" s="213">
        <f>IF(N337="základní",J337,0)</f>
        <v>0</v>
      </c>
      <c r="BF337" s="213">
        <f>IF(N337="snížená",J337,0)</f>
        <v>0</v>
      </c>
      <c r="BG337" s="213">
        <f>IF(N337="zákl. přenesená",J337,0)</f>
        <v>0</v>
      </c>
      <c r="BH337" s="213">
        <f>IF(N337="sníž. přenesená",J337,0)</f>
        <v>0</v>
      </c>
      <c r="BI337" s="213">
        <f>IF(N337="nulová",J337,0)</f>
        <v>0</v>
      </c>
      <c r="BJ337" s="18" t="s">
        <v>143</v>
      </c>
      <c r="BK337" s="213">
        <f>ROUND(I337*H337,2)</f>
        <v>0</v>
      </c>
      <c r="BL337" s="18" t="s">
        <v>259</v>
      </c>
      <c r="BM337" s="212" t="s">
        <v>524</v>
      </c>
    </row>
    <row r="338" s="2" customFormat="1">
      <c r="A338" s="39"/>
      <c r="B338" s="40"/>
      <c r="C338" s="41"/>
      <c r="D338" s="214" t="s">
        <v>145</v>
      </c>
      <c r="E338" s="41"/>
      <c r="F338" s="215" t="s">
        <v>525</v>
      </c>
      <c r="G338" s="41"/>
      <c r="H338" s="41"/>
      <c r="I338" s="216"/>
      <c r="J338" s="41"/>
      <c r="K338" s="41"/>
      <c r="L338" s="45"/>
      <c r="M338" s="217"/>
      <c r="N338" s="218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145</v>
      </c>
      <c r="AU338" s="18" t="s">
        <v>143</v>
      </c>
    </row>
    <row r="339" s="2" customFormat="1">
      <c r="A339" s="39"/>
      <c r="B339" s="40"/>
      <c r="C339" s="41"/>
      <c r="D339" s="219" t="s">
        <v>147</v>
      </c>
      <c r="E339" s="41"/>
      <c r="F339" s="220" t="s">
        <v>526</v>
      </c>
      <c r="G339" s="41"/>
      <c r="H339" s="41"/>
      <c r="I339" s="216"/>
      <c r="J339" s="41"/>
      <c r="K339" s="41"/>
      <c r="L339" s="45"/>
      <c r="M339" s="217"/>
      <c r="N339" s="218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147</v>
      </c>
      <c r="AU339" s="18" t="s">
        <v>143</v>
      </c>
    </row>
    <row r="340" s="2" customFormat="1" ht="16.5" customHeight="1">
      <c r="A340" s="39"/>
      <c r="B340" s="40"/>
      <c r="C340" s="201" t="s">
        <v>527</v>
      </c>
      <c r="D340" s="201" t="s">
        <v>137</v>
      </c>
      <c r="E340" s="202" t="s">
        <v>528</v>
      </c>
      <c r="F340" s="203" t="s">
        <v>529</v>
      </c>
      <c r="G340" s="204" t="s">
        <v>202</v>
      </c>
      <c r="H340" s="205">
        <v>4.5</v>
      </c>
      <c r="I340" s="206"/>
      <c r="J340" s="207">
        <f>ROUND(I340*H340,2)</f>
        <v>0</v>
      </c>
      <c r="K340" s="203" t="s">
        <v>141</v>
      </c>
      <c r="L340" s="45"/>
      <c r="M340" s="208" t="s">
        <v>19</v>
      </c>
      <c r="N340" s="209" t="s">
        <v>47</v>
      </c>
      <c r="O340" s="85"/>
      <c r="P340" s="210">
        <f>O340*H340</f>
        <v>0</v>
      </c>
      <c r="Q340" s="210">
        <v>0.0018982000000000001</v>
      </c>
      <c r="R340" s="210">
        <f>Q340*H340</f>
        <v>0.0085418999999999998</v>
      </c>
      <c r="S340" s="210">
        <v>0</v>
      </c>
      <c r="T340" s="21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2" t="s">
        <v>259</v>
      </c>
      <c r="AT340" s="212" t="s">
        <v>137</v>
      </c>
      <c r="AU340" s="212" t="s">
        <v>143</v>
      </c>
      <c r="AY340" s="18" t="s">
        <v>134</v>
      </c>
      <c r="BE340" s="213">
        <f>IF(N340="základní",J340,0)</f>
        <v>0</v>
      </c>
      <c r="BF340" s="213">
        <f>IF(N340="snížená",J340,0)</f>
        <v>0</v>
      </c>
      <c r="BG340" s="213">
        <f>IF(N340="zákl. přenesená",J340,0)</f>
        <v>0</v>
      </c>
      <c r="BH340" s="213">
        <f>IF(N340="sníž. přenesená",J340,0)</f>
        <v>0</v>
      </c>
      <c r="BI340" s="213">
        <f>IF(N340="nulová",J340,0)</f>
        <v>0</v>
      </c>
      <c r="BJ340" s="18" t="s">
        <v>143</v>
      </c>
      <c r="BK340" s="213">
        <f>ROUND(I340*H340,2)</f>
        <v>0</v>
      </c>
      <c r="BL340" s="18" t="s">
        <v>259</v>
      </c>
      <c r="BM340" s="212" t="s">
        <v>530</v>
      </c>
    </row>
    <row r="341" s="2" customFormat="1">
      <c r="A341" s="39"/>
      <c r="B341" s="40"/>
      <c r="C341" s="41"/>
      <c r="D341" s="214" t="s">
        <v>145</v>
      </c>
      <c r="E341" s="41"/>
      <c r="F341" s="215" t="s">
        <v>531</v>
      </c>
      <c r="G341" s="41"/>
      <c r="H341" s="41"/>
      <c r="I341" s="216"/>
      <c r="J341" s="41"/>
      <c r="K341" s="41"/>
      <c r="L341" s="45"/>
      <c r="M341" s="217"/>
      <c r="N341" s="218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145</v>
      </c>
      <c r="AU341" s="18" t="s">
        <v>143</v>
      </c>
    </row>
    <row r="342" s="2" customFormat="1">
      <c r="A342" s="39"/>
      <c r="B342" s="40"/>
      <c r="C342" s="41"/>
      <c r="D342" s="219" t="s">
        <v>147</v>
      </c>
      <c r="E342" s="41"/>
      <c r="F342" s="220" t="s">
        <v>532</v>
      </c>
      <c r="G342" s="41"/>
      <c r="H342" s="41"/>
      <c r="I342" s="216"/>
      <c r="J342" s="41"/>
      <c r="K342" s="41"/>
      <c r="L342" s="45"/>
      <c r="M342" s="217"/>
      <c r="N342" s="218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147</v>
      </c>
      <c r="AU342" s="18" t="s">
        <v>143</v>
      </c>
    </row>
    <row r="343" s="2" customFormat="1" ht="16.5" customHeight="1">
      <c r="A343" s="39"/>
      <c r="B343" s="40"/>
      <c r="C343" s="201" t="s">
        <v>533</v>
      </c>
      <c r="D343" s="201" t="s">
        <v>137</v>
      </c>
      <c r="E343" s="202" t="s">
        <v>534</v>
      </c>
      <c r="F343" s="203" t="s">
        <v>535</v>
      </c>
      <c r="G343" s="204" t="s">
        <v>140</v>
      </c>
      <c r="H343" s="205">
        <v>20</v>
      </c>
      <c r="I343" s="206"/>
      <c r="J343" s="207">
        <f>ROUND(I343*H343,2)</f>
        <v>0</v>
      </c>
      <c r="K343" s="203" t="s">
        <v>19</v>
      </c>
      <c r="L343" s="45"/>
      <c r="M343" s="208" t="s">
        <v>19</v>
      </c>
      <c r="N343" s="209" t="s">
        <v>47</v>
      </c>
      <c r="O343" s="85"/>
      <c r="P343" s="210">
        <f>O343*H343</f>
        <v>0</v>
      </c>
      <c r="Q343" s="210">
        <v>0</v>
      </c>
      <c r="R343" s="210">
        <f>Q343*H343</f>
        <v>0</v>
      </c>
      <c r="S343" s="210">
        <v>0</v>
      </c>
      <c r="T343" s="21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2" t="s">
        <v>259</v>
      </c>
      <c r="AT343" s="212" t="s">
        <v>137</v>
      </c>
      <c r="AU343" s="212" t="s">
        <v>143</v>
      </c>
      <c r="AY343" s="18" t="s">
        <v>134</v>
      </c>
      <c r="BE343" s="213">
        <f>IF(N343="základní",J343,0)</f>
        <v>0</v>
      </c>
      <c r="BF343" s="213">
        <f>IF(N343="snížená",J343,0)</f>
        <v>0</v>
      </c>
      <c r="BG343" s="213">
        <f>IF(N343="zákl. přenesená",J343,0)</f>
        <v>0</v>
      </c>
      <c r="BH343" s="213">
        <f>IF(N343="sníž. přenesená",J343,0)</f>
        <v>0</v>
      </c>
      <c r="BI343" s="213">
        <f>IF(N343="nulová",J343,0)</f>
        <v>0</v>
      </c>
      <c r="BJ343" s="18" t="s">
        <v>143</v>
      </c>
      <c r="BK343" s="213">
        <f>ROUND(I343*H343,2)</f>
        <v>0</v>
      </c>
      <c r="BL343" s="18" t="s">
        <v>259</v>
      </c>
      <c r="BM343" s="212" t="s">
        <v>536</v>
      </c>
    </row>
    <row r="344" s="2" customFormat="1">
      <c r="A344" s="39"/>
      <c r="B344" s="40"/>
      <c r="C344" s="41"/>
      <c r="D344" s="214" t="s">
        <v>145</v>
      </c>
      <c r="E344" s="41"/>
      <c r="F344" s="215" t="s">
        <v>535</v>
      </c>
      <c r="G344" s="41"/>
      <c r="H344" s="41"/>
      <c r="I344" s="216"/>
      <c r="J344" s="41"/>
      <c r="K344" s="41"/>
      <c r="L344" s="45"/>
      <c r="M344" s="217"/>
      <c r="N344" s="218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145</v>
      </c>
      <c r="AU344" s="18" t="s">
        <v>143</v>
      </c>
    </row>
    <row r="345" s="12" customFormat="1" ht="22.8" customHeight="1">
      <c r="A345" s="12"/>
      <c r="B345" s="185"/>
      <c r="C345" s="186"/>
      <c r="D345" s="187" t="s">
        <v>74</v>
      </c>
      <c r="E345" s="199" t="s">
        <v>537</v>
      </c>
      <c r="F345" s="199" t="s">
        <v>538</v>
      </c>
      <c r="G345" s="186"/>
      <c r="H345" s="186"/>
      <c r="I345" s="189"/>
      <c r="J345" s="200">
        <f>BK345</f>
        <v>0</v>
      </c>
      <c r="K345" s="186"/>
      <c r="L345" s="191"/>
      <c r="M345" s="192"/>
      <c r="N345" s="193"/>
      <c r="O345" s="193"/>
      <c r="P345" s="194">
        <f>SUM(P346:P355)</f>
        <v>0</v>
      </c>
      <c r="Q345" s="193"/>
      <c r="R345" s="194">
        <f>SUM(R346:R355)</f>
        <v>0.089560914000000005</v>
      </c>
      <c r="S345" s="193"/>
      <c r="T345" s="195">
        <f>SUM(T346:T355)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196" t="s">
        <v>143</v>
      </c>
      <c r="AT345" s="197" t="s">
        <v>74</v>
      </c>
      <c r="AU345" s="197" t="s">
        <v>83</v>
      </c>
      <c r="AY345" s="196" t="s">
        <v>134</v>
      </c>
      <c r="BK345" s="198">
        <f>SUM(BK346:BK355)</f>
        <v>0</v>
      </c>
    </row>
    <row r="346" s="2" customFormat="1" ht="16.5" customHeight="1">
      <c r="A346" s="39"/>
      <c r="B346" s="40"/>
      <c r="C346" s="201" t="s">
        <v>539</v>
      </c>
      <c r="D346" s="201" t="s">
        <v>137</v>
      </c>
      <c r="E346" s="202" t="s">
        <v>540</v>
      </c>
      <c r="F346" s="203" t="s">
        <v>541</v>
      </c>
      <c r="G346" s="204" t="s">
        <v>202</v>
      </c>
      <c r="H346" s="205">
        <v>64.200000000000003</v>
      </c>
      <c r="I346" s="206"/>
      <c r="J346" s="207">
        <f>ROUND(I346*H346,2)</f>
        <v>0</v>
      </c>
      <c r="K346" s="203" t="s">
        <v>141</v>
      </c>
      <c r="L346" s="45"/>
      <c r="M346" s="208" t="s">
        <v>19</v>
      </c>
      <c r="N346" s="209" t="s">
        <v>47</v>
      </c>
      <c r="O346" s="85"/>
      <c r="P346" s="210">
        <f>O346*H346</f>
        <v>0</v>
      </c>
      <c r="Q346" s="210">
        <v>0.00084230000000000004</v>
      </c>
      <c r="R346" s="210">
        <f>Q346*H346</f>
        <v>0.054075660000000005</v>
      </c>
      <c r="S346" s="210">
        <v>0</v>
      </c>
      <c r="T346" s="21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2" t="s">
        <v>259</v>
      </c>
      <c r="AT346" s="212" t="s">
        <v>137</v>
      </c>
      <c r="AU346" s="212" t="s">
        <v>143</v>
      </c>
      <c r="AY346" s="18" t="s">
        <v>134</v>
      </c>
      <c r="BE346" s="213">
        <f>IF(N346="základní",J346,0)</f>
        <v>0</v>
      </c>
      <c r="BF346" s="213">
        <f>IF(N346="snížená",J346,0)</f>
        <v>0</v>
      </c>
      <c r="BG346" s="213">
        <f>IF(N346="zákl. přenesená",J346,0)</f>
        <v>0</v>
      </c>
      <c r="BH346" s="213">
        <f>IF(N346="sníž. přenesená",J346,0)</f>
        <v>0</v>
      </c>
      <c r="BI346" s="213">
        <f>IF(N346="nulová",J346,0)</f>
        <v>0</v>
      </c>
      <c r="BJ346" s="18" t="s">
        <v>143</v>
      </c>
      <c r="BK346" s="213">
        <f>ROUND(I346*H346,2)</f>
        <v>0</v>
      </c>
      <c r="BL346" s="18" t="s">
        <v>259</v>
      </c>
      <c r="BM346" s="212" t="s">
        <v>542</v>
      </c>
    </row>
    <row r="347" s="2" customFormat="1">
      <c r="A347" s="39"/>
      <c r="B347" s="40"/>
      <c r="C347" s="41"/>
      <c r="D347" s="214" t="s">
        <v>145</v>
      </c>
      <c r="E347" s="41"/>
      <c r="F347" s="215" t="s">
        <v>543</v>
      </c>
      <c r="G347" s="41"/>
      <c r="H347" s="41"/>
      <c r="I347" s="216"/>
      <c r="J347" s="41"/>
      <c r="K347" s="41"/>
      <c r="L347" s="45"/>
      <c r="M347" s="217"/>
      <c r="N347" s="218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145</v>
      </c>
      <c r="AU347" s="18" t="s">
        <v>143</v>
      </c>
    </row>
    <row r="348" s="2" customFormat="1">
      <c r="A348" s="39"/>
      <c r="B348" s="40"/>
      <c r="C348" s="41"/>
      <c r="D348" s="219" t="s">
        <v>147</v>
      </c>
      <c r="E348" s="41"/>
      <c r="F348" s="220" t="s">
        <v>544</v>
      </c>
      <c r="G348" s="41"/>
      <c r="H348" s="41"/>
      <c r="I348" s="216"/>
      <c r="J348" s="41"/>
      <c r="K348" s="41"/>
      <c r="L348" s="45"/>
      <c r="M348" s="217"/>
      <c r="N348" s="218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147</v>
      </c>
      <c r="AU348" s="18" t="s">
        <v>143</v>
      </c>
    </row>
    <row r="349" s="2" customFormat="1" ht="16.5" customHeight="1">
      <c r="A349" s="39"/>
      <c r="B349" s="40"/>
      <c r="C349" s="201" t="s">
        <v>545</v>
      </c>
      <c r="D349" s="201" t="s">
        <v>137</v>
      </c>
      <c r="E349" s="202" t="s">
        <v>546</v>
      </c>
      <c r="F349" s="203" t="s">
        <v>547</v>
      </c>
      <c r="G349" s="204" t="s">
        <v>202</v>
      </c>
      <c r="H349" s="205">
        <v>27.940000000000001</v>
      </c>
      <c r="I349" s="206"/>
      <c r="J349" s="207">
        <f>ROUND(I349*H349,2)</f>
        <v>0</v>
      </c>
      <c r="K349" s="203" t="s">
        <v>141</v>
      </c>
      <c r="L349" s="45"/>
      <c r="M349" s="208" t="s">
        <v>19</v>
      </c>
      <c r="N349" s="209" t="s">
        <v>47</v>
      </c>
      <c r="O349" s="85"/>
      <c r="P349" s="210">
        <f>O349*H349</f>
        <v>0</v>
      </c>
      <c r="Q349" s="210">
        <v>0.0011590999999999999</v>
      </c>
      <c r="R349" s="210">
        <f>Q349*H349</f>
        <v>0.032385254000000002</v>
      </c>
      <c r="S349" s="210">
        <v>0</v>
      </c>
      <c r="T349" s="21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2" t="s">
        <v>259</v>
      </c>
      <c r="AT349" s="212" t="s">
        <v>137</v>
      </c>
      <c r="AU349" s="212" t="s">
        <v>143</v>
      </c>
      <c r="AY349" s="18" t="s">
        <v>134</v>
      </c>
      <c r="BE349" s="213">
        <f>IF(N349="základní",J349,0)</f>
        <v>0</v>
      </c>
      <c r="BF349" s="213">
        <f>IF(N349="snížená",J349,0)</f>
        <v>0</v>
      </c>
      <c r="BG349" s="213">
        <f>IF(N349="zákl. přenesená",J349,0)</f>
        <v>0</v>
      </c>
      <c r="BH349" s="213">
        <f>IF(N349="sníž. přenesená",J349,0)</f>
        <v>0</v>
      </c>
      <c r="BI349" s="213">
        <f>IF(N349="nulová",J349,0)</f>
        <v>0</v>
      </c>
      <c r="BJ349" s="18" t="s">
        <v>143</v>
      </c>
      <c r="BK349" s="213">
        <f>ROUND(I349*H349,2)</f>
        <v>0</v>
      </c>
      <c r="BL349" s="18" t="s">
        <v>259</v>
      </c>
      <c r="BM349" s="212" t="s">
        <v>548</v>
      </c>
    </row>
    <row r="350" s="2" customFormat="1">
      <c r="A350" s="39"/>
      <c r="B350" s="40"/>
      <c r="C350" s="41"/>
      <c r="D350" s="214" t="s">
        <v>145</v>
      </c>
      <c r="E350" s="41"/>
      <c r="F350" s="215" t="s">
        <v>549</v>
      </c>
      <c r="G350" s="41"/>
      <c r="H350" s="41"/>
      <c r="I350" s="216"/>
      <c r="J350" s="41"/>
      <c r="K350" s="41"/>
      <c r="L350" s="45"/>
      <c r="M350" s="217"/>
      <c r="N350" s="218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145</v>
      </c>
      <c r="AU350" s="18" t="s">
        <v>143</v>
      </c>
    </row>
    <row r="351" s="2" customFormat="1">
      <c r="A351" s="39"/>
      <c r="B351" s="40"/>
      <c r="C351" s="41"/>
      <c r="D351" s="219" t="s">
        <v>147</v>
      </c>
      <c r="E351" s="41"/>
      <c r="F351" s="220" t="s">
        <v>550</v>
      </c>
      <c r="G351" s="41"/>
      <c r="H351" s="41"/>
      <c r="I351" s="216"/>
      <c r="J351" s="41"/>
      <c r="K351" s="41"/>
      <c r="L351" s="45"/>
      <c r="M351" s="217"/>
      <c r="N351" s="218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147</v>
      </c>
      <c r="AU351" s="18" t="s">
        <v>143</v>
      </c>
    </row>
    <row r="352" s="2" customFormat="1" ht="16.5" customHeight="1">
      <c r="A352" s="39"/>
      <c r="B352" s="40"/>
      <c r="C352" s="201" t="s">
        <v>551</v>
      </c>
      <c r="D352" s="201" t="s">
        <v>137</v>
      </c>
      <c r="E352" s="202" t="s">
        <v>552</v>
      </c>
      <c r="F352" s="203" t="s">
        <v>553</v>
      </c>
      <c r="G352" s="204" t="s">
        <v>140</v>
      </c>
      <c r="H352" s="205">
        <v>10</v>
      </c>
      <c r="I352" s="206"/>
      <c r="J352" s="207">
        <f>ROUND(I352*H352,2)</f>
        <v>0</v>
      </c>
      <c r="K352" s="203" t="s">
        <v>19</v>
      </c>
      <c r="L352" s="45"/>
      <c r="M352" s="208" t="s">
        <v>19</v>
      </c>
      <c r="N352" s="209" t="s">
        <v>47</v>
      </c>
      <c r="O352" s="85"/>
      <c r="P352" s="210">
        <f>O352*H352</f>
        <v>0</v>
      </c>
      <c r="Q352" s="210">
        <v>0.00029</v>
      </c>
      <c r="R352" s="210">
        <f>Q352*H352</f>
        <v>0.0028999999999999998</v>
      </c>
      <c r="S352" s="210">
        <v>0</v>
      </c>
      <c r="T352" s="21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2" t="s">
        <v>259</v>
      </c>
      <c r="AT352" s="212" t="s">
        <v>137</v>
      </c>
      <c r="AU352" s="212" t="s">
        <v>143</v>
      </c>
      <c r="AY352" s="18" t="s">
        <v>134</v>
      </c>
      <c r="BE352" s="213">
        <f>IF(N352="základní",J352,0)</f>
        <v>0</v>
      </c>
      <c r="BF352" s="213">
        <f>IF(N352="snížená",J352,0)</f>
        <v>0</v>
      </c>
      <c r="BG352" s="213">
        <f>IF(N352="zákl. přenesená",J352,0)</f>
        <v>0</v>
      </c>
      <c r="BH352" s="213">
        <f>IF(N352="sníž. přenesená",J352,0)</f>
        <v>0</v>
      </c>
      <c r="BI352" s="213">
        <f>IF(N352="nulová",J352,0)</f>
        <v>0</v>
      </c>
      <c r="BJ352" s="18" t="s">
        <v>143</v>
      </c>
      <c r="BK352" s="213">
        <f>ROUND(I352*H352,2)</f>
        <v>0</v>
      </c>
      <c r="BL352" s="18" t="s">
        <v>259</v>
      </c>
      <c r="BM352" s="212" t="s">
        <v>554</v>
      </c>
    </row>
    <row r="353" s="2" customFormat="1">
      <c r="A353" s="39"/>
      <c r="B353" s="40"/>
      <c r="C353" s="41"/>
      <c r="D353" s="214" t="s">
        <v>145</v>
      </c>
      <c r="E353" s="41"/>
      <c r="F353" s="215" t="s">
        <v>555</v>
      </c>
      <c r="G353" s="41"/>
      <c r="H353" s="41"/>
      <c r="I353" s="216"/>
      <c r="J353" s="41"/>
      <c r="K353" s="41"/>
      <c r="L353" s="45"/>
      <c r="M353" s="217"/>
      <c r="N353" s="218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145</v>
      </c>
      <c r="AU353" s="18" t="s">
        <v>143</v>
      </c>
    </row>
    <row r="354" s="2" customFormat="1" ht="16.5" customHeight="1">
      <c r="A354" s="39"/>
      <c r="B354" s="40"/>
      <c r="C354" s="201" t="s">
        <v>556</v>
      </c>
      <c r="D354" s="201" t="s">
        <v>137</v>
      </c>
      <c r="E354" s="202" t="s">
        <v>557</v>
      </c>
      <c r="F354" s="203" t="s">
        <v>558</v>
      </c>
      <c r="G354" s="204" t="s">
        <v>140</v>
      </c>
      <c r="H354" s="205">
        <v>20</v>
      </c>
      <c r="I354" s="206"/>
      <c r="J354" s="207">
        <f>ROUND(I354*H354,2)</f>
        <v>0</v>
      </c>
      <c r="K354" s="203" t="s">
        <v>19</v>
      </c>
      <c r="L354" s="45"/>
      <c r="M354" s="208" t="s">
        <v>19</v>
      </c>
      <c r="N354" s="209" t="s">
        <v>47</v>
      </c>
      <c r="O354" s="85"/>
      <c r="P354" s="210">
        <f>O354*H354</f>
        <v>0</v>
      </c>
      <c r="Q354" s="210">
        <v>1.0000000000000001E-05</v>
      </c>
      <c r="R354" s="210">
        <f>Q354*H354</f>
        <v>0.00020000000000000001</v>
      </c>
      <c r="S354" s="210">
        <v>0</v>
      </c>
      <c r="T354" s="21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2" t="s">
        <v>259</v>
      </c>
      <c r="AT354" s="212" t="s">
        <v>137</v>
      </c>
      <c r="AU354" s="212" t="s">
        <v>143</v>
      </c>
      <c r="AY354" s="18" t="s">
        <v>134</v>
      </c>
      <c r="BE354" s="213">
        <f>IF(N354="základní",J354,0)</f>
        <v>0</v>
      </c>
      <c r="BF354" s="213">
        <f>IF(N354="snížená",J354,0)</f>
        <v>0</v>
      </c>
      <c r="BG354" s="213">
        <f>IF(N354="zákl. přenesená",J354,0)</f>
        <v>0</v>
      </c>
      <c r="BH354" s="213">
        <f>IF(N354="sníž. přenesená",J354,0)</f>
        <v>0</v>
      </c>
      <c r="BI354" s="213">
        <f>IF(N354="nulová",J354,0)</f>
        <v>0</v>
      </c>
      <c r="BJ354" s="18" t="s">
        <v>143</v>
      </c>
      <c r="BK354" s="213">
        <f>ROUND(I354*H354,2)</f>
        <v>0</v>
      </c>
      <c r="BL354" s="18" t="s">
        <v>259</v>
      </c>
      <c r="BM354" s="212" t="s">
        <v>559</v>
      </c>
    </row>
    <row r="355" s="2" customFormat="1">
      <c r="A355" s="39"/>
      <c r="B355" s="40"/>
      <c r="C355" s="41"/>
      <c r="D355" s="214" t="s">
        <v>145</v>
      </c>
      <c r="E355" s="41"/>
      <c r="F355" s="215" t="s">
        <v>558</v>
      </c>
      <c r="G355" s="41"/>
      <c r="H355" s="41"/>
      <c r="I355" s="216"/>
      <c r="J355" s="41"/>
      <c r="K355" s="41"/>
      <c r="L355" s="45"/>
      <c r="M355" s="217"/>
      <c r="N355" s="218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145</v>
      </c>
      <c r="AU355" s="18" t="s">
        <v>143</v>
      </c>
    </row>
    <row r="356" s="12" customFormat="1" ht="22.8" customHeight="1">
      <c r="A356" s="12"/>
      <c r="B356" s="185"/>
      <c r="C356" s="186"/>
      <c r="D356" s="187" t="s">
        <v>74</v>
      </c>
      <c r="E356" s="199" t="s">
        <v>560</v>
      </c>
      <c r="F356" s="199" t="s">
        <v>561</v>
      </c>
      <c r="G356" s="186"/>
      <c r="H356" s="186"/>
      <c r="I356" s="189"/>
      <c r="J356" s="200">
        <f>BK356</f>
        <v>0</v>
      </c>
      <c r="K356" s="186"/>
      <c r="L356" s="191"/>
      <c r="M356" s="192"/>
      <c r="N356" s="193"/>
      <c r="O356" s="193"/>
      <c r="P356" s="194">
        <f>SUM(P357:P406)</f>
        <v>0</v>
      </c>
      <c r="Q356" s="193"/>
      <c r="R356" s="194">
        <f>SUM(R357:R406)</f>
        <v>0.56527296399999993</v>
      </c>
      <c r="S356" s="193"/>
      <c r="T356" s="195">
        <f>SUM(T357:T406)</f>
        <v>0.41039999999999999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196" t="s">
        <v>143</v>
      </c>
      <c r="AT356" s="197" t="s">
        <v>74</v>
      </c>
      <c r="AU356" s="197" t="s">
        <v>83</v>
      </c>
      <c r="AY356" s="196" t="s">
        <v>134</v>
      </c>
      <c r="BK356" s="198">
        <f>SUM(BK357:BK406)</f>
        <v>0</v>
      </c>
    </row>
    <row r="357" s="2" customFormat="1" ht="16.5" customHeight="1">
      <c r="A357" s="39"/>
      <c r="B357" s="40"/>
      <c r="C357" s="201" t="s">
        <v>562</v>
      </c>
      <c r="D357" s="201" t="s">
        <v>137</v>
      </c>
      <c r="E357" s="202" t="s">
        <v>563</v>
      </c>
      <c r="F357" s="203" t="s">
        <v>564</v>
      </c>
      <c r="G357" s="204" t="s">
        <v>565</v>
      </c>
      <c r="H357" s="205">
        <v>10</v>
      </c>
      <c r="I357" s="206"/>
      <c r="J357" s="207">
        <f>ROUND(I357*H357,2)</f>
        <v>0</v>
      </c>
      <c r="K357" s="203" t="s">
        <v>141</v>
      </c>
      <c r="L357" s="45"/>
      <c r="M357" s="208" t="s">
        <v>19</v>
      </c>
      <c r="N357" s="209" t="s">
        <v>47</v>
      </c>
      <c r="O357" s="85"/>
      <c r="P357" s="210">
        <f>O357*H357</f>
        <v>0</v>
      </c>
      <c r="Q357" s="210">
        <v>0</v>
      </c>
      <c r="R357" s="210">
        <f>Q357*H357</f>
        <v>0</v>
      </c>
      <c r="S357" s="210">
        <v>0.01933</v>
      </c>
      <c r="T357" s="211">
        <f>S357*H357</f>
        <v>0.1933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2" t="s">
        <v>259</v>
      </c>
      <c r="AT357" s="212" t="s">
        <v>137</v>
      </c>
      <c r="AU357" s="212" t="s">
        <v>143</v>
      </c>
      <c r="AY357" s="18" t="s">
        <v>134</v>
      </c>
      <c r="BE357" s="213">
        <f>IF(N357="základní",J357,0)</f>
        <v>0</v>
      </c>
      <c r="BF357" s="213">
        <f>IF(N357="snížená",J357,0)</f>
        <v>0</v>
      </c>
      <c r="BG357" s="213">
        <f>IF(N357="zákl. přenesená",J357,0)</f>
        <v>0</v>
      </c>
      <c r="BH357" s="213">
        <f>IF(N357="sníž. přenesená",J357,0)</f>
        <v>0</v>
      </c>
      <c r="BI357" s="213">
        <f>IF(N357="nulová",J357,0)</f>
        <v>0</v>
      </c>
      <c r="BJ357" s="18" t="s">
        <v>143</v>
      </c>
      <c r="BK357" s="213">
        <f>ROUND(I357*H357,2)</f>
        <v>0</v>
      </c>
      <c r="BL357" s="18" t="s">
        <v>259</v>
      </c>
      <c r="BM357" s="212" t="s">
        <v>566</v>
      </c>
    </row>
    <row r="358" s="2" customFormat="1">
      <c r="A358" s="39"/>
      <c r="B358" s="40"/>
      <c r="C358" s="41"/>
      <c r="D358" s="214" t="s">
        <v>145</v>
      </c>
      <c r="E358" s="41"/>
      <c r="F358" s="215" t="s">
        <v>567</v>
      </c>
      <c r="G358" s="41"/>
      <c r="H358" s="41"/>
      <c r="I358" s="216"/>
      <c r="J358" s="41"/>
      <c r="K358" s="41"/>
      <c r="L358" s="45"/>
      <c r="M358" s="217"/>
      <c r="N358" s="218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145</v>
      </c>
      <c r="AU358" s="18" t="s">
        <v>143</v>
      </c>
    </row>
    <row r="359" s="2" customFormat="1">
      <c r="A359" s="39"/>
      <c r="B359" s="40"/>
      <c r="C359" s="41"/>
      <c r="D359" s="219" t="s">
        <v>147</v>
      </c>
      <c r="E359" s="41"/>
      <c r="F359" s="220" t="s">
        <v>568</v>
      </c>
      <c r="G359" s="41"/>
      <c r="H359" s="41"/>
      <c r="I359" s="216"/>
      <c r="J359" s="41"/>
      <c r="K359" s="41"/>
      <c r="L359" s="45"/>
      <c r="M359" s="217"/>
      <c r="N359" s="218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147</v>
      </c>
      <c r="AU359" s="18" t="s">
        <v>143</v>
      </c>
    </row>
    <row r="360" s="2" customFormat="1" ht="16.5" customHeight="1">
      <c r="A360" s="39"/>
      <c r="B360" s="40"/>
      <c r="C360" s="201" t="s">
        <v>569</v>
      </c>
      <c r="D360" s="201" t="s">
        <v>137</v>
      </c>
      <c r="E360" s="202" t="s">
        <v>570</v>
      </c>
      <c r="F360" s="203" t="s">
        <v>571</v>
      </c>
      <c r="G360" s="204" t="s">
        <v>565</v>
      </c>
      <c r="H360" s="205">
        <v>5</v>
      </c>
      <c r="I360" s="206"/>
      <c r="J360" s="207">
        <f>ROUND(I360*H360,2)</f>
        <v>0</v>
      </c>
      <c r="K360" s="203" t="s">
        <v>141</v>
      </c>
      <c r="L360" s="45"/>
      <c r="M360" s="208" t="s">
        <v>19</v>
      </c>
      <c r="N360" s="209" t="s">
        <v>47</v>
      </c>
      <c r="O360" s="85"/>
      <c r="P360" s="210">
        <f>O360*H360</f>
        <v>0</v>
      </c>
      <c r="Q360" s="210">
        <v>0.016968836300000002</v>
      </c>
      <c r="R360" s="210">
        <f>Q360*H360</f>
        <v>0.084844181500000004</v>
      </c>
      <c r="S360" s="210">
        <v>0</v>
      </c>
      <c r="T360" s="211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2" t="s">
        <v>259</v>
      </c>
      <c r="AT360" s="212" t="s">
        <v>137</v>
      </c>
      <c r="AU360" s="212" t="s">
        <v>143</v>
      </c>
      <c r="AY360" s="18" t="s">
        <v>134</v>
      </c>
      <c r="BE360" s="213">
        <f>IF(N360="základní",J360,0)</f>
        <v>0</v>
      </c>
      <c r="BF360" s="213">
        <f>IF(N360="snížená",J360,0)</f>
        <v>0</v>
      </c>
      <c r="BG360" s="213">
        <f>IF(N360="zákl. přenesená",J360,0)</f>
        <v>0</v>
      </c>
      <c r="BH360" s="213">
        <f>IF(N360="sníž. přenesená",J360,0)</f>
        <v>0</v>
      </c>
      <c r="BI360" s="213">
        <f>IF(N360="nulová",J360,0)</f>
        <v>0</v>
      </c>
      <c r="BJ360" s="18" t="s">
        <v>143</v>
      </c>
      <c r="BK360" s="213">
        <f>ROUND(I360*H360,2)</f>
        <v>0</v>
      </c>
      <c r="BL360" s="18" t="s">
        <v>259</v>
      </c>
      <c r="BM360" s="212" t="s">
        <v>572</v>
      </c>
    </row>
    <row r="361" s="2" customFormat="1">
      <c r="A361" s="39"/>
      <c r="B361" s="40"/>
      <c r="C361" s="41"/>
      <c r="D361" s="214" t="s">
        <v>145</v>
      </c>
      <c r="E361" s="41"/>
      <c r="F361" s="215" t="s">
        <v>573</v>
      </c>
      <c r="G361" s="41"/>
      <c r="H361" s="41"/>
      <c r="I361" s="216"/>
      <c r="J361" s="41"/>
      <c r="K361" s="41"/>
      <c r="L361" s="45"/>
      <c r="M361" s="217"/>
      <c r="N361" s="218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145</v>
      </c>
      <c r="AU361" s="18" t="s">
        <v>143</v>
      </c>
    </row>
    <row r="362" s="2" customFormat="1">
      <c r="A362" s="39"/>
      <c r="B362" s="40"/>
      <c r="C362" s="41"/>
      <c r="D362" s="219" t="s">
        <v>147</v>
      </c>
      <c r="E362" s="41"/>
      <c r="F362" s="220" t="s">
        <v>574</v>
      </c>
      <c r="G362" s="41"/>
      <c r="H362" s="41"/>
      <c r="I362" s="216"/>
      <c r="J362" s="41"/>
      <c r="K362" s="41"/>
      <c r="L362" s="45"/>
      <c r="M362" s="217"/>
      <c r="N362" s="218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147</v>
      </c>
      <c r="AU362" s="18" t="s">
        <v>143</v>
      </c>
    </row>
    <row r="363" s="14" customFormat="1">
      <c r="A363" s="14"/>
      <c r="B363" s="232"/>
      <c r="C363" s="233"/>
      <c r="D363" s="214" t="s">
        <v>149</v>
      </c>
      <c r="E363" s="234" t="s">
        <v>19</v>
      </c>
      <c r="F363" s="235" t="s">
        <v>575</v>
      </c>
      <c r="G363" s="233"/>
      <c r="H363" s="234" t="s">
        <v>19</v>
      </c>
      <c r="I363" s="236"/>
      <c r="J363" s="233"/>
      <c r="K363" s="233"/>
      <c r="L363" s="237"/>
      <c r="M363" s="238"/>
      <c r="N363" s="239"/>
      <c r="O363" s="239"/>
      <c r="P363" s="239"/>
      <c r="Q363" s="239"/>
      <c r="R363" s="239"/>
      <c r="S363" s="239"/>
      <c r="T363" s="24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1" t="s">
        <v>149</v>
      </c>
      <c r="AU363" s="241" t="s">
        <v>143</v>
      </c>
      <c r="AV363" s="14" t="s">
        <v>83</v>
      </c>
      <c r="AW363" s="14" t="s">
        <v>36</v>
      </c>
      <c r="AX363" s="14" t="s">
        <v>75</v>
      </c>
      <c r="AY363" s="241" t="s">
        <v>134</v>
      </c>
    </row>
    <row r="364" s="13" customFormat="1">
      <c r="A364" s="13"/>
      <c r="B364" s="221"/>
      <c r="C364" s="222"/>
      <c r="D364" s="214" t="s">
        <v>149</v>
      </c>
      <c r="E364" s="223" t="s">
        <v>19</v>
      </c>
      <c r="F364" s="224" t="s">
        <v>173</v>
      </c>
      <c r="G364" s="222"/>
      <c r="H364" s="225">
        <v>5</v>
      </c>
      <c r="I364" s="226"/>
      <c r="J364" s="222"/>
      <c r="K364" s="222"/>
      <c r="L364" s="227"/>
      <c r="M364" s="228"/>
      <c r="N364" s="229"/>
      <c r="O364" s="229"/>
      <c r="P364" s="229"/>
      <c r="Q364" s="229"/>
      <c r="R364" s="229"/>
      <c r="S364" s="229"/>
      <c r="T364" s="23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1" t="s">
        <v>149</v>
      </c>
      <c r="AU364" s="231" t="s">
        <v>143</v>
      </c>
      <c r="AV364" s="13" t="s">
        <v>143</v>
      </c>
      <c r="AW364" s="13" t="s">
        <v>36</v>
      </c>
      <c r="AX364" s="13" t="s">
        <v>83</v>
      </c>
      <c r="AY364" s="231" t="s">
        <v>134</v>
      </c>
    </row>
    <row r="365" s="2" customFormat="1" ht="16.5" customHeight="1">
      <c r="A365" s="39"/>
      <c r="B365" s="40"/>
      <c r="C365" s="201" t="s">
        <v>576</v>
      </c>
      <c r="D365" s="201" t="s">
        <v>137</v>
      </c>
      <c r="E365" s="202" t="s">
        <v>577</v>
      </c>
      <c r="F365" s="203" t="s">
        <v>578</v>
      </c>
      <c r="G365" s="204" t="s">
        <v>565</v>
      </c>
      <c r="H365" s="205">
        <v>10</v>
      </c>
      <c r="I365" s="206"/>
      <c r="J365" s="207">
        <f>ROUND(I365*H365,2)</f>
        <v>0</v>
      </c>
      <c r="K365" s="203" t="s">
        <v>141</v>
      </c>
      <c r="L365" s="45"/>
      <c r="M365" s="208" t="s">
        <v>19</v>
      </c>
      <c r="N365" s="209" t="s">
        <v>47</v>
      </c>
      <c r="O365" s="85"/>
      <c r="P365" s="210">
        <f>O365*H365</f>
        <v>0</v>
      </c>
      <c r="Q365" s="210">
        <v>0</v>
      </c>
      <c r="R365" s="210">
        <f>Q365*H365</f>
        <v>0</v>
      </c>
      <c r="S365" s="210">
        <v>0.019460000000000002</v>
      </c>
      <c r="T365" s="211">
        <f>S365*H365</f>
        <v>0.19460000000000002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2" t="s">
        <v>259</v>
      </c>
      <c r="AT365" s="212" t="s">
        <v>137</v>
      </c>
      <c r="AU365" s="212" t="s">
        <v>143</v>
      </c>
      <c r="AY365" s="18" t="s">
        <v>134</v>
      </c>
      <c r="BE365" s="213">
        <f>IF(N365="základní",J365,0)</f>
        <v>0</v>
      </c>
      <c r="BF365" s="213">
        <f>IF(N365="snížená",J365,0)</f>
        <v>0</v>
      </c>
      <c r="BG365" s="213">
        <f>IF(N365="zákl. přenesená",J365,0)</f>
        <v>0</v>
      </c>
      <c r="BH365" s="213">
        <f>IF(N365="sníž. přenesená",J365,0)</f>
        <v>0</v>
      </c>
      <c r="BI365" s="213">
        <f>IF(N365="nulová",J365,0)</f>
        <v>0</v>
      </c>
      <c r="BJ365" s="18" t="s">
        <v>143</v>
      </c>
      <c r="BK365" s="213">
        <f>ROUND(I365*H365,2)</f>
        <v>0</v>
      </c>
      <c r="BL365" s="18" t="s">
        <v>259</v>
      </c>
      <c r="BM365" s="212" t="s">
        <v>579</v>
      </c>
    </row>
    <row r="366" s="2" customFormat="1">
      <c r="A366" s="39"/>
      <c r="B366" s="40"/>
      <c r="C366" s="41"/>
      <c r="D366" s="214" t="s">
        <v>145</v>
      </c>
      <c r="E366" s="41"/>
      <c r="F366" s="215" t="s">
        <v>580</v>
      </c>
      <c r="G366" s="41"/>
      <c r="H366" s="41"/>
      <c r="I366" s="216"/>
      <c r="J366" s="41"/>
      <c r="K366" s="41"/>
      <c r="L366" s="45"/>
      <c r="M366" s="217"/>
      <c r="N366" s="218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145</v>
      </c>
      <c r="AU366" s="18" t="s">
        <v>143</v>
      </c>
    </row>
    <row r="367" s="2" customFormat="1">
      <c r="A367" s="39"/>
      <c r="B367" s="40"/>
      <c r="C367" s="41"/>
      <c r="D367" s="219" t="s">
        <v>147</v>
      </c>
      <c r="E367" s="41"/>
      <c r="F367" s="220" t="s">
        <v>581</v>
      </c>
      <c r="G367" s="41"/>
      <c r="H367" s="41"/>
      <c r="I367" s="216"/>
      <c r="J367" s="41"/>
      <c r="K367" s="41"/>
      <c r="L367" s="45"/>
      <c r="M367" s="217"/>
      <c r="N367" s="218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147</v>
      </c>
      <c r="AU367" s="18" t="s">
        <v>143</v>
      </c>
    </row>
    <row r="368" s="2" customFormat="1" ht="16.5" customHeight="1">
      <c r="A368" s="39"/>
      <c r="B368" s="40"/>
      <c r="C368" s="201" t="s">
        <v>582</v>
      </c>
      <c r="D368" s="201" t="s">
        <v>137</v>
      </c>
      <c r="E368" s="202" t="s">
        <v>583</v>
      </c>
      <c r="F368" s="203" t="s">
        <v>584</v>
      </c>
      <c r="G368" s="204" t="s">
        <v>565</v>
      </c>
      <c r="H368" s="205">
        <v>5</v>
      </c>
      <c r="I368" s="206"/>
      <c r="J368" s="207">
        <f>ROUND(I368*H368,2)</f>
        <v>0</v>
      </c>
      <c r="K368" s="203" t="s">
        <v>141</v>
      </c>
      <c r="L368" s="45"/>
      <c r="M368" s="208" t="s">
        <v>19</v>
      </c>
      <c r="N368" s="209" t="s">
        <v>47</v>
      </c>
      <c r="O368" s="85"/>
      <c r="P368" s="210">
        <f>O368*H368</f>
        <v>0</v>
      </c>
      <c r="Q368" s="210">
        <v>0.019209276500000001</v>
      </c>
      <c r="R368" s="210">
        <f>Q368*H368</f>
        <v>0.096046382499999999</v>
      </c>
      <c r="S368" s="210">
        <v>0</v>
      </c>
      <c r="T368" s="21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2" t="s">
        <v>259</v>
      </c>
      <c r="AT368" s="212" t="s">
        <v>137</v>
      </c>
      <c r="AU368" s="212" t="s">
        <v>143</v>
      </c>
      <c r="AY368" s="18" t="s">
        <v>134</v>
      </c>
      <c r="BE368" s="213">
        <f>IF(N368="základní",J368,0)</f>
        <v>0</v>
      </c>
      <c r="BF368" s="213">
        <f>IF(N368="snížená",J368,0)</f>
        <v>0</v>
      </c>
      <c r="BG368" s="213">
        <f>IF(N368="zákl. přenesená",J368,0)</f>
        <v>0</v>
      </c>
      <c r="BH368" s="213">
        <f>IF(N368="sníž. přenesená",J368,0)</f>
        <v>0</v>
      </c>
      <c r="BI368" s="213">
        <f>IF(N368="nulová",J368,0)</f>
        <v>0</v>
      </c>
      <c r="BJ368" s="18" t="s">
        <v>143</v>
      </c>
      <c r="BK368" s="213">
        <f>ROUND(I368*H368,2)</f>
        <v>0</v>
      </c>
      <c r="BL368" s="18" t="s">
        <v>259</v>
      </c>
      <c r="BM368" s="212" t="s">
        <v>585</v>
      </c>
    </row>
    <row r="369" s="2" customFormat="1">
      <c r="A369" s="39"/>
      <c r="B369" s="40"/>
      <c r="C369" s="41"/>
      <c r="D369" s="214" t="s">
        <v>145</v>
      </c>
      <c r="E369" s="41"/>
      <c r="F369" s="215" t="s">
        <v>586</v>
      </c>
      <c r="G369" s="41"/>
      <c r="H369" s="41"/>
      <c r="I369" s="216"/>
      <c r="J369" s="41"/>
      <c r="K369" s="41"/>
      <c r="L369" s="45"/>
      <c r="M369" s="217"/>
      <c r="N369" s="218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145</v>
      </c>
      <c r="AU369" s="18" t="s">
        <v>143</v>
      </c>
    </row>
    <row r="370" s="2" customFormat="1">
      <c r="A370" s="39"/>
      <c r="B370" s="40"/>
      <c r="C370" s="41"/>
      <c r="D370" s="219" t="s">
        <v>147</v>
      </c>
      <c r="E370" s="41"/>
      <c r="F370" s="220" t="s">
        <v>587</v>
      </c>
      <c r="G370" s="41"/>
      <c r="H370" s="41"/>
      <c r="I370" s="216"/>
      <c r="J370" s="41"/>
      <c r="K370" s="41"/>
      <c r="L370" s="45"/>
      <c r="M370" s="217"/>
      <c r="N370" s="218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147</v>
      </c>
      <c r="AU370" s="18" t="s">
        <v>143</v>
      </c>
    </row>
    <row r="371" s="2" customFormat="1" ht="16.5" customHeight="1">
      <c r="A371" s="39"/>
      <c r="B371" s="40"/>
      <c r="C371" s="201" t="s">
        <v>588</v>
      </c>
      <c r="D371" s="201" t="s">
        <v>137</v>
      </c>
      <c r="E371" s="202" t="s">
        <v>589</v>
      </c>
      <c r="F371" s="203" t="s">
        <v>590</v>
      </c>
      <c r="G371" s="204" t="s">
        <v>565</v>
      </c>
      <c r="H371" s="205">
        <v>5</v>
      </c>
      <c r="I371" s="206"/>
      <c r="J371" s="207">
        <f>ROUND(I371*H371,2)</f>
        <v>0</v>
      </c>
      <c r="K371" s="203" t="s">
        <v>19</v>
      </c>
      <c r="L371" s="45"/>
      <c r="M371" s="208" t="s">
        <v>19</v>
      </c>
      <c r="N371" s="209" t="s">
        <v>47</v>
      </c>
      <c r="O371" s="85"/>
      <c r="P371" s="210">
        <f>O371*H371</f>
        <v>0</v>
      </c>
      <c r="Q371" s="210">
        <v>0.01196</v>
      </c>
      <c r="R371" s="210">
        <f>Q371*H371</f>
        <v>0.059799999999999999</v>
      </c>
      <c r="S371" s="210">
        <v>0</v>
      </c>
      <c r="T371" s="21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2" t="s">
        <v>259</v>
      </c>
      <c r="AT371" s="212" t="s">
        <v>137</v>
      </c>
      <c r="AU371" s="212" t="s">
        <v>143</v>
      </c>
      <c r="AY371" s="18" t="s">
        <v>134</v>
      </c>
      <c r="BE371" s="213">
        <f>IF(N371="základní",J371,0)</f>
        <v>0</v>
      </c>
      <c r="BF371" s="213">
        <f>IF(N371="snížená",J371,0)</f>
        <v>0</v>
      </c>
      <c r="BG371" s="213">
        <f>IF(N371="zákl. přenesená",J371,0)</f>
        <v>0</v>
      </c>
      <c r="BH371" s="213">
        <f>IF(N371="sníž. přenesená",J371,0)</f>
        <v>0</v>
      </c>
      <c r="BI371" s="213">
        <f>IF(N371="nulová",J371,0)</f>
        <v>0</v>
      </c>
      <c r="BJ371" s="18" t="s">
        <v>143</v>
      </c>
      <c r="BK371" s="213">
        <f>ROUND(I371*H371,2)</f>
        <v>0</v>
      </c>
      <c r="BL371" s="18" t="s">
        <v>259</v>
      </c>
      <c r="BM371" s="212" t="s">
        <v>591</v>
      </c>
    </row>
    <row r="372" s="2" customFormat="1">
      <c r="A372" s="39"/>
      <c r="B372" s="40"/>
      <c r="C372" s="41"/>
      <c r="D372" s="214" t="s">
        <v>145</v>
      </c>
      <c r="E372" s="41"/>
      <c r="F372" s="215" t="s">
        <v>592</v>
      </c>
      <c r="G372" s="41"/>
      <c r="H372" s="41"/>
      <c r="I372" s="216"/>
      <c r="J372" s="41"/>
      <c r="K372" s="41"/>
      <c r="L372" s="45"/>
      <c r="M372" s="217"/>
      <c r="N372" s="218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145</v>
      </c>
      <c r="AU372" s="18" t="s">
        <v>143</v>
      </c>
    </row>
    <row r="373" s="2" customFormat="1" ht="16.5" customHeight="1">
      <c r="A373" s="39"/>
      <c r="B373" s="40"/>
      <c r="C373" s="201" t="s">
        <v>593</v>
      </c>
      <c r="D373" s="201" t="s">
        <v>137</v>
      </c>
      <c r="E373" s="202" t="s">
        <v>594</v>
      </c>
      <c r="F373" s="203" t="s">
        <v>595</v>
      </c>
      <c r="G373" s="204" t="s">
        <v>565</v>
      </c>
      <c r="H373" s="205">
        <v>5</v>
      </c>
      <c r="I373" s="206"/>
      <c r="J373" s="207">
        <f>ROUND(I373*H373,2)</f>
        <v>0</v>
      </c>
      <c r="K373" s="203" t="s">
        <v>19</v>
      </c>
      <c r="L373" s="45"/>
      <c r="M373" s="208" t="s">
        <v>19</v>
      </c>
      <c r="N373" s="209" t="s">
        <v>47</v>
      </c>
      <c r="O373" s="85"/>
      <c r="P373" s="210">
        <f>O373*H373</f>
        <v>0</v>
      </c>
      <c r="Q373" s="210">
        <v>0.01196</v>
      </c>
      <c r="R373" s="210">
        <f>Q373*H373</f>
        <v>0.059799999999999999</v>
      </c>
      <c r="S373" s="210">
        <v>0</v>
      </c>
      <c r="T373" s="21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2" t="s">
        <v>259</v>
      </c>
      <c r="AT373" s="212" t="s">
        <v>137</v>
      </c>
      <c r="AU373" s="212" t="s">
        <v>143</v>
      </c>
      <c r="AY373" s="18" t="s">
        <v>134</v>
      </c>
      <c r="BE373" s="213">
        <f>IF(N373="základní",J373,0)</f>
        <v>0</v>
      </c>
      <c r="BF373" s="213">
        <f>IF(N373="snížená",J373,0)</f>
        <v>0</v>
      </c>
      <c r="BG373" s="213">
        <f>IF(N373="zákl. přenesená",J373,0)</f>
        <v>0</v>
      </c>
      <c r="BH373" s="213">
        <f>IF(N373="sníž. přenesená",J373,0)</f>
        <v>0</v>
      </c>
      <c r="BI373" s="213">
        <f>IF(N373="nulová",J373,0)</f>
        <v>0</v>
      </c>
      <c r="BJ373" s="18" t="s">
        <v>143</v>
      </c>
      <c r="BK373" s="213">
        <f>ROUND(I373*H373,2)</f>
        <v>0</v>
      </c>
      <c r="BL373" s="18" t="s">
        <v>259</v>
      </c>
      <c r="BM373" s="212" t="s">
        <v>596</v>
      </c>
    </row>
    <row r="374" s="2" customFormat="1">
      <c r="A374" s="39"/>
      <c r="B374" s="40"/>
      <c r="C374" s="41"/>
      <c r="D374" s="214" t="s">
        <v>145</v>
      </c>
      <c r="E374" s="41"/>
      <c r="F374" s="215" t="s">
        <v>595</v>
      </c>
      <c r="G374" s="41"/>
      <c r="H374" s="41"/>
      <c r="I374" s="216"/>
      <c r="J374" s="41"/>
      <c r="K374" s="41"/>
      <c r="L374" s="45"/>
      <c r="M374" s="217"/>
      <c r="N374" s="218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145</v>
      </c>
      <c r="AU374" s="18" t="s">
        <v>143</v>
      </c>
    </row>
    <row r="375" s="2" customFormat="1" ht="16.5" customHeight="1">
      <c r="A375" s="39"/>
      <c r="B375" s="40"/>
      <c r="C375" s="201" t="s">
        <v>597</v>
      </c>
      <c r="D375" s="201" t="s">
        <v>137</v>
      </c>
      <c r="E375" s="202" t="s">
        <v>598</v>
      </c>
      <c r="F375" s="203" t="s">
        <v>599</v>
      </c>
      <c r="G375" s="204" t="s">
        <v>565</v>
      </c>
      <c r="H375" s="205">
        <v>5</v>
      </c>
      <c r="I375" s="206"/>
      <c r="J375" s="207">
        <f>ROUND(I375*H375,2)</f>
        <v>0</v>
      </c>
      <c r="K375" s="203" t="s">
        <v>19</v>
      </c>
      <c r="L375" s="45"/>
      <c r="M375" s="208" t="s">
        <v>19</v>
      </c>
      <c r="N375" s="209" t="s">
        <v>47</v>
      </c>
      <c r="O375" s="85"/>
      <c r="P375" s="210">
        <f>O375*H375</f>
        <v>0</v>
      </c>
      <c r="Q375" s="210">
        <v>0.01196</v>
      </c>
      <c r="R375" s="210">
        <f>Q375*H375</f>
        <v>0.059799999999999999</v>
      </c>
      <c r="S375" s="210">
        <v>0</v>
      </c>
      <c r="T375" s="21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2" t="s">
        <v>259</v>
      </c>
      <c r="AT375" s="212" t="s">
        <v>137</v>
      </c>
      <c r="AU375" s="212" t="s">
        <v>143</v>
      </c>
      <c r="AY375" s="18" t="s">
        <v>134</v>
      </c>
      <c r="BE375" s="213">
        <f>IF(N375="základní",J375,0)</f>
        <v>0</v>
      </c>
      <c r="BF375" s="213">
        <f>IF(N375="snížená",J375,0)</f>
        <v>0</v>
      </c>
      <c r="BG375" s="213">
        <f>IF(N375="zákl. přenesená",J375,0)</f>
        <v>0</v>
      </c>
      <c r="BH375" s="213">
        <f>IF(N375="sníž. přenesená",J375,0)</f>
        <v>0</v>
      </c>
      <c r="BI375" s="213">
        <f>IF(N375="nulová",J375,0)</f>
        <v>0</v>
      </c>
      <c r="BJ375" s="18" t="s">
        <v>143</v>
      </c>
      <c r="BK375" s="213">
        <f>ROUND(I375*H375,2)</f>
        <v>0</v>
      </c>
      <c r="BL375" s="18" t="s">
        <v>259</v>
      </c>
      <c r="BM375" s="212" t="s">
        <v>600</v>
      </c>
    </row>
    <row r="376" s="2" customFormat="1">
      <c r="A376" s="39"/>
      <c r="B376" s="40"/>
      <c r="C376" s="41"/>
      <c r="D376" s="214" t="s">
        <v>145</v>
      </c>
      <c r="E376" s="41"/>
      <c r="F376" s="215" t="s">
        <v>599</v>
      </c>
      <c r="G376" s="41"/>
      <c r="H376" s="41"/>
      <c r="I376" s="216"/>
      <c r="J376" s="41"/>
      <c r="K376" s="41"/>
      <c r="L376" s="45"/>
      <c r="M376" s="217"/>
      <c r="N376" s="218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145</v>
      </c>
      <c r="AU376" s="18" t="s">
        <v>143</v>
      </c>
    </row>
    <row r="377" s="2" customFormat="1" ht="16.5" customHeight="1">
      <c r="A377" s="39"/>
      <c r="B377" s="40"/>
      <c r="C377" s="201" t="s">
        <v>601</v>
      </c>
      <c r="D377" s="201" t="s">
        <v>137</v>
      </c>
      <c r="E377" s="202" t="s">
        <v>602</v>
      </c>
      <c r="F377" s="203" t="s">
        <v>603</v>
      </c>
      <c r="G377" s="204" t="s">
        <v>565</v>
      </c>
      <c r="H377" s="205">
        <v>5</v>
      </c>
      <c r="I377" s="206"/>
      <c r="J377" s="207">
        <f>ROUND(I377*H377,2)</f>
        <v>0</v>
      </c>
      <c r="K377" s="203" t="s">
        <v>141</v>
      </c>
      <c r="L377" s="45"/>
      <c r="M377" s="208" t="s">
        <v>19</v>
      </c>
      <c r="N377" s="209" t="s">
        <v>47</v>
      </c>
      <c r="O377" s="85"/>
      <c r="P377" s="210">
        <f>O377*H377</f>
        <v>0</v>
      </c>
      <c r="Q377" s="210">
        <v>0.00051820000000000002</v>
      </c>
      <c r="R377" s="210">
        <f>Q377*H377</f>
        <v>0.002591</v>
      </c>
      <c r="S377" s="210">
        <v>0</v>
      </c>
      <c r="T377" s="21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2" t="s">
        <v>259</v>
      </c>
      <c r="AT377" s="212" t="s">
        <v>137</v>
      </c>
      <c r="AU377" s="212" t="s">
        <v>143</v>
      </c>
      <c r="AY377" s="18" t="s">
        <v>134</v>
      </c>
      <c r="BE377" s="213">
        <f>IF(N377="základní",J377,0)</f>
        <v>0</v>
      </c>
      <c r="BF377" s="213">
        <f>IF(N377="snížená",J377,0)</f>
        <v>0</v>
      </c>
      <c r="BG377" s="213">
        <f>IF(N377="zákl. přenesená",J377,0)</f>
        <v>0</v>
      </c>
      <c r="BH377" s="213">
        <f>IF(N377="sníž. přenesená",J377,0)</f>
        <v>0</v>
      </c>
      <c r="BI377" s="213">
        <f>IF(N377="nulová",J377,0)</f>
        <v>0</v>
      </c>
      <c r="BJ377" s="18" t="s">
        <v>143</v>
      </c>
      <c r="BK377" s="213">
        <f>ROUND(I377*H377,2)</f>
        <v>0</v>
      </c>
      <c r="BL377" s="18" t="s">
        <v>259</v>
      </c>
      <c r="BM377" s="212" t="s">
        <v>604</v>
      </c>
    </row>
    <row r="378" s="2" customFormat="1">
      <c r="A378" s="39"/>
      <c r="B378" s="40"/>
      <c r="C378" s="41"/>
      <c r="D378" s="214" t="s">
        <v>145</v>
      </c>
      <c r="E378" s="41"/>
      <c r="F378" s="215" t="s">
        <v>605</v>
      </c>
      <c r="G378" s="41"/>
      <c r="H378" s="41"/>
      <c r="I378" s="216"/>
      <c r="J378" s="41"/>
      <c r="K378" s="41"/>
      <c r="L378" s="45"/>
      <c r="M378" s="217"/>
      <c r="N378" s="218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145</v>
      </c>
      <c r="AU378" s="18" t="s">
        <v>143</v>
      </c>
    </row>
    <row r="379" s="2" customFormat="1">
      <c r="A379" s="39"/>
      <c r="B379" s="40"/>
      <c r="C379" s="41"/>
      <c r="D379" s="219" t="s">
        <v>147</v>
      </c>
      <c r="E379" s="41"/>
      <c r="F379" s="220" t="s">
        <v>606</v>
      </c>
      <c r="G379" s="41"/>
      <c r="H379" s="41"/>
      <c r="I379" s="216"/>
      <c r="J379" s="41"/>
      <c r="K379" s="41"/>
      <c r="L379" s="45"/>
      <c r="M379" s="217"/>
      <c r="N379" s="218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147</v>
      </c>
      <c r="AU379" s="18" t="s">
        <v>143</v>
      </c>
    </row>
    <row r="380" s="2" customFormat="1" ht="16.5" customHeight="1">
      <c r="A380" s="39"/>
      <c r="B380" s="40"/>
      <c r="C380" s="201" t="s">
        <v>607</v>
      </c>
      <c r="D380" s="201" t="s">
        <v>137</v>
      </c>
      <c r="E380" s="202" t="s">
        <v>608</v>
      </c>
      <c r="F380" s="203" t="s">
        <v>609</v>
      </c>
      <c r="G380" s="204" t="s">
        <v>565</v>
      </c>
      <c r="H380" s="205">
        <v>5</v>
      </c>
      <c r="I380" s="206"/>
      <c r="J380" s="207">
        <f>ROUND(I380*H380,2)</f>
        <v>0</v>
      </c>
      <c r="K380" s="203" t="s">
        <v>141</v>
      </c>
      <c r="L380" s="45"/>
      <c r="M380" s="208" t="s">
        <v>19</v>
      </c>
      <c r="N380" s="209" t="s">
        <v>47</v>
      </c>
      <c r="O380" s="85"/>
      <c r="P380" s="210">
        <f>O380*H380</f>
        <v>0</v>
      </c>
      <c r="Q380" s="210">
        <v>0.0030000000000000001</v>
      </c>
      <c r="R380" s="210">
        <f>Q380*H380</f>
        <v>0.014999999999999999</v>
      </c>
      <c r="S380" s="210">
        <v>0</v>
      </c>
      <c r="T380" s="21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2" t="s">
        <v>259</v>
      </c>
      <c r="AT380" s="212" t="s">
        <v>137</v>
      </c>
      <c r="AU380" s="212" t="s">
        <v>143</v>
      </c>
      <c r="AY380" s="18" t="s">
        <v>134</v>
      </c>
      <c r="BE380" s="213">
        <f>IF(N380="základní",J380,0)</f>
        <v>0</v>
      </c>
      <c r="BF380" s="213">
        <f>IF(N380="snížená",J380,0)</f>
        <v>0</v>
      </c>
      <c r="BG380" s="213">
        <f>IF(N380="zákl. přenesená",J380,0)</f>
        <v>0</v>
      </c>
      <c r="BH380" s="213">
        <f>IF(N380="sníž. přenesená",J380,0)</f>
        <v>0</v>
      </c>
      <c r="BI380" s="213">
        <f>IF(N380="nulová",J380,0)</f>
        <v>0</v>
      </c>
      <c r="BJ380" s="18" t="s">
        <v>143</v>
      </c>
      <c r="BK380" s="213">
        <f>ROUND(I380*H380,2)</f>
        <v>0</v>
      </c>
      <c r="BL380" s="18" t="s">
        <v>259</v>
      </c>
      <c r="BM380" s="212" t="s">
        <v>610</v>
      </c>
    </row>
    <row r="381" s="2" customFormat="1">
      <c r="A381" s="39"/>
      <c r="B381" s="40"/>
      <c r="C381" s="41"/>
      <c r="D381" s="214" t="s">
        <v>145</v>
      </c>
      <c r="E381" s="41"/>
      <c r="F381" s="215" t="s">
        <v>609</v>
      </c>
      <c r="G381" s="41"/>
      <c r="H381" s="41"/>
      <c r="I381" s="216"/>
      <c r="J381" s="41"/>
      <c r="K381" s="41"/>
      <c r="L381" s="45"/>
      <c r="M381" s="217"/>
      <c r="N381" s="218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145</v>
      </c>
      <c r="AU381" s="18" t="s">
        <v>143</v>
      </c>
    </row>
    <row r="382" s="2" customFormat="1">
      <c r="A382" s="39"/>
      <c r="B382" s="40"/>
      <c r="C382" s="41"/>
      <c r="D382" s="219" t="s">
        <v>147</v>
      </c>
      <c r="E382" s="41"/>
      <c r="F382" s="220" t="s">
        <v>611</v>
      </c>
      <c r="G382" s="41"/>
      <c r="H382" s="41"/>
      <c r="I382" s="216"/>
      <c r="J382" s="41"/>
      <c r="K382" s="41"/>
      <c r="L382" s="45"/>
      <c r="M382" s="217"/>
      <c r="N382" s="218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147</v>
      </c>
      <c r="AU382" s="18" t="s">
        <v>143</v>
      </c>
    </row>
    <row r="383" s="2" customFormat="1" ht="16.5" customHeight="1">
      <c r="A383" s="39"/>
      <c r="B383" s="40"/>
      <c r="C383" s="201" t="s">
        <v>612</v>
      </c>
      <c r="D383" s="201" t="s">
        <v>137</v>
      </c>
      <c r="E383" s="202" t="s">
        <v>613</v>
      </c>
      <c r="F383" s="203" t="s">
        <v>614</v>
      </c>
      <c r="G383" s="204" t="s">
        <v>565</v>
      </c>
      <c r="H383" s="205">
        <v>15</v>
      </c>
      <c r="I383" s="206"/>
      <c r="J383" s="207">
        <f>ROUND(I383*H383,2)</f>
        <v>0</v>
      </c>
      <c r="K383" s="203" t="s">
        <v>19</v>
      </c>
      <c r="L383" s="45"/>
      <c r="M383" s="208" t="s">
        <v>19</v>
      </c>
      <c r="N383" s="209" t="s">
        <v>47</v>
      </c>
      <c r="O383" s="85"/>
      <c r="P383" s="210">
        <f>O383*H383</f>
        <v>0</v>
      </c>
      <c r="Q383" s="210">
        <v>0.0011000000000000001</v>
      </c>
      <c r="R383" s="210">
        <f>Q383*H383</f>
        <v>0.016500000000000001</v>
      </c>
      <c r="S383" s="210">
        <v>0</v>
      </c>
      <c r="T383" s="21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2" t="s">
        <v>259</v>
      </c>
      <c r="AT383" s="212" t="s">
        <v>137</v>
      </c>
      <c r="AU383" s="212" t="s">
        <v>143</v>
      </c>
      <c r="AY383" s="18" t="s">
        <v>134</v>
      </c>
      <c r="BE383" s="213">
        <f>IF(N383="základní",J383,0)</f>
        <v>0</v>
      </c>
      <c r="BF383" s="213">
        <f>IF(N383="snížená",J383,0)</f>
        <v>0</v>
      </c>
      <c r="BG383" s="213">
        <f>IF(N383="zákl. přenesená",J383,0)</f>
        <v>0</v>
      </c>
      <c r="BH383" s="213">
        <f>IF(N383="sníž. přenesená",J383,0)</f>
        <v>0</v>
      </c>
      <c r="BI383" s="213">
        <f>IF(N383="nulová",J383,0)</f>
        <v>0</v>
      </c>
      <c r="BJ383" s="18" t="s">
        <v>143</v>
      </c>
      <c r="BK383" s="213">
        <f>ROUND(I383*H383,2)</f>
        <v>0</v>
      </c>
      <c r="BL383" s="18" t="s">
        <v>259</v>
      </c>
      <c r="BM383" s="212" t="s">
        <v>615</v>
      </c>
    </row>
    <row r="384" s="2" customFormat="1">
      <c r="A384" s="39"/>
      <c r="B384" s="40"/>
      <c r="C384" s="41"/>
      <c r="D384" s="214" t="s">
        <v>145</v>
      </c>
      <c r="E384" s="41"/>
      <c r="F384" s="215" t="s">
        <v>616</v>
      </c>
      <c r="G384" s="41"/>
      <c r="H384" s="41"/>
      <c r="I384" s="216"/>
      <c r="J384" s="41"/>
      <c r="K384" s="41"/>
      <c r="L384" s="45"/>
      <c r="M384" s="217"/>
      <c r="N384" s="218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145</v>
      </c>
      <c r="AU384" s="18" t="s">
        <v>143</v>
      </c>
    </row>
    <row r="385" s="2" customFormat="1" ht="16.5" customHeight="1">
      <c r="A385" s="39"/>
      <c r="B385" s="40"/>
      <c r="C385" s="201" t="s">
        <v>617</v>
      </c>
      <c r="D385" s="201" t="s">
        <v>137</v>
      </c>
      <c r="E385" s="202" t="s">
        <v>618</v>
      </c>
      <c r="F385" s="203" t="s">
        <v>614</v>
      </c>
      <c r="G385" s="204" t="s">
        <v>565</v>
      </c>
      <c r="H385" s="205">
        <v>5</v>
      </c>
      <c r="I385" s="206"/>
      <c r="J385" s="207">
        <f>ROUND(I385*H385,2)</f>
        <v>0</v>
      </c>
      <c r="K385" s="203" t="s">
        <v>19</v>
      </c>
      <c r="L385" s="45"/>
      <c r="M385" s="208" t="s">
        <v>19</v>
      </c>
      <c r="N385" s="209" t="s">
        <v>47</v>
      </c>
      <c r="O385" s="85"/>
      <c r="P385" s="210">
        <f>O385*H385</f>
        <v>0</v>
      </c>
      <c r="Q385" s="210">
        <v>0.0011000000000000001</v>
      </c>
      <c r="R385" s="210">
        <f>Q385*H385</f>
        <v>0.0055000000000000005</v>
      </c>
      <c r="S385" s="210">
        <v>0</v>
      </c>
      <c r="T385" s="21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2" t="s">
        <v>259</v>
      </c>
      <c r="AT385" s="212" t="s">
        <v>137</v>
      </c>
      <c r="AU385" s="212" t="s">
        <v>143</v>
      </c>
      <c r="AY385" s="18" t="s">
        <v>134</v>
      </c>
      <c r="BE385" s="213">
        <f>IF(N385="základní",J385,0)</f>
        <v>0</v>
      </c>
      <c r="BF385" s="213">
        <f>IF(N385="snížená",J385,0)</f>
        <v>0</v>
      </c>
      <c r="BG385" s="213">
        <f>IF(N385="zákl. přenesená",J385,0)</f>
        <v>0</v>
      </c>
      <c r="BH385" s="213">
        <f>IF(N385="sníž. přenesená",J385,0)</f>
        <v>0</v>
      </c>
      <c r="BI385" s="213">
        <f>IF(N385="nulová",J385,0)</f>
        <v>0</v>
      </c>
      <c r="BJ385" s="18" t="s">
        <v>143</v>
      </c>
      <c r="BK385" s="213">
        <f>ROUND(I385*H385,2)</f>
        <v>0</v>
      </c>
      <c r="BL385" s="18" t="s">
        <v>259</v>
      </c>
      <c r="BM385" s="212" t="s">
        <v>619</v>
      </c>
    </row>
    <row r="386" s="2" customFormat="1">
      <c r="A386" s="39"/>
      <c r="B386" s="40"/>
      <c r="C386" s="41"/>
      <c r="D386" s="214" t="s">
        <v>145</v>
      </c>
      <c r="E386" s="41"/>
      <c r="F386" s="215" t="s">
        <v>620</v>
      </c>
      <c r="G386" s="41"/>
      <c r="H386" s="41"/>
      <c r="I386" s="216"/>
      <c r="J386" s="41"/>
      <c r="K386" s="41"/>
      <c r="L386" s="45"/>
      <c r="M386" s="217"/>
      <c r="N386" s="218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145</v>
      </c>
      <c r="AU386" s="18" t="s">
        <v>143</v>
      </c>
    </row>
    <row r="387" s="2" customFormat="1" ht="16.5" customHeight="1">
      <c r="A387" s="39"/>
      <c r="B387" s="40"/>
      <c r="C387" s="201" t="s">
        <v>621</v>
      </c>
      <c r="D387" s="201" t="s">
        <v>137</v>
      </c>
      <c r="E387" s="202" t="s">
        <v>622</v>
      </c>
      <c r="F387" s="203" t="s">
        <v>623</v>
      </c>
      <c r="G387" s="204" t="s">
        <v>140</v>
      </c>
      <c r="H387" s="205">
        <v>5</v>
      </c>
      <c r="I387" s="206"/>
      <c r="J387" s="207">
        <f>ROUND(I387*H387,2)</f>
        <v>0</v>
      </c>
      <c r="K387" s="203" t="s">
        <v>19</v>
      </c>
      <c r="L387" s="45"/>
      <c r="M387" s="208" t="s">
        <v>19</v>
      </c>
      <c r="N387" s="209" t="s">
        <v>47</v>
      </c>
      <c r="O387" s="85"/>
      <c r="P387" s="210">
        <f>O387*H387</f>
        <v>0</v>
      </c>
      <c r="Q387" s="210">
        <v>0.0147</v>
      </c>
      <c r="R387" s="210">
        <f>Q387*H387</f>
        <v>0.073499999999999996</v>
      </c>
      <c r="S387" s="210">
        <v>0</v>
      </c>
      <c r="T387" s="21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2" t="s">
        <v>259</v>
      </c>
      <c r="AT387" s="212" t="s">
        <v>137</v>
      </c>
      <c r="AU387" s="212" t="s">
        <v>143</v>
      </c>
      <c r="AY387" s="18" t="s">
        <v>134</v>
      </c>
      <c r="BE387" s="213">
        <f>IF(N387="základní",J387,0)</f>
        <v>0</v>
      </c>
      <c r="BF387" s="213">
        <f>IF(N387="snížená",J387,0)</f>
        <v>0</v>
      </c>
      <c r="BG387" s="213">
        <f>IF(N387="zákl. přenesená",J387,0)</f>
        <v>0</v>
      </c>
      <c r="BH387" s="213">
        <f>IF(N387="sníž. přenesená",J387,0)</f>
        <v>0</v>
      </c>
      <c r="BI387" s="213">
        <f>IF(N387="nulová",J387,0)</f>
        <v>0</v>
      </c>
      <c r="BJ387" s="18" t="s">
        <v>143</v>
      </c>
      <c r="BK387" s="213">
        <f>ROUND(I387*H387,2)</f>
        <v>0</v>
      </c>
      <c r="BL387" s="18" t="s">
        <v>259</v>
      </c>
      <c r="BM387" s="212" t="s">
        <v>624</v>
      </c>
    </row>
    <row r="388" s="2" customFormat="1">
      <c r="A388" s="39"/>
      <c r="B388" s="40"/>
      <c r="C388" s="41"/>
      <c r="D388" s="214" t="s">
        <v>145</v>
      </c>
      <c r="E388" s="41"/>
      <c r="F388" s="215" t="s">
        <v>625</v>
      </c>
      <c r="G388" s="41"/>
      <c r="H388" s="41"/>
      <c r="I388" s="216"/>
      <c r="J388" s="41"/>
      <c r="K388" s="41"/>
      <c r="L388" s="45"/>
      <c r="M388" s="217"/>
      <c r="N388" s="218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145</v>
      </c>
      <c r="AU388" s="18" t="s">
        <v>143</v>
      </c>
    </row>
    <row r="389" s="2" customFormat="1" ht="16.5" customHeight="1">
      <c r="A389" s="39"/>
      <c r="B389" s="40"/>
      <c r="C389" s="201" t="s">
        <v>626</v>
      </c>
      <c r="D389" s="201" t="s">
        <v>137</v>
      </c>
      <c r="E389" s="202" t="s">
        <v>627</v>
      </c>
      <c r="F389" s="203" t="s">
        <v>628</v>
      </c>
      <c r="G389" s="204" t="s">
        <v>140</v>
      </c>
      <c r="H389" s="205">
        <v>5</v>
      </c>
      <c r="I389" s="206"/>
      <c r="J389" s="207">
        <f>ROUND(I389*H389,2)</f>
        <v>0</v>
      </c>
      <c r="K389" s="203" t="s">
        <v>19</v>
      </c>
      <c r="L389" s="45"/>
      <c r="M389" s="208" t="s">
        <v>19</v>
      </c>
      <c r="N389" s="209" t="s">
        <v>47</v>
      </c>
      <c r="O389" s="85"/>
      <c r="P389" s="210">
        <f>O389*H389</f>
        <v>0</v>
      </c>
      <c r="Q389" s="210">
        <v>0.0147</v>
      </c>
      <c r="R389" s="210">
        <f>Q389*H389</f>
        <v>0.073499999999999996</v>
      </c>
      <c r="S389" s="210">
        <v>0</v>
      </c>
      <c r="T389" s="21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2" t="s">
        <v>259</v>
      </c>
      <c r="AT389" s="212" t="s">
        <v>137</v>
      </c>
      <c r="AU389" s="212" t="s">
        <v>143</v>
      </c>
      <c r="AY389" s="18" t="s">
        <v>134</v>
      </c>
      <c r="BE389" s="213">
        <f>IF(N389="základní",J389,0)</f>
        <v>0</v>
      </c>
      <c r="BF389" s="213">
        <f>IF(N389="snížená",J389,0)</f>
        <v>0</v>
      </c>
      <c r="BG389" s="213">
        <f>IF(N389="zákl. přenesená",J389,0)</f>
        <v>0</v>
      </c>
      <c r="BH389" s="213">
        <f>IF(N389="sníž. přenesená",J389,0)</f>
        <v>0</v>
      </c>
      <c r="BI389" s="213">
        <f>IF(N389="nulová",J389,0)</f>
        <v>0</v>
      </c>
      <c r="BJ389" s="18" t="s">
        <v>143</v>
      </c>
      <c r="BK389" s="213">
        <f>ROUND(I389*H389,2)</f>
        <v>0</v>
      </c>
      <c r="BL389" s="18" t="s">
        <v>259</v>
      </c>
      <c r="BM389" s="212" t="s">
        <v>629</v>
      </c>
    </row>
    <row r="390" s="2" customFormat="1">
      <c r="A390" s="39"/>
      <c r="B390" s="40"/>
      <c r="C390" s="41"/>
      <c r="D390" s="214" t="s">
        <v>145</v>
      </c>
      <c r="E390" s="41"/>
      <c r="F390" s="215" t="s">
        <v>628</v>
      </c>
      <c r="G390" s="41"/>
      <c r="H390" s="41"/>
      <c r="I390" s="216"/>
      <c r="J390" s="41"/>
      <c r="K390" s="41"/>
      <c r="L390" s="45"/>
      <c r="M390" s="217"/>
      <c r="N390" s="218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145</v>
      </c>
      <c r="AU390" s="18" t="s">
        <v>143</v>
      </c>
    </row>
    <row r="391" s="2" customFormat="1" ht="16.5" customHeight="1">
      <c r="A391" s="39"/>
      <c r="B391" s="40"/>
      <c r="C391" s="201" t="s">
        <v>630</v>
      </c>
      <c r="D391" s="201" t="s">
        <v>137</v>
      </c>
      <c r="E391" s="202" t="s">
        <v>631</v>
      </c>
      <c r="F391" s="203" t="s">
        <v>632</v>
      </c>
      <c r="G391" s="204" t="s">
        <v>565</v>
      </c>
      <c r="H391" s="205">
        <v>5</v>
      </c>
      <c r="I391" s="206"/>
      <c r="J391" s="207">
        <f>ROUND(I391*H391,2)</f>
        <v>0</v>
      </c>
      <c r="K391" s="203" t="s">
        <v>141</v>
      </c>
      <c r="L391" s="45"/>
      <c r="M391" s="208" t="s">
        <v>19</v>
      </c>
      <c r="N391" s="209" t="s">
        <v>47</v>
      </c>
      <c r="O391" s="85"/>
      <c r="P391" s="210">
        <f>O391*H391</f>
        <v>0</v>
      </c>
      <c r="Q391" s="210">
        <v>0.00183914</v>
      </c>
      <c r="R391" s="210">
        <f>Q391*H391</f>
        <v>0.0091956999999999994</v>
      </c>
      <c r="S391" s="210">
        <v>0</v>
      </c>
      <c r="T391" s="21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2" t="s">
        <v>259</v>
      </c>
      <c r="AT391" s="212" t="s">
        <v>137</v>
      </c>
      <c r="AU391" s="212" t="s">
        <v>143</v>
      </c>
      <c r="AY391" s="18" t="s">
        <v>134</v>
      </c>
      <c r="BE391" s="213">
        <f>IF(N391="základní",J391,0)</f>
        <v>0</v>
      </c>
      <c r="BF391" s="213">
        <f>IF(N391="snížená",J391,0)</f>
        <v>0</v>
      </c>
      <c r="BG391" s="213">
        <f>IF(N391="zákl. přenesená",J391,0)</f>
        <v>0</v>
      </c>
      <c r="BH391" s="213">
        <f>IF(N391="sníž. přenesená",J391,0)</f>
        <v>0</v>
      </c>
      <c r="BI391" s="213">
        <f>IF(N391="nulová",J391,0)</f>
        <v>0</v>
      </c>
      <c r="BJ391" s="18" t="s">
        <v>143</v>
      </c>
      <c r="BK391" s="213">
        <f>ROUND(I391*H391,2)</f>
        <v>0</v>
      </c>
      <c r="BL391" s="18" t="s">
        <v>259</v>
      </c>
      <c r="BM391" s="212" t="s">
        <v>633</v>
      </c>
    </row>
    <row r="392" s="2" customFormat="1">
      <c r="A392" s="39"/>
      <c r="B392" s="40"/>
      <c r="C392" s="41"/>
      <c r="D392" s="214" t="s">
        <v>145</v>
      </c>
      <c r="E392" s="41"/>
      <c r="F392" s="215" t="s">
        <v>634</v>
      </c>
      <c r="G392" s="41"/>
      <c r="H392" s="41"/>
      <c r="I392" s="216"/>
      <c r="J392" s="41"/>
      <c r="K392" s="41"/>
      <c r="L392" s="45"/>
      <c r="M392" s="217"/>
      <c r="N392" s="218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145</v>
      </c>
      <c r="AU392" s="18" t="s">
        <v>143</v>
      </c>
    </row>
    <row r="393" s="2" customFormat="1">
      <c r="A393" s="39"/>
      <c r="B393" s="40"/>
      <c r="C393" s="41"/>
      <c r="D393" s="219" t="s">
        <v>147</v>
      </c>
      <c r="E393" s="41"/>
      <c r="F393" s="220" t="s">
        <v>635</v>
      </c>
      <c r="G393" s="41"/>
      <c r="H393" s="41"/>
      <c r="I393" s="216"/>
      <c r="J393" s="41"/>
      <c r="K393" s="41"/>
      <c r="L393" s="45"/>
      <c r="M393" s="217"/>
      <c r="N393" s="218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147</v>
      </c>
      <c r="AU393" s="18" t="s">
        <v>143</v>
      </c>
    </row>
    <row r="394" s="14" customFormat="1">
      <c r="A394" s="14"/>
      <c r="B394" s="232"/>
      <c r="C394" s="233"/>
      <c r="D394" s="214" t="s">
        <v>149</v>
      </c>
      <c r="E394" s="234" t="s">
        <v>19</v>
      </c>
      <c r="F394" s="235" t="s">
        <v>636</v>
      </c>
      <c r="G394" s="233"/>
      <c r="H394" s="234" t="s">
        <v>19</v>
      </c>
      <c r="I394" s="236"/>
      <c r="J394" s="233"/>
      <c r="K394" s="233"/>
      <c r="L394" s="237"/>
      <c r="M394" s="238"/>
      <c r="N394" s="239"/>
      <c r="O394" s="239"/>
      <c r="P394" s="239"/>
      <c r="Q394" s="239"/>
      <c r="R394" s="239"/>
      <c r="S394" s="239"/>
      <c r="T394" s="24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1" t="s">
        <v>149</v>
      </c>
      <c r="AU394" s="241" t="s">
        <v>143</v>
      </c>
      <c r="AV394" s="14" t="s">
        <v>83</v>
      </c>
      <c r="AW394" s="14" t="s">
        <v>36</v>
      </c>
      <c r="AX394" s="14" t="s">
        <v>75</v>
      </c>
      <c r="AY394" s="241" t="s">
        <v>134</v>
      </c>
    </row>
    <row r="395" s="13" customFormat="1">
      <c r="A395" s="13"/>
      <c r="B395" s="221"/>
      <c r="C395" s="222"/>
      <c r="D395" s="214" t="s">
        <v>149</v>
      </c>
      <c r="E395" s="223" t="s">
        <v>19</v>
      </c>
      <c r="F395" s="224" t="s">
        <v>173</v>
      </c>
      <c r="G395" s="222"/>
      <c r="H395" s="225">
        <v>5</v>
      </c>
      <c r="I395" s="226"/>
      <c r="J395" s="222"/>
      <c r="K395" s="222"/>
      <c r="L395" s="227"/>
      <c r="M395" s="228"/>
      <c r="N395" s="229"/>
      <c r="O395" s="229"/>
      <c r="P395" s="229"/>
      <c r="Q395" s="229"/>
      <c r="R395" s="229"/>
      <c r="S395" s="229"/>
      <c r="T395" s="23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1" t="s">
        <v>149</v>
      </c>
      <c r="AU395" s="231" t="s">
        <v>143</v>
      </c>
      <c r="AV395" s="13" t="s">
        <v>143</v>
      </c>
      <c r="AW395" s="13" t="s">
        <v>36</v>
      </c>
      <c r="AX395" s="13" t="s">
        <v>83</v>
      </c>
      <c r="AY395" s="231" t="s">
        <v>134</v>
      </c>
    </row>
    <row r="396" s="2" customFormat="1" ht="16.5" customHeight="1">
      <c r="A396" s="39"/>
      <c r="B396" s="40"/>
      <c r="C396" s="201" t="s">
        <v>637</v>
      </c>
      <c r="D396" s="201" t="s">
        <v>137</v>
      </c>
      <c r="E396" s="202" t="s">
        <v>638</v>
      </c>
      <c r="F396" s="203" t="s">
        <v>639</v>
      </c>
      <c r="G396" s="204" t="s">
        <v>140</v>
      </c>
      <c r="H396" s="205">
        <v>10</v>
      </c>
      <c r="I396" s="206"/>
      <c r="J396" s="207">
        <f>ROUND(I396*H396,2)</f>
        <v>0</v>
      </c>
      <c r="K396" s="203" t="s">
        <v>141</v>
      </c>
      <c r="L396" s="45"/>
      <c r="M396" s="208" t="s">
        <v>19</v>
      </c>
      <c r="N396" s="209" t="s">
        <v>47</v>
      </c>
      <c r="O396" s="85"/>
      <c r="P396" s="210">
        <f>O396*H396</f>
        <v>0</v>
      </c>
      <c r="Q396" s="210">
        <v>0</v>
      </c>
      <c r="R396" s="210">
        <f>Q396*H396</f>
        <v>0</v>
      </c>
      <c r="S396" s="210">
        <v>0.0022499999999999998</v>
      </c>
      <c r="T396" s="211">
        <f>S396*H396</f>
        <v>0.022499999999999999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2" t="s">
        <v>259</v>
      </c>
      <c r="AT396" s="212" t="s">
        <v>137</v>
      </c>
      <c r="AU396" s="212" t="s">
        <v>143</v>
      </c>
      <c r="AY396" s="18" t="s">
        <v>134</v>
      </c>
      <c r="BE396" s="213">
        <f>IF(N396="základní",J396,0)</f>
        <v>0</v>
      </c>
      <c r="BF396" s="213">
        <f>IF(N396="snížená",J396,0)</f>
        <v>0</v>
      </c>
      <c r="BG396" s="213">
        <f>IF(N396="zákl. přenesená",J396,0)</f>
        <v>0</v>
      </c>
      <c r="BH396" s="213">
        <f>IF(N396="sníž. přenesená",J396,0)</f>
        <v>0</v>
      </c>
      <c r="BI396" s="213">
        <f>IF(N396="nulová",J396,0)</f>
        <v>0</v>
      </c>
      <c r="BJ396" s="18" t="s">
        <v>143</v>
      </c>
      <c r="BK396" s="213">
        <f>ROUND(I396*H396,2)</f>
        <v>0</v>
      </c>
      <c r="BL396" s="18" t="s">
        <v>259</v>
      </c>
      <c r="BM396" s="212" t="s">
        <v>640</v>
      </c>
    </row>
    <row r="397" s="2" customFormat="1">
      <c r="A397" s="39"/>
      <c r="B397" s="40"/>
      <c r="C397" s="41"/>
      <c r="D397" s="214" t="s">
        <v>145</v>
      </c>
      <c r="E397" s="41"/>
      <c r="F397" s="215" t="s">
        <v>641</v>
      </c>
      <c r="G397" s="41"/>
      <c r="H397" s="41"/>
      <c r="I397" s="216"/>
      <c r="J397" s="41"/>
      <c r="K397" s="41"/>
      <c r="L397" s="45"/>
      <c r="M397" s="217"/>
      <c r="N397" s="218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145</v>
      </c>
      <c r="AU397" s="18" t="s">
        <v>143</v>
      </c>
    </row>
    <row r="398" s="2" customFormat="1">
      <c r="A398" s="39"/>
      <c r="B398" s="40"/>
      <c r="C398" s="41"/>
      <c r="D398" s="219" t="s">
        <v>147</v>
      </c>
      <c r="E398" s="41"/>
      <c r="F398" s="220" t="s">
        <v>642</v>
      </c>
      <c r="G398" s="41"/>
      <c r="H398" s="41"/>
      <c r="I398" s="216"/>
      <c r="J398" s="41"/>
      <c r="K398" s="41"/>
      <c r="L398" s="45"/>
      <c r="M398" s="217"/>
      <c r="N398" s="218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147</v>
      </c>
      <c r="AU398" s="18" t="s">
        <v>143</v>
      </c>
    </row>
    <row r="399" s="2" customFormat="1" ht="16.5" customHeight="1">
      <c r="A399" s="39"/>
      <c r="B399" s="40"/>
      <c r="C399" s="201" t="s">
        <v>643</v>
      </c>
      <c r="D399" s="201" t="s">
        <v>137</v>
      </c>
      <c r="E399" s="202" t="s">
        <v>644</v>
      </c>
      <c r="F399" s="203" t="s">
        <v>645</v>
      </c>
      <c r="G399" s="204" t="s">
        <v>565</v>
      </c>
      <c r="H399" s="205">
        <v>5</v>
      </c>
      <c r="I399" s="206"/>
      <c r="J399" s="207">
        <f>ROUND(I399*H399,2)</f>
        <v>0</v>
      </c>
      <c r="K399" s="203" t="s">
        <v>141</v>
      </c>
      <c r="L399" s="45"/>
      <c r="M399" s="208" t="s">
        <v>19</v>
      </c>
      <c r="N399" s="209" t="s">
        <v>47</v>
      </c>
      <c r="O399" s="85"/>
      <c r="P399" s="210">
        <f>O399*H399</f>
        <v>0</v>
      </c>
      <c r="Q399" s="210">
        <v>0.00183914</v>
      </c>
      <c r="R399" s="210">
        <f>Q399*H399</f>
        <v>0.0091956999999999994</v>
      </c>
      <c r="S399" s="210">
        <v>0</v>
      </c>
      <c r="T399" s="211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2" t="s">
        <v>259</v>
      </c>
      <c r="AT399" s="212" t="s">
        <v>137</v>
      </c>
      <c r="AU399" s="212" t="s">
        <v>143</v>
      </c>
      <c r="AY399" s="18" t="s">
        <v>134</v>
      </c>
      <c r="BE399" s="213">
        <f>IF(N399="základní",J399,0)</f>
        <v>0</v>
      </c>
      <c r="BF399" s="213">
        <f>IF(N399="snížená",J399,0)</f>
        <v>0</v>
      </c>
      <c r="BG399" s="213">
        <f>IF(N399="zákl. přenesená",J399,0)</f>
        <v>0</v>
      </c>
      <c r="BH399" s="213">
        <f>IF(N399="sníž. přenesená",J399,0)</f>
        <v>0</v>
      </c>
      <c r="BI399" s="213">
        <f>IF(N399="nulová",J399,0)</f>
        <v>0</v>
      </c>
      <c r="BJ399" s="18" t="s">
        <v>143</v>
      </c>
      <c r="BK399" s="213">
        <f>ROUND(I399*H399,2)</f>
        <v>0</v>
      </c>
      <c r="BL399" s="18" t="s">
        <v>259</v>
      </c>
      <c r="BM399" s="212" t="s">
        <v>646</v>
      </c>
    </row>
    <row r="400" s="2" customFormat="1">
      <c r="A400" s="39"/>
      <c r="B400" s="40"/>
      <c r="C400" s="41"/>
      <c r="D400" s="214" t="s">
        <v>145</v>
      </c>
      <c r="E400" s="41"/>
      <c r="F400" s="215" t="s">
        <v>647</v>
      </c>
      <c r="G400" s="41"/>
      <c r="H400" s="41"/>
      <c r="I400" s="216"/>
      <c r="J400" s="41"/>
      <c r="K400" s="41"/>
      <c r="L400" s="45"/>
      <c r="M400" s="217"/>
      <c r="N400" s="218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145</v>
      </c>
      <c r="AU400" s="18" t="s">
        <v>143</v>
      </c>
    </row>
    <row r="401" s="2" customFormat="1">
      <c r="A401" s="39"/>
      <c r="B401" s="40"/>
      <c r="C401" s="41"/>
      <c r="D401" s="219" t="s">
        <v>147</v>
      </c>
      <c r="E401" s="41"/>
      <c r="F401" s="220" t="s">
        <v>648</v>
      </c>
      <c r="G401" s="41"/>
      <c r="H401" s="41"/>
      <c r="I401" s="216"/>
      <c r="J401" s="41"/>
      <c r="K401" s="41"/>
      <c r="L401" s="45"/>
      <c r="M401" s="217"/>
      <c r="N401" s="218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147</v>
      </c>
      <c r="AU401" s="18" t="s">
        <v>143</v>
      </c>
    </row>
    <row r="402" s="14" customFormat="1">
      <c r="A402" s="14"/>
      <c r="B402" s="232"/>
      <c r="C402" s="233"/>
      <c r="D402" s="214" t="s">
        <v>149</v>
      </c>
      <c r="E402" s="234" t="s">
        <v>19</v>
      </c>
      <c r="F402" s="235" t="s">
        <v>649</v>
      </c>
      <c r="G402" s="233"/>
      <c r="H402" s="234" t="s">
        <v>19</v>
      </c>
      <c r="I402" s="236"/>
      <c r="J402" s="233"/>
      <c r="K402" s="233"/>
      <c r="L402" s="237"/>
      <c r="M402" s="238"/>
      <c r="N402" s="239"/>
      <c r="O402" s="239"/>
      <c r="P402" s="239"/>
      <c r="Q402" s="239"/>
      <c r="R402" s="239"/>
      <c r="S402" s="239"/>
      <c r="T402" s="24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1" t="s">
        <v>149</v>
      </c>
      <c r="AU402" s="241" t="s">
        <v>143</v>
      </c>
      <c r="AV402" s="14" t="s">
        <v>83</v>
      </c>
      <c r="AW402" s="14" t="s">
        <v>36</v>
      </c>
      <c r="AX402" s="14" t="s">
        <v>75</v>
      </c>
      <c r="AY402" s="241" t="s">
        <v>134</v>
      </c>
    </row>
    <row r="403" s="13" customFormat="1">
      <c r="A403" s="13"/>
      <c r="B403" s="221"/>
      <c r="C403" s="222"/>
      <c r="D403" s="214" t="s">
        <v>149</v>
      </c>
      <c r="E403" s="223" t="s">
        <v>19</v>
      </c>
      <c r="F403" s="224" t="s">
        <v>173</v>
      </c>
      <c r="G403" s="222"/>
      <c r="H403" s="225">
        <v>5</v>
      </c>
      <c r="I403" s="226"/>
      <c r="J403" s="222"/>
      <c r="K403" s="222"/>
      <c r="L403" s="227"/>
      <c r="M403" s="228"/>
      <c r="N403" s="229"/>
      <c r="O403" s="229"/>
      <c r="P403" s="229"/>
      <c r="Q403" s="229"/>
      <c r="R403" s="229"/>
      <c r="S403" s="229"/>
      <c r="T403" s="23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1" t="s">
        <v>149</v>
      </c>
      <c r="AU403" s="231" t="s">
        <v>143</v>
      </c>
      <c r="AV403" s="13" t="s">
        <v>143</v>
      </c>
      <c r="AW403" s="13" t="s">
        <v>36</v>
      </c>
      <c r="AX403" s="13" t="s">
        <v>83</v>
      </c>
      <c r="AY403" s="231" t="s">
        <v>134</v>
      </c>
    </row>
    <row r="404" s="2" customFormat="1" ht="16.5" customHeight="1">
      <c r="A404" s="39"/>
      <c r="B404" s="40"/>
      <c r="C404" s="201" t="s">
        <v>650</v>
      </c>
      <c r="D404" s="201" t="s">
        <v>137</v>
      </c>
      <c r="E404" s="202" t="s">
        <v>651</v>
      </c>
      <c r="F404" s="203" t="s">
        <v>652</v>
      </c>
      <c r="G404" s="204" t="s">
        <v>297</v>
      </c>
      <c r="H404" s="205">
        <v>0.56499999999999995</v>
      </c>
      <c r="I404" s="206"/>
      <c r="J404" s="207">
        <f>ROUND(I404*H404,2)</f>
        <v>0</v>
      </c>
      <c r="K404" s="203" t="s">
        <v>141</v>
      </c>
      <c r="L404" s="45"/>
      <c r="M404" s="208" t="s">
        <v>19</v>
      </c>
      <c r="N404" s="209" t="s">
        <v>47</v>
      </c>
      <c r="O404" s="85"/>
      <c r="P404" s="210">
        <f>O404*H404</f>
        <v>0</v>
      </c>
      <c r="Q404" s="210">
        <v>0</v>
      </c>
      <c r="R404" s="210">
        <f>Q404*H404</f>
        <v>0</v>
      </c>
      <c r="S404" s="210">
        <v>0</v>
      </c>
      <c r="T404" s="21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2" t="s">
        <v>259</v>
      </c>
      <c r="AT404" s="212" t="s">
        <v>137</v>
      </c>
      <c r="AU404" s="212" t="s">
        <v>143</v>
      </c>
      <c r="AY404" s="18" t="s">
        <v>134</v>
      </c>
      <c r="BE404" s="213">
        <f>IF(N404="základní",J404,0)</f>
        <v>0</v>
      </c>
      <c r="BF404" s="213">
        <f>IF(N404="snížená",J404,0)</f>
        <v>0</v>
      </c>
      <c r="BG404" s="213">
        <f>IF(N404="zákl. přenesená",J404,0)</f>
        <v>0</v>
      </c>
      <c r="BH404" s="213">
        <f>IF(N404="sníž. přenesená",J404,0)</f>
        <v>0</v>
      </c>
      <c r="BI404" s="213">
        <f>IF(N404="nulová",J404,0)</f>
        <v>0</v>
      </c>
      <c r="BJ404" s="18" t="s">
        <v>143</v>
      </c>
      <c r="BK404" s="213">
        <f>ROUND(I404*H404,2)</f>
        <v>0</v>
      </c>
      <c r="BL404" s="18" t="s">
        <v>259</v>
      </c>
      <c r="BM404" s="212" t="s">
        <v>653</v>
      </c>
    </row>
    <row r="405" s="2" customFormat="1">
      <c r="A405" s="39"/>
      <c r="B405" s="40"/>
      <c r="C405" s="41"/>
      <c r="D405" s="214" t="s">
        <v>145</v>
      </c>
      <c r="E405" s="41"/>
      <c r="F405" s="215" t="s">
        <v>654</v>
      </c>
      <c r="G405" s="41"/>
      <c r="H405" s="41"/>
      <c r="I405" s="216"/>
      <c r="J405" s="41"/>
      <c r="K405" s="41"/>
      <c r="L405" s="45"/>
      <c r="M405" s="217"/>
      <c r="N405" s="218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145</v>
      </c>
      <c r="AU405" s="18" t="s">
        <v>143</v>
      </c>
    </row>
    <row r="406" s="2" customFormat="1">
      <c r="A406" s="39"/>
      <c r="B406" s="40"/>
      <c r="C406" s="41"/>
      <c r="D406" s="219" t="s">
        <v>147</v>
      </c>
      <c r="E406" s="41"/>
      <c r="F406" s="220" t="s">
        <v>655</v>
      </c>
      <c r="G406" s="41"/>
      <c r="H406" s="41"/>
      <c r="I406" s="216"/>
      <c r="J406" s="41"/>
      <c r="K406" s="41"/>
      <c r="L406" s="45"/>
      <c r="M406" s="217"/>
      <c r="N406" s="218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147</v>
      </c>
      <c r="AU406" s="18" t="s">
        <v>143</v>
      </c>
    </row>
    <row r="407" s="12" customFormat="1" ht="22.8" customHeight="1">
      <c r="A407" s="12"/>
      <c r="B407" s="185"/>
      <c r="C407" s="186"/>
      <c r="D407" s="187" t="s">
        <v>74</v>
      </c>
      <c r="E407" s="199" t="s">
        <v>656</v>
      </c>
      <c r="F407" s="199" t="s">
        <v>657</v>
      </c>
      <c r="G407" s="186"/>
      <c r="H407" s="186"/>
      <c r="I407" s="189"/>
      <c r="J407" s="200">
        <f>BK407</f>
        <v>0</v>
      </c>
      <c r="K407" s="186"/>
      <c r="L407" s="191"/>
      <c r="M407" s="192"/>
      <c r="N407" s="193"/>
      <c r="O407" s="193"/>
      <c r="P407" s="194">
        <f>SUM(P408:P413)</f>
        <v>0</v>
      </c>
      <c r="Q407" s="193"/>
      <c r="R407" s="194">
        <f>SUM(R408:R413)</f>
        <v>0.045999999999999999</v>
      </c>
      <c r="S407" s="193"/>
      <c r="T407" s="195">
        <f>SUM(T408:T413)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196" t="s">
        <v>143</v>
      </c>
      <c r="AT407" s="197" t="s">
        <v>74</v>
      </c>
      <c r="AU407" s="197" t="s">
        <v>83</v>
      </c>
      <c r="AY407" s="196" t="s">
        <v>134</v>
      </c>
      <c r="BK407" s="198">
        <f>SUM(BK408:BK413)</f>
        <v>0</v>
      </c>
    </row>
    <row r="408" s="2" customFormat="1" ht="16.5" customHeight="1">
      <c r="A408" s="39"/>
      <c r="B408" s="40"/>
      <c r="C408" s="201" t="s">
        <v>658</v>
      </c>
      <c r="D408" s="201" t="s">
        <v>137</v>
      </c>
      <c r="E408" s="202" t="s">
        <v>659</v>
      </c>
      <c r="F408" s="203" t="s">
        <v>660</v>
      </c>
      <c r="G408" s="204" t="s">
        <v>565</v>
      </c>
      <c r="H408" s="205">
        <v>5</v>
      </c>
      <c r="I408" s="206"/>
      <c r="J408" s="207">
        <f>ROUND(I408*H408,2)</f>
        <v>0</v>
      </c>
      <c r="K408" s="203" t="s">
        <v>141</v>
      </c>
      <c r="L408" s="45"/>
      <c r="M408" s="208" t="s">
        <v>19</v>
      </c>
      <c r="N408" s="209" t="s">
        <v>47</v>
      </c>
      <c r="O408" s="85"/>
      <c r="P408" s="210">
        <f>O408*H408</f>
        <v>0</v>
      </c>
      <c r="Q408" s="210">
        <v>0.0091999999999999998</v>
      </c>
      <c r="R408" s="210">
        <f>Q408*H408</f>
        <v>0.045999999999999999</v>
      </c>
      <c r="S408" s="210">
        <v>0</v>
      </c>
      <c r="T408" s="21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2" t="s">
        <v>259</v>
      </c>
      <c r="AT408" s="212" t="s">
        <v>137</v>
      </c>
      <c r="AU408" s="212" t="s">
        <v>143</v>
      </c>
      <c r="AY408" s="18" t="s">
        <v>134</v>
      </c>
      <c r="BE408" s="213">
        <f>IF(N408="základní",J408,0)</f>
        <v>0</v>
      </c>
      <c r="BF408" s="213">
        <f>IF(N408="snížená",J408,0)</f>
        <v>0</v>
      </c>
      <c r="BG408" s="213">
        <f>IF(N408="zákl. přenesená",J408,0)</f>
        <v>0</v>
      </c>
      <c r="BH408" s="213">
        <f>IF(N408="sníž. přenesená",J408,0)</f>
        <v>0</v>
      </c>
      <c r="BI408" s="213">
        <f>IF(N408="nulová",J408,0)</f>
        <v>0</v>
      </c>
      <c r="BJ408" s="18" t="s">
        <v>143</v>
      </c>
      <c r="BK408" s="213">
        <f>ROUND(I408*H408,2)</f>
        <v>0</v>
      </c>
      <c r="BL408" s="18" t="s">
        <v>259</v>
      </c>
      <c r="BM408" s="212" t="s">
        <v>661</v>
      </c>
    </row>
    <row r="409" s="2" customFormat="1">
      <c r="A409" s="39"/>
      <c r="B409" s="40"/>
      <c r="C409" s="41"/>
      <c r="D409" s="214" t="s">
        <v>145</v>
      </c>
      <c r="E409" s="41"/>
      <c r="F409" s="215" t="s">
        <v>662</v>
      </c>
      <c r="G409" s="41"/>
      <c r="H409" s="41"/>
      <c r="I409" s="216"/>
      <c r="J409" s="41"/>
      <c r="K409" s="41"/>
      <c r="L409" s="45"/>
      <c r="M409" s="217"/>
      <c r="N409" s="218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145</v>
      </c>
      <c r="AU409" s="18" t="s">
        <v>143</v>
      </c>
    </row>
    <row r="410" s="2" customFormat="1">
      <c r="A410" s="39"/>
      <c r="B410" s="40"/>
      <c r="C410" s="41"/>
      <c r="D410" s="219" t="s">
        <v>147</v>
      </c>
      <c r="E410" s="41"/>
      <c r="F410" s="220" t="s">
        <v>663</v>
      </c>
      <c r="G410" s="41"/>
      <c r="H410" s="41"/>
      <c r="I410" s="216"/>
      <c r="J410" s="41"/>
      <c r="K410" s="41"/>
      <c r="L410" s="45"/>
      <c r="M410" s="217"/>
      <c r="N410" s="218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147</v>
      </c>
      <c r="AU410" s="18" t="s">
        <v>143</v>
      </c>
    </row>
    <row r="411" s="2" customFormat="1" ht="16.5" customHeight="1">
      <c r="A411" s="39"/>
      <c r="B411" s="40"/>
      <c r="C411" s="201" t="s">
        <v>664</v>
      </c>
      <c r="D411" s="201" t="s">
        <v>137</v>
      </c>
      <c r="E411" s="202" t="s">
        <v>665</v>
      </c>
      <c r="F411" s="203" t="s">
        <v>666</v>
      </c>
      <c r="G411" s="204" t="s">
        <v>297</v>
      </c>
      <c r="H411" s="205">
        <v>0.045999999999999999</v>
      </c>
      <c r="I411" s="206"/>
      <c r="J411" s="207">
        <f>ROUND(I411*H411,2)</f>
        <v>0</v>
      </c>
      <c r="K411" s="203" t="s">
        <v>141</v>
      </c>
      <c r="L411" s="45"/>
      <c r="M411" s="208" t="s">
        <v>19</v>
      </c>
      <c r="N411" s="209" t="s">
        <v>47</v>
      </c>
      <c r="O411" s="85"/>
      <c r="P411" s="210">
        <f>O411*H411</f>
        <v>0</v>
      </c>
      <c r="Q411" s="210">
        <v>0</v>
      </c>
      <c r="R411" s="210">
        <f>Q411*H411</f>
        <v>0</v>
      </c>
      <c r="S411" s="210">
        <v>0</v>
      </c>
      <c r="T411" s="21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2" t="s">
        <v>259</v>
      </c>
      <c r="AT411" s="212" t="s">
        <v>137</v>
      </c>
      <c r="AU411" s="212" t="s">
        <v>143</v>
      </c>
      <c r="AY411" s="18" t="s">
        <v>134</v>
      </c>
      <c r="BE411" s="213">
        <f>IF(N411="základní",J411,0)</f>
        <v>0</v>
      </c>
      <c r="BF411" s="213">
        <f>IF(N411="snížená",J411,0)</f>
        <v>0</v>
      </c>
      <c r="BG411" s="213">
        <f>IF(N411="zákl. přenesená",J411,0)</f>
        <v>0</v>
      </c>
      <c r="BH411" s="213">
        <f>IF(N411="sníž. přenesená",J411,0)</f>
        <v>0</v>
      </c>
      <c r="BI411" s="213">
        <f>IF(N411="nulová",J411,0)</f>
        <v>0</v>
      </c>
      <c r="BJ411" s="18" t="s">
        <v>143</v>
      </c>
      <c r="BK411" s="213">
        <f>ROUND(I411*H411,2)</f>
        <v>0</v>
      </c>
      <c r="BL411" s="18" t="s">
        <v>259</v>
      </c>
      <c r="BM411" s="212" t="s">
        <v>667</v>
      </c>
    </row>
    <row r="412" s="2" customFormat="1">
      <c r="A412" s="39"/>
      <c r="B412" s="40"/>
      <c r="C412" s="41"/>
      <c r="D412" s="214" t="s">
        <v>145</v>
      </c>
      <c r="E412" s="41"/>
      <c r="F412" s="215" t="s">
        <v>668</v>
      </c>
      <c r="G412" s="41"/>
      <c r="H412" s="41"/>
      <c r="I412" s="216"/>
      <c r="J412" s="41"/>
      <c r="K412" s="41"/>
      <c r="L412" s="45"/>
      <c r="M412" s="217"/>
      <c r="N412" s="218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145</v>
      </c>
      <c r="AU412" s="18" t="s">
        <v>143</v>
      </c>
    </row>
    <row r="413" s="2" customFormat="1">
      <c r="A413" s="39"/>
      <c r="B413" s="40"/>
      <c r="C413" s="41"/>
      <c r="D413" s="219" t="s">
        <v>147</v>
      </c>
      <c r="E413" s="41"/>
      <c r="F413" s="220" t="s">
        <v>669</v>
      </c>
      <c r="G413" s="41"/>
      <c r="H413" s="41"/>
      <c r="I413" s="216"/>
      <c r="J413" s="41"/>
      <c r="K413" s="41"/>
      <c r="L413" s="45"/>
      <c r="M413" s="217"/>
      <c r="N413" s="218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147</v>
      </c>
      <c r="AU413" s="18" t="s">
        <v>143</v>
      </c>
    </row>
    <row r="414" s="12" customFormat="1" ht="22.8" customHeight="1">
      <c r="A414" s="12"/>
      <c r="B414" s="185"/>
      <c r="C414" s="186"/>
      <c r="D414" s="187" t="s">
        <v>74</v>
      </c>
      <c r="E414" s="199" t="s">
        <v>670</v>
      </c>
      <c r="F414" s="199" t="s">
        <v>671</v>
      </c>
      <c r="G414" s="186"/>
      <c r="H414" s="186"/>
      <c r="I414" s="189"/>
      <c r="J414" s="200">
        <f>BK414</f>
        <v>0</v>
      </c>
      <c r="K414" s="186"/>
      <c r="L414" s="191"/>
      <c r="M414" s="192"/>
      <c r="N414" s="193"/>
      <c r="O414" s="193"/>
      <c r="P414" s="194">
        <f>SUM(P415:P450)</f>
        <v>0</v>
      </c>
      <c r="Q414" s="193"/>
      <c r="R414" s="194">
        <f>SUM(R415:R450)</f>
        <v>0.14044112650000001</v>
      </c>
      <c r="S414" s="193"/>
      <c r="T414" s="195">
        <f>SUM(T415:T450)</f>
        <v>0.33665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196" t="s">
        <v>143</v>
      </c>
      <c r="AT414" s="197" t="s">
        <v>74</v>
      </c>
      <c r="AU414" s="197" t="s">
        <v>83</v>
      </c>
      <c r="AY414" s="196" t="s">
        <v>134</v>
      </c>
      <c r="BK414" s="198">
        <f>SUM(BK415:BK450)</f>
        <v>0</v>
      </c>
    </row>
    <row r="415" s="2" customFormat="1" ht="16.5" customHeight="1">
      <c r="A415" s="39"/>
      <c r="B415" s="40"/>
      <c r="C415" s="201" t="s">
        <v>672</v>
      </c>
      <c r="D415" s="201" t="s">
        <v>137</v>
      </c>
      <c r="E415" s="202" t="s">
        <v>673</v>
      </c>
      <c r="F415" s="203" t="s">
        <v>674</v>
      </c>
      <c r="G415" s="204" t="s">
        <v>202</v>
      </c>
      <c r="H415" s="205">
        <v>60</v>
      </c>
      <c r="I415" s="206"/>
      <c r="J415" s="207">
        <f>ROUND(I415*H415,2)</f>
        <v>0</v>
      </c>
      <c r="K415" s="203" t="s">
        <v>141</v>
      </c>
      <c r="L415" s="45"/>
      <c r="M415" s="208" t="s">
        <v>19</v>
      </c>
      <c r="N415" s="209" t="s">
        <v>47</v>
      </c>
      <c r="O415" s="85"/>
      <c r="P415" s="210">
        <f>O415*H415</f>
        <v>0</v>
      </c>
      <c r="Q415" s="210">
        <v>5.1999999999999997E-05</v>
      </c>
      <c r="R415" s="210">
        <f>Q415*H415</f>
        <v>0.0031199999999999999</v>
      </c>
      <c r="S415" s="210">
        <v>0.0047299999999999998</v>
      </c>
      <c r="T415" s="211">
        <f>S415*H415</f>
        <v>0.2838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2" t="s">
        <v>259</v>
      </c>
      <c r="AT415" s="212" t="s">
        <v>137</v>
      </c>
      <c r="AU415" s="212" t="s">
        <v>143</v>
      </c>
      <c r="AY415" s="18" t="s">
        <v>134</v>
      </c>
      <c r="BE415" s="213">
        <f>IF(N415="základní",J415,0)</f>
        <v>0</v>
      </c>
      <c r="BF415" s="213">
        <f>IF(N415="snížená",J415,0)</f>
        <v>0</v>
      </c>
      <c r="BG415" s="213">
        <f>IF(N415="zákl. přenesená",J415,0)</f>
        <v>0</v>
      </c>
      <c r="BH415" s="213">
        <f>IF(N415="sníž. přenesená",J415,0)</f>
        <v>0</v>
      </c>
      <c r="BI415" s="213">
        <f>IF(N415="nulová",J415,0)</f>
        <v>0</v>
      </c>
      <c r="BJ415" s="18" t="s">
        <v>143</v>
      </c>
      <c r="BK415" s="213">
        <f>ROUND(I415*H415,2)</f>
        <v>0</v>
      </c>
      <c r="BL415" s="18" t="s">
        <v>259</v>
      </c>
      <c r="BM415" s="212" t="s">
        <v>675</v>
      </c>
    </row>
    <row r="416" s="2" customFormat="1">
      <c r="A416" s="39"/>
      <c r="B416" s="40"/>
      <c r="C416" s="41"/>
      <c r="D416" s="214" t="s">
        <v>145</v>
      </c>
      <c r="E416" s="41"/>
      <c r="F416" s="215" t="s">
        <v>676</v>
      </c>
      <c r="G416" s="41"/>
      <c r="H416" s="41"/>
      <c r="I416" s="216"/>
      <c r="J416" s="41"/>
      <c r="K416" s="41"/>
      <c r="L416" s="45"/>
      <c r="M416" s="217"/>
      <c r="N416" s="218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145</v>
      </c>
      <c r="AU416" s="18" t="s">
        <v>143</v>
      </c>
    </row>
    <row r="417" s="2" customFormat="1">
      <c r="A417" s="39"/>
      <c r="B417" s="40"/>
      <c r="C417" s="41"/>
      <c r="D417" s="219" t="s">
        <v>147</v>
      </c>
      <c r="E417" s="41"/>
      <c r="F417" s="220" t="s">
        <v>677</v>
      </c>
      <c r="G417" s="41"/>
      <c r="H417" s="41"/>
      <c r="I417" s="216"/>
      <c r="J417" s="41"/>
      <c r="K417" s="41"/>
      <c r="L417" s="45"/>
      <c r="M417" s="217"/>
      <c r="N417" s="218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147</v>
      </c>
      <c r="AU417" s="18" t="s">
        <v>143</v>
      </c>
    </row>
    <row r="418" s="2" customFormat="1" ht="16.5" customHeight="1">
      <c r="A418" s="39"/>
      <c r="B418" s="40"/>
      <c r="C418" s="201" t="s">
        <v>678</v>
      </c>
      <c r="D418" s="201" t="s">
        <v>137</v>
      </c>
      <c r="E418" s="202" t="s">
        <v>679</v>
      </c>
      <c r="F418" s="203" t="s">
        <v>680</v>
      </c>
      <c r="G418" s="204" t="s">
        <v>202</v>
      </c>
      <c r="H418" s="205">
        <v>69.900000000000006</v>
      </c>
      <c r="I418" s="206"/>
      <c r="J418" s="207">
        <f>ROUND(I418*H418,2)</f>
        <v>0</v>
      </c>
      <c r="K418" s="203" t="s">
        <v>141</v>
      </c>
      <c r="L418" s="45"/>
      <c r="M418" s="208" t="s">
        <v>19</v>
      </c>
      <c r="N418" s="209" t="s">
        <v>47</v>
      </c>
      <c r="O418" s="85"/>
      <c r="P418" s="210">
        <f>O418*H418</f>
        <v>0</v>
      </c>
      <c r="Q418" s="210">
        <v>0.00055323500000000001</v>
      </c>
      <c r="R418" s="210">
        <f>Q418*H418</f>
        <v>0.038671126500000007</v>
      </c>
      <c r="S418" s="210">
        <v>0</v>
      </c>
      <c r="T418" s="211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12" t="s">
        <v>259</v>
      </c>
      <c r="AT418" s="212" t="s">
        <v>137</v>
      </c>
      <c r="AU418" s="212" t="s">
        <v>143</v>
      </c>
      <c r="AY418" s="18" t="s">
        <v>134</v>
      </c>
      <c r="BE418" s="213">
        <f>IF(N418="základní",J418,0)</f>
        <v>0</v>
      </c>
      <c r="BF418" s="213">
        <f>IF(N418="snížená",J418,0)</f>
        <v>0</v>
      </c>
      <c r="BG418" s="213">
        <f>IF(N418="zákl. přenesená",J418,0)</f>
        <v>0</v>
      </c>
      <c r="BH418" s="213">
        <f>IF(N418="sníž. přenesená",J418,0)</f>
        <v>0</v>
      </c>
      <c r="BI418" s="213">
        <f>IF(N418="nulová",J418,0)</f>
        <v>0</v>
      </c>
      <c r="BJ418" s="18" t="s">
        <v>143</v>
      </c>
      <c r="BK418" s="213">
        <f>ROUND(I418*H418,2)</f>
        <v>0</v>
      </c>
      <c r="BL418" s="18" t="s">
        <v>259</v>
      </c>
      <c r="BM418" s="212" t="s">
        <v>681</v>
      </c>
    </row>
    <row r="419" s="2" customFormat="1">
      <c r="A419" s="39"/>
      <c r="B419" s="40"/>
      <c r="C419" s="41"/>
      <c r="D419" s="214" t="s">
        <v>145</v>
      </c>
      <c r="E419" s="41"/>
      <c r="F419" s="215" t="s">
        <v>682</v>
      </c>
      <c r="G419" s="41"/>
      <c r="H419" s="41"/>
      <c r="I419" s="216"/>
      <c r="J419" s="41"/>
      <c r="K419" s="41"/>
      <c r="L419" s="45"/>
      <c r="M419" s="217"/>
      <c r="N419" s="218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145</v>
      </c>
      <c r="AU419" s="18" t="s">
        <v>143</v>
      </c>
    </row>
    <row r="420" s="2" customFormat="1">
      <c r="A420" s="39"/>
      <c r="B420" s="40"/>
      <c r="C420" s="41"/>
      <c r="D420" s="219" t="s">
        <v>147</v>
      </c>
      <c r="E420" s="41"/>
      <c r="F420" s="220" t="s">
        <v>683</v>
      </c>
      <c r="G420" s="41"/>
      <c r="H420" s="41"/>
      <c r="I420" s="216"/>
      <c r="J420" s="41"/>
      <c r="K420" s="41"/>
      <c r="L420" s="45"/>
      <c r="M420" s="217"/>
      <c r="N420" s="218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147</v>
      </c>
      <c r="AU420" s="18" t="s">
        <v>143</v>
      </c>
    </row>
    <row r="421" s="2" customFormat="1" ht="16.5" customHeight="1">
      <c r="A421" s="39"/>
      <c r="B421" s="40"/>
      <c r="C421" s="201" t="s">
        <v>684</v>
      </c>
      <c r="D421" s="201" t="s">
        <v>137</v>
      </c>
      <c r="E421" s="202" t="s">
        <v>685</v>
      </c>
      <c r="F421" s="203" t="s">
        <v>686</v>
      </c>
      <c r="G421" s="204" t="s">
        <v>140</v>
      </c>
      <c r="H421" s="205">
        <v>10</v>
      </c>
      <c r="I421" s="206"/>
      <c r="J421" s="207">
        <f>ROUND(I421*H421,2)</f>
        <v>0</v>
      </c>
      <c r="K421" s="203" t="s">
        <v>19</v>
      </c>
      <c r="L421" s="45"/>
      <c r="M421" s="208" t="s">
        <v>19</v>
      </c>
      <c r="N421" s="209" t="s">
        <v>47</v>
      </c>
      <c r="O421" s="85"/>
      <c r="P421" s="210">
        <f>O421*H421</f>
        <v>0</v>
      </c>
      <c r="Q421" s="210">
        <v>0.00068999999999999997</v>
      </c>
      <c r="R421" s="210">
        <f>Q421*H421</f>
        <v>0.0068999999999999999</v>
      </c>
      <c r="S421" s="210">
        <v>0</v>
      </c>
      <c r="T421" s="211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2" t="s">
        <v>259</v>
      </c>
      <c r="AT421" s="212" t="s">
        <v>137</v>
      </c>
      <c r="AU421" s="212" t="s">
        <v>143</v>
      </c>
      <c r="AY421" s="18" t="s">
        <v>134</v>
      </c>
      <c r="BE421" s="213">
        <f>IF(N421="základní",J421,0)</f>
        <v>0</v>
      </c>
      <c r="BF421" s="213">
        <f>IF(N421="snížená",J421,0)</f>
        <v>0</v>
      </c>
      <c r="BG421" s="213">
        <f>IF(N421="zákl. přenesená",J421,0)</f>
        <v>0</v>
      </c>
      <c r="BH421" s="213">
        <f>IF(N421="sníž. přenesená",J421,0)</f>
        <v>0</v>
      </c>
      <c r="BI421" s="213">
        <f>IF(N421="nulová",J421,0)</f>
        <v>0</v>
      </c>
      <c r="BJ421" s="18" t="s">
        <v>143</v>
      </c>
      <c r="BK421" s="213">
        <f>ROUND(I421*H421,2)</f>
        <v>0</v>
      </c>
      <c r="BL421" s="18" t="s">
        <v>259</v>
      </c>
      <c r="BM421" s="212" t="s">
        <v>687</v>
      </c>
    </row>
    <row r="422" s="2" customFormat="1">
      <c r="A422" s="39"/>
      <c r="B422" s="40"/>
      <c r="C422" s="41"/>
      <c r="D422" s="214" t="s">
        <v>145</v>
      </c>
      <c r="E422" s="41"/>
      <c r="F422" s="215" t="s">
        <v>688</v>
      </c>
      <c r="G422" s="41"/>
      <c r="H422" s="41"/>
      <c r="I422" s="216"/>
      <c r="J422" s="41"/>
      <c r="K422" s="41"/>
      <c r="L422" s="45"/>
      <c r="M422" s="217"/>
      <c r="N422" s="218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145</v>
      </c>
      <c r="AU422" s="18" t="s">
        <v>143</v>
      </c>
    </row>
    <row r="423" s="2" customFormat="1" ht="16.5" customHeight="1">
      <c r="A423" s="39"/>
      <c r="B423" s="40"/>
      <c r="C423" s="201" t="s">
        <v>689</v>
      </c>
      <c r="D423" s="201" t="s">
        <v>137</v>
      </c>
      <c r="E423" s="202" t="s">
        <v>690</v>
      </c>
      <c r="F423" s="203" t="s">
        <v>686</v>
      </c>
      <c r="G423" s="204" t="s">
        <v>140</v>
      </c>
      <c r="H423" s="205">
        <v>10</v>
      </c>
      <c r="I423" s="206"/>
      <c r="J423" s="207">
        <f>ROUND(I423*H423,2)</f>
        <v>0</v>
      </c>
      <c r="K423" s="203" t="s">
        <v>19</v>
      </c>
      <c r="L423" s="45"/>
      <c r="M423" s="208" t="s">
        <v>19</v>
      </c>
      <c r="N423" s="209" t="s">
        <v>47</v>
      </c>
      <c r="O423" s="85"/>
      <c r="P423" s="210">
        <f>O423*H423</f>
        <v>0</v>
      </c>
      <c r="Q423" s="210">
        <v>0.00068999999999999997</v>
      </c>
      <c r="R423" s="210">
        <f>Q423*H423</f>
        <v>0.0068999999999999999</v>
      </c>
      <c r="S423" s="210">
        <v>0</v>
      </c>
      <c r="T423" s="211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2" t="s">
        <v>259</v>
      </c>
      <c r="AT423" s="212" t="s">
        <v>137</v>
      </c>
      <c r="AU423" s="212" t="s">
        <v>143</v>
      </c>
      <c r="AY423" s="18" t="s">
        <v>134</v>
      </c>
      <c r="BE423" s="213">
        <f>IF(N423="základní",J423,0)</f>
        <v>0</v>
      </c>
      <c r="BF423" s="213">
        <f>IF(N423="snížená",J423,0)</f>
        <v>0</v>
      </c>
      <c r="BG423" s="213">
        <f>IF(N423="zákl. přenesená",J423,0)</f>
        <v>0</v>
      </c>
      <c r="BH423" s="213">
        <f>IF(N423="sníž. přenesená",J423,0)</f>
        <v>0</v>
      </c>
      <c r="BI423" s="213">
        <f>IF(N423="nulová",J423,0)</f>
        <v>0</v>
      </c>
      <c r="BJ423" s="18" t="s">
        <v>143</v>
      </c>
      <c r="BK423" s="213">
        <f>ROUND(I423*H423,2)</f>
        <v>0</v>
      </c>
      <c r="BL423" s="18" t="s">
        <v>259</v>
      </c>
      <c r="BM423" s="212" t="s">
        <v>691</v>
      </c>
    </row>
    <row r="424" s="2" customFormat="1">
      <c r="A424" s="39"/>
      <c r="B424" s="40"/>
      <c r="C424" s="41"/>
      <c r="D424" s="214" t="s">
        <v>145</v>
      </c>
      <c r="E424" s="41"/>
      <c r="F424" s="215" t="s">
        <v>692</v>
      </c>
      <c r="G424" s="41"/>
      <c r="H424" s="41"/>
      <c r="I424" s="216"/>
      <c r="J424" s="41"/>
      <c r="K424" s="41"/>
      <c r="L424" s="45"/>
      <c r="M424" s="217"/>
      <c r="N424" s="218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145</v>
      </c>
      <c r="AU424" s="18" t="s">
        <v>143</v>
      </c>
    </row>
    <row r="425" s="2" customFormat="1" ht="16.5" customHeight="1">
      <c r="A425" s="39"/>
      <c r="B425" s="40"/>
      <c r="C425" s="201" t="s">
        <v>693</v>
      </c>
      <c r="D425" s="201" t="s">
        <v>137</v>
      </c>
      <c r="E425" s="202" t="s">
        <v>694</v>
      </c>
      <c r="F425" s="203" t="s">
        <v>695</v>
      </c>
      <c r="G425" s="204" t="s">
        <v>140</v>
      </c>
      <c r="H425" s="205">
        <v>10</v>
      </c>
      <c r="I425" s="206"/>
      <c r="J425" s="207">
        <f>ROUND(I425*H425,2)</f>
        <v>0</v>
      </c>
      <c r="K425" s="203" t="s">
        <v>19</v>
      </c>
      <c r="L425" s="45"/>
      <c r="M425" s="208" t="s">
        <v>19</v>
      </c>
      <c r="N425" s="209" t="s">
        <v>47</v>
      </c>
      <c r="O425" s="85"/>
      <c r="P425" s="210">
        <f>O425*H425</f>
        <v>0</v>
      </c>
      <c r="Q425" s="210">
        <v>0.00068999999999999997</v>
      </c>
      <c r="R425" s="210">
        <f>Q425*H425</f>
        <v>0.0068999999999999999</v>
      </c>
      <c r="S425" s="210">
        <v>0</v>
      </c>
      <c r="T425" s="211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2" t="s">
        <v>259</v>
      </c>
      <c r="AT425" s="212" t="s">
        <v>137</v>
      </c>
      <c r="AU425" s="212" t="s">
        <v>143</v>
      </c>
      <c r="AY425" s="18" t="s">
        <v>134</v>
      </c>
      <c r="BE425" s="213">
        <f>IF(N425="základní",J425,0)</f>
        <v>0</v>
      </c>
      <c r="BF425" s="213">
        <f>IF(N425="snížená",J425,0)</f>
        <v>0</v>
      </c>
      <c r="BG425" s="213">
        <f>IF(N425="zákl. přenesená",J425,0)</f>
        <v>0</v>
      </c>
      <c r="BH425" s="213">
        <f>IF(N425="sníž. přenesená",J425,0)</f>
        <v>0</v>
      </c>
      <c r="BI425" s="213">
        <f>IF(N425="nulová",J425,0)</f>
        <v>0</v>
      </c>
      <c r="BJ425" s="18" t="s">
        <v>143</v>
      </c>
      <c r="BK425" s="213">
        <f>ROUND(I425*H425,2)</f>
        <v>0</v>
      </c>
      <c r="BL425" s="18" t="s">
        <v>259</v>
      </c>
      <c r="BM425" s="212" t="s">
        <v>696</v>
      </c>
    </row>
    <row r="426" s="2" customFormat="1">
      <c r="A426" s="39"/>
      <c r="B426" s="40"/>
      <c r="C426" s="41"/>
      <c r="D426" s="214" t="s">
        <v>145</v>
      </c>
      <c r="E426" s="41"/>
      <c r="F426" s="215" t="s">
        <v>695</v>
      </c>
      <c r="G426" s="41"/>
      <c r="H426" s="41"/>
      <c r="I426" s="216"/>
      <c r="J426" s="41"/>
      <c r="K426" s="41"/>
      <c r="L426" s="45"/>
      <c r="M426" s="217"/>
      <c r="N426" s="218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145</v>
      </c>
      <c r="AU426" s="18" t="s">
        <v>143</v>
      </c>
    </row>
    <row r="427" s="2" customFormat="1" ht="16.5" customHeight="1">
      <c r="A427" s="39"/>
      <c r="B427" s="40"/>
      <c r="C427" s="201" t="s">
        <v>697</v>
      </c>
      <c r="D427" s="201" t="s">
        <v>137</v>
      </c>
      <c r="E427" s="202" t="s">
        <v>698</v>
      </c>
      <c r="F427" s="203" t="s">
        <v>699</v>
      </c>
      <c r="G427" s="204" t="s">
        <v>140</v>
      </c>
      <c r="H427" s="205">
        <v>5</v>
      </c>
      <c r="I427" s="206"/>
      <c r="J427" s="207">
        <f>ROUND(I427*H427,2)</f>
        <v>0</v>
      </c>
      <c r="K427" s="203" t="s">
        <v>19</v>
      </c>
      <c r="L427" s="45"/>
      <c r="M427" s="208" t="s">
        <v>19</v>
      </c>
      <c r="N427" s="209" t="s">
        <v>47</v>
      </c>
      <c r="O427" s="85"/>
      <c r="P427" s="210">
        <f>O427*H427</f>
        <v>0</v>
      </c>
      <c r="Q427" s="210">
        <v>0.00068999999999999997</v>
      </c>
      <c r="R427" s="210">
        <f>Q427*H427</f>
        <v>0.0034499999999999999</v>
      </c>
      <c r="S427" s="210">
        <v>0</v>
      </c>
      <c r="T427" s="211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12" t="s">
        <v>259</v>
      </c>
      <c r="AT427" s="212" t="s">
        <v>137</v>
      </c>
      <c r="AU427" s="212" t="s">
        <v>143</v>
      </c>
      <c r="AY427" s="18" t="s">
        <v>134</v>
      </c>
      <c r="BE427" s="213">
        <f>IF(N427="základní",J427,0)</f>
        <v>0</v>
      </c>
      <c r="BF427" s="213">
        <f>IF(N427="snížená",J427,0)</f>
        <v>0</v>
      </c>
      <c r="BG427" s="213">
        <f>IF(N427="zákl. přenesená",J427,0)</f>
        <v>0</v>
      </c>
      <c r="BH427" s="213">
        <f>IF(N427="sníž. přenesená",J427,0)</f>
        <v>0</v>
      </c>
      <c r="BI427" s="213">
        <f>IF(N427="nulová",J427,0)</f>
        <v>0</v>
      </c>
      <c r="BJ427" s="18" t="s">
        <v>143</v>
      </c>
      <c r="BK427" s="213">
        <f>ROUND(I427*H427,2)</f>
        <v>0</v>
      </c>
      <c r="BL427" s="18" t="s">
        <v>259</v>
      </c>
      <c r="BM427" s="212" t="s">
        <v>700</v>
      </c>
    </row>
    <row r="428" s="2" customFormat="1">
      <c r="A428" s="39"/>
      <c r="B428" s="40"/>
      <c r="C428" s="41"/>
      <c r="D428" s="214" t="s">
        <v>145</v>
      </c>
      <c r="E428" s="41"/>
      <c r="F428" s="215" t="s">
        <v>699</v>
      </c>
      <c r="G428" s="41"/>
      <c r="H428" s="41"/>
      <c r="I428" s="216"/>
      <c r="J428" s="41"/>
      <c r="K428" s="41"/>
      <c r="L428" s="45"/>
      <c r="M428" s="217"/>
      <c r="N428" s="218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145</v>
      </c>
      <c r="AU428" s="18" t="s">
        <v>143</v>
      </c>
    </row>
    <row r="429" s="2" customFormat="1" ht="16.5" customHeight="1">
      <c r="A429" s="39"/>
      <c r="B429" s="40"/>
      <c r="C429" s="201" t="s">
        <v>701</v>
      </c>
      <c r="D429" s="201" t="s">
        <v>137</v>
      </c>
      <c r="E429" s="202" t="s">
        <v>702</v>
      </c>
      <c r="F429" s="203" t="s">
        <v>703</v>
      </c>
      <c r="G429" s="204" t="s">
        <v>202</v>
      </c>
      <c r="H429" s="205">
        <v>69.599999999999994</v>
      </c>
      <c r="I429" s="206"/>
      <c r="J429" s="207">
        <f>ROUND(I429*H429,2)</f>
        <v>0</v>
      </c>
      <c r="K429" s="203" t="s">
        <v>141</v>
      </c>
      <c r="L429" s="45"/>
      <c r="M429" s="208" t="s">
        <v>19</v>
      </c>
      <c r="N429" s="209" t="s">
        <v>47</v>
      </c>
      <c r="O429" s="85"/>
      <c r="P429" s="210">
        <f>O429*H429</f>
        <v>0</v>
      </c>
      <c r="Q429" s="210">
        <v>0</v>
      </c>
      <c r="R429" s="210">
        <f>Q429*H429</f>
        <v>0</v>
      </c>
      <c r="S429" s="210">
        <v>0</v>
      </c>
      <c r="T429" s="21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2" t="s">
        <v>259</v>
      </c>
      <c r="AT429" s="212" t="s">
        <v>137</v>
      </c>
      <c r="AU429" s="212" t="s">
        <v>143</v>
      </c>
      <c r="AY429" s="18" t="s">
        <v>134</v>
      </c>
      <c r="BE429" s="213">
        <f>IF(N429="základní",J429,0)</f>
        <v>0</v>
      </c>
      <c r="BF429" s="213">
        <f>IF(N429="snížená",J429,0)</f>
        <v>0</v>
      </c>
      <c r="BG429" s="213">
        <f>IF(N429="zákl. přenesená",J429,0)</f>
        <v>0</v>
      </c>
      <c r="BH429" s="213">
        <f>IF(N429="sníž. přenesená",J429,0)</f>
        <v>0</v>
      </c>
      <c r="BI429" s="213">
        <f>IF(N429="nulová",J429,0)</f>
        <v>0</v>
      </c>
      <c r="BJ429" s="18" t="s">
        <v>143</v>
      </c>
      <c r="BK429" s="213">
        <f>ROUND(I429*H429,2)</f>
        <v>0</v>
      </c>
      <c r="BL429" s="18" t="s">
        <v>259</v>
      </c>
      <c r="BM429" s="212" t="s">
        <v>704</v>
      </c>
    </row>
    <row r="430" s="2" customFormat="1">
      <c r="A430" s="39"/>
      <c r="B430" s="40"/>
      <c r="C430" s="41"/>
      <c r="D430" s="214" t="s">
        <v>145</v>
      </c>
      <c r="E430" s="41"/>
      <c r="F430" s="215" t="s">
        <v>705</v>
      </c>
      <c r="G430" s="41"/>
      <c r="H430" s="41"/>
      <c r="I430" s="216"/>
      <c r="J430" s="41"/>
      <c r="K430" s="41"/>
      <c r="L430" s="45"/>
      <c r="M430" s="217"/>
      <c r="N430" s="218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145</v>
      </c>
      <c r="AU430" s="18" t="s">
        <v>143</v>
      </c>
    </row>
    <row r="431" s="2" customFormat="1">
      <c r="A431" s="39"/>
      <c r="B431" s="40"/>
      <c r="C431" s="41"/>
      <c r="D431" s="219" t="s">
        <v>147</v>
      </c>
      <c r="E431" s="41"/>
      <c r="F431" s="220" t="s">
        <v>706</v>
      </c>
      <c r="G431" s="41"/>
      <c r="H431" s="41"/>
      <c r="I431" s="216"/>
      <c r="J431" s="41"/>
      <c r="K431" s="41"/>
      <c r="L431" s="45"/>
      <c r="M431" s="217"/>
      <c r="N431" s="218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147</v>
      </c>
      <c r="AU431" s="18" t="s">
        <v>143</v>
      </c>
    </row>
    <row r="432" s="2" customFormat="1" ht="16.5" customHeight="1">
      <c r="A432" s="39"/>
      <c r="B432" s="40"/>
      <c r="C432" s="201" t="s">
        <v>707</v>
      </c>
      <c r="D432" s="201" t="s">
        <v>137</v>
      </c>
      <c r="E432" s="202" t="s">
        <v>708</v>
      </c>
      <c r="F432" s="203" t="s">
        <v>709</v>
      </c>
      <c r="G432" s="204" t="s">
        <v>710</v>
      </c>
      <c r="H432" s="205">
        <v>10</v>
      </c>
      <c r="I432" s="206"/>
      <c r="J432" s="207">
        <f>ROUND(I432*H432,2)</f>
        <v>0</v>
      </c>
      <c r="K432" s="203" t="s">
        <v>19</v>
      </c>
      <c r="L432" s="45"/>
      <c r="M432" s="208" t="s">
        <v>19</v>
      </c>
      <c r="N432" s="209" t="s">
        <v>47</v>
      </c>
      <c r="O432" s="85"/>
      <c r="P432" s="210">
        <f>O432*H432</f>
        <v>0</v>
      </c>
      <c r="Q432" s="210">
        <v>0</v>
      </c>
      <c r="R432" s="210">
        <f>Q432*H432</f>
        <v>0</v>
      </c>
      <c r="S432" s="210">
        <v>0</v>
      </c>
      <c r="T432" s="211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2" t="s">
        <v>259</v>
      </c>
      <c r="AT432" s="212" t="s">
        <v>137</v>
      </c>
      <c r="AU432" s="212" t="s">
        <v>143</v>
      </c>
      <c r="AY432" s="18" t="s">
        <v>134</v>
      </c>
      <c r="BE432" s="213">
        <f>IF(N432="základní",J432,0)</f>
        <v>0</v>
      </c>
      <c r="BF432" s="213">
        <f>IF(N432="snížená",J432,0)</f>
        <v>0</v>
      </c>
      <c r="BG432" s="213">
        <f>IF(N432="zákl. přenesená",J432,0)</f>
        <v>0</v>
      </c>
      <c r="BH432" s="213">
        <f>IF(N432="sníž. přenesená",J432,0)</f>
        <v>0</v>
      </c>
      <c r="BI432" s="213">
        <f>IF(N432="nulová",J432,0)</f>
        <v>0</v>
      </c>
      <c r="BJ432" s="18" t="s">
        <v>143</v>
      </c>
      <c r="BK432" s="213">
        <f>ROUND(I432*H432,2)</f>
        <v>0</v>
      </c>
      <c r="BL432" s="18" t="s">
        <v>259</v>
      </c>
      <c r="BM432" s="212" t="s">
        <v>711</v>
      </c>
    </row>
    <row r="433" s="2" customFormat="1">
      <c r="A433" s="39"/>
      <c r="B433" s="40"/>
      <c r="C433" s="41"/>
      <c r="D433" s="214" t="s">
        <v>145</v>
      </c>
      <c r="E433" s="41"/>
      <c r="F433" s="215" t="s">
        <v>712</v>
      </c>
      <c r="G433" s="41"/>
      <c r="H433" s="41"/>
      <c r="I433" s="216"/>
      <c r="J433" s="41"/>
      <c r="K433" s="41"/>
      <c r="L433" s="45"/>
      <c r="M433" s="217"/>
      <c r="N433" s="218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145</v>
      </c>
      <c r="AU433" s="18" t="s">
        <v>143</v>
      </c>
    </row>
    <row r="434" s="2" customFormat="1" ht="16.5" customHeight="1">
      <c r="A434" s="39"/>
      <c r="B434" s="40"/>
      <c r="C434" s="201" t="s">
        <v>713</v>
      </c>
      <c r="D434" s="201" t="s">
        <v>137</v>
      </c>
      <c r="E434" s="202" t="s">
        <v>714</v>
      </c>
      <c r="F434" s="203" t="s">
        <v>715</v>
      </c>
      <c r="G434" s="204" t="s">
        <v>140</v>
      </c>
      <c r="H434" s="205">
        <v>5</v>
      </c>
      <c r="I434" s="206"/>
      <c r="J434" s="207">
        <f>ROUND(I434*H434,2)</f>
        <v>0</v>
      </c>
      <c r="K434" s="203" t="s">
        <v>19</v>
      </c>
      <c r="L434" s="45"/>
      <c r="M434" s="208" t="s">
        <v>19</v>
      </c>
      <c r="N434" s="209" t="s">
        <v>47</v>
      </c>
      <c r="O434" s="85"/>
      <c r="P434" s="210">
        <f>O434*H434</f>
        <v>0</v>
      </c>
      <c r="Q434" s="210">
        <v>0.00025999999999999998</v>
      </c>
      <c r="R434" s="210">
        <f>Q434*H434</f>
        <v>0.0012999999999999999</v>
      </c>
      <c r="S434" s="210">
        <v>0</v>
      </c>
      <c r="T434" s="211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2" t="s">
        <v>259</v>
      </c>
      <c r="AT434" s="212" t="s">
        <v>137</v>
      </c>
      <c r="AU434" s="212" t="s">
        <v>143</v>
      </c>
      <c r="AY434" s="18" t="s">
        <v>134</v>
      </c>
      <c r="BE434" s="213">
        <f>IF(N434="základní",J434,0)</f>
        <v>0</v>
      </c>
      <c r="BF434" s="213">
        <f>IF(N434="snížená",J434,0)</f>
        <v>0</v>
      </c>
      <c r="BG434" s="213">
        <f>IF(N434="zákl. přenesená",J434,0)</f>
        <v>0</v>
      </c>
      <c r="BH434" s="213">
        <f>IF(N434="sníž. přenesená",J434,0)</f>
        <v>0</v>
      </c>
      <c r="BI434" s="213">
        <f>IF(N434="nulová",J434,0)</f>
        <v>0</v>
      </c>
      <c r="BJ434" s="18" t="s">
        <v>143</v>
      </c>
      <c r="BK434" s="213">
        <f>ROUND(I434*H434,2)</f>
        <v>0</v>
      </c>
      <c r="BL434" s="18" t="s">
        <v>259</v>
      </c>
      <c r="BM434" s="212" t="s">
        <v>716</v>
      </c>
    </row>
    <row r="435" s="2" customFormat="1">
      <c r="A435" s="39"/>
      <c r="B435" s="40"/>
      <c r="C435" s="41"/>
      <c r="D435" s="214" t="s">
        <v>145</v>
      </c>
      <c r="E435" s="41"/>
      <c r="F435" s="215" t="s">
        <v>717</v>
      </c>
      <c r="G435" s="41"/>
      <c r="H435" s="41"/>
      <c r="I435" s="216"/>
      <c r="J435" s="41"/>
      <c r="K435" s="41"/>
      <c r="L435" s="45"/>
      <c r="M435" s="217"/>
      <c r="N435" s="218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145</v>
      </c>
      <c r="AU435" s="18" t="s">
        <v>143</v>
      </c>
    </row>
    <row r="436" s="2" customFormat="1" ht="16.5" customHeight="1">
      <c r="A436" s="39"/>
      <c r="B436" s="40"/>
      <c r="C436" s="201" t="s">
        <v>718</v>
      </c>
      <c r="D436" s="201" t="s">
        <v>137</v>
      </c>
      <c r="E436" s="202" t="s">
        <v>719</v>
      </c>
      <c r="F436" s="203" t="s">
        <v>720</v>
      </c>
      <c r="G436" s="204" t="s">
        <v>710</v>
      </c>
      <c r="H436" s="205">
        <v>20</v>
      </c>
      <c r="I436" s="206"/>
      <c r="J436" s="207">
        <f>ROUND(I436*H436,2)</f>
        <v>0</v>
      </c>
      <c r="K436" s="203" t="s">
        <v>19</v>
      </c>
      <c r="L436" s="45"/>
      <c r="M436" s="208" t="s">
        <v>19</v>
      </c>
      <c r="N436" s="209" t="s">
        <v>47</v>
      </c>
      <c r="O436" s="85"/>
      <c r="P436" s="210">
        <f>O436*H436</f>
        <v>0</v>
      </c>
      <c r="Q436" s="210">
        <v>0.00025999999999999998</v>
      </c>
      <c r="R436" s="210">
        <f>Q436*H436</f>
        <v>0.0051999999999999998</v>
      </c>
      <c r="S436" s="210">
        <v>0</v>
      </c>
      <c r="T436" s="211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2" t="s">
        <v>259</v>
      </c>
      <c r="AT436" s="212" t="s">
        <v>137</v>
      </c>
      <c r="AU436" s="212" t="s">
        <v>143</v>
      </c>
      <c r="AY436" s="18" t="s">
        <v>134</v>
      </c>
      <c r="BE436" s="213">
        <f>IF(N436="základní",J436,0)</f>
        <v>0</v>
      </c>
      <c r="BF436" s="213">
        <f>IF(N436="snížená",J436,0)</f>
        <v>0</v>
      </c>
      <c r="BG436" s="213">
        <f>IF(N436="zákl. přenesená",J436,0)</f>
        <v>0</v>
      </c>
      <c r="BH436" s="213">
        <f>IF(N436="sníž. přenesená",J436,0)</f>
        <v>0</v>
      </c>
      <c r="BI436" s="213">
        <f>IF(N436="nulová",J436,0)</f>
        <v>0</v>
      </c>
      <c r="BJ436" s="18" t="s">
        <v>143</v>
      </c>
      <c r="BK436" s="213">
        <f>ROUND(I436*H436,2)</f>
        <v>0</v>
      </c>
      <c r="BL436" s="18" t="s">
        <v>259</v>
      </c>
      <c r="BM436" s="212" t="s">
        <v>721</v>
      </c>
    </row>
    <row r="437" s="2" customFormat="1">
      <c r="A437" s="39"/>
      <c r="B437" s="40"/>
      <c r="C437" s="41"/>
      <c r="D437" s="214" t="s">
        <v>145</v>
      </c>
      <c r="E437" s="41"/>
      <c r="F437" s="215" t="s">
        <v>720</v>
      </c>
      <c r="G437" s="41"/>
      <c r="H437" s="41"/>
      <c r="I437" s="216"/>
      <c r="J437" s="41"/>
      <c r="K437" s="41"/>
      <c r="L437" s="45"/>
      <c r="M437" s="217"/>
      <c r="N437" s="218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145</v>
      </c>
      <c r="AU437" s="18" t="s">
        <v>143</v>
      </c>
    </row>
    <row r="438" s="2" customFormat="1" ht="16.5" customHeight="1">
      <c r="A438" s="39"/>
      <c r="B438" s="40"/>
      <c r="C438" s="201" t="s">
        <v>722</v>
      </c>
      <c r="D438" s="201" t="s">
        <v>137</v>
      </c>
      <c r="E438" s="202" t="s">
        <v>723</v>
      </c>
      <c r="F438" s="203" t="s">
        <v>724</v>
      </c>
      <c r="G438" s="204" t="s">
        <v>297</v>
      </c>
      <c r="H438" s="205">
        <v>0.14000000000000001</v>
      </c>
      <c r="I438" s="206"/>
      <c r="J438" s="207">
        <f>ROUND(I438*H438,2)</f>
        <v>0</v>
      </c>
      <c r="K438" s="203" t="s">
        <v>141</v>
      </c>
      <c r="L438" s="45"/>
      <c r="M438" s="208" t="s">
        <v>19</v>
      </c>
      <c r="N438" s="209" t="s">
        <v>47</v>
      </c>
      <c r="O438" s="85"/>
      <c r="P438" s="210">
        <f>O438*H438</f>
        <v>0</v>
      </c>
      <c r="Q438" s="210">
        <v>0</v>
      </c>
      <c r="R438" s="210">
        <f>Q438*H438</f>
        <v>0</v>
      </c>
      <c r="S438" s="210">
        <v>0</v>
      </c>
      <c r="T438" s="211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2" t="s">
        <v>259</v>
      </c>
      <c r="AT438" s="212" t="s">
        <v>137</v>
      </c>
      <c r="AU438" s="212" t="s">
        <v>143</v>
      </c>
      <c r="AY438" s="18" t="s">
        <v>134</v>
      </c>
      <c r="BE438" s="213">
        <f>IF(N438="základní",J438,0)</f>
        <v>0</v>
      </c>
      <c r="BF438" s="213">
        <f>IF(N438="snížená",J438,0)</f>
        <v>0</v>
      </c>
      <c r="BG438" s="213">
        <f>IF(N438="zákl. přenesená",J438,0)</f>
        <v>0</v>
      </c>
      <c r="BH438" s="213">
        <f>IF(N438="sníž. přenesená",J438,0)</f>
        <v>0</v>
      </c>
      <c r="BI438" s="213">
        <f>IF(N438="nulová",J438,0)</f>
        <v>0</v>
      </c>
      <c r="BJ438" s="18" t="s">
        <v>143</v>
      </c>
      <c r="BK438" s="213">
        <f>ROUND(I438*H438,2)</f>
        <v>0</v>
      </c>
      <c r="BL438" s="18" t="s">
        <v>259</v>
      </c>
      <c r="BM438" s="212" t="s">
        <v>725</v>
      </c>
    </row>
    <row r="439" s="2" customFormat="1">
      <c r="A439" s="39"/>
      <c r="B439" s="40"/>
      <c r="C439" s="41"/>
      <c r="D439" s="214" t="s">
        <v>145</v>
      </c>
      <c r="E439" s="41"/>
      <c r="F439" s="215" t="s">
        <v>726</v>
      </c>
      <c r="G439" s="41"/>
      <c r="H439" s="41"/>
      <c r="I439" s="216"/>
      <c r="J439" s="41"/>
      <c r="K439" s="41"/>
      <c r="L439" s="45"/>
      <c r="M439" s="217"/>
      <c r="N439" s="218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145</v>
      </c>
      <c r="AU439" s="18" t="s">
        <v>143</v>
      </c>
    </row>
    <row r="440" s="2" customFormat="1">
      <c r="A440" s="39"/>
      <c r="B440" s="40"/>
      <c r="C440" s="41"/>
      <c r="D440" s="219" t="s">
        <v>147</v>
      </c>
      <c r="E440" s="41"/>
      <c r="F440" s="220" t="s">
        <v>727</v>
      </c>
      <c r="G440" s="41"/>
      <c r="H440" s="41"/>
      <c r="I440" s="216"/>
      <c r="J440" s="41"/>
      <c r="K440" s="41"/>
      <c r="L440" s="45"/>
      <c r="M440" s="217"/>
      <c r="N440" s="218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147</v>
      </c>
      <c r="AU440" s="18" t="s">
        <v>143</v>
      </c>
    </row>
    <row r="441" s="2" customFormat="1" ht="16.5" customHeight="1">
      <c r="A441" s="39"/>
      <c r="B441" s="40"/>
      <c r="C441" s="201" t="s">
        <v>728</v>
      </c>
      <c r="D441" s="201" t="s">
        <v>137</v>
      </c>
      <c r="E441" s="202" t="s">
        <v>729</v>
      </c>
      <c r="F441" s="203" t="s">
        <v>730</v>
      </c>
      <c r="G441" s="204" t="s">
        <v>164</v>
      </c>
      <c r="H441" s="205">
        <v>5</v>
      </c>
      <c r="I441" s="206"/>
      <c r="J441" s="207">
        <f>ROUND(I441*H441,2)</f>
        <v>0</v>
      </c>
      <c r="K441" s="203" t="s">
        <v>141</v>
      </c>
      <c r="L441" s="45"/>
      <c r="M441" s="208" t="s">
        <v>19</v>
      </c>
      <c r="N441" s="209" t="s">
        <v>47</v>
      </c>
      <c r="O441" s="85"/>
      <c r="P441" s="210">
        <f>O441*H441</f>
        <v>0</v>
      </c>
      <c r="Q441" s="210">
        <v>0</v>
      </c>
      <c r="R441" s="210">
        <f>Q441*H441</f>
        <v>0</v>
      </c>
      <c r="S441" s="210">
        <v>0.01057</v>
      </c>
      <c r="T441" s="211">
        <f>S441*H441</f>
        <v>0.052849999999999994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12" t="s">
        <v>259</v>
      </c>
      <c r="AT441" s="212" t="s">
        <v>137</v>
      </c>
      <c r="AU441" s="212" t="s">
        <v>143</v>
      </c>
      <c r="AY441" s="18" t="s">
        <v>134</v>
      </c>
      <c r="BE441" s="213">
        <f>IF(N441="základní",J441,0)</f>
        <v>0</v>
      </c>
      <c r="BF441" s="213">
        <f>IF(N441="snížená",J441,0)</f>
        <v>0</v>
      </c>
      <c r="BG441" s="213">
        <f>IF(N441="zákl. přenesená",J441,0)</f>
        <v>0</v>
      </c>
      <c r="BH441" s="213">
        <f>IF(N441="sníž. přenesená",J441,0)</f>
        <v>0</v>
      </c>
      <c r="BI441" s="213">
        <f>IF(N441="nulová",J441,0)</f>
        <v>0</v>
      </c>
      <c r="BJ441" s="18" t="s">
        <v>143</v>
      </c>
      <c r="BK441" s="213">
        <f>ROUND(I441*H441,2)</f>
        <v>0</v>
      </c>
      <c r="BL441" s="18" t="s">
        <v>259</v>
      </c>
      <c r="BM441" s="212" t="s">
        <v>731</v>
      </c>
    </row>
    <row r="442" s="2" customFormat="1">
      <c r="A442" s="39"/>
      <c r="B442" s="40"/>
      <c r="C442" s="41"/>
      <c r="D442" s="214" t="s">
        <v>145</v>
      </c>
      <c r="E442" s="41"/>
      <c r="F442" s="215" t="s">
        <v>732</v>
      </c>
      <c r="G442" s="41"/>
      <c r="H442" s="41"/>
      <c r="I442" s="216"/>
      <c r="J442" s="41"/>
      <c r="K442" s="41"/>
      <c r="L442" s="45"/>
      <c r="M442" s="217"/>
      <c r="N442" s="218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145</v>
      </c>
      <c r="AU442" s="18" t="s">
        <v>143</v>
      </c>
    </row>
    <row r="443" s="2" customFormat="1">
      <c r="A443" s="39"/>
      <c r="B443" s="40"/>
      <c r="C443" s="41"/>
      <c r="D443" s="219" t="s">
        <v>147</v>
      </c>
      <c r="E443" s="41"/>
      <c r="F443" s="220" t="s">
        <v>733</v>
      </c>
      <c r="G443" s="41"/>
      <c r="H443" s="41"/>
      <c r="I443" s="216"/>
      <c r="J443" s="41"/>
      <c r="K443" s="41"/>
      <c r="L443" s="45"/>
      <c r="M443" s="217"/>
      <c r="N443" s="218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147</v>
      </c>
      <c r="AU443" s="18" t="s">
        <v>143</v>
      </c>
    </row>
    <row r="444" s="13" customFormat="1">
      <c r="A444" s="13"/>
      <c r="B444" s="221"/>
      <c r="C444" s="222"/>
      <c r="D444" s="214" t="s">
        <v>149</v>
      </c>
      <c r="E444" s="223" t="s">
        <v>19</v>
      </c>
      <c r="F444" s="224" t="s">
        <v>734</v>
      </c>
      <c r="G444" s="222"/>
      <c r="H444" s="225">
        <v>5</v>
      </c>
      <c r="I444" s="226"/>
      <c r="J444" s="222"/>
      <c r="K444" s="222"/>
      <c r="L444" s="227"/>
      <c r="M444" s="228"/>
      <c r="N444" s="229"/>
      <c r="O444" s="229"/>
      <c r="P444" s="229"/>
      <c r="Q444" s="229"/>
      <c r="R444" s="229"/>
      <c r="S444" s="229"/>
      <c r="T444" s="23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1" t="s">
        <v>149</v>
      </c>
      <c r="AU444" s="231" t="s">
        <v>143</v>
      </c>
      <c r="AV444" s="13" t="s">
        <v>143</v>
      </c>
      <c r="AW444" s="13" t="s">
        <v>36</v>
      </c>
      <c r="AX444" s="13" t="s">
        <v>83</v>
      </c>
      <c r="AY444" s="231" t="s">
        <v>134</v>
      </c>
    </row>
    <row r="445" s="2" customFormat="1" ht="16.5" customHeight="1">
      <c r="A445" s="39"/>
      <c r="B445" s="40"/>
      <c r="C445" s="201" t="s">
        <v>735</v>
      </c>
      <c r="D445" s="201" t="s">
        <v>137</v>
      </c>
      <c r="E445" s="202" t="s">
        <v>736</v>
      </c>
      <c r="F445" s="203" t="s">
        <v>737</v>
      </c>
      <c r="G445" s="204" t="s">
        <v>140</v>
      </c>
      <c r="H445" s="205">
        <v>5</v>
      </c>
      <c r="I445" s="206"/>
      <c r="J445" s="207">
        <f>ROUND(I445*H445,2)</f>
        <v>0</v>
      </c>
      <c r="K445" s="203" t="s">
        <v>141</v>
      </c>
      <c r="L445" s="45"/>
      <c r="M445" s="208" t="s">
        <v>19</v>
      </c>
      <c r="N445" s="209" t="s">
        <v>47</v>
      </c>
      <c r="O445" s="85"/>
      <c r="P445" s="210">
        <f>O445*H445</f>
        <v>0</v>
      </c>
      <c r="Q445" s="210">
        <v>0.013599999999999999</v>
      </c>
      <c r="R445" s="210">
        <f>Q445*H445</f>
        <v>0.067999999999999991</v>
      </c>
      <c r="S445" s="210">
        <v>0</v>
      </c>
      <c r="T445" s="211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2" t="s">
        <v>259</v>
      </c>
      <c r="AT445" s="212" t="s">
        <v>137</v>
      </c>
      <c r="AU445" s="212" t="s">
        <v>143</v>
      </c>
      <c r="AY445" s="18" t="s">
        <v>134</v>
      </c>
      <c r="BE445" s="213">
        <f>IF(N445="základní",J445,0)</f>
        <v>0</v>
      </c>
      <c r="BF445" s="213">
        <f>IF(N445="snížená",J445,0)</f>
        <v>0</v>
      </c>
      <c r="BG445" s="213">
        <f>IF(N445="zákl. přenesená",J445,0)</f>
        <v>0</v>
      </c>
      <c r="BH445" s="213">
        <f>IF(N445="sníž. přenesená",J445,0)</f>
        <v>0</v>
      </c>
      <c r="BI445" s="213">
        <f>IF(N445="nulová",J445,0)</f>
        <v>0</v>
      </c>
      <c r="BJ445" s="18" t="s">
        <v>143</v>
      </c>
      <c r="BK445" s="213">
        <f>ROUND(I445*H445,2)</f>
        <v>0</v>
      </c>
      <c r="BL445" s="18" t="s">
        <v>259</v>
      </c>
      <c r="BM445" s="212" t="s">
        <v>738</v>
      </c>
    </row>
    <row r="446" s="2" customFormat="1">
      <c r="A446" s="39"/>
      <c r="B446" s="40"/>
      <c r="C446" s="41"/>
      <c r="D446" s="214" t="s">
        <v>145</v>
      </c>
      <c r="E446" s="41"/>
      <c r="F446" s="215" t="s">
        <v>739</v>
      </c>
      <c r="G446" s="41"/>
      <c r="H446" s="41"/>
      <c r="I446" s="216"/>
      <c r="J446" s="41"/>
      <c r="K446" s="41"/>
      <c r="L446" s="45"/>
      <c r="M446" s="217"/>
      <c r="N446" s="218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145</v>
      </c>
      <c r="AU446" s="18" t="s">
        <v>143</v>
      </c>
    </row>
    <row r="447" s="2" customFormat="1">
      <c r="A447" s="39"/>
      <c r="B447" s="40"/>
      <c r="C447" s="41"/>
      <c r="D447" s="219" t="s">
        <v>147</v>
      </c>
      <c r="E447" s="41"/>
      <c r="F447" s="220" t="s">
        <v>740</v>
      </c>
      <c r="G447" s="41"/>
      <c r="H447" s="41"/>
      <c r="I447" s="216"/>
      <c r="J447" s="41"/>
      <c r="K447" s="41"/>
      <c r="L447" s="45"/>
      <c r="M447" s="217"/>
      <c r="N447" s="218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147</v>
      </c>
      <c r="AU447" s="18" t="s">
        <v>143</v>
      </c>
    </row>
    <row r="448" s="2" customFormat="1" ht="16.5" customHeight="1">
      <c r="A448" s="39"/>
      <c r="B448" s="40"/>
      <c r="C448" s="201" t="s">
        <v>741</v>
      </c>
      <c r="D448" s="201" t="s">
        <v>137</v>
      </c>
      <c r="E448" s="202" t="s">
        <v>742</v>
      </c>
      <c r="F448" s="203" t="s">
        <v>743</v>
      </c>
      <c r="G448" s="204" t="s">
        <v>297</v>
      </c>
      <c r="H448" s="205">
        <v>0</v>
      </c>
      <c r="I448" s="206"/>
      <c r="J448" s="207">
        <f>ROUND(I448*H448,2)</f>
        <v>0</v>
      </c>
      <c r="K448" s="203" t="s">
        <v>141</v>
      </c>
      <c r="L448" s="45"/>
      <c r="M448" s="208" t="s">
        <v>19</v>
      </c>
      <c r="N448" s="209" t="s">
        <v>47</v>
      </c>
      <c r="O448" s="85"/>
      <c r="P448" s="210">
        <f>O448*H448</f>
        <v>0</v>
      </c>
      <c r="Q448" s="210">
        <v>0</v>
      </c>
      <c r="R448" s="210">
        <f>Q448*H448</f>
        <v>0</v>
      </c>
      <c r="S448" s="210">
        <v>0</v>
      </c>
      <c r="T448" s="211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2" t="s">
        <v>259</v>
      </c>
      <c r="AT448" s="212" t="s">
        <v>137</v>
      </c>
      <c r="AU448" s="212" t="s">
        <v>143</v>
      </c>
      <c r="AY448" s="18" t="s">
        <v>134</v>
      </c>
      <c r="BE448" s="213">
        <f>IF(N448="základní",J448,0)</f>
        <v>0</v>
      </c>
      <c r="BF448" s="213">
        <f>IF(N448="snížená",J448,0)</f>
        <v>0</v>
      </c>
      <c r="BG448" s="213">
        <f>IF(N448="zákl. přenesená",J448,0)</f>
        <v>0</v>
      </c>
      <c r="BH448" s="213">
        <f>IF(N448="sníž. přenesená",J448,0)</f>
        <v>0</v>
      </c>
      <c r="BI448" s="213">
        <f>IF(N448="nulová",J448,0)</f>
        <v>0</v>
      </c>
      <c r="BJ448" s="18" t="s">
        <v>143</v>
      </c>
      <c r="BK448" s="213">
        <f>ROUND(I448*H448,2)</f>
        <v>0</v>
      </c>
      <c r="BL448" s="18" t="s">
        <v>259</v>
      </c>
      <c r="BM448" s="212" t="s">
        <v>744</v>
      </c>
    </row>
    <row r="449" s="2" customFormat="1">
      <c r="A449" s="39"/>
      <c r="B449" s="40"/>
      <c r="C449" s="41"/>
      <c r="D449" s="214" t="s">
        <v>145</v>
      </c>
      <c r="E449" s="41"/>
      <c r="F449" s="215" t="s">
        <v>745</v>
      </c>
      <c r="G449" s="41"/>
      <c r="H449" s="41"/>
      <c r="I449" s="216"/>
      <c r="J449" s="41"/>
      <c r="K449" s="41"/>
      <c r="L449" s="45"/>
      <c r="M449" s="217"/>
      <c r="N449" s="218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145</v>
      </c>
      <c r="AU449" s="18" t="s">
        <v>143</v>
      </c>
    </row>
    <row r="450" s="2" customFormat="1">
      <c r="A450" s="39"/>
      <c r="B450" s="40"/>
      <c r="C450" s="41"/>
      <c r="D450" s="219" t="s">
        <v>147</v>
      </c>
      <c r="E450" s="41"/>
      <c r="F450" s="220" t="s">
        <v>746</v>
      </c>
      <c r="G450" s="41"/>
      <c r="H450" s="41"/>
      <c r="I450" s="216"/>
      <c r="J450" s="41"/>
      <c r="K450" s="41"/>
      <c r="L450" s="45"/>
      <c r="M450" s="217"/>
      <c r="N450" s="218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147</v>
      </c>
      <c r="AU450" s="18" t="s">
        <v>143</v>
      </c>
    </row>
    <row r="451" s="12" customFormat="1" ht="22.8" customHeight="1">
      <c r="A451" s="12"/>
      <c r="B451" s="185"/>
      <c r="C451" s="186"/>
      <c r="D451" s="187" t="s">
        <v>74</v>
      </c>
      <c r="E451" s="199" t="s">
        <v>747</v>
      </c>
      <c r="F451" s="199" t="s">
        <v>748</v>
      </c>
      <c r="G451" s="186"/>
      <c r="H451" s="186"/>
      <c r="I451" s="189"/>
      <c r="J451" s="200">
        <f>BK451</f>
        <v>0</v>
      </c>
      <c r="K451" s="186"/>
      <c r="L451" s="191"/>
      <c r="M451" s="192"/>
      <c r="N451" s="193"/>
      <c r="O451" s="193"/>
      <c r="P451" s="194">
        <f>SUM(P452:P527)</f>
        <v>0</v>
      </c>
      <c r="Q451" s="193"/>
      <c r="R451" s="194">
        <f>SUM(R452:R527)</f>
        <v>0.35282999999999992</v>
      </c>
      <c r="S451" s="193"/>
      <c r="T451" s="195">
        <f>SUM(T452:T527)</f>
        <v>0.0042500000000000003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196" t="s">
        <v>143</v>
      </c>
      <c r="AT451" s="197" t="s">
        <v>74</v>
      </c>
      <c r="AU451" s="197" t="s">
        <v>83</v>
      </c>
      <c r="AY451" s="196" t="s">
        <v>134</v>
      </c>
      <c r="BK451" s="198">
        <f>SUM(BK452:BK527)</f>
        <v>0</v>
      </c>
    </row>
    <row r="452" s="2" customFormat="1" ht="16.5" customHeight="1">
      <c r="A452" s="39"/>
      <c r="B452" s="40"/>
      <c r="C452" s="201" t="s">
        <v>749</v>
      </c>
      <c r="D452" s="201" t="s">
        <v>137</v>
      </c>
      <c r="E452" s="202" t="s">
        <v>750</v>
      </c>
      <c r="F452" s="203" t="s">
        <v>751</v>
      </c>
      <c r="G452" s="204" t="s">
        <v>202</v>
      </c>
      <c r="H452" s="205">
        <v>125</v>
      </c>
      <c r="I452" s="206"/>
      <c r="J452" s="207">
        <f>ROUND(I452*H452,2)</f>
        <v>0</v>
      </c>
      <c r="K452" s="203" t="s">
        <v>141</v>
      </c>
      <c r="L452" s="45"/>
      <c r="M452" s="208" t="s">
        <v>19</v>
      </c>
      <c r="N452" s="209" t="s">
        <v>47</v>
      </c>
      <c r="O452" s="85"/>
      <c r="P452" s="210">
        <f>O452*H452</f>
        <v>0</v>
      </c>
      <c r="Q452" s="210">
        <v>0</v>
      </c>
      <c r="R452" s="210">
        <f>Q452*H452</f>
        <v>0</v>
      </c>
      <c r="S452" s="210">
        <v>0</v>
      </c>
      <c r="T452" s="211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12" t="s">
        <v>259</v>
      </c>
      <c r="AT452" s="212" t="s">
        <v>137</v>
      </c>
      <c r="AU452" s="212" t="s">
        <v>143</v>
      </c>
      <c r="AY452" s="18" t="s">
        <v>134</v>
      </c>
      <c r="BE452" s="213">
        <f>IF(N452="základní",J452,0)</f>
        <v>0</v>
      </c>
      <c r="BF452" s="213">
        <f>IF(N452="snížená",J452,0)</f>
        <v>0</v>
      </c>
      <c r="BG452" s="213">
        <f>IF(N452="zákl. přenesená",J452,0)</f>
        <v>0</v>
      </c>
      <c r="BH452" s="213">
        <f>IF(N452="sníž. přenesená",J452,0)</f>
        <v>0</v>
      </c>
      <c r="BI452" s="213">
        <f>IF(N452="nulová",J452,0)</f>
        <v>0</v>
      </c>
      <c r="BJ452" s="18" t="s">
        <v>143</v>
      </c>
      <c r="BK452" s="213">
        <f>ROUND(I452*H452,2)</f>
        <v>0</v>
      </c>
      <c r="BL452" s="18" t="s">
        <v>259</v>
      </c>
      <c r="BM452" s="212" t="s">
        <v>752</v>
      </c>
    </row>
    <row r="453" s="2" customFormat="1">
      <c r="A453" s="39"/>
      <c r="B453" s="40"/>
      <c r="C453" s="41"/>
      <c r="D453" s="214" t="s">
        <v>145</v>
      </c>
      <c r="E453" s="41"/>
      <c r="F453" s="215" t="s">
        <v>753</v>
      </c>
      <c r="G453" s="41"/>
      <c r="H453" s="41"/>
      <c r="I453" s="216"/>
      <c r="J453" s="41"/>
      <c r="K453" s="41"/>
      <c r="L453" s="45"/>
      <c r="M453" s="217"/>
      <c r="N453" s="218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145</v>
      </c>
      <c r="AU453" s="18" t="s">
        <v>143</v>
      </c>
    </row>
    <row r="454" s="2" customFormat="1">
      <c r="A454" s="39"/>
      <c r="B454" s="40"/>
      <c r="C454" s="41"/>
      <c r="D454" s="219" t="s">
        <v>147</v>
      </c>
      <c r="E454" s="41"/>
      <c r="F454" s="220" t="s">
        <v>754</v>
      </c>
      <c r="G454" s="41"/>
      <c r="H454" s="41"/>
      <c r="I454" s="216"/>
      <c r="J454" s="41"/>
      <c r="K454" s="41"/>
      <c r="L454" s="45"/>
      <c r="M454" s="217"/>
      <c r="N454" s="218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147</v>
      </c>
      <c r="AU454" s="18" t="s">
        <v>143</v>
      </c>
    </row>
    <row r="455" s="2" customFormat="1" ht="16.5" customHeight="1">
      <c r="A455" s="39"/>
      <c r="B455" s="40"/>
      <c r="C455" s="253" t="s">
        <v>755</v>
      </c>
      <c r="D455" s="253" t="s">
        <v>275</v>
      </c>
      <c r="E455" s="254" t="s">
        <v>756</v>
      </c>
      <c r="F455" s="255" t="s">
        <v>757</v>
      </c>
      <c r="G455" s="256" t="s">
        <v>202</v>
      </c>
      <c r="H455" s="257">
        <v>125</v>
      </c>
      <c r="I455" s="258"/>
      <c r="J455" s="259">
        <f>ROUND(I455*H455,2)</f>
        <v>0</v>
      </c>
      <c r="K455" s="255" t="s">
        <v>141</v>
      </c>
      <c r="L455" s="260"/>
      <c r="M455" s="261" t="s">
        <v>19</v>
      </c>
      <c r="N455" s="262" t="s">
        <v>47</v>
      </c>
      <c r="O455" s="85"/>
      <c r="P455" s="210">
        <f>O455*H455</f>
        <v>0</v>
      </c>
      <c r="Q455" s="210">
        <v>6.9999999999999994E-05</v>
      </c>
      <c r="R455" s="210">
        <f>Q455*H455</f>
        <v>0.0087499999999999991</v>
      </c>
      <c r="S455" s="210">
        <v>0</v>
      </c>
      <c r="T455" s="21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2" t="s">
        <v>366</v>
      </c>
      <c r="AT455" s="212" t="s">
        <v>275</v>
      </c>
      <c r="AU455" s="212" t="s">
        <v>143</v>
      </c>
      <c r="AY455" s="18" t="s">
        <v>134</v>
      </c>
      <c r="BE455" s="213">
        <f>IF(N455="základní",J455,0)</f>
        <v>0</v>
      </c>
      <c r="BF455" s="213">
        <f>IF(N455="snížená",J455,0)</f>
        <v>0</v>
      </c>
      <c r="BG455" s="213">
        <f>IF(N455="zákl. přenesená",J455,0)</f>
        <v>0</v>
      </c>
      <c r="BH455" s="213">
        <f>IF(N455="sníž. přenesená",J455,0)</f>
        <v>0</v>
      </c>
      <c r="BI455" s="213">
        <f>IF(N455="nulová",J455,0)</f>
        <v>0</v>
      </c>
      <c r="BJ455" s="18" t="s">
        <v>143</v>
      </c>
      <c r="BK455" s="213">
        <f>ROUND(I455*H455,2)</f>
        <v>0</v>
      </c>
      <c r="BL455" s="18" t="s">
        <v>259</v>
      </c>
      <c r="BM455" s="212" t="s">
        <v>758</v>
      </c>
    </row>
    <row r="456" s="2" customFormat="1">
      <c r="A456" s="39"/>
      <c r="B456" s="40"/>
      <c r="C456" s="41"/>
      <c r="D456" s="214" t="s">
        <v>145</v>
      </c>
      <c r="E456" s="41"/>
      <c r="F456" s="215" t="s">
        <v>757</v>
      </c>
      <c r="G456" s="41"/>
      <c r="H456" s="41"/>
      <c r="I456" s="216"/>
      <c r="J456" s="41"/>
      <c r="K456" s="41"/>
      <c r="L456" s="45"/>
      <c r="M456" s="217"/>
      <c r="N456" s="218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145</v>
      </c>
      <c r="AU456" s="18" t="s">
        <v>143</v>
      </c>
    </row>
    <row r="457" s="2" customFormat="1">
      <c r="A457" s="39"/>
      <c r="B457" s="40"/>
      <c r="C457" s="41"/>
      <c r="D457" s="219" t="s">
        <v>147</v>
      </c>
      <c r="E457" s="41"/>
      <c r="F457" s="220" t="s">
        <v>759</v>
      </c>
      <c r="G457" s="41"/>
      <c r="H457" s="41"/>
      <c r="I457" s="216"/>
      <c r="J457" s="41"/>
      <c r="K457" s="41"/>
      <c r="L457" s="45"/>
      <c r="M457" s="217"/>
      <c r="N457" s="218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147</v>
      </c>
      <c r="AU457" s="18" t="s">
        <v>143</v>
      </c>
    </row>
    <row r="458" s="2" customFormat="1" ht="16.5" customHeight="1">
      <c r="A458" s="39"/>
      <c r="B458" s="40"/>
      <c r="C458" s="201" t="s">
        <v>760</v>
      </c>
      <c r="D458" s="201" t="s">
        <v>137</v>
      </c>
      <c r="E458" s="202" t="s">
        <v>761</v>
      </c>
      <c r="F458" s="203" t="s">
        <v>762</v>
      </c>
      <c r="G458" s="204" t="s">
        <v>710</v>
      </c>
      <c r="H458" s="205">
        <v>25</v>
      </c>
      <c r="I458" s="206"/>
      <c r="J458" s="207">
        <f>ROUND(I458*H458,2)</f>
        <v>0</v>
      </c>
      <c r="K458" s="203" t="s">
        <v>19</v>
      </c>
      <c r="L458" s="45"/>
      <c r="M458" s="208" t="s">
        <v>19</v>
      </c>
      <c r="N458" s="209" t="s">
        <v>47</v>
      </c>
      <c r="O458" s="85"/>
      <c r="P458" s="210">
        <f>O458*H458</f>
        <v>0</v>
      </c>
      <c r="Q458" s="210">
        <v>0</v>
      </c>
      <c r="R458" s="210">
        <f>Q458*H458</f>
        <v>0</v>
      </c>
      <c r="S458" s="210">
        <v>0.00017000000000000001</v>
      </c>
      <c r="T458" s="211">
        <f>S458*H458</f>
        <v>0.0042500000000000003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2" t="s">
        <v>259</v>
      </c>
      <c r="AT458" s="212" t="s">
        <v>137</v>
      </c>
      <c r="AU458" s="212" t="s">
        <v>143</v>
      </c>
      <c r="AY458" s="18" t="s">
        <v>134</v>
      </c>
      <c r="BE458" s="213">
        <f>IF(N458="základní",J458,0)</f>
        <v>0</v>
      </c>
      <c r="BF458" s="213">
        <f>IF(N458="snížená",J458,0)</f>
        <v>0</v>
      </c>
      <c r="BG458" s="213">
        <f>IF(N458="zákl. přenesená",J458,0)</f>
        <v>0</v>
      </c>
      <c r="BH458" s="213">
        <f>IF(N458="sníž. přenesená",J458,0)</f>
        <v>0</v>
      </c>
      <c r="BI458" s="213">
        <f>IF(N458="nulová",J458,0)</f>
        <v>0</v>
      </c>
      <c r="BJ458" s="18" t="s">
        <v>143</v>
      </c>
      <c r="BK458" s="213">
        <f>ROUND(I458*H458,2)</f>
        <v>0</v>
      </c>
      <c r="BL458" s="18" t="s">
        <v>259</v>
      </c>
      <c r="BM458" s="212" t="s">
        <v>763</v>
      </c>
    </row>
    <row r="459" s="2" customFormat="1">
      <c r="A459" s="39"/>
      <c r="B459" s="40"/>
      <c r="C459" s="41"/>
      <c r="D459" s="214" t="s">
        <v>145</v>
      </c>
      <c r="E459" s="41"/>
      <c r="F459" s="215" t="s">
        <v>764</v>
      </c>
      <c r="G459" s="41"/>
      <c r="H459" s="41"/>
      <c r="I459" s="216"/>
      <c r="J459" s="41"/>
      <c r="K459" s="41"/>
      <c r="L459" s="45"/>
      <c r="M459" s="217"/>
      <c r="N459" s="218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145</v>
      </c>
      <c r="AU459" s="18" t="s">
        <v>143</v>
      </c>
    </row>
    <row r="460" s="2" customFormat="1" ht="16.5" customHeight="1">
      <c r="A460" s="39"/>
      <c r="B460" s="40"/>
      <c r="C460" s="201" t="s">
        <v>765</v>
      </c>
      <c r="D460" s="201" t="s">
        <v>137</v>
      </c>
      <c r="E460" s="202" t="s">
        <v>766</v>
      </c>
      <c r="F460" s="203" t="s">
        <v>767</v>
      </c>
      <c r="G460" s="204" t="s">
        <v>140</v>
      </c>
      <c r="H460" s="205">
        <v>20</v>
      </c>
      <c r="I460" s="206"/>
      <c r="J460" s="207">
        <f>ROUND(I460*H460,2)</f>
        <v>0</v>
      </c>
      <c r="K460" s="203" t="s">
        <v>141</v>
      </c>
      <c r="L460" s="45"/>
      <c r="M460" s="208" t="s">
        <v>19</v>
      </c>
      <c r="N460" s="209" t="s">
        <v>47</v>
      </c>
      <c r="O460" s="85"/>
      <c r="P460" s="210">
        <f>O460*H460</f>
        <v>0</v>
      </c>
      <c r="Q460" s="210">
        <v>0</v>
      </c>
      <c r="R460" s="210">
        <f>Q460*H460</f>
        <v>0</v>
      </c>
      <c r="S460" s="210">
        <v>0</v>
      </c>
      <c r="T460" s="211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2" t="s">
        <v>259</v>
      </c>
      <c r="AT460" s="212" t="s">
        <v>137</v>
      </c>
      <c r="AU460" s="212" t="s">
        <v>143</v>
      </c>
      <c r="AY460" s="18" t="s">
        <v>134</v>
      </c>
      <c r="BE460" s="213">
        <f>IF(N460="základní",J460,0)</f>
        <v>0</v>
      </c>
      <c r="BF460" s="213">
        <f>IF(N460="snížená",J460,0)</f>
        <v>0</v>
      </c>
      <c r="BG460" s="213">
        <f>IF(N460="zákl. přenesená",J460,0)</f>
        <v>0</v>
      </c>
      <c r="BH460" s="213">
        <f>IF(N460="sníž. přenesená",J460,0)</f>
        <v>0</v>
      </c>
      <c r="BI460" s="213">
        <f>IF(N460="nulová",J460,0)</f>
        <v>0</v>
      </c>
      <c r="BJ460" s="18" t="s">
        <v>143</v>
      </c>
      <c r="BK460" s="213">
        <f>ROUND(I460*H460,2)</f>
        <v>0</v>
      </c>
      <c r="BL460" s="18" t="s">
        <v>259</v>
      </c>
      <c r="BM460" s="212" t="s">
        <v>768</v>
      </c>
    </row>
    <row r="461" s="2" customFormat="1">
      <c r="A461" s="39"/>
      <c r="B461" s="40"/>
      <c r="C461" s="41"/>
      <c r="D461" s="214" t="s">
        <v>145</v>
      </c>
      <c r="E461" s="41"/>
      <c r="F461" s="215" t="s">
        <v>769</v>
      </c>
      <c r="G461" s="41"/>
      <c r="H461" s="41"/>
      <c r="I461" s="216"/>
      <c r="J461" s="41"/>
      <c r="K461" s="41"/>
      <c r="L461" s="45"/>
      <c r="M461" s="217"/>
      <c r="N461" s="218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145</v>
      </c>
      <c r="AU461" s="18" t="s">
        <v>143</v>
      </c>
    </row>
    <row r="462" s="2" customFormat="1">
      <c r="A462" s="39"/>
      <c r="B462" s="40"/>
      <c r="C462" s="41"/>
      <c r="D462" s="219" t="s">
        <v>147</v>
      </c>
      <c r="E462" s="41"/>
      <c r="F462" s="220" t="s">
        <v>770</v>
      </c>
      <c r="G462" s="41"/>
      <c r="H462" s="41"/>
      <c r="I462" s="216"/>
      <c r="J462" s="41"/>
      <c r="K462" s="41"/>
      <c r="L462" s="45"/>
      <c r="M462" s="217"/>
      <c r="N462" s="218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147</v>
      </c>
      <c r="AU462" s="18" t="s">
        <v>143</v>
      </c>
    </row>
    <row r="463" s="2" customFormat="1" ht="16.5" customHeight="1">
      <c r="A463" s="39"/>
      <c r="B463" s="40"/>
      <c r="C463" s="253" t="s">
        <v>771</v>
      </c>
      <c r="D463" s="253" t="s">
        <v>275</v>
      </c>
      <c r="E463" s="254" t="s">
        <v>772</v>
      </c>
      <c r="F463" s="255" t="s">
        <v>773</v>
      </c>
      <c r="G463" s="256" t="s">
        <v>140</v>
      </c>
      <c r="H463" s="257">
        <v>20</v>
      </c>
      <c r="I463" s="258"/>
      <c r="J463" s="259">
        <f>ROUND(I463*H463,2)</f>
        <v>0</v>
      </c>
      <c r="K463" s="255" t="s">
        <v>420</v>
      </c>
      <c r="L463" s="260"/>
      <c r="M463" s="261" t="s">
        <v>19</v>
      </c>
      <c r="N463" s="262" t="s">
        <v>47</v>
      </c>
      <c r="O463" s="85"/>
      <c r="P463" s="210">
        <f>O463*H463</f>
        <v>0</v>
      </c>
      <c r="Q463" s="210">
        <v>0.00013999999999999999</v>
      </c>
      <c r="R463" s="210">
        <f>Q463*H463</f>
        <v>0.0027999999999999995</v>
      </c>
      <c r="S463" s="210">
        <v>0</v>
      </c>
      <c r="T463" s="211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2" t="s">
        <v>366</v>
      </c>
      <c r="AT463" s="212" t="s">
        <v>275</v>
      </c>
      <c r="AU463" s="212" t="s">
        <v>143</v>
      </c>
      <c r="AY463" s="18" t="s">
        <v>134</v>
      </c>
      <c r="BE463" s="213">
        <f>IF(N463="základní",J463,0)</f>
        <v>0</v>
      </c>
      <c r="BF463" s="213">
        <f>IF(N463="snížená",J463,0)</f>
        <v>0</v>
      </c>
      <c r="BG463" s="213">
        <f>IF(N463="zákl. přenesená",J463,0)</f>
        <v>0</v>
      </c>
      <c r="BH463" s="213">
        <f>IF(N463="sníž. přenesená",J463,0)</f>
        <v>0</v>
      </c>
      <c r="BI463" s="213">
        <f>IF(N463="nulová",J463,0)</f>
        <v>0</v>
      </c>
      <c r="BJ463" s="18" t="s">
        <v>143</v>
      </c>
      <c r="BK463" s="213">
        <f>ROUND(I463*H463,2)</f>
        <v>0</v>
      </c>
      <c r="BL463" s="18" t="s">
        <v>259</v>
      </c>
      <c r="BM463" s="212" t="s">
        <v>774</v>
      </c>
    </row>
    <row r="464" s="2" customFormat="1">
      <c r="A464" s="39"/>
      <c r="B464" s="40"/>
      <c r="C464" s="41"/>
      <c r="D464" s="214" t="s">
        <v>145</v>
      </c>
      <c r="E464" s="41"/>
      <c r="F464" s="215" t="s">
        <v>775</v>
      </c>
      <c r="G464" s="41"/>
      <c r="H464" s="41"/>
      <c r="I464" s="216"/>
      <c r="J464" s="41"/>
      <c r="K464" s="41"/>
      <c r="L464" s="45"/>
      <c r="M464" s="217"/>
      <c r="N464" s="218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145</v>
      </c>
      <c r="AU464" s="18" t="s">
        <v>143</v>
      </c>
    </row>
    <row r="465" s="2" customFormat="1" ht="16.5" customHeight="1">
      <c r="A465" s="39"/>
      <c r="B465" s="40"/>
      <c r="C465" s="201" t="s">
        <v>776</v>
      </c>
      <c r="D465" s="201" t="s">
        <v>137</v>
      </c>
      <c r="E465" s="202" t="s">
        <v>777</v>
      </c>
      <c r="F465" s="203" t="s">
        <v>778</v>
      </c>
      <c r="G465" s="204" t="s">
        <v>140</v>
      </c>
      <c r="H465" s="205">
        <v>120</v>
      </c>
      <c r="I465" s="206"/>
      <c r="J465" s="207">
        <f>ROUND(I465*H465,2)</f>
        <v>0</v>
      </c>
      <c r="K465" s="203" t="s">
        <v>141</v>
      </c>
      <c r="L465" s="45"/>
      <c r="M465" s="208" t="s">
        <v>19</v>
      </c>
      <c r="N465" s="209" t="s">
        <v>47</v>
      </c>
      <c r="O465" s="85"/>
      <c r="P465" s="210">
        <f>O465*H465</f>
        <v>0</v>
      </c>
      <c r="Q465" s="210">
        <v>0</v>
      </c>
      <c r="R465" s="210">
        <f>Q465*H465</f>
        <v>0</v>
      </c>
      <c r="S465" s="210">
        <v>0</v>
      </c>
      <c r="T465" s="211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2" t="s">
        <v>259</v>
      </c>
      <c r="AT465" s="212" t="s">
        <v>137</v>
      </c>
      <c r="AU465" s="212" t="s">
        <v>143</v>
      </c>
      <c r="AY465" s="18" t="s">
        <v>134</v>
      </c>
      <c r="BE465" s="213">
        <f>IF(N465="základní",J465,0)</f>
        <v>0</v>
      </c>
      <c r="BF465" s="213">
        <f>IF(N465="snížená",J465,0)</f>
        <v>0</v>
      </c>
      <c r="BG465" s="213">
        <f>IF(N465="zákl. přenesená",J465,0)</f>
        <v>0</v>
      </c>
      <c r="BH465" s="213">
        <f>IF(N465="sníž. přenesená",J465,0)</f>
        <v>0</v>
      </c>
      <c r="BI465" s="213">
        <f>IF(N465="nulová",J465,0)</f>
        <v>0</v>
      </c>
      <c r="BJ465" s="18" t="s">
        <v>143</v>
      </c>
      <c r="BK465" s="213">
        <f>ROUND(I465*H465,2)</f>
        <v>0</v>
      </c>
      <c r="BL465" s="18" t="s">
        <v>259</v>
      </c>
      <c r="BM465" s="212" t="s">
        <v>779</v>
      </c>
    </row>
    <row r="466" s="2" customFormat="1">
      <c r="A466" s="39"/>
      <c r="B466" s="40"/>
      <c r="C466" s="41"/>
      <c r="D466" s="214" t="s">
        <v>145</v>
      </c>
      <c r="E466" s="41"/>
      <c r="F466" s="215" t="s">
        <v>780</v>
      </c>
      <c r="G466" s="41"/>
      <c r="H466" s="41"/>
      <c r="I466" s="216"/>
      <c r="J466" s="41"/>
      <c r="K466" s="41"/>
      <c r="L466" s="45"/>
      <c r="M466" s="217"/>
      <c r="N466" s="218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145</v>
      </c>
      <c r="AU466" s="18" t="s">
        <v>143</v>
      </c>
    </row>
    <row r="467" s="2" customFormat="1">
      <c r="A467" s="39"/>
      <c r="B467" s="40"/>
      <c r="C467" s="41"/>
      <c r="D467" s="219" t="s">
        <v>147</v>
      </c>
      <c r="E467" s="41"/>
      <c r="F467" s="220" t="s">
        <v>781</v>
      </c>
      <c r="G467" s="41"/>
      <c r="H467" s="41"/>
      <c r="I467" s="216"/>
      <c r="J467" s="41"/>
      <c r="K467" s="41"/>
      <c r="L467" s="45"/>
      <c r="M467" s="217"/>
      <c r="N467" s="218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147</v>
      </c>
      <c r="AU467" s="18" t="s">
        <v>143</v>
      </c>
    </row>
    <row r="468" s="2" customFormat="1" ht="16.5" customHeight="1">
      <c r="A468" s="39"/>
      <c r="B468" s="40"/>
      <c r="C468" s="253" t="s">
        <v>782</v>
      </c>
      <c r="D468" s="253" t="s">
        <v>275</v>
      </c>
      <c r="E468" s="254" t="s">
        <v>783</v>
      </c>
      <c r="F468" s="255" t="s">
        <v>784</v>
      </c>
      <c r="G468" s="256" t="s">
        <v>140</v>
      </c>
      <c r="H468" s="257">
        <v>120</v>
      </c>
      <c r="I468" s="258"/>
      <c r="J468" s="259">
        <f>ROUND(I468*H468,2)</f>
        <v>0</v>
      </c>
      <c r="K468" s="255" t="s">
        <v>19</v>
      </c>
      <c r="L468" s="260"/>
      <c r="M468" s="261" t="s">
        <v>19</v>
      </c>
      <c r="N468" s="262" t="s">
        <v>47</v>
      </c>
      <c r="O468" s="85"/>
      <c r="P468" s="210">
        <f>O468*H468</f>
        <v>0</v>
      </c>
      <c r="Q468" s="210">
        <v>3.0000000000000001E-05</v>
      </c>
      <c r="R468" s="210">
        <f>Q468*H468</f>
        <v>0.0035999999999999999</v>
      </c>
      <c r="S468" s="210">
        <v>0</v>
      </c>
      <c r="T468" s="211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12" t="s">
        <v>366</v>
      </c>
      <c r="AT468" s="212" t="s">
        <v>275</v>
      </c>
      <c r="AU468" s="212" t="s">
        <v>143</v>
      </c>
      <c r="AY468" s="18" t="s">
        <v>134</v>
      </c>
      <c r="BE468" s="213">
        <f>IF(N468="základní",J468,0)</f>
        <v>0</v>
      </c>
      <c r="BF468" s="213">
        <f>IF(N468="snížená",J468,0)</f>
        <v>0</v>
      </c>
      <c r="BG468" s="213">
        <f>IF(N468="zákl. přenesená",J468,0)</f>
        <v>0</v>
      </c>
      <c r="BH468" s="213">
        <f>IF(N468="sníž. přenesená",J468,0)</f>
        <v>0</v>
      </c>
      <c r="BI468" s="213">
        <f>IF(N468="nulová",J468,0)</f>
        <v>0</v>
      </c>
      <c r="BJ468" s="18" t="s">
        <v>143</v>
      </c>
      <c r="BK468" s="213">
        <f>ROUND(I468*H468,2)</f>
        <v>0</v>
      </c>
      <c r="BL468" s="18" t="s">
        <v>259</v>
      </c>
      <c r="BM468" s="212" t="s">
        <v>785</v>
      </c>
    </row>
    <row r="469" s="2" customFormat="1">
      <c r="A469" s="39"/>
      <c r="B469" s="40"/>
      <c r="C469" s="41"/>
      <c r="D469" s="214" t="s">
        <v>145</v>
      </c>
      <c r="E469" s="41"/>
      <c r="F469" s="215" t="s">
        <v>786</v>
      </c>
      <c r="G469" s="41"/>
      <c r="H469" s="41"/>
      <c r="I469" s="216"/>
      <c r="J469" s="41"/>
      <c r="K469" s="41"/>
      <c r="L469" s="45"/>
      <c r="M469" s="217"/>
      <c r="N469" s="218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145</v>
      </c>
      <c r="AU469" s="18" t="s">
        <v>143</v>
      </c>
    </row>
    <row r="470" s="2" customFormat="1" ht="16.5" customHeight="1">
      <c r="A470" s="39"/>
      <c r="B470" s="40"/>
      <c r="C470" s="201" t="s">
        <v>787</v>
      </c>
      <c r="D470" s="201" t="s">
        <v>137</v>
      </c>
      <c r="E470" s="202" t="s">
        <v>788</v>
      </c>
      <c r="F470" s="203" t="s">
        <v>789</v>
      </c>
      <c r="G470" s="204" t="s">
        <v>202</v>
      </c>
      <c r="H470" s="205">
        <v>1412</v>
      </c>
      <c r="I470" s="206"/>
      <c r="J470" s="207">
        <f>ROUND(I470*H470,2)</f>
        <v>0</v>
      </c>
      <c r="K470" s="203" t="s">
        <v>141</v>
      </c>
      <c r="L470" s="45"/>
      <c r="M470" s="208" t="s">
        <v>19</v>
      </c>
      <c r="N470" s="209" t="s">
        <v>47</v>
      </c>
      <c r="O470" s="85"/>
      <c r="P470" s="210">
        <f>O470*H470</f>
        <v>0</v>
      </c>
      <c r="Q470" s="210">
        <v>0</v>
      </c>
      <c r="R470" s="210">
        <f>Q470*H470</f>
        <v>0</v>
      </c>
      <c r="S470" s="210">
        <v>0</v>
      </c>
      <c r="T470" s="211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2" t="s">
        <v>259</v>
      </c>
      <c r="AT470" s="212" t="s">
        <v>137</v>
      </c>
      <c r="AU470" s="212" t="s">
        <v>143</v>
      </c>
      <c r="AY470" s="18" t="s">
        <v>134</v>
      </c>
      <c r="BE470" s="213">
        <f>IF(N470="základní",J470,0)</f>
        <v>0</v>
      </c>
      <c r="BF470" s="213">
        <f>IF(N470="snížená",J470,0)</f>
        <v>0</v>
      </c>
      <c r="BG470" s="213">
        <f>IF(N470="zákl. přenesená",J470,0)</f>
        <v>0</v>
      </c>
      <c r="BH470" s="213">
        <f>IF(N470="sníž. přenesená",J470,0)</f>
        <v>0</v>
      </c>
      <c r="BI470" s="213">
        <f>IF(N470="nulová",J470,0)</f>
        <v>0</v>
      </c>
      <c r="BJ470" s="18" t="s">
        <v>143</v>
      </c>
      <c r="BK470" s="213">
        <f>ROUND(I470*H470,2)</f>
        <v>0</v>
      </c>
      <c r="BL470" s="18" t="s">
        <v>259</v>
      </c>
      <c r="BM470" s="212" t="s">
        <v>790</v>
      </c>
    </row>
    <row r="471" s="2" customFormat="1">
      <c r="A471" s="39"/>
      <c r="B471" s="40"/>
      <c r="C471" s="41"/>
      <c r="D471" s="214" t="s">
        <v>145</v>
      </c>
      <c r="E471" s="41"/>
      <c r="F471" s="215" t="s">
        <v>791</v>
      </c>
      <c r="G471" s="41"/>
      <c r="H471" s="41"/>
      <c r="I471" s="216"/>
      <c r="J471" s="41"/>
      <c r="K471" s="41"/>
      <c r="L471" s="45"/>
      <c r="M471" s="217"/>
      <c r="N471" s="218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145</v>
      </c>
      <c r="AU471" s="18" t="s">
        <v>143</v>
      </c>
    </row>
    <row r="472" s="2" customFormat="1">
      <c r="A472" s="39"/>
      <c r="B472" s="40"/>
      <c r="C472" s="41"/>
      <c r="D472" s="219" t="s">
        <v>147</v>
      </c>
      <c r="E472" s="41"/>
      <c r="F472" s="220" t="s">
        <v>792</v>
      </c>
      <c r="G472" s="41"/>
      <c r="H472" s="41"/>
      <c r="I472" s="216"/>
      <c r="J472" s="41"/>
      <c r="K472" s="41"/>
      <c r="L472" s="45"/>
      <c r="M472" s="217"/>
      <c r="N472" s="218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147</v>
      </c>
      <c r="AU472" s="18" t="s">
        <v>143</v>
      </c>
    </row>
    <row r="473" s="13" customFormat="1">
      <c r="A473" s="13"/>
      <c r="B473" s="221"/>
      <c r="C473" s="222"/>
      <c r="D473" s="214" t="s">
        <v>149</v>
      </c>
      <c r="E473" s="223" t="s">
        <v>19</v>
      </c>
      <c r="F473" s="224" t="s">
        <v>793</v>
      </c>
      <c r="G473" s="222"/>
      <c r="H473" s="225">
        <v>1412</v>
      </c>
      <c r="I473" s="226"/>
      <c r="J473" s="222"/>
      <c r="K473" s="222"/>
      <c r="L473" s="227"/>
      <c r="M473" s="228"/>
      <c r="N473" s="229"/>
      <c r="O473" s="229"/>
      <c r="P473" s="229"/>
      <c r="Q473" s="229"/>
      <c r="R473" s="229"/>
      <c r="S473" s="229"/>
      <c r="T473" s="23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1" t="s">
        <v>149</v>
      </c>
      <c r="AU473" s="231" t="s">
        <v>143</v>
      </c>
      <c r="AV473" s="13" t="s">
        <v>143</v>
      </c>
      <c r="AW473" s="13" t="s">
        <v>36</v>
      </c>
      <c r="AX473" s="13" t="s">
        <v>83</v>
      </c>
      <c r="AY473" s="231" t="s">
        <v>134</v>
      </c>
    </row>
    <row r="474" s="2" customFormat="1" ht="16.5" customHeight="1">
      <c r="A474" s="39"/>
      <c r="B474" s="40"/>
      <c r="C474" s="253" t="s">
        <v>794</v>
      </c>
      <c r="D474" s="253" t="s">
        <v>275</v>
      </c>
      <c r="E474" s="254" t="s">
        <v>795</v>
      </c>
      <c r="F474" s="255" t="s">
        <v>796</v>
      </c>
      <c r="G474" s="256" t="s">
        <v>202</v>
      </c>
      <c r="H474" s="257">
        <v>625</v>
      </c>
      <c r="I474" s="258"/>
      <c r="J474" s="259">
        <f>ROUND(I474*H474,2)</f>
        <v>0</v>
      </c>
      <c r="K474" s="255" t="s">
        <v>19</v>
      </c>
      <c r="L474" s="260"/>
      <c r="M474" s="261" t="s">
        <v>19</v>
      </c>
      <c r="N474" s="262" t="s">
        <v>47</v>
      </c>
      <c r="O474" s="85"/>
      <c r="P474" s="210">
        <f>O474*H474</f>
        <v>0</v>
      </c>
      <c r="Q474" s="210">
        <v>0.00013999999999999999</v>
      </c>
      <c r="R474" s="210">
        <f>Q474*H474</f>
        <v>0.087499999999999994</v>
      </c>
      <c r="S474" s="210">
        <v>0</v>
      </c>
      <c r="T474" s="211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12" t="s">
        <v>366</v>
      </c>
      <c r="AT474" s="212" t="s">
        <v>275</v>
      </c>
      <c r="AU474" s="212" t="s">
        <v>143</v>
      </c>
      <c r="AY474" s="18" t="s">
        <v>134</v>
      </c>
      <c r="BE474" s="213">
        <f>IF(N474="základní",J474,0)</f>
        <v>0</v>
      </c>
      <c r="BF474" s="213">
        <f>IF(N474="snížená",J474,0)</f>
        <v>0</v>
      </c>
      <c r="BG474" s="213">
        <f>IF(N474="zákl. přenesená",J474,0)</f>
        <v>0</v>
      </c>
      <c r="BH474" s="213">
        <f>IF(N474="sníž. přenesená",J474,0)</f>
        <v>0</v>
      </c>
      <c r="BI474" s="213">
        <f>IF(N474="nulová",J474,0)</f>
        <v>0</v>
      </c>
      <c r="BJ474" s="18" t="s">
        <v>143</v>
      </c>
      <c r="BK474" s="213">
        <f>ROUND(I474*H474,2)</f>
        <v>0</v>
      </c>
      <c r="BL474" s="18" t="s">
        <v>259</v>
      </c>
      <c r="BM474" s="212" t="s">
        <v>797</v>
      </c>
    </row>
    <row r="475" s="2" customFormat="1">
      <c r="A475" s="39"/>
      <c r="B475" s="40"/>
      <c r="C475" s="41"/>
      <c r="D475" s="214" t="s">
        <v>145</v>
      </c>
      <c r="E475" s="41"/>
      <c r="F475" s="215" t="s">
        <v>798</v>
      </c>
      <c r="G475" s="41"/>
      <c r="H475" s="41"/>
      <c r="I475" s="216"/>
      <c r="J475" s="41"/>
      <c r="K475" s="41"/>
      <c r="L475" s="45"/>
      <c r="M475" s="217"/>
      <c r="N475" s="218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145</v>
      </c>
      <c r="AU475" s="18" t="s">
        <v>143</v>
      </c>
    </row>
    <row r="476" s="2" customFormat="1" ht="16.5" customHeight="1">
      <c r="A476" s="39"/>
      <c r="B476" s="40"/>
      <c r="C476" s="253" t="s">
        <v>799</v>
      </c>
      <c r="D476" s="253" t="s">
        <v>275</v>
      </c>
      <c r="E476" s="254" t="s">
        <v>800</v>
      </c>
      <c r="F476" s="255" t="s">
        <v>796</v>
      </c>
      <c r="G476" s="256" t="s">
        <v>202</v>
      </c>
      <c r="H476" s="257">
        <v>562</v>
      </c>
      <c r="I476" s="258"/>
      <c r="J476" s="259">
        <f>ROUND(I476*H476,2)</f>
        <v>0</v>
      </c>
      <c r="K476" s="255" t="s">
        <v>19</v>
      </c>
      <c r="L476" s="260"/>
      <c r="M476" s="261" t="s">
        <v>19</v>
      </c>
      <c r="N476" s="262" t="s">
        <v>47</v>
      </c>
      <c r="O476" s="85"/>
      <c r="P476" s="210">
        <f>O476*H476</f>
        <v>0</v>
      </c>
      <c r="Q476" s="210">
        <v>0.00013999999999999999</v>
      </c>
      <c r="R476" s="210">
        <f>Q476*H476</f>
        <v>0.07868</v>
      </c>
      <c r="S476" s="210">
        <v>0</v>
      </c>
      <c r="T476" s="211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2" t="s">
        <v>366</v>
      </c>
      <c r="AT476" s="212" t="s">
        <v>275</v>
      </c>
      <c r="AU476" s="212" t="s">
        <v>143</v>
      </c>
      <c r="AY476" s="18" t="s">
        <v>134</v>
      </c>
      <c r="BE476" s="213">
        <f>IF(N476="základní",J476,0)</f>
        <v>0</v>
      </c>
      <c r="BF476" s="213">
        <f>IF(N476="snížená",J476,0)</f>
        <v>0</v>
      </c>
      <c r="BG476" s="213">
        <f>IF(N476="zákl. přenesená",J476,0)</f>
        <v>0</v>
      </c>
      <c r="BH476" s="213">
        <f>IF(N476="sníž. přenesená",J476,0)</f>
        <v>0</v>
      </c>
      <c r="BI476" s="213">
        <f>IF(N476="nulová",J476,0)</f>
        <v>0</v>
      </c>
      <c r="BJ476" s="18" t="s">
        <v>143</v>
      </c>
      <c r="BK476" s="213">
        <f>ROUND(I476*H476,2)</f>
        <v>0</v>
      </c>
      <c r="BL476" s="18" t="s">
        <v>259</v>
      </c>
      <c r="BM476" s="212" t="s">
        <v>801</v>
      </c>
    </row>
    <row r="477" s="2" customFormat="1">
      <c r="A477" s="39"/>
      <c r="B477" s="40"/>
      <c r="C477" s="41"/>
      <c r="D477" s="214" t="s">
        <v>145</v>
      </c>
      <c r="E477" s="41"/>
      <c r="F477" s="215" t="s">
        <v>802</v>
      </c>
      <c r="G477" s="41"/>
      <c r="H477" s="41"/>
      <c r="I477" s="216"/>
      <c r="J477" s="41"/>
      <c r="K477" s="41"/>
      <c r="L477" s="45"/>
      <c r="M477" s="217"/>
      <c r="N477" s="218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145</v>
      </c>
      <c r="AU477" s="18" t="s">
        <v>143</v>
      </c>
    </row>
    <row r="478" s="2" customFormat="1" ht="16.5" customHeight="1">
      <c r="A478" s="39"/>
      <c r="B478" s="40"/>
      <c r="C478" s="253" t="s">
        <v>803</v>
      </c>
      <c r="D478" s="253" t="s">
        <v>275</v>
      </c>
      <c r="E478" s="254" t="s">
        <v>804</v>
      </c>
      <c r="F478" s="255" t="s">
        <v>796</v>
      </c>
      <c r="G478" s="256" t="s">
        <v>202</v>
      </c>
      <c r="H478" s="257">
        <v>150</v>
      </c>
      <c r="I478" s="258"/>
      <c r="J478" s="259">
        <f>ROUND(I478*H478,2)</f>
        <v>0</v>
      </c>
      <c r="K478" s="255" t="s">
        <v>19</v>
      </c>
      <c r="L478" s="260"/>
      <c r="M478" s="261" t="s">
        <v>19</v>
      </c>
      <c r="N478" s="262" t="s">
        <v>47</v>
      </c>
      <c r="O478" s="85"/>
      <c r="P478" s="210">
        <f>O478*H478</f>
        <v>0</v>
      </c>
      <c r="Q478" s="210">
        <v>0.00013999999999999999</v>
      </c>
      <c r="R478" s="210">
        <f>Q478*H478</f>
        <v>0.020999999999999998</v>
      </c>
      <c r="S478" s="210">
        <v>0</v>
      </c>
      <c r="T478" s="211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2" t="s">
        <v>366</v>
      </c>
      <c r="AT478" s="212" t="s">
        <v>275</v>
      </c>
      <c r="AU478" s="212" t="s">
        <v>143</v>
      </c>
      <c r="AY478" s="18" t="s">
        <v>134</v>
      </c>
      <c r="BE478" s="213">
        <f>IF(N478="základní",J478,0)</f>
        <v>0</v>
      </c>
      <c r="BF478" s="213">
        <f>IF(N478="snížená",J478,0)</f>
        <v>0</v>
      </c>
      <c r="BG478" s="213">
        <f>IF(N478="zákl. přenesená",J478,0)</f>
        <v>0</v>
      </c>
      <c r="BH478" s="213">
        <f>IF(N478="sníž. přenesená",J478,0)</f>
        <v>0</v>
      </c>
      <c r="BI478" s="213">
        <f>IF(N478="nulová",J478,0)</f>
        <v>0</v>
      </c>
      <c r="BJ478" s="18" t="s">
        <v>143</v>
      </c>
      <c r="BK478" s="213">
        <f>ROUND(I478*H478,2)</f>
        <v>0</v>
      </c>
      <c r="BL478" s="18" t="s">
        <v>259</v>
      </c>
      <c r="BM478" s="212" t="s">
        <v>805</v>
      </c>
    </row>
    <row r="479" s="2" customFormat="1">
      <c r="A479" s="39"/>
      <c r="B479" s="40"/>
      <c r="C479" s="41"/>
      <c r="D479" s="214" t="s">
        <v>145</v>
      </c>
      <c r="E479" s="41"/>
      <c r="F479" s="215" t="s">
        <v>806</v>
      </c>
      <c r="G479" s="41"/>
      <c r="H479" s="41"/>
      <c r="I479" s="216"/>
      <c r="J479" s="41"/>
      <c r="K479" s="41"/>
      <c r="L479" s="45"/>
      <c r="M479" s="217"/>
      <c r="N479" s="218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145</v>
      </c>
      <c r="AU479" s="18" t="s">
        <v>143</v>
      </c>
    </row>
    <row r="480" s="2" customFormat="1" ht="16.5" customHeight="1">
      <c r="A480" s="39"/>
      <c r="B480" s="40"/>
      <c r="C480" s="253" t="s">
        <v>807</v>
      </c>
      <c r="D480" s="253" t="s">
        <v>275</v>
      </c>
      <c r="E480" s="254" t="s">
        <v>808</v>
      </c>
      <c r="F480" s="255" t="s">
        <v>796</v>
      </c>
      <c r="G480" s="256" t="s">
        <v>202</v>
      </c>
      <c r="H480" s="257">
        <v>13</v>
      </c>
      <c r="I480" s="258"/>
      <c r="J480" s="259">
        <f>ROUND(I480*H480,2)</f>
        <v>0</v>
      </c>
      <c r="K480" s="255" t="s">
        <v>19</v>
      </c>
      <c r="L480" s="260"/>
      <c r="M480" s="261" t="s">
        <v>19</v>
      </c>
      <c r="N480" s="262" t="s">
        <v>47</v>
      </c>
      <c r="O480" s="85"/>
      <c r="P480" s="210">
        <f>O480*H480</f>
        <v>0</v>
      </c>
      <c r="Q480" s="210">
        <v>0.00013999999999999999</v>
      </c>
      <c r="R480" s="210">
        <f>Q480*H480</f>
        <v>0.0018199999999999998</v>
      </c>
      <c r="S480" s="210">
        <v>0</v>
      </c>
      <c r="T480" s="211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2" t="s">
        <v>366</v>
      </c>
      <c r="AT480" s="212" t="s">
        <v>275</v>
      </c>
      <c r="AU480" s="212" t="s">
        <v>143</v>
      </c>
      <c r="AY480" s="18" t="s">
        <v>134</v>
      </c>
      <c r="BE480" s="213">
        <f>IF(N480="základní",J480,0)</f>
        <v>0</v>
      </c>
      <c r="BF480" s="213">
        <f>IF(N480="snížená",J480,0)</f>
        <v>0</v>
      </c>
      <c r="BG480" s="213">
        <f>IF(N480="zákl. přenesená",J480,0)</f>
        <v>0</v>
      </c>
      <c r="BH480" s="213">
        <f>IF(N480="sníž. přenesená",J480,0)</f>
        <v>0</v>
      </c>
      <c r="BI480" s="213">
        <f>IF(N480="nulová",J480,0)</f>
        <v>0</v>
      </c>
      <c r="BJ480" s="18" t="s">
        <v>143</v>
      </c>
      <c r="BK480" s="213">
        <f>ROUND(I480*H480,2)</f>
        <v>0</v>
      </c>
      <c r="BL480" s="18" t="s">
        <v>259</v>
      </c>
      <c r="BM480" s="212" t="s">
        <v>809</v>
      </c>
    </row>
    <row r="481" s="2" customFormat="1">
      <c r="A481" s="39"/>
      <c r="B481" s="40"/>
      <c r="C481" s="41"/>
      <c r="D481" s="214" t="s">
        <v>145</v>
      </c>
      <c r="E481" s="41"/>
      <c r="F481" s="215" t="s">
        <v>810</v>
      </c>
      <c r="G481" s="41"/>
      <c r="H481" s="41"/>
      <c r="I481" s="216"/>
      <c r="J481" s="41"/>
      <c r="K481" s="41"/>
      <c r="L481" s="45"/>
      <c r="M481" s="217"/>
      <c r="N481" s="218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145</v>
      </c>
      <c r="AU481" s="18" t="s">
        <v>143</v>
      </c>
    </row>
    <row r="482" s="2" customFormat="1" ht="16.5" customHeight="1">
      <c r="A482" s="39"/>
      <c r="B482" s="40"/>
      <c r="C482" s="253" t="s">
        <v>811</v>
      </c>
      <c r="D482" s="253" t="s">
        <v>275</v>
      </c>
      <c r="E482" s="254" t="s">
        <v>812</v>
      </c>
      <c r="F482" s="255" t="s">
        <v>796</v>
      </c>
      <c r="G482" s="256" t="s">
        <v>202</v>
      </c>
      <c r="H482" s="257">
        <v>62</v>
      </c>
      <c r="I482" s="258"/>
      <c r="J482" s="259">
        <f>ROUND(I482*H482,2)</f>
        <v>0</v>
      </c>
      <c r="K482" s="255" t="s">
        <v>19</v>
      </c>
      <c r="L482" s="260"/>
      <c r="M482" s="261" t="s">
        <v>19</v>
      </c>
      <c r="N482" s="262" t="s">
        <v>47</v>
      </c>
      <c r="O482" s="85"/>
      <c r="P482" s="210">
        <f>O482*H482</f>
        <v>0</v>
      </c>
      <c r="Q482" s="210">
        <v>0.00013999999999999999</v>
      </c>
      <c r="R482" s="210">
        <f>Q482*H482</f>
        <v>0.0086799999999999985</v>
      </c>
      <c r="S482" s="210">
        <v>0</v>
      </c>
      <c r="T482" s="211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12" t="s">
        <v>366</v>
      </c>
      <c r="AT482" s="212" t="s">
        <v>275</v>
      </c>
      <c r="AU482" s="212" t="s">
        <v>143</v>
      </c>
      <c r="AY482" s="18" t="s">
        <v>134</v>
      </c>
      <c r="BE482" s="213">
        <f>IF(N482="základní",J482,0)</f>
        <v>0</v>
      </c>
      <c r="BF482" s="213">
        <f>IF(N482="snížená",J482,0)</f>
        <v>0</v>
      </c>
      <c r="BG482" s="213">
        <f>IF(N482="zákl. přenesená",J482,0)</f>
        <v>0</v>
      </c>
      <c r="BH482" s="213">
        <f>IF(N482="sníž. přenesená",J482,0)</f>
        <v>0</v>
      </c>
      <c r="BI482" s="213">
        <f>IF(N482="nulová",J482,0)</f>
        <v>0</v>
      </c>
      <c r="BJ482" s="18" t="s">
        <v>143</v>
      </c>
      <c r="BK482" s="213">
        <f>ROUND(I482*H482,2)</f>
        <v>0</v>
      </c>
      <c r="BL482" s="18" t="s">
        <v>259</v>
      </c>
      <c r="BM482" s="212" t="s">
        <v>813</v>
      </c>
    </row>
    <row r="483" s="2" customFormat="1">
      <c r="A483" s="39"/>
      <c r="B483" s="40"/>
      <c r="C483" s="41"/>
      <c r="D483" s="214" t="s">
        <v>145</v>
      </c>
      <c r="E483" s="41"/>
      <c r="F483" s="215" t="s">
        <v>814</v>
      </c>
      <c r="G483" s="41"/>
      <c r="H483" s="41"/>
      <c r="I483" s="216"/>
      <c r="J483" s="41"/>
      <c r="K483" s="41"/>
      <c r="L483" s="45"/>
      <c r="M483" s="217"/>
      <c r="N483" s="218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145</v>
      </c>
      <c r="AU483" s="18" t="s">
        <v>143</v>
      </c>
    </row>
    <row r="484" s="2" customFormat="1" ht="16.5" customHeight="1">
      <c r="A484" s="39"/>
      <c r="B484" s="40"/>
      <c r="C484" s="201" t="s">
        <v>815</v>
      </c>
      <c r="D484" s="201" t="s">
        <v>137</v>
      </c>
      <c r="E484" s="202" t="s">
        <v>816</v>
      </c>
      <c r="F484" s="203" t="s">
        <v>817</v>
      </c>
      <c r="G484" s="204" t="s">
        <v>140</v>
      </c>
      <c r="H484" s="205">
        <v>5</v>
      </c>
      <c r="I484" s="206"/>
      <c r="J484" s="207">
        <f>ROUND(I484*H484,2)</f>
        <v>0</v>
      </c>
      <c r="K484" s="203" t="s">
        <v>19</v>
      </c>
      <c r="L484" s="45"/>
      <c r="M484" s="208" t="s">
        <v>19</v>
      </c>
      <c r="N484" s="209" t="s">
        <v>47</v>
      </c>
      <c r="O484" s="85"/>
      <c r="P484" s="210">
        <f>O484*H484</f>
        <v>0</v>
      </c>
      <c r="Q484" s="210">
        <v>0</v>
      </c>
      <c r="R484" s="210">
        <f>Q484*H484</f>
        <v>0</v>
      </c>
      <c r="S484" s="210">
        <v>0</v>
      </c>
      <c r="T484" s="211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12" t="s">
        <v>259</v>
      </c>
      <c r="AT484" s="212" t="s">
        <v>137</v>
      </c>
      <c r="AU484" s="212" t="s">
        <v>143</v>
      </c>
      <c r="AY484" s="18" t="s">
        <v>134</v>
      </c>
      <c r="BE484" s="213">
        <f>IF(N484="základní",J484,0)</f>
        <v>0</v>
      </c>
      <c r="BF484" s="213">
        <f>IF(N484="snížená",J484,0)</f>
        <v>0</v>
      </c>
      <c r="BG484" s="213">
        <f>IF(N484="zákl. přenesená",J484,0)</f>
        <v>0</v>
      </c>
      <c r="BH484" s="213">
        <f>IF(N484="sníž. přenesená",J484,0)</f>
        <v>0</v>
      </c>
      <c r="BI484" s="213">
        <f>IF(N484="nulová",J484,0)</f>
        <v>0</v>
      </c>
      <c r="BJ484" s="18" t="s">
        <v>143</v>
      </c>
      <c r="BK484" s="213">
        <f>ROUND(I484*H484,2)</f>
        <v>0</v>
      </c>
      <c r="BL484" s="18" t="s">
        <v>259</v>
      </c>
      <c r="BM484" s="212" t="s">
        <v>818</v>
      </c>
    </row>
    <row r="485" s="2" customFormat="1">
      <c r="A485" s="39"/>
      <c r="B485" s="40"/>
      <c r="C485" s="41"/>
      <c r="D485" s="214" t="s">
        <v>145</v>
      </c>
      <c r="E485" s="41"/>
      <c r="F485" s="215" t="s">
        <v>819</v>
      </c>
      <c r="G485" s="41"/>
      <c r="H485" s="41"/>
      <c r="I485" s="216"/>
      <c r="J485" s="41"/>
      <c r="K485" s="41"/>
      <c r="L485" s="45"/>
      <c r="M485" s="217"/>
      <c r="N485" s="218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145</v>
      </c>
      <c r="AU485" s="18" t="s">
        <v>143</v>
      </c>
    </row>
    <row r="486" s="2" customFormat="1" ht="16.5" customHeight="1">
      <c r="A486" s="39"/>
      <c r="B486" s="40"/>
      <c r="C486" s="201" t="s">
        <v>820</v>
      </c>
      <c r="D486" s="201" t="s">
        <v>137</v>
      </c>
      <c r="E486" s="202" t="s">
        <v>821</v>
      </c>
      <c r="F486" s="203" t="s">
        <v>822</v>
      </c>
      <c r="G486" s="204" t="s">
        <v>140</v>
      </c>
      <c r="H486" s="205">
        <v>5</v>
      </c>
      <c r="I486" s="206"/>
      <c r="J486" s="207">
        <f>ROUND(I486*H486,2)</f>
        <v>0</v>
      </c>
      <c r="K486" s="203" t="s">
        <v>141</v>
      </c>
      <c r="L486" s="45"/>
      <c r="M486" s="208" t="s">
        <v>19</v>
      </c>
      <c r="N486" s="209" t="s">
        <v>47</v>
      </c>
      <c r="O486" s="85"/>
      <c r="P486" s="210">
        <f>O486*H486</f>
        <v>0</v>
      </c>
      <c r="Q486" s="210">
        <v>0</v>
      </c>
      <c r="R486" s="210">
        <f>Q486*H486</f>
        <v>0</v>
      </c>
      <c r="S486" s="210">
        <v>0</v>
      </c>
      <c r="T486" s="211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2" t="s">
        <v>259</v>
      </c>
      <c r="AT486" s="212" t="s">
        <v>137</v>
      </c>
      <c r="AU486" s="212" t="s">
        <v>143</v>
      </c>
      <c r="AY486" s="18" t="s">
        <v>134</v>
      </c>
      <c r="BE486" s="213">
        <f>IF(N486="základní",J486,0)</f>
        <v>0</v>
      </c>
      <c r="BF486" s="213">
        <f>IF(N486="snížená",J486,0)</f>
        <v>0</v>
      </c>
      <c r="BG486" s="213">
        <f>IF(N486="zákl. přenesená",J486,0)</f>
        <v>0</v>
      </c>
      <c r="BH486" s="213">
        <f>IF(N486="sníž. přenesená",J486,0)</f>
        <v>0</v>
      </c>
      <c r="BI486" s="213">
        <f>IF(N486="nulová",J486,0)</f>
        <v>0</v>
      </c>
      <c r="BJ486" s="18" t="s">
        <v>143</v>
      </c>
      <c r="BK486" s="213">
        <f>ROUND(I486*H486,2)</f>
        <v>0</v>
      </c>
      <c r="BL486" s="18" t="s">
        <v>259</v>
      </c>
      <c r="BM486" s="212" t="s">
        <v>823</v>
      </c>
    </row>
    <row r="487" s="2" customFormat="1">
      <c r="A487" s="39"/>
      <c r="B487" s="40"/>
      <c r="C487" s="41"/>
      <c r="D487" s="214" t="s">
        <v>145</v>
      </c>
      <c r="E487" s="41"/>
      <c r="F487" s="215" t="s">
        <v>824</v>
      </c>
      <c r="G487" s="41"/>
      <c r="H487" s="41"/>
      <c r="I487" s="216"/>
      <c r="J487" s="41"/>
      <c r="K487" s="41"/>
      <c r="L487" s="45"/>
      <c r="M487" s="217"/>
      <c r="N487" s="218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145</v>
      </c>
      <c r="AU487" s="18" t="s">
        <v>143</v>
      </c>
    </row>
    <row r="488" s="2" customFormat="1">
      <c r="A488" s="39"/>
      <c r="B488" s="40"/>
      <c r="C488" s="41"/>
      <c r="D488" s="219" t="s">
        <v>147</v>
      </c>
      <c r="E488" s="41"/>
      <c r="F488" s="220" t="s">
        <v>825</v>
      </c>
      <c r="G488" s="41"/>
      <c r="H488" s="41"/>
      <c r="I488" s="216"/>
      <c r="J488" s="41"/>
      <c r="K488" s="41"/>
      <c r="L488" s="45"/>
      <c r="M488" s="217"/>
      <c r="N488" s="218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147</v>
      </c>
      <c r="AU488" s="18" t="s">
        <v>143</v>
      </c>
    </row>
    <row r="489" s="2" customFormat="1" ht="16.5" customHeight="1">
      <c r="A489" s="39"/>
      <c r="B489" s="40"/>
      <c r="C489" s="253" t="s">
        <v>826</v>
      </c>
      <c r="D489" s="253" t="s">
        <v>275</v>
      </c>
      <c r="E489" s="254" t="s">
        <v>827</v>
      </c>
      <c r="F489" s="255" t="s">
        <v>828</v>
      </c>
      <c r="G489" s="256" t="s">
        <v>140</v>
      </c>
      <c r="H489" s="257">
        <v>5</v>
      </c>
      <c r="I489" s="258"/>
      <c r="J489" s="259">
        <f>ROUND(I489*H489,2)</f>
        <v>0</v>
      </c>
      <c r="K489" s="255" t="s">
        <v>420</v>
      </c>
      <c r="L489" s="260"/>
      <c r="M489" s="261" t="s">
        <v>19</v>
      </c>
      <c r="N489" s="262" t="s">
        <v>47</v>
      </c>
      <c r="O489" s="85"/>
      <c r="P489" s="210">
        <f>O489*H489</f>
        <v>0</v>
      </c>
      <c r="Q489" s="210">
        <v>5.0000000000000002E-05</v>
      </c>
      <c r="R489" s="210">
        <f>Q489*H489</f>
        <v>0.00025000000000000001</v>
      </c>
      <c r="S489" s="210">
        <v>0</v>
      </c>
      <c r="T489" s="211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12" t="s">
        <v>366</v>
      </c>
      <c r="AT489" s="212" t="s">
        <v>275</v>
      </c>
      <c r="AU489" s="212" t="s">
        <v>143</v>
      </c>
      <c r="AY489" s="18" t="s">
        <v>134</v>
      </c>
      <c r="BE489" s="213">
        <f>IF(N489="základní",J489,0)</f>
        <v>0</v>
      </c>
      <c r="BF489" s="213">
        <f>IF(N489="snížená",J489,0)</f>
        <v>0</v>
      </c>
      <c r="BG489" s="213">
        <f>IF(N489="zákl. přenesená",J489,0)</f>
        <v>0</v>
      </c>
      <c r="BH489" s="213">
        <f>IF(N489="sníž. přenesená",J489,0)</f>
        <v>0</v>
      </c>
      <c r="BI489" s="213">
        <f>IF(N489="nulová",J489,0)</f>
        <v>0</v>
      </c>
      <c r="BJ489" s="18" t="s">
        <v>143</v>
      </c>
      <c r="BK489" s="213">
        <f>ROUND(I489*H489,2)</f>
        <v>0</v>
      </c>
      <c r="BL489" s="18" t="s">
        <v>259</v>
      </c>
      <c r="BM489" s="212" t="s">
        <v>829</v>
      </c>
    </row>
    <row r="490" s="2" customFormat="1">
      <c r="A490" s="39"/>
      <c r="B490" s="40"/>
      <c r="C490" s="41"/>
      <c r="D490" s="214" t="s">
        <v>145</v>
      </c>
      <c r="E490" s="41"/>
      <c r="F490" s="215" t="s">
        <v>828</v>
      </c>
      <c r="G490" s="41"/>
      <c r="H490" s="41"/>
      <c r="I490" s="216"/>
      <c r="J490" s="41"/>
      <c r="K490" s="41"/>
      <c r="L490" s="45"/>
      <c r="M490" s="217"/>
      <c r="N490" s="218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145</v>
      </c>
      <c r="AU490" s="18" t="s">
        <v>143</v>
      </c>
    </row>
    <row r="491" s="2" customFormat="1" ht="16.5" customHeight="1">
      <c r="A491" s="39"/>
      <c r="B491" s="40"/>
      <c r="C491" s="201" t="s">
        <v>830</v>
      </c>
      <c r="D491" s="201" t="s">
        <v>137</v>
      </c>
      <c r="E491" s="202" t="s">
        <v>831</v>
      </c>
      <c r="F491" s="203" t="s">
        <v>832</v>
      </c>
      <c r="G491" s="204" t="s">
        <v>140</v>
      </c>
      <c r="H491" s="205">
        <v>50</v>
      </c>
      <c r="I491" s="206"/>
      <c r="J491" s="207">
        <f>ROUND(I491*H491,2)</f>
        <v>0</v>
      </c>
      <c r="K491" s="203" t="s">
        <v>141</v>
      </c>
      <c r="L491" s="45"/>
      <c r="M491" s="208" t="s">
        <v>19</v>
      </c>
      <c r="N491" s="209" t="s">
        <v>47</v>
      </c>
      <c r="O491" s="85"/>
      <c r="P491" s="210">
        <f>O491*H491</f>
        <v>0</v>
      </c>
      <c r="Q491" s="210">
        <v>0</v>
      </c>
      <c r="R491" s="210">
        <f>Q491*H491</f>
        <v>0</v>
      </c>
      <c r="S491" s="210">
        <v>0</v>
      </c>
      <c r="T491" s="211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12" t="s">
        <v>259</v>
      </c>
      <c r="AT491" s="212" t="s">
        <v>137</v>
      </c>
      <c r="AU491" s="212" t="s">
        <v>143</v>
      </c>
      <c r="AY491" s="18" t="s">
        <v>134</v>
      </c>
      <c r="BE491" s="213">
        <f>IF(N491="základní",J491,0)</f>
        <v>0</v>
      </c>
      <c r="BF491" s="213">
        <f>IF(N491="snížená",J491,0)</f>
        <v>0</v>
      </c>
      <c r="BG491" s="213">
        <f>IF(N491="zákl. přenesená",J491,0)</f>
        <v>0</v>
      </c>
      <c r="BH491" s="213">
        <f>IF(N491="sníž. přenesená",J491,0)</f>
        <v>0</v>
      </c>
      <c r="BI491" s="213">
        <f>IF(N491="nulová",J491,0)</f>
        <v>0</v>
      </c>
      <c r="BJ491" s="18" t="s">
        <v>143</v>
      </c>
      <c r="BK491" s="213">
        <f>ROUND(I491*H491,2)</f>
        <v>0</v>
      </c>
      <c r="BL491" s="18" t="s">
        <v>259</v>
      </c>
      <c r="BM491" s="212" t="s">
        <v>833</v>
      </c>
    </row>
    <row r="492" s="2" customFormat="1">
      <c r="A492" s="39"/>
      <c r="B492" s="40"/>
      <c r="C492" s="41"/>
      <c r="D492" s="214" t="s">
        <v>145</v>
      </c>
      <c r="E492" s="41"/>
      <c r="F492" s="215" t="s">
        <v>834</v>
      </c>
      <c r="G492" s="41"/>
      <c r="H492" s="41"/>
      <c r="I492" s="216"/>
      <c r="J492" s="41"/>
      <c r="K492" s="41"/>
      <c r="L492" s="45"/>
      <c r="M492" s="217"/>
      <c r="N492" s="218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145</v>
      </c>
      <c r="AU492" s="18" t="s">
        <v>143</v>
      </c>
    </row>
    <row r="493" s="2" customFormat="1">
      <c r="A493" s="39"/>
      <c r="B493" s="40"/>
      <c r="C493" s="41"/>
      <c r="D493" s="219" t="s">
        <v>147</v>
      </c>
      <c r="E493" s="41"/>
      <c r="F493" s="220" t="s">
        <v>835</v>
      </c>
      <c r="G493" s="41"/>
      <c r="H493" s="41"/>
      <c r="I493" s="216"/>
      <c r="J493" s="41"/>
      <c r="K493" s="41"/>
      <c r="L493" s="45"/>
      <c r="M493" s="217"/>
      <c r="N493" s="218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147</v>
      </c>
      <c r="AU493" s="18" t="s">
        <v>143</v>
      </c>
    </row>
    <row r="494" s="2" customFormat="1" ht="16.5" customHeight="1">
      <c r="A494" s="39"/>
      <c r="B494" s="40"/>
      <c r="C494" s="253" t="s">
        <v>836</v>
      </c>
      <c r="D494" s="253" t="s">
        <v>275</v>
      </c>
      <c r="E494" s="254" t="s">
        <v>837</v>
      </c>
      <c r="F494" s="255" t="s">
        <v>838</v>
      </c>
      <c r="G494" s="256" t="s">
        <v>140</v>
      </c>
      <c r="H494" s="257">
        <v>50</v>
      </c>
      <c r="I494" s="258"/>
      <c r="J494" s="259">
        <f>ROUND(I494*H494,2)</f>
        <v>0</v>
      </c>
      <c r="K494" s="255" t="s">
        <v>19</v>
      </c>
      <c r="L494" s="260"/>
      <c r="M494" s="261" t="s">
        <v>19</v>
      </c>
      <c r="N494" s="262" t="s">
        <v>47</v>
      </c>
      <c r="O494" s="85"/>
      <c r="P494" s="210">
        <f>O494*H494</f>
        <v>0</v>
      </c>
      <c r="Q494" s="210">
        <v>5.0000000000000002E-05</v>
      </c>
      <c r="R494" s="210">
        <f>Q494*H494</f>
        <v>0.0025000000000000001</v>
      </c>
      <c r="S494" s="210">
        <v>0</v>
      </c>
      <c r="T494" s="211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2" t="s">
        <v>366</v>
      </c>
      <c r="AT494" s="212" t="s">
        <v>275</v>
      </c>
      <c r="AU494" s="212" t="s">
        <v>143</v>
      </c>
      <c r="AY494" s="18" t="s">
        <v>134</v>
      </c>
      <c r="BE494" s="213">
        <f>IF(N494="základní",J494,0)</f>
        <v>0</v>
      </c>
      <c r="BF494" s="213">
        <f>IF(N494="snížená",J494,0)</f>
        <v>0</v>
      </c>
      <c r="BG494" s="213">
        <f>IF(N494="zákl. přenesená",J494,0)</f>
        <v>0</v>
      </c>
      <c r="BH494" s="213">
        <f>IF(N494="sníž. přenesená",J494,0)</f>
        <v>0</v>
      </c>
      <c r="BI494" s="213">
        <f>IF(N494="nulová",J494,0)</f>
        <v>0</v>
      </c>
      <c r="BJ494" s="18" t="s">
        <v>143</v>
      </c>
      <c r="BK494" s="213">
        <f>ROUND(I494*H494,2)</f>
        <v>0</v>
      </c>
      <c r="BL494" s="18" t="s">
        <v>259</v>
      </c>
      <c r="BM494" s="212" t="s">
        <v>839</v>
      </c>
    </row>
    <row r="495" s="2" customFormat="1">
      <c r="A495" s="39"/>
      <c r="B495" s="40"/>
      <c r="C495" s="41"/>
      <c r="D495" s="214" t="s">
        <v>145</v>
      </c>
      <c r="E495" s="41"/>
      <c r="F495" s="215" t="s">
        <v>840</v>
      </c>
      <c r="G495" s="41"/>
      <c r="H495" s="41"/>
      <c r="I495" s="216"/>
      <c r="J495" s="41"/>
      <c r="K495" s="41"/>
      <c r="L495" s="45"/>
      <c r="M495" s="217"/>
      <c r="N495" s="218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145</v>
      </c>
      <c r="AU495" s="18" t="s">
        <v>143</v>
      </c>
    </row>
    <row r="496" s="2" customFormat="1" ht="16.5" customHeight="1">
      <c r="A496" s="39"/>
      <c r="B496" s="40"/>
      <c r="C496" s="201" t="s">
        <v>841</v>
      </c>
      <c r="D496" s="201" t="s">
        <v>137</v>
      </c>
      <c r="E496" s="202" t="s">
        <v>842</v>
      </c>
      <c r="F496" s="203" t="s">
        <v>843</v>
      </c>
      <c r="G496" s="204" t="s">
        <v>140</v>
      </c>
      <c r="H496" s="205">
        <v>5</v>
      </c>
      <c r="I496" s="206"/>
      <c r="J496" s="207">
        <f>ROUND(I496*H496,2)</f>
        <v>0</v>
      </c>
      <c r="K496" s="203" t="s">
        <v>141</v>
      </c>
      <c r="L496" s="45"/>
      <c r="M496" s="208" t="s">
        <v>19</v>
      </c>
      <c r="N496" s="209" t="s">
        <v>47</v>
      </c>
      <c r="O496" s="85"/>
      <c r="P496" s="210">
        <f>O496*H496</f>
        <v>0</v>
      </c>
      <c r="Q496" s="210">
        <v>0</v>
      </c>
      <c r="R496" s="210">
        <f>Q496*H496</f>
        <v>0</v>
      </c>
      <c r="S496" s="210">
        <v>0</v>
      </c>
      <c r="T496" s="211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12" t="s">
        <v>259</v>
      </c>
      <c r="AT496" s="212" t="s">
        <v>137</v>
      </c>
      <c r="AU496" s="212" t="s">
        <v>143</v>
      </c>
      <c r="AY496" s="18" t="s">
        <v>134</v>
      </c>
      <c r="BE496" s="213">
        <f>IF(N496="základní",J496,0)</f>
        <v>0</v>
      </c>
      <c r="BF496" s="213">
        <f>IF(N496="snížená",J496,0)</f>
        <v>0</v>
      </c>
      <c r="BG496" s="213">
        <f>IF(N496="zákl. přenesená",J496,0)</f>
        <v>0</v>
      </c>
      <c r="BH496" s="213">
        <f>IF(N496="sníž. přenesená",J496,0)</f>
        <v>0</v>
      </c>
      <c r="BI496" s="213">
        <f>IF(N496="nulová",J496,0)</f>
        <v>0</v>
      </c>
      <c r="BJ496" s="18" t="s">
        <v>143</v>
      </c>
      <c r="BK496" s="213">
        <f>ROUND(I496*H496,2)</f>
        <v>0</v>
      </c>
      <c r="BL496" s="18" t="s">
        <v>259</v>
      </c>
      <c r="BM496" s="212" t="s">
        <v>844</v>
      </c>
    </row>
    <row r="497" s="2" customFormat="1">
      <c r="A497" s="39"/>
      <c r="B497" s="40"/>
      <c r="C497" s="41"/>
      <c r="D497" s="214" t="s">
        <v>145</v>
      </c>
      <c r="E497" s="41"/>
      <c r="F497" s="215" t="s">
        <v>845</v>
      </c>
      <c r="G497" s="41"/>
      <c r="H497" s="41"/>
      <c r="I497" s="216"/>
      <c r="J497" s="41"/>
      <c r="K497" s="41"/>
      <c r="L497" s="45"/>
      <c r="M497" s="217"/>
      <c r="N497" s="218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145</v>
      </c>
      <c r="AU497" s="18" t="s">
        <v>143</v>
      </c>
    </row>
    <row r="498" s="2" customFormat="1">
      <c r="A498" s="39"/>
      <c r="B498" s="40"/>
      <c r="C498" s="41"/>
      <c r="D498" s="219" t="s">
        <v>147</v>
      </c>
      <c r="E498" s="41"/>
      <c r="F498" s="220" t="s">
        <v>846</v>
      </c>
      <c r="G498" s="41"/>
      <c r="H498" s="41"/>
      <c r="I498" s="216"/>
      <c r="J498" s="41"/>
      <c r="K498" s="41"/>
      <c r="L498" s="45"/>
      <c r="M498" s="217"/>
      <c r="N498" s="218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147</v>
      </c>
      <c r="AU498" s="18" t="s">
        <v>143</v>
      </c>
    </row>
    <row r="499" s="2" customFormat="1" ht="16.5" customHeight="1">
      <c r="A499" s="39"/>
      <c r="B499" s="40"/>
      <c r="C499" s="253" t="s">
        <v>847</v>
      </c>
      <c r="D499" s="253" t="s">
        <v>275</v>
      </c>
      <c r="E499" s="254" t="s">
        <v>848</v>
      </c>
      <c r="F499" s="255" t="s">
        <v>838</v>
      </c>
      <c r="G499" s="256" t="s">
        <v>140</v>
      </c>
      <c r="H499" s="257">
        <v>5</v>
      </c>
      <c r="I499" s="258"/>
      <c r="J499" s="259">
        <f>ROUND(I499*H499,2)</f>
        <v>0</v>
      </c>
      <c r="K499" s="255" t="s">
        <v>19</v>
      </c>
      <c r="L499" s="260"/>
      <c r="M499" s="261" t="s">
        <v>19</v>
      </c>
      <c r="N499" s="262" t="s">
        <v>47</v>
      </c>
      <c r="O499" s="85"/>
      <c r="P499" s="210">
        <f>O499*H499</f>
        <v>0</v>
      </c>
      <c r="Q499" s="210">
        <v>5.0000000000000002E-05</v>
      </c>
      <c r="R499" s="210">
        <f>Q499*H499</f>
        <v>0.00025000000000000001</v>
      </c>
      <c r="S499" s="210">
        <v>0</v>
      </c>
      <c r="T499" s="211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12" t="s">
        <v>366</v>
      </c>
      <c r="AT499" s="212" t="s">
        <v>275</v>
      </c>
      <c r="AU499" s="212" t="s">
        <v>143</v>
      </c>
      <c r="AY499" s="18" t="s">
        <v>134</v>
      </c>
      <c r="BE499" s="213">
        <f>IF(N499="základní",J499,0)</f>
        <v>0</v>
      </c>
      <c r="BF499" s="213">
        <f>IF(N499="snížená",J499,0)</f>
        <v>0</v>
      </c>
      <c r="BG499" s="213">
        <f>IF(N499="zákl. přenesená",J499,0)</f>
        <v>0</v>
      </c>
      <c r="BH499" s="213">
        <f>IF(N499="sníž. přenesená",J499,0)</f>
        <v>0</v>
      </c>
      <c r="BI499" s="213">
        <f>IF(N499="nulová",J499,0)</f>
        <v>0</v>
      </c>
      <c r="BJ499" s="18" t="s">
        <v>143</v>
      </c>
      <c r="BK499" s="213">
        <f>ROUND(I499*H499,2)</f>
        <v>0</v>
      </c>
      <c r="BL499" s="18" t="s">
        <v>259</v>
      </c>
      <c r="BM499" s="212" t="s">
        <v>849</v>
      </c>
    </row>
    <row r="500" s="2" customFormat="1">
      <c r="A500" s="39"/>
      <c r="B500" s="40"/>
      <c r="C500" s="41"/>
      <c r="D500" s="214" t="s">
        <v>145</v>
      </c>
      <c r="E500" s="41"/>
      <c r="F500" s="215" t="s">
        <v>850</v>
      </c>
      <c r="G500" s="41"/>
      <c r="H500" s="41"/>
      <c r="I500" s="216"/>
      <c r="J500" s="41"/>
      <c r="K500" s="41"/>
      <c r="L500" s="45"/>
      <c r="M500" s="217"/>
      <c r="N500" s="218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145</v>
      </c>
      <c r="AU500" s="18" t="s">
        <v>143</v>
      </c>
    </row>
    <row r="501" s="2" customFormat="1" ht="16.5" customHeight="1">
      <c r="A501" s="39"/>
      <c r="B501" s="40"/>
      <c r="C501" s="201" t="s">
        <v>851</v>
      </c>
      <c r="D501" s="201" t="s">
        <v>137</v>
      </c>
      <c r="E501" s="202" t="s">
        <v>852</v>
      </c>
      <c r="F501" s="203" t="s">
        <v>853</v>
      </c>
      <c r="G501" s="204" t="s">
        <v>140</v>
      </c>
      <c r="H501" s="205">
        <v>65</v>
      </c>
      <c r="I501" s="206"/>
      <c r="J501" s="207">
        <f>ROUND(I501*H501,2)</f>
        <v>0</v>
      </c>
      <c r="K501" s="203" t="s">
        <v>141</v>
      </c>
      <c r="L501" s="45"/>
      <c r="M501" s="208" t="s">
        <v>19</v>
      </c>
      <c r="N501" s="209" t="s">
        <v>47</v>
      </c>
      <c r="O501" s="85"/>
      <c r="P501" s="210">
        <f>O501*H501</f>
        <v>0</v>
      </c>
      <c r="Q501" s="210">
        <v>0</v>
      </c>
      <c r="R501" s="210">
        <f>Q501*H501</f>
        <v>0</v>
      </c>
      <c r="S501" s="210">
        <v>0</v>
      </c>
      <c r="T501" s="211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12" t="s">
        <v>259</v>
      </c>
      <c r="AT501" s="212" t="s">
        <v>137</v>
      </c>
      <c r="AU501" s="212" t="s">
        <v>143</v>
      </c>
      <c r="AY501" s="18" t="s">
        <v>134</v>
      </c>
      <c r="BE501" s="213">
        <f>IF(N501="základní",J501,0)</f>
        <v>0</v>
      </c>
      <c r="BF501" s="213">
        <f>IF(N501="snížená",J501,0)</f>
        <v>0</v>
      </c>
      <c r="BG501" s="213">
        <f>IF(N501="zákl. přenesená",J501,0)</f>
        <v>0</v>
      </c>
      <c r="BH501" s="213">
        <f>IF(N501="sníž. přenesená",J501,0)</f>
        <v>0</v>
      </c>
      <c r="BI501" s="213">
        <f>IF(N501="nulová",J501,0)</f>
        <v>0</v>
      </c>
      <c r="BJ501" s="18" t="s">
        <v>143</v>
      </c>
      <c r="BK501" s="213">
        <f>ROUND(I501*H501,2)</f>
        <v>0</v>
      </c>
      <c r="BL501" s="18" t="s">
        <v>259</v>
      </c>
      <c r="BM501" s="212" t="s">
        <v>854</v>
      </c>
    </row>
    <row r="502" s="2" customFormat="1">
      <c r="A502" s="39"/>
      <c r="B502" s="40"/>
      <c r="C502" s="41"/>
      <c r="D502" s="214" t="s">
        <v>145</v>
      </c>
      <c r="E502" s="41"/>
      <c r="F502" s="215" t="s">
        <v>855</v>
      </c>
      <c r="G502" s="41"/>
      <c r="H502" s="41"/>
      <c r="I502" s="216"/>
      <c r="J502" s="41"/>
      <c r="K502" s="41"/>
      <c r="L502" s="45"/>
      <c r="M502" s="217"/>
      <c r="N502" s="218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145</v>
      </c>
      <c r="AU502" s="18" t="s">
        <v>143</v>
      </c>
    </row>
    <row r="503" s="2" customFormat="1">
      <c r="A503" s="39"/>
      <c r="B503" s="40"/>
      <c r="C503" s="41"/>
      <c r="D503" s="219" t="s">
        <v>147</v>
      </c>
      <c r="E503" s="41"/>
      <c r="F503" s="220" t="s">
        <v>856</v>
      </c>
      <c r="G503" s="41"/>
      <c r="H503" s="41"/>
      <c r="I503" s="216"/>
      <c r="J503" s="41"/>
      <c r="K503" s="41"/>
      <c r="L503" s="45"/>
      <c r="M503" s="217"/>
      <c r="N503" s="218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147</v>
      </c>
      <c r="AU503" s="18" t="s">
        <v>143</v>
      </c>
    </row>
    <row r="504" s="2" customFormat="1" ht="16.5" customHeight="1">
      <c r="A504" s="39"/>
      <c r="B504" s="40"/>
      <c r="C504" s="253" t="s">
        <v>857</v>
      </c>
      <c r="D504" s="253" t="s">
        <v>275</v>
      </c>
      <c r="E504" s="254" t="s">
        <v>858</v>
      </c>
      <c r="F504" s="255" t="s">
        <v>859</v>
      </c>
      <c r="G504" s="256" t="s">
        <v>140</v>
      </c>
      <c r="H504" s="257">
        <v>65</v>
      </c>
      <c r="I504" s="258"/>
      <c r="J504" s="259">
        <f>ROUND(I504*H504,2)</f>
        <v>0</v>
      </c>
      <c r="K504" s="255" t="s">
        <v>19</v>
      </c>
      <c r="L504" s="260"/>
      <c r="M504" s="261" t="s">
        <v>19</v>
      </c>
      <c r="N504" s="262" t="s">
        <v>47</v>
      </c>
      <c r="O504" s="85"/>
      <c r="P504" s="210">
        <f>O504*H504</f>
        <v>0</v>
      </c>
      <c r="Q504" s="210">
        <v>0.00025000000000000001</v>
      </c>
      <c r="R504" s="210">
        <f>Q504*H504</f>
        <v>0.016250000000000001</v>
      </c>
      <c r="S504" s="210">
        <v>0</v>
      </c>
      <c r="T504" s="211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2" t="s">
        <v>366</v>
      </c>
      <c r="AT504" s="212" t="s">
        <v>275</v>
      </c>
      <c r="AU504" s="212" t="s">
        <v>143</v>
      </c>
      <c r="AY504" s="18" t="s">
        <v>134</v>
      </c>
      <c r="BE504" s="213">
        <f>IF(N504="základní",J504,0)</f>
        <v>0</v>
      </c>
      <c r="BF504" s="213">
        <f>IF(N504="snížená",J504,0)</f>
        <v>0</v>
      </c>
      <c r="BG504" s="213">
        <f>IF(N504="zákl. přenesená",J504,0)</f>
        <v>0</v>
      </c>
      <c r="BH504" s="213">
        <f>IF(N504="sníž. přenesená",J504,0)</f>
        <v>0</v>
      </c>
      <c r="BI504" s="213">
        <f>IF(N504="nulová",J504,0)</f>
        <v>0</v>
      </c>
      <c r="BJ504" s="18" t="s">
        <v>143</v>
      </c>
      <c r="BK504" s="213">
        <f>ROUND(I504*H504,2)</f>
        <v>0</v>
      </c>
      <c r="BL504" s="18" t="s">
        <v>259</v>
      </c>
      <c r="BM504" s="212" t="s">
        <v>860</v>
      </c>
    </row>
    <row r="505" s="2" customFormat="1">
      <c r="A505" s="39"/>
      <c r="B505" s="40"/>
      <c r="C505" s="41"/>
      <c r="D505" s="214" t="s">
        <v>145</v>
      </c>
      <c r="E505" s="41"/>
      <c r="F505" s="215" t="s">
        <v>861</v>
      </c>
      <c r="G505" s="41"/>
      <c r="H505" s="41"/>
      <c r="I505" s="216"/>
      <c r="J505" s="41"/>
      <c r="K505" s="41"/>
      <c r="L505" s="45"/>
      <c r="M505" s="217"/>
      <c r="N505" s="218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145</v>
      </c>
      <c r="AU505" s="18" t="s">
        <v>143</v>
      </c>
    </row>
    <row r="506" s="2" customFormat="1" ht="16.5" customHeight="1">
      <c r="A506" s="39"/>
      <c r="B506" s="40"/>
      <c r="C506" s="201" t="s">
        <v>862</v>
      </c>
      <c r="D506" s="201" t="s">
        <v>137</v>
      </c>
      <c r="E506" s="202" t="s">
        <v>863</v>
      </c>
      <c r="F506" s="203" t="s">
        <v>864</v>
      </c>
      <c r="G506" s="204" t="s">
        <v>140</v>
      </c>
      <c r="H506" s="205">
        <v>5</v>
      </c>
      <c r="I506" s="206"/>
      <c r="J506" s="207">
        <f>ROUND(I506*H506,2)</f>
        <v>0</v>
      </c>
      <c r="K506" s="203" t="s">
        <v>141</v>
      </c>
      <c r="L506" s="45"/>
      <c r="M506" s="208" t="s">
        <v>19</v>
      </c>
      <c r="N506" s="209" t="s">
        <v>47</v>
      </c>
      <c r="O506" s="85"/>
      <c r="P506" s="210">
        <f>O506*H506</f>
        <v>0</v>
      </c>
      <c r="Q506" s="210">
        <v>0</v>
      </c>
      <c r="R506" s="210">
        <f>Q506*H506</f>
        <v>0</v>
      </c>
      <c r="S506" s="210">
        <v>0</v>
      </c>
      <c r="T506" s="211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12" t="s">
        <v>259</v>
      </c>
      <c r="AT506" s="212" t="s">
        <v>137</v>
      </c>
      <c r="AU506" s="212" t="s">
        <v>143</v>
      </c>
      <c r="AY506" s="18" t="s">
        <v>134</v>
      </c>
      <c r="BE506" s="213">
        <f>IF(N506="základní",J506,0)</f>
        <v>0</v>
      </c>
      <c r="BF506" s="213">
        <f>IF(N506="snížená",J506,0)</f>
        <v>0</v>
      </c>
      <c r="BG506" s="213">
        <f>IF(N506="zákl. přenesená",J506,0)</f>
        <v>0</v>
      </c>
      <c r="BH506" s="213">
        <f>IF(N506="sníž. přenesená",J506,0)</f>
        <v>0</v>
      </c>
      <c r="BI506" s="213">
        <f>IF(N506="nulová",J506,0)</f>
        <v>0</v>
      </c>
      <c r="BJ506" s="18" t="s">
        <v>143</v>
      </c>
      <c r="BK506" s="213">
        <f>ROUND(I506*H506,2)</f>
        <v>0</v>
      </c>
      <c r="BL506" s="18" t="s">
        <v>259</v>
      </c>
      <c r="BM506" s="212" t="s">
        <v>865</v>
      </c>
    </row>
    <row r="507" s="2" customFormat="1">
      <c r="A507" s="39"/>
      <c r="B507" s="40"/>
      <c r="C507" s="41"/>
      <c r="D507" s="214" t="s">
        <v>145</v>
      </c>
      <c r="E507" s="41"/>
      <c r="F507" s="215" t="s">
        <v>866</v>
      </c>
      <c r="G507" s="41"/>
      <c r="H507" s="41"/>
      <c r="I507" s="216"/>
      <c r="J507" s="41"/>
      <c r="K507" s="41"/>
      <c r="L507" s="45"/>
      <c r="M507" s="217"/>
      <c r="N507" s="218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145</v>
      </c>
      <c r="AU507" s="18" t="s">
        <v>143</v>
      </c>
    </row>
    <row r="508" s="2" customFormat="1">
      <c r="A508" s="39"/>
      <c r="B508" s="40"/>
      <c r="C508" s="41"/>
      <c r="D508" s="219" t="s">
        <v>147</v>
      </c>
      <c r="E508" s="41"/>
      <c r="F508" s="220" t="s">
        <v>867</v>
      </c>
      <c r="G508" s="41"/>
      <c r="H508" s="41"/>
      <c r="I508" s="216"/>
      <c r="J508" s="41"/>
      <c r="K508" s="41"/>
      <c r="L508" s="45"/>
      <c r="M508" s="217"/>
      <c r="N508" s="218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147</v>
      </c>
      <c r="AU508" s="18" t="s">
        <v>143</v>
      </c>
    </row>
    <row r="509" s="2" customFormat="1" ht="16.5" customHeight="1">
      <c r="A509" s="39"/>
      <c r="B509" s="40"/>
      <c r="C509" s="253" t="s">
        <v>868</v>
      </c>
      <c r="D509" s="253" t="s">
        <v>275</v>
      </c>
      <c r="E509" s="254" t="s">
        <v>869</v>
      </c>
      <c r="F509" s="255" t="s">
        <v>870</v>
      </c>
      <c r="G509" s="256" t="s">
        <v>140</v>
      </c>
      <c r="H509" s="257">
        <v>5</v>
      </c>
      <c r="I509" s="258"/>
      <c r="J509" s="259">
        <f>ROUND(I509*H509,2)</f>
        <v>0</v>
      </c>
      <c r="K509" s="255" t="s">
        <v>19</v>
      </c>
      <c r="L509" s="260"/>
      <c r="M509" s="261" t="s">
        <v>19</v>
      </c>
      <c r="N509" s="262" t="s">
        <v>47</v>
      </c>
      <c r="O509" s="85"/>
      <c r="P509" s="210">
        <f>O509*H509</f>
        <v>0</v>
      </c>
      <c r="Q509" s="210">
        <v>0.00014999999999999999</v>
      </c>
      <c r="R509" s="210">
        <f>Q509*H509</f>
        <v>0.00074999999999999991</v>
      </c>
      <c r="S509" s="210">
        <v>0</v>
      </c>
      <c r="T509" s="211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12" t="s">
        <v>366</v>
      </c>
      <c r="AT509" s="212" t="s">
        <v>275</v>
      </c>
      <c r="AU509" s="212" t="s">
        <v>143</v>
      </c>
      <c r="AY509" s="18" t="s">
        <v>134</v>
      </c>
      <c r="BE509" s="213">
        <f>IF(N509="základní",J509,0)</f>
        <v>0</v>
      </c>
      <c r="BF509" s="213">
        <f>IF(N509="snížená",J509,0)</f>
        <v>0</v>
      </c>
      <c r="BG509" s="213">
        <f>IF(N509="zákl. přenesená",J509,0)</f>
        <v>0</v>
      </c>
      <c r="BH509" s="213">
        <f>IF(N509="sníž. přenesená",J509,0)</f>
        <v>0</v>
      </c>
      <c r="BI509" s="213">
        <f>IF(N509="nulová",J509,0)</f>
        <v>0</v>
      </c>
      <c r="BJ509" s="18" t="s">
        <v>143</v>
      </c>
      <c r="BK509" s="213">
        <f>ROUND(I509*H509,2)</f>
        <v>0</v>
      </c>
      <c r="BL509" s="18" t="s">
        <v>259</v>
      </c>
      <c r="BM509" s="212" t="s">
        <v>871</v>
      </c>
    </row>
    <row r="510" s="2" customFormat="1">
      <c r="A510" s="39"/>
      <c r="B510" s="40"/>
      <c r="C510" s="41"/>
      <c r="D510" s="214" t="s">
        <v>145</v>
      </c>
      <c r="E510" s="41"/>
      <c r="F510" s="215" t="s">
        <v>872</v>
      </c>
      <c r="G510" s="41"/>
      <c r="H510" s="41"/>
      <c r="I510" s="216"/>
      <c r="J510" s="41"/>
      <c r="K510" s="41"/>
      <c r="L510" s="45"/>
      <c r="M510" s="217"/>
      <c r="N510" s="218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145</v>
      </c>
      <c r="AU510" s="18" t="s">
        <v>143</v>
      </c>
    </row>
    <row r="511" s="2" customFormat="1" ht="24.15" customHeight="1">
      <c r="A511" s="39"/>
      <c r="B511" s="40"/>
      <c r="C511" s="201" t="s">
        <v>873</v>
      </c>
      <c r="D511" s="201" t="s">
        <v>137</v>
      </c>
      <c r="E511" s="202" t="s">
        <v>874</v>
      </c>
      <c r="F511" s="203" t="s">
        <v>875</v>
      </c>
      <c r="G511" s="204" t="s">
        <v>140</v>
      </c>
      <c r="H511" s="205">
        <v>20</v>
      </c>
      <c r="I511" s="206"/>
      <c r="J511" s="207">
        <f>ROUND(I511*H511,2)</f>
        <v>0</v>
      </c>
      <c r="K511" s="203" t="s">
        <v>141</v>
      </c>
      <c r="L511" s="45"/>
      <c r="M511" s="208" t="s">
        <v>19</v>
      </c>
      <c r="N511" s="209" t="s">
        <v>47</v>
      </c>
      <c r="O511" s="85"/>
      <c r="P511" s="210">
        <f>O511*H511</f>
        <v>0</v>
      </c>
      <c r="Q511" s="210">
        <v>0</v>
      </c>
      <c r="R511" s="210">
        <f>Q511*H511</f>
        <v>0</v>
      </c>
      <c r="S511" s="210">
        <v>0</v>
      </c>
      <c r="T511" s="211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12" t="s">
        <v>259</v>
      </c>
      <c r="AT511" s="212" t="s">
        <v>137</v>
      </c>
      <c r="AU511" s="212" t="s">
        <v>143</v>
      </c>
      <c r="AY511" s="18" t="s">
        <v>134</v>
      </c>
      <c r="BE511" s="213">
        <f>IF(N511="základní",J511,0)</f>
        <v>0</v>
      </c>
      <c r="BF511" s="213">
        <f>IF(N511="snížená",J511,0)</f>
        <v>0</v>
      </c>
      <c r="BG511" s="213">
        <f>IF(N511="zákl. přenesená",J511,0)</f>
        <v>0</v>
      </c>
      <c r="BH511" s="213">
        <f>IF(N511="sníž. přenesená",J511,0)</f>
        <v>0</v>
      </c>
      <c r="BI511" s="213">
        <f>IF(N511="nulová",J511,0)</f>
        <v>0</v>
      </c>
      <c r="BJ511" s="18" t="s">
        <v>143</v>
      </c>
      <c r="BK511" s="213">
        <f>ROUND(I511*H511,2)</f>
        <v>0</v>
      </c>
      <c r="BL511" s="18" t="s">
        <v>259</v>
      </c>
      <c r="BM511" s="212" t="s">
        <v>876</v>
      </c>
    </row>
    <row r="512" s="2" customFormat="1">
      <c r="A512" s="39"/>
      <c r="B512" s="40"/>
      <c r="C512" s="41"/>
      <c r="D512" s="214" t="s">
        <v>145</v>
      </c>
      <c r="E512" s="41"/>
      <c r="F512" s="215" t="s">
        <v>877</v>
      </c>
      <c r="G512" s="41"/>
      <c r="H512" s="41"/>
      <c r="I512" s="216"/>
      <c r="J512" s="41"/>
      <c r="K512" s="41"/>
      <c r="L512" s="45"/>
      <c r="M512" s="217"/>
      <c r="N512" s="218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145</v>
      </c>
      <c r="AU512" s="18" t="s">
        <v>143</v>
      </c>
    </row>
    <row r="513" s="2" customFormat="1">
      <c r="A513" s="39"/>
      <c r="B513" s="40"/>
      <c r="C513" s="41"/>
      <c r="D513" s="219" t="s">
        <v>147</v>
      </c>
      <c r="E513" s="41"/>
      <c r="F513" s="220" t="s">
        <v>878</v>
      </c>
      <c r="G513" s="41"/>
      <c r="H513" s="41"/>
      <c r="I513" s="216"/>
      <c r="J513" s="41"/>
      <c r="K513" s="41"/>
      <c r="L513" s="45"/>
      <c r="M513" s="217"/>
      <c r="N513" s="218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147</v>
      </c>
      <c r="AU513" s="18" t="s">
        <v>143</v>
      </c>
    </row>
    <row r="514" s="2" customFormat="1" ht="37.8" customHeight="1">
      <c r="A514" s="39"/>
      <c r="B514" s="40"/>
      <c r="C514" s="253" t="s">
        <v>879</v>
      </c>
      <c r="D514" s="253" t="s">
        <v>275</v>
      </c>
      <c r="E514" s="254" t="s">
        <v>880</v>
      </c>
      <c r="F514" s="255" t="s">
        <v>881</v>
      </c>
      <c r="G514" s="256" t="s">
        <v>140</v>
      </c>
      <c r="H514" s="257">
        <v>20</v>
      </c>
      <c r="I514" s="258"/>
      <c r="J514" s="259">
        <f>ROUND(I514*H514,2)</f>
        <v>0</v>
      </c>
      <c r="K514" s="255" t="s">
        <v>19</v>
      </c>
      <c r="L514" s="260"/>
      <c r="M514" s="261" t="s">
        <v>19</v>
      </c>
      <c r="N514" s="262" t="s">
        <v>47</v>
      </c>
      <c r="O514" s="85"/>
      <c r="P514" s="210">
        <f>O514*H514</f>
        <v>0</v>
      </c>
      <c r="Q514" s="210">
        <v>0.0040000000000000001</v>
      </c>
      <c r="R514" s="210">
        <f>Q514*H514</f>
        <v>0.080000000000000002</v>
      </c>
      <c r="S514" s="210">
        <v>0</v>
      </c>
      <c r="T514" s="211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12" t="s">
        <v>366</v>
      </c>
      <c r="AT514" s="212" t="s">
        <v>275</v>
      </c>
      <c r="AU514" s="212" t="s">
        <v>143</v>
      </c>
      <c r="AY514" s="18" t="s">
        <v>134</v>
      </c>
      <c r="BE514" s="213">
        <f>IF(N514="základní",J514,0)</f>
        <v>0</v>
      </c>
      <c r="BF514" s="213">
        <f>IF(N514="snížená",J514,0)</f>
        <v>0</v>
      </c>
      <c r="BG514" s="213">
        <f>IF(N514="zákl. přenesená",J514,0)</f>
        <v>0</v>
      </c>
      <c r="BH514" s="213">
        <f>IF(N514="sníž. přenesená",J514,0)</f>
        <v>0</v>
      </c>
      <c r="BI514" s="213">
        <f>IF(N514="nulová",J514,0)</f>
        <v>0</v>
      </c>
      <c r="BJ514" s="18" t="s">
        <v>143</v>
      </c>
      <c r="BK514" s="213">
        <f>ROUND(I514*H514,2)</f>
        <v>0</v>
      </c>
      <c r="BL514" s="18" t="s">
        <v>259</v>
      </c>
      <c r="BM514" s="212" t="s">
        <v>882</v>
      </c>
    </row>
    <row r="515" s="2" customFormat="1">
      <c r="A515" s="39"/>
      <c r="B515" s="40"/>
      <c r="C515" s="41"/>
      <c r="D515" s="214" t="s">
        <v>145</v>
      </c>
      <c r="E515" s="41"/>
      <c r="F515" s="215" t="s">
        <v>881</v>
      </c>
      <c r="G515" s="41"/>
      <c r="H515" s="41"/>
      <c r="I515" s="216"/>
      <c r="J515" s="41"/>
      <c r="K515" s="41"/>
      <c r="L515" s="45"/>
      <c r="M515" s="217"/>
      <c r="N515" s="218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145</v>
      </c>
      <c r="AU515" s="18" t="s">
        <v>143</v>
      </c>
    </row>
    <row r="516" s="2" customFormat="1" ht="24.15" customHeight="1">
      <c r="A516" s="39"/>
      <c r="B516" s="40"/>
      <c r="C516" s="201" t="s">
        <v>883</v>
      </c>
      <c r="D516" s="201" t="s">
        <v>137</v>
      </c>
      <c r="E516" s="202" t="s">
        <v>874</v>
      </c>
      <c r="F516" s="203" t="s">
        <v>875</v>
      </c>
      <c r="G516" s="204" t="s">
        <v>140</v>
      </c>
      <c r="H516" s="205">
        <v>10</v>
      </c>
      <c r="I516" s="206"/>
      <c r="J516" s="207">
        <f>ROUND(I516*H516,2)</f>
        <v>0</v>
      </c>
      <c r="K516" s="203" t="s">
        <v>141</v>
      </c>
      <c r="L516" s="45"/>
      <c r="M516" s="208" t="s">
        <v>19</v>
      </c>
      <c r="N516" s="209" t="s">
        <v>47</v>
      </c>
      <c r="O516" s="85"/>
      <c r="P516" s="210">
        <f>O516*H516</f>
        <v>0</v>
      </c>
      <c r="Q516" s="210">
        <v>0</v>
      </c>
      <c r="R516" s="210">
        <f>Q516*H516</f>
        <v>0</v>
      </c>
      <c r="S516" s="210">
        <v>0</v>
      </c>
      <c r="T516" s="211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12" t="s">
        <v>259</v>
      </c>
      <c r="AT516" s="212" t="s">
        <v>137</v>
      </c>
      <c r="AU516" s="212" t="s">
        <v>143</v>
      </c>
      <c r="AY516" s="18" t="s">
        <v>134</v>
      </c>
      <c r="BE516" s="213">
        <f>IF(N516="základní",J516,0)</f>
        <v>0</v>
      </c>
      <c r="BF516" s="213">
        <f>IF(N516="snížená",J516,0)</f>
        <v>0</v>
      </c>
      <c r="BG516" s="213">
        <f>IF(N516="zákl. přenesená",J516,0)</f>
        <v>0</v>
      </c>
      <c r="BH516" s="213">
        <f>IF(N516="sníž. přenesená",J516,0)</f>
        <v>0</v>
      </c>
      <c r="BI516" s="213">
        <f>IF(N516="nulová",J516,0)</f>
        <v>0</v>
      </c>
      <c r="BJ516" s="18" t="s">
        <v>143</v>
      </c>
      <c r="BK516" s="213">
        <f>ROUND(I516*H516,2)</f>
        <v>0</v>
      </c>
      <c r="BL516" s="18" t="s">
        <v>259</v>
      </c>
      <c r="BM516" s="212" t="s">
        <v>884</v>
      </c>
    </row>
    <row r="517" s="2" customFormat="1">
      <c r="A517" s="39"/>
      <c r="B517" s="40"/>
      <c r="C517" s="41"/>
      <c r="D517" s="214" t="s">
        <v>145</v>
      </c>
      <c r="E517" s="41"/>
      <c r="F517" s="215" t="s">
        <v>877</v>
      </c>
      <c r="G517" s="41"/>
      <c r="H517" s="41"/>
      <c r="I517" s="216"/>
      <c r="J517" s="41"/>
      <c r="K517" s="41"/>
      <c r="L517" s="45"/>
      <c r="M517" s="217"/>
      <c r="N517" s="218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145</v>
      </c>
      <c r="AU517" s="18" t="s">
        <v>143</v>
      </c>
    </row>
    <row r="518" s="2" customFormat="1">
      <c r="A518" s="39"/>
      <c r="B518" s="40"/>
      <c r="C518" s="41"/>
      <c r="D518" s="219" t="s">
        <v>147</v>
      </c>
      <c r="E518" s="41"/>
      <c r="F518" s="220" t="s">
        <v>878</v>
      </c>
      <c r="G518" s="41"/>
      <c r="H518" s="41"/>
      <c r="I518" s="216"/>
      <c r="J518" s="41"/>
      <c r="K518" s="41"/>
      <c r="L518" s="45"/>
      <c r="M518" s="217"/>
      <c r="N518" s="218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147</v>
      </c>
      <c r="AU518" s="18" t="s">
        <v>143</v>
      </c>
    </row>
    <row r="519" s="2" customFormat="1" ht="37.8" customHeight="1">
      <c r="A519" s="39"/>
      <c r="B519" s="40"/>
      <c r="C519" s="253" t="s">
        <v>885</v>
      </c>
      <c r="D519" s="253" t="s">
        <v>275</v>
      </c>
      <c r="E519" s="254" t="s">
        <v>886</v>
      </c>
      <c r="F519" s="255" t="s">
        <v>887</v>
      </c>
      <c r="G519" s="256" t="s">
        <v>140</v>
      </c>
      <c r="H519" s="257">
        <v>10</v>
      </c>
      <c r="I519" s="258"/>
      <c r="J519" s="259">
        <f>ROUND(I519*H519,2)</f>
        <v>0</v>
      </c>
      <c r="K519" s="255" t="s">
        <v>19</v>
      </c>
      <c r="L519" s="260"/>
      <c r="M519" s="261" t="s">
        <v>19</v>
      </c>
      <c r="N519" s="262" t="s">
        <v>47</v>
      </c>
      <c r="O519" s="85"/>
      <c r="P519" s="210">
        <f>O519*H519</f>
        <v>0</v>
      </c>
      <c r="Q519" s="210">
        <v>0.0040000000000000001</v>
      </c>
      <c r="R519" s="210">
        <f>Q519*H519</f>
        <v>0.040000000000000001</v>
      </c>
      <c r="S519" s="210">
        <v>0</v>
      </c>
      <c r="T519" s="211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2" t="s">
        <v>366</v>
      </c>
      <c r="AT519" s="212" t="s">
        <v>275</v>
      </c>
      <c r="AU519" s="212" t="s">
        <v>143</v>
      </c>
      <c r="AY519" s="18" t="s">
        <v>134</v>
      </c>
      <c r="BE519" s="213">
        <f>IF(N519="základní",J519,0)</f>
        <v>0</v>
      </c>
      <c r="BF519" s="213">
        <f>IF(N519="snížená",J519,0)</f>
        <v>0</v>
      </c>
      <c r="BG519" s="213">
        <f>IF(N519="zákl. přenesená",J519,0)</f>
        <v>0</v>
      </c>
      <c r="BH519" s="213">
        <f>IF(N519="sníž. přenesená",J519,0)</f>
        <v>0</v>
      </c>
      <c r="BI519" s="213">
        <f>IF(N519="nulová",J519,0)</f>
        <v>0</v>
      </c>
      <c r="BJ519" s="18" t="s">
        <v>143</v>
      </c>
      <c r="BK519" s="213">
        <f>ROUND(I519*H519,2)</f>
        <v>0</v>
      </c>
      <c r="BL519" s="18" t="s">
        <v>259</v>
      </c>
      <c r="BM519" s="212" t="s">
        <v>888</v>
      </c>
    </row>
    <row r="520" s="2" customFormat="1">
      <c r="A520" s="39"/>
      <c r="B520" s="40"/>
      <c r="C520" s="41"/>
      <c r="D520" s="214" t="s">
        <v>145</v>
      </c>
      <c r="E520" s="41"/>
      <c r="F520" s="215" t="s">
        <v>887</v>
      </c>
      <c r="G520" s="41"/>
      <c r="H520" s="41"/>
      <c r="I520" s="216"/>
      <c r="J520" s="41"/>
      <c r="K520" s="41"/>
      <c r="L520" s="45"/>
      <c r="M520" s="217"/>
      <c r="N520" s="218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145</v>
      </c>
      <c r="AU520" s="18" t="s">
        <v>143</v>
      </c>
    </row>
    <row r="521" s="2" customFormat="1" ht="16.5" customHeight="1">
      <c r="A521" s="39"/>
      <c r="B521" s="40"/>
      <c r="C521" s="201" t="s">
        <v>889</v>
      </c>
      <c r="D521" s="201" t="s">
        <v>137</v>
      </c>
      <c r="E521" s="202" t="s">
        <v>890</v>
      </c>
      <c r="F521" s="203" t="s">
        <v>891</v>
      </c>
      <c r="G521" s="204" t="s">
        <v>710</v>
      </c>
      <c r="H521" s="205">
        <v>8</v>
      </c>
      <c r="I521" s="206"/>
      <c r="J521" s="207">
        <f>ROUND(I521*H521,2)</f>
        <v>0</v>
      </c>
      <c r="K521" s="203" t="s">
        <v>19</v>
      </c>
      <c r="L521" s="45"/>
      <c r="M521" s="208" t="s">
        <v>19</v>
      </c>
      <c r="N521" s="209" t="s">
        <v>47</v>
      </c>
      <c r="O521" s="85"/>
      <c r="P521" s="210">
        <f>O521*H521</f>
        <v>0</v>
      </c>
      <c r="Q521" s="210">
        <v>0</v>
      </c>
      <c r="R521" s="210">
        <f>Q521*H521</f>
        <v>0</v>
      </c>
      <c r="S521" s="210">
        <v>0</v>
      </c>
      <c r="T521" s="211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12" t="s">
        <v>259</v>
      </c>
      <c r="AT521" s="212" t="s">
        <v>137</v>
      </c>
      <c r="AU521" s="212" t="s">
        <v>143</v>
      </c>
      <c r="AY521" s="18" t="s">
        <v>134</v>
      </c>
      <c r="BE521" s="213">
        <f>IF(N521="základní",J521,0)</f>
        <v>0</v>
      </c>
      <c r="BF521" s="213">
        <f>IF(N521="snížená",J521,0)</f>
        <v>0</v>
      </c>
      <c r="BG521" s="213">
        <f>IF(N521="zákl. přenesená",J521,0)</f>
        <v>0</v>
      </c>
      <c r="BH521" s="213">
        <f>IF(N521="sníž. přenesená",J521,0)</f>
        <v>0</v>
      </c>
      <c r="BI521" s="213">
        <f>IF(N521="nulová",J521,0)</f>
        <v>0</v>
      </c>
      <c r="BJ521" s="18" t="s">
        <v>143</v>
      </c>
      <c r="BK521" s="213">
        <f>ROUND(I521*H521,2)</f>
        <v>0</v>
      </c>
      <c r="BL521" s="18" t="s">
        <v>259</v>
      </c>
      <c r="BM521" s="212" t="s">
        <v>892</v>
      </c>
    </row>
    <row r="522" s="2" customFormat="1">
      <c r="A522" s="39"/>
      <c r="B522" s="40"/>
      <c r="C522" s="41"/>
      <c r="D522" s="214" t="s">
        <v>145</v>
      </c>
      <c r="E522" s="41"/>
      <c r="F522" s="215" t="s">
        <v>893</v>
      </c>
      <c r="G522" s="41"/>
      <c r="H522" s="41"/>
      <c r="I522" s="216"/>
      <c r="J522" s="41"/>
      <c r="K522" s="41"/>
      <c r="L522" s="45"/>
      <c r="M522" s="217"/>
      <c r="N522" s="218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145</v>
      </c>
      <c r="AU522" s="18" t="s">
        <v>143</v>
      </c>
    </row>
    <row r="523" s="2" customFormat="1" ht="16.5" customHeight="1">
      <c r="A523" s="39"/>
      <c r="B523" s="40"/>
      <c r="C523" s="201" t="s">
        <v>894</v>
      </c>
      <c r="D523" s="201" t="s">
        <v>137</v>
      </c>
      <c r="E523" s="202" t="s">
        <v>895</v>
      </c>
      <c r="F523" s="203" t="s">
        <v>896</v>
      </c>
      <c r="G523" s="204" t="s">
        <v>710</v>
      </c>
      <c r="H523" s="205">
        <v>20</v>
      </c>
      <c r="I523" s="206"/>
      <c r="J523" s="207">
        <f>ROUND(I523*H523,2)</f>
        <v>0</v>
      </c>
      <c r="K523" s="203" t="s">
        <v>19</v>
      </c>
      <c r="L523" s="45"/>
      <c r="M523" s="208" t="s">
        <v>19</v>
      </c>
      <c r="N523" s="209" t="s">
        <v>47</v>
      </c>
      <c r="O523" s="85"/>
      <c r="P523" s="210">
        <f>O523*H523</f>
        <v>0</v>
      </c>
      <c r="Q523" s="210">
        <v>0</v>
      </c>
      <c r="R523" s="210">
        <f>Q523*H523</f>
        <v>0</v>
      </c>
      <c r="S523" s="210">
        <v>0</v>
      </c>
      <c r="T523" s="211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12" t="s">
        <v>259</v>
      </c>
      <c r="AT523" s="212" t="s">
        <v>137</v>
      </c>
      <c r="AU523" s="212" t="s">
        <v>143</v>
      </c>
      <c r="AY523" s="18" t="s">
        <v>134</v>
      </c>
      <c r="BE523" s="213">
        <f>IF(N523="základní",J523,0)</f>
        <v>0</v>
      </c>
      <c r="BF523" s="213">
        <f>IF(N523="snížená",J523,0)</f>
        <v>0</v>
      </c>
      <c r="BG523" s="213">
        <f>IF(N523="zákl. přenesená",J523,0)</f>
        <v>0</v>
      </c>
      <c r="BH523" s="213">
        <f>IF(N523="sníž. přenesená",J523,0)</f>
        <v>0</v>
      </c>
      <c r="BI523" s="213">
        <f>IF(N523="nulová",J523,0)</f>
        <v>0</v>
      </c>
      <c r="BJ523" s="18" t="s">
        <v>143</v>
      </c>
      <c r="BK523" s="213">
        <f>ROUND(I523*H523,2)</f>
        <v>0</v>
      </c>
      <c r="BL523" s="18" t="s">
        <v>259</v>
      </c>
      <c r="BM523" s="212" t="s">
        <v>897</v>
      </c>
    </row>
    <row r="524" s="2" customFormat="1">
      <c r="A524" s="39"/>
      <c r="B524" s="40"/>
      <c r="C524" s="41"/>
      <c r="D524" s="214" t="s">
        <v>145</v>
      </c>
      <c r="E524" s="41"/>
      <c r="F524" s="215" t="s">
        <v>896</v>
      </c>
      <c r="G524" s="41"/>
      <c r="H524" s="41"/>
      <c r="I524" s="216"/>
      <c r="J524" s="41"/>
      <c r="K524" s="41"/>
      <c r="L524" s="45"/>
      <c r="M524" s="217"/>
      <c r="N524" s="218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145</v>
      </c>
      <c r="AU524" s="18" t="s">
        <v>143</v>
      </c>
    </row>
    <row r="525" s="2" customFormat="1" ht="16.5" customHeight="1">
      <c r="A525" s="39"/>
      <c r="B525" s="40"/>
      <c r="C525" s="201" t="s">
        <v>898</v>
      </c>
      <c r="D525" s="201" t="s">
        <v>137</v>
      </c>
      <c r="E525" s="202" t="s">
        <v>899</v>
      </c>
      <c r="F525" s="203" t="s">
        <v>900</v>
      </c>
      <c r="G525" s="204" t="s">
        <v>297</v>
      </c>
      <c r="H525" s="205">
        <v>0.35299999999999998</v>
      </c>
      <c r="I525" s="206"/>
      <c r="J525" s="207">
        <f>ROUND(I525*H525,2)</f>
        <v>0</v>
      </c>
      <c r="K525" s="203" t="s">
        <v>141</v>
      </c>
      <c r="L525" s="45"/>
      <c r="M525" s="208" t="s">
        <v>19</v>
      </c>
      <c r="N525" s="209" t="s">
        <v>47</v>
      </c>
      <c r="O525" s="85"/>
      <c r="P525" s="210">
        <f>O525*H525</f>
        <v>0</v>
      </c>
      <c r="Q525" s="210">
        <v>0</v>
      </c>
      <c r="R525" s="210">
        <f>Q525*H525</f>
        <v>0</v>
      </c>
      <c r="S525" s="210">
        <v>0</v>
      </c>
      <c r="T525" s="211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12" t="s">
        <v>259</v>
      </c>
      <c r="AT525" s="212" t="s">
        <v>137</v>
      </c>
      <c r="AU525" s="212" t="s">
        <v>143</v>
      </c>
      <c r="AY525" s="18" t="s">
        <v>134</v>
      </c>
      <c r="BE525" s="213">
        <f>IF(N525="základní",J525,0)</f>
        <v>0</v>
      </c>
      <c r="BF525" s="213">
        <f>IF(N525="snížená",J525,0)</f>
        <v>0</v>
      </c>
      <c r="BG525" s="213">
        <f>IF(N525="zákl. přenesená",J525,0)</f>
        <v>0</v>
      </c>
      <c r="BH525" s="213">
        <f>IF(N525="sníž. přenesená",J525,0)</f>
        <v>0</v>
      </c>
      <c r="BI525" s="213">
        <f>IF(N525="nulová",J525,0)</f>
        <v>0</v>
      </c>
      <c r="BJ525" s="18" t="s">
        <v>143</v>
      </c>
      <c r="BK525" s="213">
        <f>ROUND(I525*H525,2)</f>
        <v>0</v>
      </c>
      <c r="BL525" s="18" t="s">
        <v>259</v>
      </c>
      <c r="BM525" s="212" t="s">
        <v>901</v>
      </c>
    </row>
    <row r="526" s="2" customFormat="1">
      <c r="A526" s="39"/>
      <c r="B526" s="40"/>
      <c r="C526" s="41"/>
      <c r="D526" s="214" t="s">
        <v>145</v>
      </c>
      <c r="E526" s="41"/>
      <c r="F526" s="215" t="s">
        <v>902</v>
      </c>
      <c r="G526" s="41"/>
      <c r="H526" s="41"/>
      <c r="I526" s="216"/>
      <c r="J526" s="41"/>
      <c r="K526" s="41"/>
      <c r="L526" s="45"/>
      <c r="M526" s="217"/>
      <c r="N526" s="218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145</v>
      </c>
      <c r="AU526" s="18" t="s">
        <v>143</v>
      </c>
    </row>
    <row r="527" s="2" customFormat="1">
      <c r="A527" s="39"/>
      <c r="B527" s="40"/>
      <c r="C527" s="41"/>
      <c r="D527" s="219" t="s">
        <v>147</v>
      </c>
      <c r="E527" s="41"/>
      <c r="F527" s="220" t="s">
        <v>903</v>
      </c>
      <c r="G527" s="41"/>
      <c r="H527" s="41"/>
      <c r="I527" s="216"/>
      <c r="J527" s="41"/>
      <c r="K527" s="41"/>
      <c r="L527" s="45"/>
      <c r="M527" s="217"/>
      <c r="N527" s="218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147</v>
      </c>
      <c r="AU527" s="18" t="s">
        <v>143</v>
      </c>
    </row>
    <row r="528" s="12" customFormat="1" ht="22.8" customHeight="1">
      <c r="A528" s="12"/>
      <c r="B528" s="185"/>
      <c r="C528" s="186"/>
      <c r="D528" s="187" t="s">
        <v>74</v>
      </c>
      <c r="E528" s="199" t="s">
        <v>904</v>
      </c>
      <c r="F528" s="199" t="s">
        <v>905</v>
      </c>
      <c r="G528" s="186"/>
      <c r="H528" s="186"/>
      <c r="I528" s="189"/>
      <c r="J528" s="200">
        <f>BK528</f>
        <v>0</v>
      </c>
      <c r="K528" s="186"/>
      <c r="L528" s="191"/>
      <c r="M528" s="192"/>
      <c r="N528" s="193"/>
      <c r="O528" s="193"/>
      <c r="P528" s="194">
        <f>SUM(P529:P552)</f>
        <v>0</v>
      </c>
      <c r="Q528" s="193"/>
      <c r="R528" s="194">
        <f>SUM(R529:R552)</f>
        <v>0.023799999999999995</v>
      </c>
      <c r="S528" s="193"/>
      <c r="T528" s="195">
        <f>SUM(T529:T552)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196" t="s">
        <v>143</v>
      </c>
      <c r="AT528" s="197" t="s">
        <v>74</v>
      </c>
      <c r="AU528" s="197" t="s">
        <v>83</v>
      </c>
      <c r="AY528" s="196" t="s">
        <v>134</v>
      </c>
      <c r="BK528" s="198">
        <f>SUM(BK529:BK552)</f>
        <v>0</v>
      </c>
    </row>
    <row r="529" s="2" customFormat="1" ht="16.5" customHeight="1">
      <c r="A529" s="39"/>
      <c r="B529" s="40"/>
      <c r="C529" s="201" t="s">
        <v>906</v>
      </c>
      <c r="D529" s="201" t="s">
        <v>137</v>
      </c>
      <c r="E529" s="202" t="s">
        <v>907</v>
      </c>
      <c r="F529" s="203" t="s">
        <v>908</v>
      </c>
      <c r="G529" s="204" t="s">
        <v>202</v>
      </c>
      <c r="H529" s="205">
        <v>260</v>
      </c>
      <c r="I529" s="206"/>
      <c r="J529" s="207">
        <f>ROUND(I529*H529,2)</f>
        <v>0</v>
      </c>
      <c r="K529" s="203" t="s">
        <v>19</v>
      </c>
      <c r="L529" s="45"/>
      <c r="M529" s="208" t="s">
        <v>19</v>
      </c>
      <c r="N529" s="209" t="s">
        <v>47</v>
      </c>
      <c r="O529" s="85"/>
      <c r="P529" s="210">
        <f>O529*H529</f>
        <v>0</v>
      </c>
      <c r="Q529" s="210">
        <v>0</v>
      </c>
      <c r="R529" s="210">
        <f>Q529*H529</f>
        <v>0</v>
      </c>
      <c r="S529" s="210">
        <v>0</v>
      </c>
      <c r="T529" s="211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12" t="s">
        <v>582</v>
      </c>
      <c r="AT529" s="212" t="s">
        <v>137</v>
      </c>
      <c r="AU529" s="212" t="s">
        <v>143</v>
      </c>
      <c r="AY529" s="18" t="s">
        <v>134</v>
      </c>
      <c r="BE529" s="213">
        <f>IF(N529="základní",J529,0)</f>
        <v>0</v>
      </c>
      <c r="BF529" s="213">
        <f>IF(N529="snížená",J529,0)</f>
        <v>0</v>
      </c>
      <c r="BG529" s="213">
        <f>IF(N529="zákl. přenesená",J529,0)</f>
        <v>0</v>
      </c>
      <c r="BH529" s="213">
        <f>IF(N529="sníž. přenesená",J529,0)</f>
        <v>0</v>
      </c>
      <c r="BI529" s="213">
        <f>IF(N529="nulová",J529,0)</f>
        <v>0</v>
      </c>
      <c r="BJ529" s="18" t="s">
        <v>143</v>
      </c>
      <c r="BK529" s="213">
        <f>ROUND(I529*H529,2)</f>
        <v>0</v>
      </c>
      <c r="BL529" s="18" t="s">
        <v>582</v>
      </c>
      <c r="BM529" s="212" t="s">
        <v>909</v>
      </c>
    </row>
    <row r="530" s="2" customFormat="1">
      <c r="A530" s="39"/>
      <c r="B530" s="40"/>
      <c r="C530" s="41"/>
      <c r="D530" s="214" t="s">
        <v>145</v>
      </c>
      <c r="E530" s="41"/>
      <c r="F530" s="215" t="s">
        <v>908</v>
      </c>
      <c r="G530" s="41"/>
      <c r="H530" s="41"/>
      <c r="I530" s="216"/>
      <c r="J530" s="41"/>
      <c r="K530" s="41"/>
      <c r="L530" s="45"/>
      <c r="M530" s="217"/>
      <c r="N530" s="218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145</v>
      </c>
      <c r="AU530" s="18" t="s">
        <v>143</v>
      </c>
    </row>
    <row r="531" s="13" customFormat="1">
      <c r="A531" s="13"/>
      <c r="B531" s="221"/>
      <c r="C531" s="222"/>
      <c r="D531" s="214" t="s">
        <v>149</v>
      </c>
      <c r="E531" s="223" t="s">
        <v>19</v>
      </c>
      <c r="F531" s="224" t="s">
        <v>910</v>
      </c>
      <c r="G531" s="222"/>
      <c r="H531" s="225">
        <v>260</v>
      </c>
      <c r="I531" s="226"/>
      <c r="J531" s="222"/>
      <c r="K531" s="222"/>
      <c r="L531" s="227"/>
      <c r="M531" s="228"/>
      <c r="N531" s="229"/>
      <c r="O531" s="229"/>
      <c r="P531" s="229"/>
      <c r="Q531" s="229"/>
      <c r="R531" s="229"/>
      <c r="S531" s="229"/>
      <c r="T531" s="23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1" t="s">
        <v>149</v>
      </c>
      <c r="AU531" s="231" t="s">
        <v>143</v>
      </c>
      <c r="AV531" s="13" t="s">
        <v>143</v>
      </c>
      <c r="AW531" s="13" t="s">
        <v>36</v>
      </c>
      <c r="AX531" s="13" t="s">
        <v>83</v>
      </c>
      <c r="AY531" s="231" t="s">
        <v>134</v>
      </c>
    </row>
    <row r="532" s="2" customFormat="1" ht="16.5" customHeight="1">
      <c r="A532" s="39"/>
      <c r="B532" s="40"/>
      <c r="C532" s="201" t="s">
        <v>911</v>
      </c>
      <c r="D532" s="201" t="s">
        <v>137</v>
      </c>
      <c r="E532" s="202" t="s">
        <v>912</v>
      </c>
      <c r="F532" s="203" t="s">
        <v>913</v>
      </c>
      <c r="G532" s="204" t="s">
        <v>202</v>
      </c>
      <c r="H532" s="205">
        <v>100</v>
      </c>
      <c r="I532" s="206"/>
      <c r="J532" s="207">
        <f>ROUND(I532*H532,2)</f>
        <v>0</v>
      </c>
      <c r="K532" s="203" t="s">
        <v>19</v>
      </c>
      <c r="L532" s="45"/>
      <c r="M532" s="208" t="s">
        <v>19</v>
      </c>
      <c r="N532" s="209" t="s">
        <v>47</v>
      </c>
      <c r="O532" s="85"/>
      <c r="P532" s="210">
        <f>O532*H532</f>
        <v>0</v>
      </c>
      <c r="Q532" s="210">
        <v>6.9999999999999994E-05</v>
      </c>
      <c r="R532" s="210">
        <f>Q532*H532</f>
        <v>0.0069999999999999993</v>
      </c>
      <c r="S532" s="210">
        <v>0</v>
      </c>
      <c r="T532" s="211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12" t="s">
        <v>582</v>
      </c>
      <c r="AT532" s="212" t="s">
        <v>137</v>
      </c>
      <c r="AU532" s="212" t="s">
        <v>143</v>
      </c>
      <c r="AY532" s="18" t="s">
        <v>134</v>
      </c>
      <c r="BE532" s="213">
        <f>IF(N532="základní",J532,0)</f>
        <v>0</v>
      </c>
      <c r="BF532" s="213">
        <f>IF(N532="snížená",J532,0)</f>
        <v>0</v>
      </c>
      <c r="BG532" s="213">
        <f>IF(N532="zákl. přenesená",J532,0)</f>
        <v>0</v>
      </c>
      <c r="BH532" s="213">
        <f>IF(N532="sníž. přenesená",J532,0)</f>
        <v>0</v>
      </c>
      <c r="BI532" s="213">
        <f>IF(N532="nulová",J532,0)</f>
        <v>0</v>
      </c>
      <c r="BJ532" s="18" t="s">
        <v>143</v>
      </c>
      <c r="BK532" s="213">
        <f>ROUND(I532*H532,2)</f>
        <v>0</v>
      </c>
      <c r="BL532" s="18" t="s">
        <v>582</v>
      </c>
      <c r="BM532" s="212" t="s">
        <v>914</v>
      </c>
    </row>
    <row r="533" s="2" customFormat="1">
      <c r="A533" s="39"/>
      <c r="B533" s="40"/>
      <c r="C533" s="41"/>
      <c r="D533" s="214" t="s">
        <v>145</v>
      </c>
      <c r="E533" s="41"/>
      <c r="F533" s="215" t="s">
        <v>913</v>
      </c>
      <c r="G533" s="41"/>
      <c r="H533" s="41"/>
      <c r="I533" s="216"/>
      <c r="J533" s="41"/>
      <c r="K533" s="41"/>
      <c r="L533" s="45"/>
      <c r="M533" s="217"/>
      <c r="N533" s="218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145</v>
      </c>
      <c r="AU533" s="18" t="s">
        <v>143</v>
      </c>
    </row>
    <row r="534" s="13" customFormat="1">
      <c r="A534" s="13"/>
      <c r="B534" s="221"/>
      <c r="C534" s="222"/>
      <c r="D534" s="214" t="s">
        <v>149</v>
      </c>
      <c r="E534" s="223" t="s">
        <v>19</v>
      </c>
      <c r="F534" s="224" t="s">
        <v>915</v>
      </c>
      <c r="G534" s="222"/>
      <c r="H534" s="225">
        <v>100</v>
      </c>
      <c r="I534" s="226"/>
      <c r="J534" s="222"/>
      <c r="K534" s="222"/>
      <c r="L534" s="227"/>
      <c r="M534" s="228"/>
      <c r="N534" s="229"/>
      <c r="O534" s="229"/>
      <c r="P534" s="229"/>
      <c r="Q534" s="229"/>
      <c r="R534" s="229"/>
      <c r="S534" s="229"/>
      <c r="T534" s="23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1" t="s">
        <v>149</v>
      </c>
      <c r="AU534" s="231" t="s">
        <v>143</v>
      </c>
      <c r="AV534" s="13" t="s">
        <v>143</v>
      </c>
      <c r="AW534" s="13" t="s">
        <v>36</v>
      </c>
      <c r="AX534" s="13" t="s">
        <v>83</v>
      </c>
      <c r="AY534" s="231" t="s">
        <v>134</v>
      </c>
    </row>
    <row r="535" s="2" customFormat="1" ht="16.5" customHeight="1">
      <c r="A535" s="39"/>
      <c r="B535" s="40"/>
      <c r="C535" s="201" t="s">
        <v>916</v>
      </c>
      <c r="D535" s="201" t="s">
        <v>137</v>
      </c>
      <c r="E535" s="202" t="s">
        <v>917</v>
      </c>
      <c r="F535" s="203" t="s">
        <v>918</v>
      </c>
      <c r="G535" s="204" t="s">
        <v>140</v>
      </c>
      <c r="H535" s="205">
        <v>100</v>
      </c>
      <c r="I535" s="206"/>
      <c r="J535" s="207">
        <f>ROUND(I535*H535,2)</f>
        <v>0</v>
      </c>
      <c r="K535" s="203" t="s">
        <v>19</v>
      </c>
      <c r="L535" s="45"/>
      <c r="M535" s="208" t="s">
        <v>19</v>
      </c>
      <c r="N535" s="209" t="s">
        <v>47</v>
      </c>
      <c r="O535" s="85"/>
      <c r="P535" s="210">
        <f>O535*H535</f>
        <v>0</v>
      </c>
      <c r="Q535" s="210">
        <v>6.9999999999999994E-05</v>
      </c>
      <c r="R535" s="210">
        <f>Q535*H535</f>
        <v>0.0069999999999999993</v>
      </c>
      <c r="S535" s="210">
        <v>0</v>
      </c>
      <c r="T535" s="211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12" t="s">
        <v>582</v>
      </c>
      <c r="AT535" s="212" t="s">
        <v>137</v>
      </c>
      <c r="AU535" s="212" t="s">
        <v>143</v>
      </c>
      <c r="AY535" s="18" t="s">
        <v>134</v>
      </c>
      <c r="BE535" s="213">
        <f>IF(N535="základní",J535,0)</f>
        <v>0</v>
      </c>
      <c r="BF535" s="213">
        <f>IF(N535="snížená",J535,0)</f>
        <v>0</v>
      </c>
      <c r="BG535" s="213">
        <f>IF(N535="zákl. přenesená",J535,0)</f>
        <v>0</v>
      </c>
      <c r="BH535" s="213">
        <f>IF(N535="sníž. přenesená",J535,0)</f>
        <v>0</v>
      </c>
      <c r="BI535" s="213">
        <f>IF(N535="nulová",J535,0)</f>
        <v>0</v>
      </c>
      <c r="BJ535" s="18" t="s">
        <v>143</v>
      </c>
      <c r="BK535" s="213">
        <f>ROUND(I535*H535,2)</f>
        <v>0</v>
      </c>
      <c r="BL535" s="18" t="s">
        <v>582</v>
      </c>
      <c r="BM535" s="212" t="s">
        <v>919</v>
      </c>
    </row>
    <row r="536" s="2" customFormat="1">
      <c r="A536" s="39"/>
      <c r="B536" s="40"/>
      <c r="C536" s="41"/>
      <c r="D536" s="214" t="s">
        <v>145</v>
      </c>
      <c r="E536" s="41"/>
      <c r="F536" s="215" t="s">
        <v>918</v>
      </c>
      <c r="G536" s="41"/>
      <c r="H536" s="41"/>
      <c r="I536" s="216"/>
      <c r="J536" s="41"/>
      <c r="K536" s="41"/>
      <c r="L536" s="45"/>
      <c r="M536" s="217"/>
      <c r="N536" s="218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145</v>
      </c>
      <c r="AU536" s="18" t="s">
        <v>143</v>
      </c>
    </row>
    <row r="537" s="13" customFormat="1">
      <c r="A537" s="13"/>
      <c r="B537" s="221"/>
      <c r="C537" s="222"/>
      <c r="D537" s="214" t="s">
        <v>149</v>
      </c>
      <c r="E537" s="223" t="s">
        <v>19</v>
      </c>
      <c r="F537" s="224" t="s">
        <v>915</v>
      </c>
      <c r="G537" s="222"/>
      <c r="H537" s="225">
        <v>100</v>
      </c>
      <c r="I537" s="226"/>
      <c r="J537" s="222"/>
      <c r="K537" s="222"/>
      <c r="L537" s="227"/>
      <c r="M537" s="228"/>
      <c r="N537" s="229"/>
      <c r="O537" s="229"/>
      <c r="P537" s="229"/>
      <c r="Q537" s="229"/>
      <c r="R537" s="229"/>
      <c r="S537" s="229"/>
      <c r="T537" s="23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1" t="s">
        <v>149</v>
      </c>
      <c r="AU537" s="231" t="s">
        <v>143</v>
      </c>
      <c r="AV537" s="13" t="s">
        <v>143</v>
      </c>
      <c r="AW537" s="13" t="s">
        <v>36</v>
      </c>
      <c r="AX537" s="13" t="s">
        <v>83</v>
      </c>
      <c r="AY537" s="231" t="s">
        <v>134</v>
      </c>
    </row>
    <row r="538" s="2" customFormat="1" ht="16.5" customHeight="1">
      <c r="A538" s="39"/>
      <c r="B538" s="40"/>
      <c r="C538" s="201" t="s">
        <v>920</v>
      </c>
      <c r="D538" s="201" t="s">
        <v>137</v>
      </c>
      <c r="E538" s="202" t="s">
        <v>921</v>
      </c>
      <c r="F538" s="203" t="s">
        <v>922</v>
      </c>
      <c r="G538" s="204" t="s">
        <v>140</v>
      </c>
      <c r="H538" s="205">
        <v>10</v>
      </c>
      <c r="I538" s="206"/>
      <c r="J538" s="207">
        <f>ROUND(I538*H538,2)</f>
        <v>0</v>
      </c>
      <c r="K538" s="203" t="s">
        <v>19</v>
      </c>
      <c r="L538" s="45"/>
      <c r="M538" s="208" t="s">
        <v>19</v>
      </c>
      <c r="N538" s="209" t="s">
        <v>47</v>
      </c>
      <c r="O538" s="85"/>
      <c r="P538" s="210">
        <f>O538*H538</f>
        <v>0</v>
      </c>
      <c r="Q538" s="210">
        <v>6.9999999999999994E-05</v>
      </c>
      <c r="R538" s="210">
        <f>Q538*H538</f>
        <v>0.00069999999999999988</v>
      </c>
      <c r="S538" s="210">
        <v>0</v>
      </c>
      <c r="T538" s="211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12" t="s">
        <v>582</v>
      </c>
      <c r="AT538" s="212" t="s">
        <v>137</v>
      </c>
      <c r="AU538" s="212" t="s">
        <v>143</v>
      </c>
      <c r="AY538" s="18" t="s">
        <v>134</v>
      </c>
      <c r="BE538" s="213">
        <f>IF(N538="základní",J538,0)</f>
        <v>0</v>
      </c>
      <c r="BF538" s="213">
        <f>IF(N538="snížená",J538,0)</f>
        <v>0</v>
      </c>
      <c r="BG538" s="213">
        <f>IF(N538="zákl. přenesená",J538,0)</f>
        <v>0</v>
      </c>
      <c r="BH538" s="213">
        <f>IF(N538="sníž. přenesená",J538,0)</f>
        <v>0</v>
      </c>
      <c r="BI538" s="213">
        <f>IF(N538="nulová",J538,0)</f>
        <v>0</v>
      </c>
      <c r="BJ538" s="18" t="s">
        <v>143</v>
      </c>
      <c r="BK538" s="213">
        <f>ROUND(I538*H538,2)</f>
        <v>0</v>
      </c>
      <c r="BL538" s="18" t="s">
        <v>582</v>
      </c>
      <c r="BM538" s="212" t="s">
        <v>923</v>
      </c>
    </row>
    <row r="539" s="2" customFormat="1">
      <c r="A539" s="39"/>
      <c r="B539" s="40"/>
      <c r="C539" s="41"/>
      <c r="D539" s="214" t="s">
        <v>145</v>
      </c>
      <c r="E539" s="41"/>
      <c r="F539" s="215" t="s">
        <v>922</v>
      </c>
      <c r="G539" s="41"/>
      <c r="H539" s="41"/>
      <c r="I539" s="216"/>
      <c r="J539" s="41"/>
      <c r="K539" s="41"/>
      <c r="L539" s="45"/>
      <c r="M539" s="217"/>
      <c r="N539" s="218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145</v>
      </c>
      <c r="AU539" s="18" t="s">
        <v>143</v>
      </c>
    </row>
    <row r="540" s="13" customFormat="1">
      <c r="A540" s="13"/>
      <c r="B540" s="221"/>
      <c r="C540" s="222"/>
      <c r="D540" s="214" t="s">
        <v>149</v>
      </c>
      <c r="E540" s="223" t="s">
        <v>19</v>
      </c>
      <c r="F540" s="224" t="s">
        <v>924</v>
      </c>
      <c r="G540" s="222"/>
      <c r="H540" s="225">
        <v>10</v>
      </c>
      <c r="I540" s="226"/>
      <c r="J540" s="222"/>
      <c r="K540" s="222"/>
      <c r="L540" s="227"/>
      <c r="M540" s="228"/>
      <c r="N540" s="229"/>
      <c r="O540" s="229"/>
      <c r="P540" s="229"/>
      <c r="Q540" s="229"/>
      <c r="R540" s="229"/>
      <c r="S540" s="229"/>
      <c r="T540" s="23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1" t="s">
        <v>149</v>
      </c>
      <c r="AU540" s="231" t="s">
        <v>143</v>
      </c>
      <c r="AV540" s="13" t="s">
        <v>143</v>
      </c>
      <c r="AW540" s="13" t="s">
        <v>36</v>
      </c>
      <c r="AX540" s="13" t="s">
        <v>83</v>
      </c>
      <c r="AY540" s="231" t="s">
        <v>134</v>
      </c>
    </row>
    <row r="541" s="2" customFormat="1" ht="16.5" customHeight="1">
      <c r="A541" s="39"/>
      <c r="B541" s="40"/>
      <c r="C541" s="201" t="s">
        <v>925</v>
      </c>
      <c r="D541" s="201" t="s">
        <v>137</v>
      </c>
      <c r="E541" s="202" t="s">
        <v>926</v>
      </c>
      <c r="F541" s="203" t="s">
        <v>927</v>
      </c>
      <c r="G541" s="204" t="s">
        <v>140</v>
      </c>
      <c r="H541" s="205">
        <v>10</v>
      </c>
      <c r="I541" s="206"/>
      <c r="J541" s="207">
        <f>ROUND(I541*H541,2)</f>
        <v>0</v>
      </c>
      <c r="K541" s="203" t="s">
        <v>19</v>
      </c>
      <c r="L541" s="45"/>
      <c r="M541" s="208" t="s">
        <v>19</v>
      </c>
      <c r="N541" s="209" t="s">
        <v>47</v>
      </c>
      <c r="O541" s="85"/>
      <c r="P541" s="210">
        <f>O541*H541</f>
        <v>0</v>
      </c>
      <c r="Q541" s="210">
        <v>6.9999999999999994E-05</v>
      </c>
      <c r="R541" s="210">
        <f>Q541*H541</f>
        <v>0.00069999999999999988</v>
      </c>
      <c r="S541" s="210">
        <v>0</v>
      </c>
      <c r="T541" s="211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12" t="s">
        <v>582</v>
      </c>
      <c r="AT541" s="212" t="s">
        <v>137</v>
      </c>
      <c r="AU541" s="212" t="s">
        <v>143</v>
      </c>
      <c r="AY541" s="18" t="s">
        <v>134</v>
      </c>
      <c r="BE541" s="213">
        <f>IF(N541="základní",J541,0)</f>
        <v>0</v>
      </c>
      <c r="BF541" s="213">
        <f>IF(N541="snížená",J541,0)</f>
        <v>0</v>
      </c>
      <c r="BG541" s="213">
        <f>IF(N541="zákl. přenesená",J541,0)</f>
        <v>0</v>
      </c>
      <c r="BH541" s="213">
        <f>IF(N541="sníž. přenesená",J541,0)</f>
        <v>0</v>
      </c>
      <c r="BI541" s="213">
        <f>IF(N541="nulová",J541,0)</f>
        <v>0</v>
      </c>
      <c r="BJ541" s="18" t="s">
        <v>143</v>
      </c>
      <c r="BK541" s="213">
        <f>ROUND(I541*H541,2)</f>
        <v>0</v>
      </c>
      <c r="BL541" s="18" t="s">
        <v>582</v>
      </c>
      <c r="BM541" s="212" t="s">
        <v>928</v>
      </c>
    </row>
    <row r="542" s="2" customFormat="1">
      <c r="A542" s="39"/>
      <c r="B542" s="40"/>
      <c r="C542" s="41"/>
      <c r="D542" s="214" t="s">
        <v>145</v>
      </c>
      <c r="E542" s="41"/>
      <c r="F542" s="215" t="s">
        <v>927</v>
      </c>
      <c r="G542" s="41"/>
      <c r="H542" s="41"/>
      <c r="I542" s="216"/>
      <c r="J542" s="41"/>
      <c r="K542" s="41"/>
      <c r="L542" s="45"/>
      <c r="M542" s="217"/>
      <c r="N542" s="218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145</v>
      </c>
      <c r="AU542" s="18" t="s">
        <v>143</v>
      </c>
    </row>
    <row r="543" s="2" customFormat="1" ht="16.5" customHeight="1">
      <c r="A543" s="39"/>
      <c r="B543" s="40"/>
      <c r="C543" s="201" t="s">
        <v>929</v>
      </c>
      <c r="D543" s="201" t="s">
        <v>137</v>
      </c>
      <c r="E543" s="202" t="s">
        <v>930</v>
      </c>
      <c r="F543" s="203" t="s">
        <v>931</v>
      </c>
      <c r="G543" s="204" t="s">
        <v>140</v>
      </c>
      <c r="H543" s="205">
        <v>10</v>
      </c>
      <c r="I543" s="206"/>
      <c r="J543" s="207">
        <f>ROUND(I543*H543,2)</f>
        <v>0</v>
      </c>
      <c r="K543" s="203" t="s">
        <v>19</v>
      </c>
      <c r="L543" s="45"/>
      <c r="M543" s="208" t="s">
        <v>19</v>
      </c>
      <c r="N543" s="209" t="s">
        <v>47</v>
      </c>
      <c r="O543" s="85"/>
      <c r="P543" s="210">
        <f>O543*H543</f>
        <v>0</v>
      </c>
      <c r="Q543" s="210">
        <v>6.9999999999999994E-05</v>
      </c>
      <c r="R543" s="210">
        <f>Q543*H543</f>
        <v>0.00069999999999999988</v>
      </c>
      <c r="S543" s="210">
        <v>0</v>
      </c>
      <c r="T543" s="211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12" t="s">
        <v>582</v>
      </c>
      <c r="AT543" s="212" t="s">
        <v>137</v>
      </c>
      <c r="AU543" s="212" t="s">
        <v>143</v>
      </c>
      <c r="AY543" s="18" t="s">
        <v>134</v>
      </c>
      <c r="BE543" s="213">
        <f>IF(N543="základní",J543,0)</f>
        <v>0</v>
      </c>
      <c r="BF543" s="213">
        <f>IF(N543="snížená",J543,0)</f>
        <v>0</v>
      </c>
      <c r="BG543" s="213">
        <f>IF(N543="zákl. přenesená",J543,0)</f>
        <v>0</v>
      </c>
      <c r="BH543" s="213">
        <f>IF(N543="sníž. přenesená",J543,0)</f>
        <v>0</v>
      </c>
      <c r="BI543" s="213">
        <f>IF(N543="nulová",J543,0)</f>
        <v>0</v>
      </c>
      <c r="BJ543" s="18" t="s">
        <v>143</v>
      </c>
      <c r="BK543" s="213">
        <f>ROUND(I543*H543,2)</f>
        <v>0</v>
      </c>
      <c r="BL543" s="18" t="s">
        <v>582</v>
      </c>
      <c r="BM543" s="212" t="s">
        <v>932</v>
      </c>
    </row>
    <row r="544" s="2" customFormat="1">
      <c r="A544" s="39"/>
      <c r="B544" s="40"/>
      <c r="C544" s="41"/>
      <c r="D544" s="214" t="s">
        <v>145</v>
      </c>
      <c r="E544" s="41"/>
      <c r="F544" s="215" t="s">
        <v>931</v>
      </c>
      <c r="G544" s="41"/>
      <c r="H544" s="41"/>
      <c r="I544" s="216"/>
      <c r="J544" s="41"/>
      <c r="K544" s="41"/>
      <c r="L544" s="45"/>
      <c r="M544" s="217"/>
      <c r="N544" s="218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145</v>
      </c>
      <c r="AU544" s="18" t="s">
        <v>143</v>
      </c>
    </row>
    <row r="545" s="2" customFormat="1" ht="16.5" customHeight="1">
      <c r="A545" s="39"/>
      <c r="B545" s="40"/>
      <c r="C545" s="201" t="s">
        <v>933</v>
      </c>
      <c r="D545" s="201" t="s">
        <v>137</v>
      </c>
      <c r="E545" s="202" t="s">
        <v>934</v>
      </c>
      <c r="F545" s="203" t="s">
        <v>935</v>
      </c>
      <c r="G545" s="204" t="s">
        <v>140</v>
      </c>
      <c r="H545" s="205">
        <v>10</v>
      </c>
      <c r="I545" s="206"/>
      <c r="J545" s="207">
        <f>ROUND(I545*H545,2)</f>
        <v>0</v>
      </c>
      <c r="K545" s="203" t="s">
        <v>19</v>
      </c>
      <c r="L545" s="45"/>
      <c r="M545" s="208" t="s">
        <v>19</v>
      </c>
      <c r="N545" s="209" t="s">
        <v>47</v>
      </c>
      <c r="O545" s="85"/>
      <c r="P545" s="210">
        <f>O545*H545</f>
        <v>0</v>
      </c>
      <c r="Q545" s="210">
        <v>6.9999999999999994E-05</v>
      </c>
      <c r="R545" s="210">
        <f>Q545*H545</f>
        <v>0.00069999999999999988</v>
      </c>
      <c r="S545" s="210">
        <v>0</v>
      </c>
      <c r="T545" s="211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12" t="s">
        <v>582</v>
      </c>
      <c r="AT545" s="212" t="s">
        <v>137</v>
      </c>
      <c r="AU545" s="212" t="s">
        <v>143</v>
      </c>
      <c r="AY545" s="18" t="s">
        <v>134</v>
      </c>
      <c r="BE545" s="213">
        <f>IF(N545="základní",J545,0)</f>
        <v>0</v>
      </c>
      <c r="BF545" s="213">
        <f>IF(N545="snížená",J545,0)</f>
        <v>0</v>
      </c>
      <c r="BG545" s="213">
        <f>IF(N545="zákl. přenesená",J545,0)</f>
        <v>0</v>
      </c>
      <c r="BH545" s="213">
        <f>IF(N545="sníž. přenesená",J545,0)</f>
        <v>0</v>
      </c>
      <c r="BI545" s="213">
        <f>IF(N545="nulová",J545,0)</f>
        <v>0</v>
      </c>
      <c r="BJ545" s="18" t="s">
        <v>143</v>
      </c>
      <c r="BK545" s="213">
        <f>ROUND(I545*H545,2)</f>
        <v>0</v>
      </c>
      <c r="BL545" s="18" t="s">
        <v>582</v>
      </c>
      <c r="BM545" s="212" t="s">
        <v>936</v>
      </c>
    </row>
    <row r="546" s="2" customFormat="1">
      <c r="A546" s="39"/>
      <c r="B546" s="40"/>
      <c r="C546" s="41"/>
      <c r="D546" s="214" t="s">
        <v>145</v>
      </c>
      <c r="E546" s="41"/>
      <c r="F546" s="215" t="s">
        <v>935</v>
      </c>
      <c r="G546" s="41"/>
      <c r="H546" s="41"/>
      <c r="I546" s="216"/>
      <c r="J546" s="41"/>
      <c r="K546" s="41"/>
      <c r="L546" s="45"/>
      <c r="M546" s="217"/>
      <c r="N546" s="218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145</v>
      </c>
      <c r="AU546" s="18" t="s">
        <v>143</v>
      </c>
    </row>
    <row r="547" s="2" customFormat="1" ht="16.5" customHeight="1">
      <c r="A547" s="39"/>
      <c r="B547" s="40"/>
      <c r="C547" s="201" t="s">
        <v>937</v>
      </c>
      <c r="D547" s="201" t="s">
        <v>137</v>
      </c>
      <c r="E547" s="202" t="s">
        <v>938</v>
      </c>
      <c r="F547" s="203" t="s">
        <v>939</v>
      </c>
      <c r="G547" s="204" t="s">
        <v>140</v>
      </c>
      <c r="H547" s="205">
        <v>10</v>
      </c>
      <c r="I547" s="206"/>
      <c r="J547" s="207">
        <f>ROUND(I547*H547,2)</f>
        <v>0</v>
      </c>
      <c r="K547" s="203" t="s">
        <v>19</v>
      </c>
      <c r="L547" s="45"/>
      <c r="M547" s="208" t="s">
        <v>19</v>
      </c>
      <c r="N547" s="209" t="s">
        <v>47</v>
      </c>
      <c r="O547" s="85"/>
      <c r="P547" s="210">
        <f>O547*H547</f>
        <v>0</v>
      </c>
      <c r="Q547" s="210">
        <v>6.9999999999999994E-05</v>
      </c>
      <c r="R547" s="210">
        <f>Q547*H547</f>
        <v>0.00069999999999999988</v>
      </c>
      <c r="S547" s="210">
        <v>0</v>
      </c>
      <c r="T547" s="211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2" t="s">
        <v>582</v>
      </c>
      <c r="AT547" s="212" t="s">
        <v>137</v>
      </c>
      <c r="AU547" s="212" t="s">
        <v>143</v>
      </c>
      <c r="AY547" s="18" t="s">
        <v>134</v>
      </c>
      <c r="BE547" s="213">
        <f>IF(N547="základní",J547,0)</f>
        <v>0</v>
      </c>
      <c r="BF547" s="213">
        <f>IF(N547="snížená",J547,0)</f>
        <v>0</v>
      </c>
      <c r="BG547" s="213">
        <f>IF(N547="zákl. přenesená",J547,0)</f>
        <v>0</v>
      </c>
      <c r="BH547" s="213">
        <f>IF(N547="sníž. přenesená",J547,0)</f>
        <v>0</v>
      </c>
      <c r="BI547" s="213">
        <f>IF(N547="nulová",J547,0)</f>
        <v>0</v>
      </c>
      <c r="BJ547" s="18" t="s">
        <v>143</v>
      </c>
      <c r="BK547" s="213">
        <f>ROUND(I547*H547,2)</f>
        <v>0</v>
      </c>
      <c r="BL547" s="18" t="s">
        <v>582</v>
      </c>
      <c r="BM547" s="212" t="s">
        <v>940</v>
      </c>
    </row>
    <row r="548" s="2" customFormat="1">
      <c r="A548" s="39"/>
      <c r="B548" s="40"/>
      <c r="C548" s="41"/>
      <c r="D548" s="214" t="s">
        <v>145</v>
      </c>
      <c r="E548" s="41"/>
      <c r="F548" s="215" t="s">
        <v>939</v>
      </c>
      <c r="G548" s="41"/>
      <c r="H548" s="41"/>
      <c r="I548" s="216"/>
      <c r="J548" s="41"/>
      <c r="K548" s="41"/>
      <c r="L548" s="45"/>
      <c r="M548" s="217"/>
      <c r="N548" s="218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145</v>
      </c>
      <c r="AU548" s="18" t="s">
        <v>143</v>
      </c>
    </row>
    <row r="549" s="2" customFormat="1" ht="16.5" customHeight="1">
      <c r="A549" s="39"/>
      <c r="B549" s="40"/>
      <c r="C549" s="201" t="s">
        <v>941</v>
      </c>
      <c r="D549" s="201" t="s">
        <v>137</v>
      </c>
      <c r="E549" s="202" t="s">
        <v>942</v>
      </c>
      <c r="F549" s="203" t="s">
        <v>943</v>
      </c>
      <c r="G549" s="204" t="s">
        <v>140</v>
      </c>
      <c r="H549" s="205">
        <v>10</v>
      </c>
      <c r="I549" s="206"/>
      <c r="J549" s="207">
        <f>ROUND(I549*H549,2)</f>
        <v>0</v>
      </c>
      <c r="K549" s="203" t="s">
        <v>19</v>
      </c>
      <c r="L549" s="45"/>
      <c r="M549" s="208" t="s">
        <v>19</v>
      </c>
      <c r="N549" s="209" t="s">
        <v>47</v>
      </c>
      <c r="O549" s="85"/>
      <c r="P549" s="210">
        <f>O549*H549</f>
        <v>0</v>
      </c>
      <c r="Q549" s="210">
        <v>6.9999999999999994E-05</v>
      </c>
      <c r="R549" s="210">
        <f>Q549*H549</f>
        <v>0.00069999999999999988</v>
      </c>
      <c r="S549" s="210">
        <v>0</v>
      </c>
      <c r="T549" s="211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12" t="s">
        <v>582</v>
      </c>
      <c r="AT549" s="212" t="s">
        <v>137</v>
      </c>
      <c r="AU549" s="212" t="s">
        <v>143</v>
      </c>
      <c r="AY549" s="18" t="s">
        <v>134</v>
      </c>
      <c r="BE549" s="213">
        <f>IF(N549="základní",J549,0)</f>
        <v>0</v>
      </c>
      <c r="BF549" s="213">
        <f>IF(N549="snížená",J549,0)</f>
        <v>0</v>
      </c>
      <c r="BG549" s="213">
        <f>IF(N549="zákl. přenesená",J549,0)</f>
        <v>0</v>
      </c>
      <c r="BH549" s="213">
        <f>IF(N549="sníž. přenesená",J549,0)</f>
        <v>0</v>
      </c>
      <c r="BI549" s="213">
        <f>IF(N549="nulová",J549,0)</f>
        <v>0</v>
      </c>
      <c r="BJ549" s="18" t="s">
        <v>143</v>
      </c>
      <c r="BK549" s="213">
        <f>ROUND(I549*H549,2)</f>
        <v>0</v>
      </c>
      <c r="BL549" s="18" t="s">
        <v>582</v>
      </c>
      <c r="BM549" s="212" t="s">
        <v>944</v>
      </c>
    </row>
    <row r="550" s="2" customFormat="1">
      <c r="A550" s="39"/>
      <c r="B550" s="40"/>
      <c r="C550" s="41"/>
      <c r="D550" s="214" t="s">
        <v>145</v>
      </c>
      <c r="E550" s="41"/>
      <c r="F550" s="215" t="s">
        <v>943</v>
      </c>
      <c r="G550" s="41"/>
      <c r="H550" s="41"/>
      <c r="I550" s="216"/>
      <c r="J550" s="41"/>
      <c r="K550" s="41"/>
      <c r="L550" s="45"/>
      <c r="M550" s="217"/>
      <c r="N550" s="218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145</v>
      </c>
      <c r="AU550" s="18" t="s">
        <v>143</v>
      </c>
    </row>
    <row r="551" s="2" customFormat="1" ht="16.5" customHeight="1">
      <c r="A551" s="39"/>
      <c r="B551" s="40"/>
      <c r="C551" s="201" t="s">
        <v>945</v>
      </c>
      <c r="D551" s="201" t="s">
        <v>137</v>
      </c>
      <c r="E551" s="202" t="s">
        <v>946</v>
      </c>
      <c r="F551" s="203" t="s">
        <v>947</v>
      </c>
      <c r="G551" s="204" t="s">
        <v>710</v>
      </c>
      <c r="H551" s="205">
        <v>80</v>
      </c>
      <c r="I551" s="206"/>
      <c r="J551" s="207">
        <f>ROUND(I551*H551,2)</f>
        <v>0</v>
      </c>
      <c r="K551" s="203" t="s">
        <v>19</v>
      </c>
      <c r="L551" s="45"/>
      <c r="M551" s="208" t="s">
        <v>19</v>
      </c>
      <c r="N551" s="209" t="s">
        <v>47</v>
      </c>
      <c r="O551" s="85"/>
      <c r="P551" s="210">
        <f>O551*H551</f>
        <v>0</v>
      </c>
      <c r="Q551" s="210">
        <v>6.9999999999999994E-05</v>
      </c>
      <c r="R551" s="210">
        <f>Q551*H551</f>
        <v>0.0055999999999999991</v>
      </c>
      <c r="S551" s="210">
        <v>0</v>
      </c>
      <c r="T551" s="211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2" t="s">
        <v>582</v>
      </c>
      <c r="AT551" s="212" t="s">
        <v>137</v>
      </c>
      <c r="AU551" s="212" t="s">
        <v>143</v>
      </c>
      <c r="AY551" s="18" t="s">
        <v>134</v>
      </c>
      <c r="BE551" s="213">
        <f>IF(N551="základní",J551,0)</f>
        <v>0</v>
      </c>
      <c r="BF551" s="213">
        <f>IF(N551="snížená",J551,0)</f>
        <v>0</v>
      </c>
      <c r="BG551" s="213">
        <f>IF(N551="zákl. přenesená",J551,0)</f>
        <v>0</v>
      </c>
      <c r="BH551" s="213">
        <f>IF(N551="sníž. přenesená",J551,0)</f>
        <v>0</v>
      </c>
      <c r="BI551" s="213">
        <f>IF(N551="nulová",J551,0)</f>
        <v>0</v>
      </c>
      <c r="BJ551" s="18" t="s">
        <v>143</v>
      </c>
      <c r="BK551" s="213">
        <f>ROUND(I551*H551,2)</f>
        <v>0</v>
      </c>
      <c r="BL551" s="18" t="s">
        <v>582</v>
      </c>
      <c r="BM551" s="212" t="s">
        <v>948</v>
      </c>
    </row>
    <row r="552" s="2" customFormat="1">
      <c r="A552" s="39"/>
      <c r="B552" s="40"/>
      <c r="C552" s="41"/>
      <c r="D552" s="214" t="s">
        <v>145</v>
      </c>
      <c r="E552" s="41"/>
      <c r="F552" s="215" t="s">
        <v>947</v>
      </c>
      <c r="G552" s="41"/>
      <c r="H552" s="41"/>
      <c r="I552" s="216"/>
      <c r="J552" s="41"/>
      <c r="K552" s="41"/>
      <c r="L552" s="45"/>
      <c r="M552" s="217"/>
      <c r="N552" s="218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145</v>
      </c>
      <c r="AU552" s="18" t="s">
        <v>143</v>
      </c>
    </row>
    <row r="553" s="12" customFormat="1" ht="22.8" customHeight="1">
      <c r="A553" s="12"/>
      <c r="B553" s="185"/>
      <c r="C553" s="186"/>
      <c r="D553" s="187" t="s">
        <v>74</v>
      </c>
      <c r="E553" s="199" t="s">
        <v>949</v>
      </c>
      <c r="F553" s="199" t="s">
        <v>950</v>
      </c>
      <c r="G553" s="186"/>
      <c r="H553" s="186"/>
      <c r="I553" s="189"/>
      <c r="J553" s="200">
        <f>BK553</f>
        <v>0</v>
      </c>
      <c r="K553" s="186"/>
      <c r="L553" s="191"/>
      <c r="M553" s="192"/>
      <c r="N553" s="193"/>
      <c r="O553" s="193"/>
      <c r="P553" s="194">
        <f>SUM(P554:P593)</f>
        <v>0</v>
      </c>
      <c r="Q553" s="193"/>
      <c r="R553" s="194">
        <f>SUM(R554:R593)</f>
        <v>0.24220800000000001</v>
      </c>
      <c r="S553" s="193"/>
      <c r="T553" s="195">
        <f>SUM(T554:T593)</f>
        <v>0.68420000000000003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196" t="s">
        <v>143</v>
      </c>
      <c r="AT553" s="197" t="s">
        <v>74</v>
      </c>
      <c r="AU553" s="197" t="s">
        <v>83</v>
      </c>
      <c r="AY553" s="196" t="s">
        <v>134</v>
      </c>
      <c r="BK553" s="198">
        <f>SUM(BK554:BK593)</f>
        <v>0</v>
      </c>
    </row>
    <row r="554" s="2" customFormat="1" ht="16.5" customHeight="1">
      <c r="A554" s="39"/>
      <c r="B554" s="40"/>
      <c r="C554" s="201" t="s">
        <v>951</v>
      </c>
      <c r="D554" s="201" t="s">
        <v>137</v>
      </c>
      <c r="E554" s="202" t="s">
        <v>952</v>
      </c>
      <c r="F554" s="203" t="s">
        <v>953</v>
      </c>
      <c r="G554" s="204" t="s">
        <v>140</v>
      </c>
      <c r="H554" s="205">
        <v>10</v>
      </c>
      <c r="I554" s="206"/>
      <c r="J554" s="207">
        <f>ROUND(I554*H554,2)</f>
        <v>0</v>
      </c>
      <c r="K554" s="203" t="s">
        <v>141</v>
      </c>
      <c r="L554" s="45"/>
      <c r="M554" s="208" t="s">
        <v>19</v>
      </c>
      <c r="N554" s="209" t="s">
        <v>47</v>
      </c>
      <c r="O554" s="85"/>
      <c r="P554" s="210">
        <f>O554*H554</f>
        <v>0</v>
      </c>
      <c r="Q554" s="210">
        <v>0</v>
      </c>
      <c r="R554" s="210">
        <f>Q554*H554</f>
        <v>0</v>
      </c>
      <c r="S554" s="210">
        <v>0.002</v>
      </c>
      <c r="T554" s="211">
        <f>S554*H554</f>
        <v>0.02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12" t="s">
        <v>259</v>
      </c>
      <c r="AT554" s="212" t="s">
        <v>137</v>
      </c>
      <c r="AU554" s="212" t="s">
        <v>143</v>
      </c>
      <c r="AY554" s="18" t="s">
        <v>134</v>
      </c>
      <c r="BE554" s="213">
        <f>IF(N554="základní",J554,0)</f>
        <v>0</v>
      </c>
      <c r="BF554" s="213">
        <f>IF(N554="snížená",J554,0)</f>
        <v>0</v>
      </c>
      <c r="BG554" s="213">
        <f>IF(N554="zákl. přenesená",J554,0)</f>
        <v>0</v>
      </c>
      <c r="BH554" s="213">
        <f>IF(N554="sníž. přenesená",J554,0)</f>
        <v>0</v>
      </c>
      <c r="BI554" s="213">
        <f>IF(N554="nulová",J554,0)</f>
        <v>0</v>
      </c>
      <c r="BJ554" s="18" t="s">
        <v>143</v>
      </c>
      <c r="BK554" s="213">
        <f>ROUND(I554*H554,2)</f>
        <v>0</v>
      </c>
      <c r="BL554" s="18" t="s">
        <v>259</v>
      </c>
      <c r="BM554" s="212" t="s">
        <v>954</v>
      </c>
    </row>
    <row r="555" s="2" customFormat="1">
      <c r="A555" s="39"/>
      <c r="B555" s="40"/>
      <c r="C555" s="41"/>
      <c r="D555" s="214" t="s">
        <v>145</v>
      </c>
      <c r="E555" s="41"/>
      <c r="F555" s="215" t="s">
        <v>955</v>
      </c>
      <c r="G555" s="41"/>
      <c r="H555" s="41"/>
      <c r="I555" s="216"/>
      <c r="J555" s="41"/>
      <c r="K555" s="41"/>
      <c r="L555" s="45"/>
      <c r="M555" s="217"/>
      <c r="N555" s="218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145</v>
      </c>
      <c r="AU555" s="18" t="s">
        <v>143</v>
      </c>
    </row>
    <row r="556" s="2" customFormat="1">
      <c r="A556" s="39"/>
      <c r="B556" s="40"/>
      <c r="C556" s="41"/>
      <c r="D556" s="219" t="s">
        <v>147</v>
      </c>
      <c r="E556" s="41"/>
      <c r="F556" s="220" t="s">
        <v>956</v>
      </c>
      <c r="G556" s="41"/>
      <c r="H556" s="41"/>
      <c r="I556" s="216"/>
      <c r="J556" s="41"/>
      <c r="K556" s="41"/>
      <c r="L556" s="45"/>
      <c r="M556" s="217"/>
      <c r="N556" s="218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147</v>
      </c>
      <c r="AU556" s="18" t="s">
        <v>143</v>
      </c>
    </row>
    <row r="557" s="2" customFormat="1" ht="16.5" customHeight="1">
      <c r="A557" s="39"/>
      <c r="B557" s="40"/>
      <c r="C557" s="201" t="s">
        <v>957</v>
      </c>
      <c r="D557" s="201" t="s">
        <v>137</v>
      </c>
      <c r="E557" s="202" t="s">
        <v>958</v>
      </c>
      <c r="F557" s="203" t="s">
        <v>959</v>
      </c>
      <c r="G557" s="204" t="s">
        <v>140</v>
      </c>
      <c r="H557" s="205">
        <v>5</v>
      </c>
      <c r="I557" s="206"/>
      <c r="J557" s="207">
        <f>ROUND(I557*H557,2)</f>
        <v>0</v>
      </c>
      <c r="K557" s="203" t="s">
        <v>141</v>
      </c>
      <c r="L557" s="45"/>
      <c r="M557" s="208" t="s">
        <v>19</v>
      </c>
      <c r="N557" s="209" t="s">
        <v>47</v>
      </c>
      <c r="O557" s="85"/>
      <c r="P557" s="210">
        <f>O557*H557</f>
        <v>0</v>
      </c>
      <c r="Q557" s="210">
        <v>0</v>
      </c>
      <c r="R557" s="210">
        <f>Q557*H557</f>
        <v>0</v>
      </c>
      <c r="S557" s="210">
        <v>0</v>
      </c>
      <c r="T557" s="211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12" t="s">
        <v>259</v>
      </c>
      <c r="AT557" s="212" t="s">
        <v>137</v>
      </c>
      <c r="AU557" s="212" t="s">
        <v>143</v>
      </c>
      <c r="AY557" s="18" t="s">
        <v>134</v>
      </c>
      <c r="BE557" s="213">
        <f>IF(N557="základní",J557,0)</f>
        <v>0</v>
      </c>
      <c r="BF557" s="213">
        <f>IF(N557="snížená",J557,0)</f>
        <v>0</v>
      </c>
      <c r="BG557" s="213">
        <f>IF(N557="zákl. přenesená",J557,0)</f>
        <v>0</v>
      </c>
      <c r="BH557" s="213">
        <f>IF(N557="sníž. přenesená",J557,0)</f>
        <v>0</v>
      </c>
      <c r="BI557" s="213">
        <f>IF(N557="nulová",J557,0)</f>
        <v>0</v>
      </c>
      <c r="BJ557" s="18" t="s">
        <v>143</v>
      </c>
      <c r="BK557" s="213">
        <f>ROUND(I557*H557,2)</f>
        <v>0</v>
      </c>
      <c r="BL557" s="18" t="s">
        <v>259</v>
      </c>
      <c r="BM557" s="212" t="s">
        <v>960</v>
      </c>
    </row>
    <row r="558" s="2" customFormat="1">
      <c r="A558" s="39"/>
      <c r="B558" s="40"/>
      <c r="C558" s="41"/>
      <c r="D558" s="214" t="s">
        <v>145</v>
      </c>
      <c r="E558" s="41"/>
      <c r="F558" s="215" t="s">
        <v>961</v>
      </c>
      <c r="G558" s="41"/>
      <c r="H558" s="41"/>
      <c r="I558" s="216"/>
      <c r="J558" s="41"/>
      <c r="K558" s="41"/>
      <c r="L558" s="45"/>
      <c r="M558" s="217"/>
      <c r="N558" s="218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145</v>
      </c>
      <c r="AU558" s="18" t="s">
        <v>143</v>
      </c>
    </row>
    <row r="559" s="2" customFormat="1">
      <c r="A559" s="39"/>
      <c r="B559" s="40"/>
      <c r="C559" s="41"/>
      <c r="D559" s="219" t="s">
        <v>147</v>
      </c>
      <c r="E559" s="41"/>
      <c r="F559" s="220" t="s">
        <v>962</v>
      </c>
      <c r="G559" s="41"/>
      <c r="H559" s="41"/>
      <c r="I559" s="216"/>
      <c r="J559" s="41"/>
      <c r="K559" s="41"/>
      <c r="L559" s="45"/>
      <c r="M559" s="217"/>
      <c r="N559" s="218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147</v>
      </c>
      <c r="AU559" s="18" t="s">
        <v>143</v>
      </c>
    </row>
    <row r="560" s="2" customFormat="1" ht="16.5" customHeight="1">
      <c r="A560" s="39"/>
      <c r="B560" s="40"/>
      <c r="C560" s="253" t="s">
        <v>963</v>
      </c>
      <c r="D560" s="253" t="s">
        <v>275</v>
      </c>
      <c r="E560" s="254" t="s">
        <v>964</v>
      </c>
      <c r="F560" s="255" t="s">
        <v>965</v>
      </c>
      <c r="G560" s="256" t="s">
        <v>140</v>
      </c>
      <c r="H560" s="257">
        <v>5</v>
      </c>
      <c r="I560" s="258"/>
      <c r="J560" s="259">
        <f>ROUND(I560*H560,2)</f>
        <v>0</v>
      </c>
      <c r="K560" s="255" t="s">
        <v>19</v>
      </c>
      <c r="L560" s="260"/>
      <c r="M560" s="261" t="s">
        <v>19</v>
      </c>
      <c r="N560" s="262" t="s">
        <v>47</v>
      </c>
      <c r="O560" s="85"/>
      <c r="P560" s="210">
        <f>O560*H560</f>
        <v>0</v>
      </c>
      <c r="Q560" s="210">
        <v>0.02</v>
      </c>
      <c r="R560" s="210">
        <f>Q560*H560</f>
        <v>0.10000000000000001</v>
      </c>
      <c r="S560" s="210">
        <v>0</v>
      </c>
      <c r="T560" s="211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2" t="s">
        <v>366</v>
      </c>
      <c r="AT560" s="212" t="s">
        <v>275</v>
      </c>
      <c r="AU560" s="212" t="s">
        <v>143</v>
      </c>
      <c r="AY560" s="18" t="s">
        <v>134</v>
      </c>
      <c r="BE560" s="213">
        <f>IF(N560="základní",J560,0)</f>
        <v>0</v>
      </c>
      <c r="BF560" s="213">
        <f>IF(N560="snížená",J560,0)</f>
        <v>0</v>
      </c>
      <c r="BG560" s="213">
        <f>IF(N560="zákl. přenesená",J560,0)</f>
        <v>0</v>
      </c>
      <c r="BH560" s="213">
        <f>IF(N560="sníž. přenesená",J560,0)</f>
        <v>0</v>
      </c>
      <c r="BI560" s="213">
        <f>IF(N560="nulová",J560,0)</f>
        <v>0</v>
      </c>
      <c r="BJ560" s="18" t="s">
        <v>143</v>
      </c>
      <c r="BK560" s="213">
        <f>ROUND(I560*H560,2)</f>
        <v>0</v>
      </c>
      <c r="BL560" s="18" t="s">
        <v>259</v>
      </c>
      <c r="BM560" s="212" t="s">
        <v>966</v>
      </c>
    </row>
    <row r="561" s="2" customFormat="1">
      <c r="A561" s="39"/>
      <c r="B561" s="40"/>
      <c r="C561" s="41"/>
      <c r="D561" s="214" t="s">
        <v>145</v>
      </c>
      <c r="E561" s="41"/>
      <c r="F561" s="215" t="s">
        <v>965</v>
      </c>
      <c r="G561" s="41"/>
      <c r="H561" s="41"/>
      <c r="I561" s="216"/>
      <c r="J561" s="41"/>
      <c r="K561" s="41"/>
      <c r="L561" s="45"/>
      <c r="M561" s="217"/>
      <c r="N561" s="218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145</v>
      </c>
      <c r="AU561" s="18" t="s">
        <v>143</v>
      </c>
    </row>
    <row r="562" s="2" customFormat="1" ht="16.5" customHeight="1">
      <c r="A562" s="39"/>
      <c r="B562" s="40"/>
      <c r="C562" s="201" t="s">
        <v>967</v>
      </c>
      <c r="D562" s="201" t="s">
        <v>137</v>
      </c>
      <c r="E562" s="202" t="s">
        <v>968</v>
      </c>
      <c r="F562" s="203" t="s">
        <v>969</v>
      </c>
      <c r="G562" s="204" t="s">
        <v>140</v>
      </c>
      <c r="H562" s="205">
        <v>10</v>
      </c>
      <c r="I562" s="206"/>
      <c r="J562" s="207">
        <f>ROUND(I562*H562,2)</f>
        <v>0</v>
      </c>
      <c r="K562" s="203" t="s">
        <v>19</v>
      </c>
      <c r="L562" s="45"/>
      <c r="M562" s="208" t="s">
        <v>19</v>
      </c>
      <c r="N562" s="209" t="s">
        <v>47</v>
      </c>
      <c r="O562" s="85"/>
      <c r="P562" s="210">
        <f>O562*H562</f>
        <v>0</v>
      </c>
      <c r="Q562" s="210">
        <v>0</v>
      </c>
      <c r="R562" s="210">
        <f>Q562*H562</f>
        <v>0</v>
      </c>
      <c r="S562" s="210">
        <v>0</v>
      </c>
      <c r="T562" s="211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2" t="s">
        <v>259</v>
      </c>
      <c r="AT562" s="212" t="s">
        <v>137</v>
      </c>
      <c r="AU562" s="212" t="s">
        <v>143</v>
      </c>
      <c r="AY562" s="18" t="s">
        <v>134</v>
      </c>
      <c r="BE562" s="213">
        <f>IF(N562="základní",J562,0)</f>
        <v>0</v>
      </c>
      <c r="BF562" s="213">
        <f>IF(N562="snížená",J562,0)</f>
        <v>0</v>
      </c>
      <c r="BG562" s="213">
        <f>IF(N562="zákl. přenesená",J562,0)</f>
        <v>0</v>
      </c>
      <c r="BH562" s="213">
        <f>IF(N562="sníž. přenesená",J562,0)</f>
        <v>0</v>
      </c>
      <c r="BI562" s="213">
        <f>IF(N562="nulová",J562,0)</f>
        <v>0</v>
      </c>
      <c r="BJ562" s="18" t="s">
        <v>143</v>
      </c>
      <c r="BK562" s="213">
        <f>ROUND(I562*H562,2)</f>
        <v>0</v>
      </c>
      <c r="BL562" s="18" t="s">
        <v>259</v>
      </c>
      <c r="BM562" s="212" t="s">
        <v>970</v>
      </c>
    </row>
    <row r="563" s="2" customFormat="1">
      <c r="A563" s="39"/>
      <c r="B563" s="40"/>
      <c r="C563" s="41"/>
      <c r="D563" s="214" t="s">
        <v>145</v>
      </c>
      <c r="E563" s="41"/>
      <c r="F563" s="215" t="s">
        <v>969</v>
      </c>
      <c r="G563" s="41"/>
      <c r="H563" s="41"/>
      <c r="I563" s="216"/>
      <c r="J563" s="41"/>
      <c r="K563" s="41"/>
      <c r="L563" s="45"/>
      <c r="M563" s="217"/>
      <c r="N563" s="218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145</v>
      </c>
      <c r="AU563" s="18" t="s">
        <v>143</v>
      </c>
    </row>
    <row r="564" s="2" customFormat="1" ht="16.5" customHeight="1">
      <c r="A564" s="39"/>
      <c r="B564" s="40"/>
      <c r="C564" s="201" t="s">
        <v>971</v>
      </c>
      <c r="D564" s="201" t="s">
        <v>137</v>
      </c>
      <c r="E564" s="202" t="s">
        <v>972</v>
      </c>
      <c r="F564" s="203" t="s">
        <v>973</v>
      </c>
      <c r="G564" s="204" t="s">
        <v>140</v>
      </c>
      <c r="H564" s="205">
        <v>5</v>
      </c>
      <c r="I564" s="206"/>
      <c r="J564" s="207">
        <f>ROUND(I564*H564,2)</f>
        <v>0</v>
      </c>
      <c r="K564" s="203" t="s">
        <v>19</v>
      </c>
      <c r="L564" s="45"/>
      <c r="M564" s="208" t="s">
        <v>19</v>
      </c>
      <c r="N564" s="209" t="s">
        <v>47</v>
      </c>
      <c r="O564" s="85"/>
      <c r="P564" s="210">
        <f>O564*H564</f>
        <v>0</v>
      </c>
      <c r="Q564" s="210">
        <v>0</v>
      </c>
      <c r="R564" s="210">
        <f>Q564*H564</f>
        <v>0</v>
      </c>
      <c r="S564" s="210">
        <v>0</v>
      </c>
      <c r="T564" s="211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2" t="s">
        <v>259</v>
      </c>
      <c r="AT564" s="212" t="s">
        <v>137</v>
      </c>
      <c r="AU564" s="212" t="s">
        <v>143</v>
      </c>
      <c r="AY564" s="18" t="s">
        <v>134</v>
      </c>
      <c r="BE564" s="213">
        <f>IF(N564="základní",J564,0)</f>
        <v>0</v>
      </c>
      <c r="BF564" s="213">
        <f>IF(N564="snížená",J564,0)</f>
        <v>0</v>
      </c>
      <c r="BG564" s="213">
        <f>IF(N564="zákl. přenesená",J564,0)</f>
        <v>0</v>
      </c>
      <c r="BH564" s="213">
        <f>IF(N564="sníž. přenesená",J564,0)</f>
        <v>0</v>
      </c>
      <c r="BI564" s="213">
        <f>IF(N564="nulová",J564,0)</f>
        <v>0</v>
      </c>
      <c r="BJ564" s="18" t="s">
        <v>143</v>
      </c>
      <c r="BK564" s="213">
        <f>ROUND(I564*H564,2)</f>
        <v>0</v>
      </c>
      <c r="BL564" s="18" t="s">
        <v>259</v>
      </c>
      <c r="BM564" s="212" t="s">
        <v>974</v>
      </c>
    </row>
    <row r="565" s="2" customFormat="1">
      <c r="A565" s="39"/>
      <c r="B565" s="40"/>
      <c r="C565" s="41"/>
      <c r="D565" s="214" t="s">
        <v>145</v>
      </c>
      <c r="E565" s="41"/>
      <c r="F565" s="215" t="s">
        <v>973</v>
      </c>
      <c r="G565" s="41"/>
      <c r="H565" s="41"/>
      <c r="I565" s="216"/>
      <c r="J565" s="41"/>
      <c r="K565" s="41"/>
      <c r="L565" s="45"/>
      <c r="M565" s="217"/>
      <c r="N565" s="218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145</v>
      </c>
      <c r="AU565" s="18" t="s">
        <v>143</v>
      </c>
    </row>
    <row r="566" s="2" customFormat="1" ht="16.5" customHeight="1">
      <c r="A566" s="39"/>
      <c r="B566" s="40"/>
      <c r="C566" s="201" t="s">
        <v>975</v>
      </c>
      <c r="D566" s="201" t="s">
        <v>137</v>
      </c>
      <c r="E566" s="202" t="s">
        <v>976</v>
      </c>
      <c r="F566" s="203" t="s">
        <v>977</v>
      </c>
      <c r="G566" s="204" t="s">
        <v>140</v>
      </c>
      <c r="H566" s="205">
        <v>10</v>
      </c>
      <c r="I566" s="206"/>
      <c r="J566" s="207">
        <f>ROUND(I566*H566,2)</f>
        <v>0</v>
      </c>
      <c r="K566" s="203" t="s">
        <v>19</v>
      </c>
      <c r="L566" s="45"/>
      <c r="M566" s="208" t="s">
        <v>19</v>
      </c>
      <c r="N566" s="209" t="s">
        <v>47</v>
      </c>
      <c r="O566" s="85"/>
      <c r="P566" s="210">
        <f>O566*H566</f>
        <v>0</v>
      </c>
      <c r="Q566" s="210">
        <v>0</v>
      </c>
      <c r="R566" s="210">
        <f>Q566*H566</f>
        <v>0</v>
      </c>
      <c r="S566" s="210">
        <v>0</v>
      </c>
      <c r="T566" s="211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2" t="s">
        <v>259</v>
      </c>
      <c r="AT566" s="212" t="s">
        <v>137</v>
      </c>
      <c r="AU566" s="212" t="s">
        <v>143</v>
      </c>
      <c r="AY566" s="18" t="s">
        <v>134</v>
      </c>
      <c r="BE566" s="213">
        <f>IF(N566="základní",J566,0)</f>
        <v>0</v>
      </c>
      <c r="BF566" s="213">
        <f>IF(N566="snížená",J566,0)</f>
        <v>0</v>
      </c>
      <c r="BG566" s="213">
        <f>IF(N566="zákl. přenesená",J566,0)</f>
        <v>0</v>
      </c>
      <c r="BH566" s="213">
        <f>IF(N566="sníž. přenesená",J566,0)</f>
        <v>0</v>
      </c>
      <c r="BI566" s="213">
        <f>IF(N566="nulová",J566,0)</f>
        <v>0</v>
      </c>
      <c r="BJ566" s="18" t="s">
        <v>143</v>
      </c>
      <c r="BK566" s="213">
        <f>ROUND(I566*H566,2)</f>
        <v>0</v>
      </c>
      <c r="BL566" s="18" t="s">
        <v>259</v>
      </c>
      <c r="BM566" s="212" t="s">
        <v>978</v>
      </c>
    </row>
    <row r="567" s="2" customFormat="1">
      <c r="A567" s="39"/>
      <c r="B567" s="40"/>
      <c r="C567" s="41"/>
      <c r="D567" s="214" t="s">
        <v>145</v>
      </c>
      <c r="E567" s="41"/>
      <c r="F567" s="215" t="s">
        <v>977</v>
      </c>
      <c r="G567" s="41"/>
      <c r="H567" s="41"/>
      <c r="I567" s="216"/>
      <c r="J567" s="41"/>
      <c r="K567" s="41"/>
      <c r="L567" s="45"/>
      <c r="M567" s="217"/>
      <c r="N567" s="218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145</v>
      </c>
      <c r="AU567" s="18" t="s">
        <v>143</v>
      </c>
    </row>
    <row r="568" s="2" customFormat="1" ht="16.5" customHeight="1">
      <c r="A568" s="39"/>
      <c r="B568" s="40"/>
      <c r="C568" s="201" t="s">
        <v>979</v>
      </c>
      <c r="D568" s="201" t="s">
        <v>137</v>
      </c>
      <c r="E568" s="202" t="s">
        <v>980</v>
      </c>
      <c r="F568" s="203" t="s">
        <v>981</v>
      </c>
      <c r="G568" s="204" t="s">
        <v>140</v>
      </c>
      <c r="H568" s="205">
        <v>1</v>
      </c>
      <c r="I568" s="206"/>
      <c r="J568" s="207">
        <f>ROUND(I568*H568,2)</f>
        <v>0</v>
      </c>
      <c r="K568" s="203" t="s">
        <v>19</v>
      </c>
      <c r="L568" s="45"/>
      <c r="M568" s="208" t="s">
        <v>19</v>
      </c>
      <c r="N568" s="209" t="s">
        <v>47</v>
      </c>
      <c r="O568" s="85"/>
      <c r="P568" s="210">
        <f>O568*H568</f>
        <v>0</v>
      </c>
      <c r="Q568" s="210">
        <v>0</v>
      </c>
      <c r="R568" s="210">
        <f>Q568*H568</f>
        <v>0</v>
      </c>
      <c r="S568" s="210">
        <v>0</v>
      </c>
      <c r="T568" s="211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12" t="s">
        <v>259</v>
      </c>
      <c r="AT568" s="212" t="s">
        <v>137</v>
      </c>
      <c r="AU568" s="212" t="s">
        <v>143</v>
      </c>
      <c r="AY568" s="18" t="s">
        <v>134</v>
      </c>
      <c r="BE568" s="213">
        <f>IF(N568="základní",J568,0)</f>
        <v>0</v>
      </c>
      <c r="BF568" s="213">
        <f>IF(N568="snížená",J568,0)</f>
        <v>0</v>
      </c>
      <c r="BG568" s="213">
        <f>IF(N568="zákl. přenesená",J568,0)</f>
        <v>0</v>
      </c>
      <c r="BH568" s="213">
        <f>IF(N568="sníž. přenesená",J568,0)</f>
        <v>0</v>
      </c>
      <c r="BI568" s="213">
        <f>IF(N568="nulová",J568,0)</f>
        <v>0</v>
      </c>
      <c r="BJ568" s="18" t="s">
        <v>143</v>
      </c>
      <c r="BK568" s="213">
        <f>ROUND(I568*H568,2)</f>
        <v>0</v>
      </c>
      <c r="BL568" s="18" t="s">
        <v>259</v>
      </c>
      <c r="BM568" s="212" t="s">
        <v>982</v>
      </c>
    </row>
    <row r="569" s="2" customFormat="1">
      <c r="A569" s="39"/>
      <c r="B569" s="40"/>
      <c r="C569" s="41"/>
      <c r="D569" s="214" t="s">
        <v>145</v>
      </c>
      <c r="E569" s="41"/>
      <c r="F569" s="215" t="s">
        <v>981</v>
      </c>
      <c r="G569" s="41"/>
      <c r="H569" s="41"/>
      <c r="I569" s="216"/>
      <c r="J569" s="41"/>
      <c r="K569" s="41"/>
      <c r="L569" s="45"/>
      <c r="M569" s="217"/>
      <c r="N569" s="218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145</v>
      </c>
      <c r="AU569" s="18" t="s">
        <v>143</v>
      </c>
    </row>
    <row r="570" s="2" customFormat="1" ht="16.5" customHeight="1">
      <c r="A570" s="39"/>
      <c r="B570" s="40"/>
      <c r="C570" s="201" t="s">
        <v>983</v>
      </c>
      <c r="D570" s="201" t="s">
        <v>137</v>
      </c>
      <c r="E570" s="202" t="s">
        <v>984</v>
      </c>
      <c r="F570" s="203" t="s">
        <v>985</v>
      </c>
      <c r="G570" s="204" t="s">
        <v>140</v>
      </c>
      <c r="H570" s="205">
        <v>5</v>
      </c>
      <c r="I570" s="206"/>
      <c r="J570" s="207">
        <f>ROUND(I570*H570,2)</f>
        <v>0</v>
      </c>
      <c r="K570" s="203" t="s">
        <v>19</v>
      </c>
      <c r="L570" s="45"/>
      <c r="M570" s="208" t="s">
        <v>19</v>
      </c>
      <c r="N570" s="209" t="s">
        <v>47</v>
      </c>
      <c r="O570" s="85"/>
      <c r="P570" s="210">
        <f>O570*H570</f>
        <v>0</v>
      </c>
      <c r="Q570" s="210">
        <v>0</v>
      </c>
      <c r="R570" s="210">
        <f>Q570*H570</f>
        <v>0</v>
      </c>
      <c r="S570" s="210">
        <v>0</v>
      </c>
      <c r="T570" s="211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12" t="s">
        <v>259</v>
      </c>
      <c r="AT570" s="212" t="s">
        <v>137</v>
      </c>
      <c r="AU570" s="212" t="s">
        <v>143</v>
      </c>
      <c r="AY570" s="18" t="s">
        <v>134</v>
      </c>
      <c r="BE570" s="213">
        <f>IF(N570="základní",J570,0)</f>
        <v>0</v>
      </c>
      <c r="BF570" s="213">
        <f>IF(N570="snížená",J570,0)</f>
        <v>0</v>
      </c>
      <c r="BG570" s="213">
        <f>IF(N570="zákl. přenesená",J570,0)</f>
        <v>0</v>
      </c>
      <c r="BH570" s="213">
        <f>IF(N570="sníž. přenesená",J570,0)</f>
        <v>0</v>
      </c>
      <c r="BI570" s="213">
        <f>IF(N570="nulová",J570,0)</f>
        <v>0</v>
      </c>
      <c r="BJ570" s="18" t="s">
        <v>143</v>
      </c>
      <c r="BK570" s="213">
        <f>ROUND(I570*H570,2)</f>
        <v>0</v>
      </c>
      <c r="BL570" s="18" t="s">
        <v>259</v>
      </c>
      <c r="BM570" s="212" t="s">
        <v>986</v>
      </c>
    </row>
    <row r="571" s="2" customFormat="1">
      <c r="A571" s="39"/>
      <c r="B571" s="40"/>
      <c r="C571" s="41"/>
      <c r="D571" s="214" t="s">
        <v>145</v>
      </c>
      <c r="E571" s="41"/>
      <c r="F571" s="215" t="s">
        <v>985</v>
      </c>
      <c r="G571" s="41"/>
      <c r="H571" s="41"/>
      <c r="I571" s="216"/>
      <c r="J571" s="41"/>
      <c r="K571" s="41"/>
      <c r="L571" s="45"/>
      <c r="M571" s="217"/>
      <c r="N571" s="218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145</v>
      </c>
      <c r="AU571" s="18" t="s">
        <v>143</v>
      </c>
    </row>
    <row r="572" s="2" customFormat="1" ht="16.5" customHeight="1">
      <c r="A572" s="39"/>
      <c r="B572" s="40"/>
      <c r="C572" s="201" t="s">
        <v>987</v>
      </c>
      <c r="D572" s="201" t="s">
        <v>137</v>
      </c>
      <c r="E572" s="202" t="s">
        <v>988</v>
      </c>
      <c r="F572" s="203" t="s">
        <v>989</v>
      </c>
      <c r="G572" s="204" t="s">
        <v>140</v>
      </c>
      <c r="H572" s="205">
        <v>5</v>
      </c>
      <c r="I572" s="206"/>
      <c r="J572" s="207">
        <f>ROUND(I572*H572,2)</f>
        <v>0</v>
      </c>
      <c r="K572" s="203" t="s">
        <v>19</v>
      </c>
      <c r="L572" s="45"/>
      <c r="M572" s="208" t="s">
        <v>19</v>
      </c>
      <c r="N572" s="209" t="s">
        <v>47</v>
      </c>
      <c r="O572" s="85"/>
      <c r="P572" s="210">
        <f>O572*H572</f>
        <v>0</v>
      </c>
      <c r="Q572" s="210">
        <v>0</v>
      </c>
      <c r="R572" s="210">
        <f>Q572*H572</f>
        <v>0</v>
      </c>
      <c r="S572" s="210">
        <v>0</v>
      </c>
      <c r="T572" s="211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12" t="s">
        <v>259</v>
      </c>
      <c r="AT572" s="212" t="s">
        <v>137</v>
      </c>
      <c r="AU572" s="212" t="s">
        <v>143</v>
      </c>
      <c r="AY572" s="18" t="s">
        <v>134</v>
      </c>
      <c r="BE572" s="213">
        <f>IF(N572="základní",J572,0)</f>
        <v>0</v>
      </c>
      <c r="BF572" s="213">
        <f>IF(N572="snížená",J572,0)</f>
        <v>0</v>
      </c>
      <c r="BG572" s="213">
        <f>IF(N572="zákl. přenesená",J572,0)</f>
        <v>0</v>
      </c>
      <c r="BH572" s="213">
        <f>IF(N572="sníž. přenesená",J572,0)</f>
        <v>0</v>
      </c>
      <c r="BI572" s="213">
        <f>IF(N572="nulová",J572,0)</f>
        <v>0</v>
      </c>
      <c r="BJ572" s="18" t="s">
        <v>143</v>
      </c>
      <c r="BK572" s="213">
        <f>ROUND(I572*H572,2)</f>
        <v>0</v>
      </c>
      <c r="BL572" s="18" t="s">
        <v>259</v>
      </c>
      <c r="BM572" s="212" t="s">
        <v>990</v>
      </c>
    </row>
    <row r="573" s="2" customFormat="1">
      <c r="A573" s="39"/>
      <c r="B573" s="40"/>
      <c r="C573" s="41"/>
      <c r="D573" s="214" t="s">
        <v>145</v>
      </c>
      <c r="E573" s="41"/>
      <c r="F573" s="215" t="s">
        <v>989</v>
      </c>
      <c r="G573" s="41"/>
      <c r="H573" s="41"/>
      <c r="I573" s="216"/>
      <c r="J573" s="41"/>
      <c r="K573" s="41"/>
      <c r="L573" s="45"/>
      <c r="M573" s="217"/>
      <c r="N573" s="218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145</v>
      </c>
      <c r="AU573" s="18" t="s">
        <v>143</v>
      </c>
    </row>
    <row r="574" s="2" customFormat="1" ht="16.5" customHeight="1">
      <c r="A574" s="39"/>
      <c r="B574" s="40"/>
      <c r="C574" s="201" t="s">
        <v>991</v>
      </c>
      <c r="D574" s="201" t="s">
        <v>137</v>
      </c>
      <c r="E574" s="202" t="s">
        <v>992</v>
      </c>
      <c r="F574" s="203" t="s">
        <v>993</v>
      </c>
      <c r="G574" s="204" t="s">
        <v>140</v>
      </c>
      <c r="H574" s="205">
        <v>1</v>
      </c>
      <c r="I574" s="206"/>
      <c r="J574" s="207">
        <f>ROUND(I574*H574,2)</f>
        <v>0</v>
      </c>
      <c r="K574" s="203" t="s">
        <v>19</v>
      </c>
      <c r="L574" s="45"/>
      <c r="M574" s="208" t="s">
        <v>19</v>
      </c>
      <c r="N574" s="209" t="s">
        <v>47</v>
      </c>
      <c r="O574" s="85"/>
      <c r="P574" s="210">
        <f>O574*H574</f>
        <v>0</v>
      </c>
      <c r="Q574" s="210">
        <v>0</v>
      </c>
      <c r="R574" s="210">
        <f>Q574*H574</f>
        <v>0</v>
      </c>
      <c r="S574" s="210">
        <v>0</v>
      </c>
      <c r="T574" s="211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12" t="s">
        <v>259</v>
      </c>
      <c r="AT574" s="212" t="s">
        <v>137</v>
      </c>
      <c r="AU574" s="212" t="s">
        <v>143</v>
      </c>
      <c r="AY574" s="18" t="s">
        <v>134</v>
      </c>
      <c r="BE574" s="213">
        <f>IF(N574="základní",J574,0)</f>
        <v>0</v>
      </c>
      <c r="BF574" s="213">
        <f>IF(N574="snížená",J574,0)</f>
        <v>0</v>
      </c>
      <c r="BG574" s="213">
        <f>IF(N574="zákl. přenesená",J574,0)</f>
        <v>0</v>
      </c>
      <c r="BH574" s="213">
        <f>IF(N574="sníž. přenesená",J574,0)</f>
        <v>0</v>
      </c>
      <c r="BI574" s="213">
        <f>IF(N574="nulová",J574,0)</f>
        <v>0</v>
      </c>
      <c r="BJ574" s="18" t="s">
        <v>143</v>
      </c>
      <c r="BK574" s="213">
        <f>ROUND(I574*H574,2)</f>
        <v>0</v>
      </c>
      <c r="BL574" s="18" t="s">
        <v>259</v>
      </c>
      <c r="BM574" s="212" t="s">
        <v>994</v>
      </c>
    </row>
    <row r="575" s="2" customFormat="1">
      <c r="A575" s="39"/>
      <c r="B575" s="40"/>
      <c r="C575" s="41"/>
      <c r="D575" s="214" t="s">
        <v>145</v>
      </c>
      <c r="E575" s="41"/>
      <c r="F575" s="215" t="s">
        <v>993</v>
      </c>
      <c r="G575" s="41"/>
      <c r="H575" s="41"/>
      <c r="I575" s="216"/>
      <c r="J575" s="41"/>
      <c r="K575" s="41"/>
      <c r="L575" s="45"/>
      <c r="M575" s="217"/>
      <c r="N575" s="218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145</v>
      </c>
      <c r="AU575" s="18" t="s">
        <v>143</v>
      </c>
    </row>
    <row r="576" s="2" customFormat="1" ht="21.75" customHeight="1">
      <c r="A576" s="39"/>
      <c r="B576" s="40"/>
      <c r="C576" s="201" t="s">
        <v>995</v>
      </c>
      <c r="D576" s="201" t="s">
        <v>137</v>
      </c>
      <c r="E576" s="202" t="s">
        <v>996</v>
      </c>
      <c r="F576" s="203" t="s">
        <v>997</v>
      </c>
      <c r="G576" s="204" t="s">
        <v>202</v>
      </c>
      <c r="H576" s="205">
        <v>8</v>
      </c>
      <c r="I576" s="206"/>
      <c r="J576" s="207">
        <f>ROUND(I576*H576,2)</f>
        <v>0</v>
      </c>
      <c r="K576" s="203" t="s">
        <v>141</v>
      </c>
      <c r="L576" s="45"/>
      <c r="M576" s="208" t="s">
        <v>19</v>
      </c>
      <c r="N576" s="209" t="s">
        <v>47</v>
      </c>
      <c r="O576" s="85"/>
      <c r="P576" s="210">
        <f>O576*H576</f>
        <v>0</v>
      </c>
      <c r="Q576" s="210">
        <v>0.001665</v>
      </c>
      <c r="R576" s="210">
        <f>Q576*H576</f>
        <v>0.01332</v>
      </c>
      <c r="S576" s="210">
        <v>0</v>
      </c>
      <c r="T576" s="211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12" t="s">
        <v>142</v>
      </c>
      <c r="AT576" s="212" t="s">
        <v>137</v>
      </c>
      <c r="AU576" s="212" t="s">
        <v>143</v>
      </c>
      <c r="AY576" s="18" t="s">
        <v>134</v>
      </c>
      <c r="BE576" s="213">
        <f>IF(N576="základní",J576,0)</f>
        <v>0</v>
      </c>
      <c r="BF576" s="213">
        <f>IF(N576="snížená",J576,0)</f>
        <v>0</v>
      </c>
      <c r="BG576" s="213">
        <f>IF(N576="zákl. přenesená",J576,0)</f>
        <v>0</v>
      </c>
      <c r="BH576" s="213">
        <f>IF(N576="sníž. přenesená",J576,0)</f>
        <v>0</v>
      </c>
      <c r="BI576" s="213">
        <f>IF(N576="nulová",J576,0)</f>
        <v>0</v>
      </c>
      <c r="BJ576" s="18" t="s">
        <v>143</v>
      </c>
      <c r="BK576" s="213">
        <f>ROUND(I576*H576,2)</f>
        <v>0</v>
      </c>
      <c r="BL576" s="18" t="s">
        <v>142</v>
      </c>
      <c r="BM576" s="212" t="s">
        <v>998</v>
      </c>
    </row>
    <row r="577" s="2" customFormat="1">
      <c r="A577" s="39"/>
      <c r="B577" s="40"/>
      <c r="C577" s="41"/>
      <c r="D577" s="214" t="s">
        <v>145</v>
      </c>
      <c r="E577" s="41"/>
      <c r="F577" s="215" t="s">
        <v>999</v>
      </c>
      <c r="G577" s="41"/>
      <c r="H577" s="41"/>
      <c r="I577" s="216"/>
      <c r="J577" s="41"/>
      <c r="K577" s="41"/>
      <c r="L577" s="45"/>
      <c r="M577" s="217"/>
      <c r="N577" s="218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145</v>
      </c>
      <c r="AU577" s="18" t="s">
        <v>143</v>
      </c>
    </row>
    <row r="578" s="2" customFormat="1">
      <c r="A578" s="39"/>
      <c r="B578" s="40"/>
      <c r="C578" s="41"/>
      <c r="D578" s="219" t="s">
        <v>147</v>
      </c>
      <c r="E578" s="41"/>
      <c r="F578" s="220" t="s">
        <v>1000</v>
      </c>
      <c r="G578" s="41"/>
      <c r="H578" s="41"/>
      <c r="I578" s="216"/>
      <c r="J578" s="41"/>
      <c r="K578" s="41"/>
      <c r="L578" s="45"/>
      <c r="M578" s="217"/>
      <c r="N578" s="218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147</v>
      </c>
      <c r="AU578" s="18" t="s">
        <v>143</v>
      </c>
    </row>
    <row r="579" s="2" customFormat="1" ht="24.15" customHeight="1">
      <c r="A579" s="39"/>
      <c r="B579" s="40"/>
      <c r="C579" s="201" t="s">
        <v>1001</v>
      </c>
      <c r="D579" s="201" t="s">
        <v>137</v>
      </c>
      <c r="E579" s="202" t="s">
        <v>1002</v>
      </c>
      <c r="F579" s="203" t="s">
        <v>1003</v>
      </c>
      <c r="G579" s="204" t="s">
        <v>202</v>
      </c>
      <c r="H579" s="205">
        <v>16</v>
      </c>
      <c r="I579" s="206"/>
      <c r="J579" s="207">
        <f>ROUND(I579*H579,2)</f>
        <v>0</v>
      </c>
      <c r="K579" s="203" t="s">
        <v>141</v>
      </c>
      <c r="L579" s="45"/>
      <c r="M579" s="208" t="s">
        <v>19</v>
      </c>
      <c r="N579" s="209" t="s">
        <v>47</v>
      </c>
      <c r="O579" s="85"/>
      <c r="P579" s="210">
        <f>O579*H579</f>
        <v>0</v>
      </c>
      <c r="Q579" s="210">
        <v>0.0034429999999999999</v>
      </c>
      <c r="R579" s="210">
        <f>Q579*H579</f>
        <v>0.055087999999999998</v>
      </c>
      <c r="S579" s="210">
        <v>0</v>
      </c>
      <c r="T579" s="211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12" t="s">
        <v>259</v>
      </c>
      <c r="AT579" s="212" t="s">
        <v>137</v>
      </c>
      <c r="AU579" s="212" t="s">
        <v>143</v>
      </c>
      <c r="AY579" s="18" t="s">
        <v>134</v>
      </c>
      <c r="BE579" s="213">
        <f>IF(N579="základní",J579,0)</f>
        <v>0</v>
      </c>
      <c r="BF579" s="213">
        <f>IF(N579="snížená",J579,0)</f>
        <v>0</v>
      </c>
      <c r="BG579" s="213">
        <f>IF(N579="zákl. přenesená",J579,0)</f>
        <v>0</v>
      </c>
      <c r="BH579" s="213">
        <f>IF(N579="sníž. přenesená",J579,0)</f>
        <v>0</v>
      </c>
      <c r="BI579" s="213">
        <f>IF(N579="nulová",J579,0)</f>
        <v>0</v>
      </c>
      <c r="BJ579" s="18" t="s">
        <v>143</v>
      </c>
      <c r="BK579" s="213">
        <f>ROUND(I579*H579,2)</f>
        <v>0</v>
      </c>
      <c r="BL579" s="18" t="s">
        <v>259</v>
      </c>
      <c r="BM579" s="212" t="s">
        <v>1004</v>
      </c>
    </row>
    <row r="580" s="2" customFormat="1">
      <c r="A580" s="39"/>
      <c r="B580" s="40"/>
      <c r="C580" s="41"/>
      <c r="D580" s="214" t="s">
        <v>145</v>
      </c>
      <c r="E580" s="41"/>
      <c r="F580" s="215" t="s">
        <v>1005</v>
      </c>
      <c r="G580" s="41"/>
      <c r="H580" s="41"/>
      <c r="I580" s="216"/>
      <c r="J580" s="41"/>
      <c r="K580" s="41"/>
      <c r="L580" s="45"/>
      <c r="M580" s="217"/>
      <c r="N580" s="218"/>
      <c r="O580" s="85"/>
      <c r="P580" s="85"/>
      <c r="Q580" s="85"/>
      <c r="R580" s="85"/>
      <c r="S580" s="85"/>
      <c r="T580" s="86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145</v>
      </c>
      <c r="AU580" s="18" t="s">
        <v>143</v>
      </c>
    </row>
    <row r="581" s="2" customFormat="1">
      <c r="A581" s="39"/>
      <c r="B581" s="40"/>
      <c r="C581" s="41"/>
      <c r="D581" s="219" t="s">
        <v>147</v>
      </c>
      <c r="E581" s="41"/>
      <c r="F581" s="220" t="s">
        <v>1006</v>
      </c>
      <c r="G581" s="41"/>
      <c r="H581" s="41"/>
      <c r="I581" s="216"/>
      <c r="J581" s="41"/>
      <c r="K581" s="41"/>
      <c r="L581" s="45"/>
      <c r="M581" s="217"/>
      <c r="N581" s="218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147</v>
      </c>
      <c r="AU581" s="18" t="s">
        <v>143</v>
      </c>
    </row>
    <row r="582" s="2" customFormat="1" ht="16.5" customHeight="1">
      <c r="A582" s="39"/>
      <c r="B582" s="40"/>
      <c r="C582" s="201" t="s">
        <v>1007</v>
      </c>
      <c r="D582" s="201" t="s">
        <v>137</v>
      </c>
      <c r="E582" s="202" t="s">
        <v>1008</v>
      </c>
      <c r="F582" s="203" t="s">
        <v>1009</v>
      </c>
      <c r="G582" s="204" t="s">
        <v>202</v>
      </c>
      <c r="H582" s="205">
        <v>20</v>
      </c>
      <c r="I582" s="206"/>
      <c r="J582" s="207">
        <f>ROUND(I582*H582,2)</f>
        <v>0</v>
      </c>
      <c r="K582" s="203" t="s">
        <v>19</v>
      </c>
      <c r="L582" s="45"/>
      <c r="M582" s="208" t="s">
        <v>19</v>
      </c>
      <c r="N582" s="209" t="s">
        <v>47</v>
      </c>
      <c r="O582" s="85"/>
      <c r="P582" s="210">
        <f>O582*H582</f>
        <v>0</v>
      </c>
      <c r="Q582" s="210">
        <v>0</v>
      </c>
      <c r="R582" s="210">
        <f>Q582*H582</f>
        <v>0</v>
      </c>
      <c r="S582" s="210">
        <v>0.0082100000000000003</v>
      </c>
      <c r="T582" s="211">
        <f>S582*H582</f>
        <v>0.16420000000000001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12" t="s">
        <v>259</v>
      </c>
      <c r="AT582" s="212" t="s">
        <v>137</v>
      </c>
      <c r="AU582" s="212" t="s">
        <v>143</v>
      </c>
      <c r="AY582" s="18" t="s">
        <v>134</v>
      </c>
      <c r="BE582" s="213">
        <f>IF(N582="základní",J582,0)</f>
        <v>0</v>
      </c>
      <c r="BF582" s="213">
        <f>IF(N582="snížená",J582,0)</f>
        <v>0</v>
      </c>
      <c r="BG582" s="213">
        <f>IF(N582="zákl. přenesená",J582,0)</f>
        <v>0</v>
      </c>
      <c r="BH582" s="213">
        <f>IF(N582="sníž. přenesená",J582,0)</f>
        <v>0</v>
      </c>
      <c r="BI582" s="213">
        <f>IF(N582="nulová",J582,0)</f>
        <v>0</v>
      </c>
      <c r="BJ582" s="18" t="s">
        <v>143</v>
      </c>
      <c r="BK582" s="213">
        <f>ROUND(I582*H582,2)</f>
        <v>0</v>
      </c>
      <c r="BL582" s="18" t="s">
        <v>259</v>
      </c>
      <c r="BM582" s="212" t="s">
        <v>1010</v>
      </c>
    </row>
    <row r="583" s="2" customFormat="1">
      <c r="A583" s="39"/>
      <c r="B583" s="40"/>
      <c r="C583" s="41"/>
      <c r="D583" s="214" t="s">
        <v>145</v>
      </c>
      <c r="E583" s="41"/>
      <c r="F583" s="215" t="s">
        <v>1011</v>
      </c>
      <c r="G583" s="41"/>
      <c r="H583" s="41"/>
      <c r="I583" s="216"/>
      <c r="J583" s="41"/>
      <c r="K583" s="41"/>
      <c r="L583" s="45"/>
      <c r="M583" s="217"/>
      <c r="N583" s="218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145</v>
      </c>
      <c r="AU583" s="18" t="s">
        <v>143</v>
      </c>
    </row>
    <row r="584" s="2" customFormat="1" ht="16.5" customHeight="1">
      <c r="A584" s="39"/>
      <c r="B584" s="40"/>
      <c r="C584" s="201" t="s">
        <v>1012</v>
      </c>
      <c r="D584" s="201" t="s">
        <v>137</v>
      </c>
      <c r="E584" s="202" t="s">
        <v>1013</v>
      </c>
      <c r="F584" s="203" t="s">
        <v>1014</v>
      </c>
      <c r="G584" s="204" t="s">
        <v>202</v>
      </c>
      <c r="H584" s="205">
        <v>30</v>
      </c>
      <c r="I584" s="206"/>
      <c r="J584" s="207">
        <f>ROUND(I584*H584,2)</f>
        <v>0</v>
      </c>
      <c r="K584" s="203" t="s">
        <v>141</v>
      </c>
      <c r="L584" s="45"/>
      <c r="M584" s="208" t="s">
        <v>19</v>
      </c>
      <c r="N584" s="209" t="s">
        <v>47</v>
      </c>
      <c r="O584" s="85"/>
      <c r="P584" s="210">
        <f>O584*H584</f>
        <v>0</v>
      </c>
      <c r="Q584" s="210">
        <v>0</v>
      </c>
      <c r="R584" s="210">
        <f>Q584*H584</f>
        <v>0</v>
      </c>
      <c r="S584" s="210">
        <v>0</v>
      </c>
      <c r="T584" s="211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2" t="s">
        <v>259</v>
      </c>
      <c r="AT584" s="212" t="s">
        <v>137</v>
      </c>
      <c r="AU584" s="212" t="s">
        <v>143</v>
      </c>
      <c r="AY584" s="18" t="s">
        <v>134</v>
      </c>
      <c r="BE584" s="213">
        <f>IF(N584="základní",J584,0)</f>
        <v>0</v>
      </c>
      <c r="BF584" s="213">
        <f>IF(N584="snížená",J584,0)</f>
        <v>0</v>
      </c>
      <c r="BG584" s="213">
        <f>IF(N584="zákl. přenesená",J584,0)</f>
        <v>0</v>
      </c>
      <c r="BH584" s="213">
        <f>IF(N584="sníž. přenesená",J584,0)</f>
        <v>0</v>
      </c>
      <c r="BI584" s="213">
        <f>IF(N584="nulová",J584,0)</f>
        <v>0</v>
      </c>
      <c r="BJ584" s="18" t="s">
        <v>143</v>
      </c>
      <c r="BK584" s="213">
        <f>ROUND(I584*H584,2)</f>
        <v>0</v>
      </c>
      <c r="BL584" s="18" t="s">
        <v>259</v>
      </c>
      <c r="BM584" s="212" t="s">
        <v>1015</v>
      </c>
    </row>
    <row r="585" s="2" customFormat="1">
      <c r="A585" s="39"/>
      <c r="B585" s="40"/>
      <c r="C585" s="41"/>
      <c r="D585" s="214" t="s">
        <v>145</v>
      </c>
      <c r="E585" s="41"/>
      <c r="F585" s="215" t="s">
        <v>1016</v>
      </c>
      <c r="G585" s="41"/>
      <c r="H585" s="41"/>
      <c r="I585" s="216"/>
      <c r="J585" s="41"/>
      <c r="K585" s="41"/>
      <c r="L585" s="45"/>
      <c r="M585" s="217"/>
      <c r="N585" s="218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145</v>
      </c>
      <c r="AU585" s="18" t="s">
        <v>143</v>
      </c>
    </row>
    <row r="586" s="2" customFormat="1">
      <c r="A586" s="39"/>
      <c r="B586" s="40"/>
      <c r="C586" s="41"/>
      <c r="D586" s="219" t="s">
        <v>147</v>
      </c>
      <c r="E586" s="41"/>
      <c r="F586" s="220" t="s">
        <v>1017</v>
      </c>
      <c r="G586" s="41"/>
      <c r="H586" s="41"/>
      <c r="I586" s="216"/>
      <c r="J586" s="41"/>
      <c r="K586" s="41"/>
      <c r="L586" s="45"/>
      <c r="M586" s="217"/>
      <c r="N586" s="218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147</v>
      </c>
      <c r="AU586" s="18" t="s">
        <v>143</v>
      </c>
    </row>
    <row r="587" s="2" customFormat="1" ht="24.15" customHeight="1">
      <c r="A587" s="39"/>
      <c r="B587" s="40"/>
      <c r="C587" s="253" t="s">
        <v>1018</v>
      </c>
      <c r="D587" s="253" t="s">
        <v>275</v>
      </c>
      <c r="E587" s="254" t="s">
        <v>1019</v>
      </c>
      <c r="F587" s="255" t="s">
        <v>1020</v>
      </c>
      <c r="G587" s="256" t="s">
        <v>202</v>
      </c>
      <c r="H587" s="257">
        <v>30</v>
      </c>
      <c r="I587" s="258"/>
      <c r="J587" s="259">
        <f>ROUND(I587*H587,2)</f>
        <v>0</v>
      </c>
      <c r="K587" s="255" t="s">
        <v>19</v>
      </c>
      <c r="L587" s="260"/>
      <c r="M587" s="261" t="s">
        <v>19</v>
      </c>
      <c r="N587" s="262" t="s">
        <v>47</v>
      </c>
      <c r="O587" s="85"/>
      <c r="P587" s="210">
        <f>O587*H587</f>
        <v>0</v>
      </c>
      <c r="Q587" s="210">
        <v>0.0024599999999999999</v>
      </c>
      <c r="R587" s="210">
        <f>Q587*H587</f>
        <v>0.073800000000000004</v>
      </c>
      <c r="S587" s="210">
        <v>0</v>
      </c>
      <c r="T587" s="211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12" t="s">
        <v>366</v>
      </c>
      <c r="AT587" s="212" t="s">
        <v>275</v>
      </c>
      <c r="AU587" s="212" t="s">
        <v>143</v>
      </c>
      <c r="AY587" s="18" t="s">
        <v>134</v>
      </c>
      <c r="BE587" s="213">
        <f>IF(N587="základní",J587,0)</f>
        <v>0</v>
      </c>
      <c r="BF587" s="213">
        <f>IF(N587="snížená",J587,0)</f>
        <v>0</v>
      </c>
      <c r="BG587" s="213">
        <f>IF(N587="zákl. přenesená",J587,0)</f>
        <v>0</v>
      </c>
      <c r="BH587" s="213">
        <f>IF(N587="sníž. přenesená",J587,0)</f>
        <v>0</v>
      </c>
      <c r="BI587" s="213">
        <f>IF(N587="nulová",J587,0)</f>
        <v>0</v>
      </c>
      <c r="BJ587" s="18" t="s">
        <v>143</v>
      </c>
      <c r="BK587" s="213">
        <f>ROUND(I587*H587,2)</f>
        <v>0</v>
      </c>
      <c r="BL587" s="18" t="s">
        <v>259</v>
      </c>
      <c r="BM587" s="212" t="s">
        <v>1021</v>
      </c>
    </row>
    <row r="588" s="2" customFormat="1">
      <c r="A588" s="39"/>
      <c r="B588" s="40"/>
      <c r="C588" s="41"/>
      <c r="D588" s="214" t="s">
        <v>145</v>
      </c>
      <c r="E588" s="41"/>
      <c r="F588" s="215" t="s">
        <v>1020</v>
      </c>
      <c r="G588" s="41"/>
      <c r="H588" s="41"/>
      <c r="I588" s="216"/>
      <c r="J588" s="41"/>
      <c r="K588" s="41"/>
      <c r="L588" s="45"/>
      <c r="M588" s="217"/>
      <c r="N588" s="218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145</v>
      </c>
      <c r="AU588" s="18" t="s">
        <v>143</v>
      </c>
    </row>
    <row r="589" s="2" customFormat="1" ht="21.75" customHeight="1">
      <c r="A589" s="39"/>
      <c r="B589" s="40"/>
      <c r="C589" s="201" t="s">
        <v>1022</v>
      </c>
      <c r="D589" s="201" t="s">
        <v>137</v>
      </c>
      <c r="E589" s="202" t="s">
        <v>1023</v>
      </c>
      <c r="F589" s="203" t="s">
        <v>1024</v>
      </c>
      <c r="G589" s="204" t="s">
        <v>140</v>
      </c>
      <c r="H589" s="205">
        <v>2</v>
      </c>
      <c r="I589" s="206"/>
      <c r="J589" s="207">
        <f>ROUND(I589*H589,2)</f>
        <v>0</v>
      </c>
      <c r="K589" s="203" t="s">
        <v>19</v>
      </c>
      <c r="L589" s="45"/>
      <c r="M589" s="208" t="s">
        <v>19</v>
      </c>
      <c r="N589" s="209" t="s">
        <v>47</v>
      </c>
      <c r="O589" s="85"/>
      <c r="P589" s="210">
        <f>O589*H589</f>
        <v>0</v>
      </c>
      <c r="Q589" s="210">
        <v>0</v>
      </c>
      <c r="R589" s="210">
        <f>Q589*H589</f>
        <v>0</v>
      </c>
      <c r="S589" s="210">
        <v>0.25</v>
      </c>
      <c r="T589" s="211">
        <f>S589*H589</f>
        <v>0.5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12" t="s">
        <v>259</v>
      </c>
      <c r="AT589" s="212" t="s">
        <v>137</v>
      </c>
      <c r="AU589" s="212" t="s">
        <v>143</v>
      </c>
      <c r="AY589" s="18" t="s">
        <v>134</v>
      </c>
      <c r="BE589" s="213">
        <f>IF(N589="základní",J589,0)</f>
        <v>0</v>
      </c>
      <c r="BF589" s="213">
        <f>IF(N589="snížená",J589,0)</f>
        <v>0</v>
      </c>
      <c r="BG589" s="213">
        <f>IF(N589="zákl. přenesená",J589,0)</f>
        <v>0</v>
      </c>
      <c r="BH589" s="213">
        <f>IF(N589="sníž. přenesená",J589,0)</f>
        <v>0</v>
      </c>
      <c r="BI589" s="213">
        <f>IF(N589="nulová",J589,0)</f>
        <v>0</v>
      </c>
      <c r="BJ589" s="18" t="s">
        <v>143</v>
      </c>
      <c r="BK589" s="213">
        <f>ROUND(I589*H589,2)</f>
        <v>0</v>
      </c>
      <c r="BL589" s="18" t="s">
        <v>259</v>
      </c>
      <c r="BM589" s="212" t="s">
        <v>1025</v>
      </c>
    </row>
    <row r="590" s="2" customFormat="1">
      <c r="A590" s="39"/>
      <c r="B590" s="40"/>
      <c r="C590" s="41"/>
      <c r="D590" s="214" t="s">
        <v>145</v>
      </c>
      <c r="E590" s="41"/>
      <c r="F590" s="215" t="s">
        <v>1026</v>
      </c>
      <c r="G590" s="41"/>
      <c r="H590" s="41"/>
      <c r="I590" s="216"/>
      <c r="J590" s="41"/>
      <c r="K590" s="41"/>
      <c r="L590" s="45"/>
      <c r="M590" s="217"/>
      <c r="N590" s="218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145</v>
      </c>
      <c r="AU590" s="18" t="s">
        <v>143</v>
      </c>
    </row>
    <row r="591" s="2" customFormat="1" ht="16.5" customHeight="1">
      <c r="A591" s="39"/>
      <c r="B591" s="40"/>
      <c r="C591" s="201" t="s">
        <v>1027</v>
      </c>
      <c r="D591" s="201" t="s">
        <v>137</v>
      </c>
      <c r="E591" s="202" t="s">
        <v>1028</v>
      </c>
      <c r="F591" s="203" t="s">
        <v>1029</v>
      </c>
      <c r="G591" s="204" t="s">
        <v>297</v>
      </c>
      <c r="H591" s="205">
        <v>0.22900000000000001</v>
      </c>
      <c r="I591" s="206"/>
      <c r="J591" s="207">
        <f>ROUND(I591*H591,2)</f>
        <v>0</v>
      </c>
      <c r="K591" s="203" t="s">
        <v>141</v>
      </c>
      <c r="L591" s="45"/>
      <c r="M591" s="208" t="s">
        <v>19</v>
      </c>
      <c r="N591" s="209" t="s">
        <v>47</v>
      </c>
      <c r="O591" s="85"/>
      <c r="P591" s="210">
        <f>O591*H591</f>
        <v>0</v>
      </c>
      <c r="Q591" s="210">
        <v>0</v>
      </c>
      <c r="R591" s="210">
        <f>Q591*H591</f>
        <v>0</v>
      </c>
      <c r="S591" s="210">
        <v>0</v>
      </c>
      <c r="T591" s="211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12" t="s">
        <v>259</v>
      </c>
      <c r="AT591" s="212" t="s">
        <v>137</v>
      </c>
      <c r="AU591" s="212" t="s">
        <v>143</v>
      </c>
      <c r="AY591" s="18" t="s">
        <v>134</v>
      </c>
      <c r="BE591" s="213">
        <f>IF(N591="základní",J591,0)</f>
        <v>0</v>
      </c>
      <c r="BF591" s="213">
        <f>IF(N591="snížená",J591,0)</f>
        <v>0</v>
      </c>
      <c r="BG591" s="213">
        <f>IF(N591="zákl. přenesená",J591,0)</f>
        <v>0</v>
      </c>
      <c r="BH591" s="213">
        <f>IF(N591="sníž. přenesená",J591,0)</f>
        <v>0</v>
      </c>
      <c r="BI591" s="213">
        <f>IF(N591="nulová",J591,0)</f>
        <v>0</v>
      </c>
      <c r="BJ591" s="18" t="s">
        <v>143</v>
      </c>
      <c r="BK591" s="213">
        <f>ROUND(I591*H591,2)</f>
        <v>0</v>
      </c>
      <c r="BL591" s="18" t="s">
        <v>259</v>
      </c>
      <c r="BM591" s="212" t="s">
        <v>1030</v>
      </c>
    </row>
    <row r="592" s="2" customFormat="1">
      <c r="A592" s="39"/>
      <c r="B592" s="40"/>
      <c r="C592" s="41"/>
      <c r="D592" s="214" t="s">
        <v>145</v>
      </c>
      <c r="E592" s="41"/>
      <c r="F592" s="215" t="s">
        <v>1031</v>
      </c>
      <c r="G592" s="41"/>
      <c r="H592" s="41"/>
      <c r="I592" s="216"/>
      <c r="J592" s="41"/>
      <c r="K592" s="41"/>
      <c r="L592" s="45"/>
      <c r="M592" s="217"/>
      <c r="N592" s="218"/>
      <c r="O592" s="85"/>
      <c r="P592" s="85"/>
      <c r="Q592" s="85"/>
      <c r="R592" s="85"/>
      <c r="S592" s="85"/>
      <c r="T592" s="86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145</v>
      </c>
      <c r="AU592" s="18" t="s">
        <v>143</v>
      </c>
    </row>
    <row r="593" s="2" customFormat="1">
      <c r="A593" s="39"/>
      <c r="B593" s="40"/>
      <c r="C593" s="41"/>
      <c r="D593" s="219" t="s">
        <v>147</v>
      </c>
      <c r="E593" s="41"/>
      <c r="F593" s="220" t="s">
        <v>1032</v>
      </c>
      <c r="G593" s="41"/>
      <c r="H593" s="41"/>
      <c r="I593" s="216"/>
      <c r="J593" s="41"/>
      <c r="K593" s="41"/>
      <c r="L593" s="45"/>
      <c r="M593" s="217"/>
      <c r="N593" s="218"/>
      <c r="O593" s="85"/>
      <c r="P593" s="85"/>
      <c r="Q593" s="85"/>
      <c r="R593" s="85"/>
      <c r="S593" s="85"/>
      <c r="T593" s="86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147</v>
      </c>
      <c r="AU593" s="18" t="s">
        <v>143</v>
      </c>
    </row>
    <row r="594" s="12" customFormat="1" ht="22.8" customHeight="1">
      <c r="A594" s="12"/>
      <c r="B594" s="185"/>
      <c r="C594" s="186"/>
      <c r="D594" s="187" t="s">
        <v>74</v>
      </c>
      <c r="E594" s="199" t="s">
        <v>1033</v>
      </c>
      <c r="F594" s="199" t="s">
        <v>1034</v>
      </c>
      <c r="G594" s="186"/>
      <c r="H594" s="186"/>
      <c r="I594" s="189"/>
      <c r="J594" s="200">
        <f>BK594</f>
        <v>0</v>
      </c>
      <c r="K594" s="186"/>
      <c r="L594" s="191"/>
      <c r="M594" s="192"/>
      <c r="N594" s="193"/>
      <c r="O594" s="193"/>
      <c r="P594" s="194">
        <f>SUM(P595:P607)</f>
        <v>0</v>
      </c>
      <c r="Q594" s="193"/>
      <c r="R594" s="194">
        <f>SUM(R595:R607)</f>
        <v>0.47808212815999995</v>
      </c>
      <c r="S594" s="193"/>
      <c r="T594" s="195">
        <f>SUM(T595:T607)</f>
        <v>0</v>
      </c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R594" s="196" t="s">
        <v>143</v>
      </c>
      <c r="AT594" s="197" t="s">
        <v>74</v>
      </c>
      <c r="AU594" s="197" t="s">
        <v>83</v>
      </c>
      <c r="AY594" s="196" t="s">
        <v>134</v>
      </c>
      <c r="BK594" s="198">
        <f>SUM(BK595:BK607)</f>
        <v>0</v>
      </c>
    </row>
    <row r="595" s="2" customFormat="1" ht="16.5" customHeight="1">
      <c r="A595" s="39"/>
      <c r="B595" s="40"/>
      <c r="C595" s="201" t="s">
        <v>1035</v>
      </c>
      <c r="D595" s="201" t="s">
        <v>137</v>
      </c>
      <c r="E595" s="202" t="s">
        <v>1036</v>
      </c>
      <c r="F595" s="203" t="s">
        <v>1037</v>
      </c>
      <c r="G595" s="204" t="s">
        <v>164</v>
      </c>
      <c r="H595" s="205">
        <v>36.478000000000002</v>
      </c>
      <c r="I595" s="206"/>
      <c r="J595" s="207">
        <f>ROUND(I595*H595,2)</f>
        <v>0</v>
      </c>
      <c r="K595" s="203" t="s">
        <v>141</v>
      </c>
      <c r="L595" s="45"/>
      <c r="M595" s="208" t="s">
        <v>19</v>
      </c>
      <c r="N595" s="209" t="s">
        <v>47</v>
      </c>
      <c r="O595" s="85"/>
      <c r="P595" s="210">
        <f>O595*H595</f>
        <v>0</v>
      </c>
      <c r="Q595" s="210">
        <v>0.012588719999999999</v>
      </c>
      <c r="R595" s="210">
        <f>Q595*H595</f>
        <v>0.45921132815999999</v>
      </c>
      <c r="S595" s="210">
        <v>0</v>
      </c>
      <c r="T595" s="211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12" t="s">
        <v>259</v>
      </c>
      <c r="AT595" s="212" t="s">
        <v>137</v>
      </c>
      <c r="AU595" s="212" t="s">
        <v>143</v>
      </c>
      <c r="AY595" s="18" t="s">
        <v>134</v>
      </c>
      <c r="BE595" s="213">
        <f>IF(N595="základní",J595,0)</f>
        <v>0</v>
      </c>
      <c r="BF595" s="213">
        <f>IF(N595="snížená",J595,0)</f>
        <v>0</v>
      </c>
      <c r="BG595" s="213">
        <f>IF(N595="zákl. přenesená",J595,0)</f>
        <v>0</v>
      </c>
      <c r="BH595" s="213">
        <f>IF(N595="sníž. přenesená",J595,0)</f>
        <v>0</v>
      </c>
      <c r="BI595" s="213">
        <f>IF(N595="nulová",J595,0)</f>
        <v>0</v>
      </c>
      <c r="BJ595" s="18" t="s">
        <v>143</v>
      </c>
      <c r="BK595" s="213">
        <f>ROUND(I595*H595,2)</f>
        <v>0</v>
      </c>
      <c r="BL595" s="18" t="s">
        <v>259</v>
      </c>
      <c r="BM595" s="212" t="s">
        <v>1038</v>
      </c>
    </row>
    <row r="596" s="2" customFormat="1">
      <c r="A596" s="39"/>
      <c r="B596" s="40"/>
      <c r="C596" s="41"/>
      <c r="D596" s="214" t="s">
        <v>145</v>
      </c>
      <c r="E596" s="41"/>
      <c r="F596" s="215" t="s">
        <v>1039</v>
      </c>
      <c r="G596" s="41"/>
      <c r="H596" s="41"/>
      <c r="I596" s="216"/>
      <c r="J596" s="41"/>
      <c r="K596" s="41"/>
      <c r="L596" s="45"/>
      <c r="M596" s="217"/>
      <c r="N596" s="218"/>
      <c r="O596" s="85"/>
      <c r="P596" s="85"/>
      <c r="Q596" s="85"/>
      <c r="R596" s="85"/>
      <c r="S596" s="85"/>
      <c r="T596" s="86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145</v>
      </c>
      <c r="AU596" s="18" t="s">
        <v>143</v>
      </c>
    </row>
    <row r="597" s="2" customFormat="1">
      <c r="A597" s="39"/>
      <c r="B597" s="40"/>
      <c r="C597" s="41"/>
      <c r="D597" s="219" t="s">
        <v>147</v>
      </c>
      <c r="E597" s="41"/>
      <c r="F597" s="220" t="s">
        <v>1040</v>
      </c>
      <c r="G597" s="41"/>
      <c r="H597" s="41"/>
      <c r="I597" s="216"/>
      <c r="J597" s="41"/>
      <c r="K597" s="41"/>
      <c r="L597" s="45"/>
      <c r="M597" s="217"/>
      <c r="N597" s="218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147</v>
      </c>
      <c r="AU597" s="18" t="s">
        <v>143</v>
      </c>
    </row>
    <row r="598" s="13" customFormat="1">
      <c r="A598" s="13"/>
      <c r="B598" s="221"/>
      <c r="C598" s="222"/>
      <c r="D598" s="214" t="s">
        <v>149</v>
      </c>
      <c r="E598" s="223" t="s">
        <v>19</v>
      </c>
      <c r="F598" s="224" t="s">
        <v>466</v>
      </c>
      <c r="G598" s="222"/>
      <c r="H598" s="225">
        <v>36.478000000000002</v>
      </c>
      <c r="I598" s="226"/>
      <c r="J598" s="222"/>
      <c r="K598" s="222"/>
      <c r="L598" s="227"/>
      <c r="M598" s="228"/>
      <c r="N598" s="229"/>
      <c r="O598" s="229"/>
      <c r="P598" s="229"/>
      <c r="Q598" s="229"/>
      <c r="R598" s="229"/>
      <c r="S598" s="229"/>
      <c r="T598" s="230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1" t="s">
        <v>149</v>
      </c>
      <c r="AU598" s="231" t="s">
        <v>143</v>
      </c>
      <c r="AV598" s="13" t="s">
        <v>143</v>
      </c>
      <c r="AW598" s="13" t="s">
        <v>36</v>
      </c>
      <c r="AX598" s="13" t="s">
        <v>83</v>
      </c>
      <c r="AY598" s="231" t="s">
        <v>134</v>
      </c>
    </row>
    <row r="599" s="2" customFormat="1" ht="16.5" customHeight="1">
      <c r="A599" s="39"/>
      <c r="B599" s="40"/>
      <c r="C599" s="201" t="s">
        <v>1041</v>
      </c>
      <c r="D599" s="201" t="s">
        <v>137</v>
      </c>
      <c r="E599" s="202" t="s">
        <v>1042</v>
      </c>
      <c r="F599" s="203" t="s">
        <v>1043</v>
      </c>
      <c r="G599" s="204" t="s">
        <v>202</v>
      </c>
      <c r="H599" s="205">
        <v>58.549999999999997</v>
      </c>
      <c r="I599" s="206"/>
      <c r="J599" s="207">
        <f>ROUND(I599*H599,2)</f>
        <v>0</v>
      </c>
      <c r="K599" s="203" t="s">
        <v>420</v>
      </c>
      <c r="L599" s="45"/>
      <c r="M599" s="208" t="s">
        <v>19</v>
      </c>
      <c r="N599" s="209" t="s">
        <v>47</v>
      </c>
      <c r="O599" s="85"/>
      <c r="P599" s="210">
        <f>O599*H599</f>
        <v>0</v>
      </c>
      <c r="Q599" s="210">
        <v>0.00025999999999999998</v>
      </c>
      <c r="R599" s="210">
        <f>Q599*H599</f>
        <v>0.015222999999999999</v>
      </c>
      <c r="S599" s="210">
        <v>0</v>
      </c>
      <c r="T599" s="211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12" t="s">
        <v>259</v>
      </c>
      <c r="AT599" s="212" t="s">
        <v>137</v>
      </c>
      <c r="AU599" s="212" t="s">
        <v>143</v>
      </c>
      <c r="AY599" s="18" t="s">
        <v>134</v>
      </c>
      <c r="BE599" s="213">
        <f>IF(N599="základní",J599,0)</f>
        <v>0</v>
      </c>
      <c r="BF599" s="213">
        <f>IF(N599="snížená",J599,0)</f>
        <v>0</v>
      </c>
      <c r="BG599" s="213">
        <f>IF(N599="zákl. přenesená",J599,0)</f>
        <v>0</v>
      </c>
      <c r="BH599" s="213">
        <f>IF(N599="sníž. přenesená",J599,0)</f>
        <v>0</v>
      </c>
      <c r="BI599" s="213">
        <f>IF(N599="nulová",J599,0)</f>
        <v>0</v>
      </c>
      <c r="BJ599" s="18" t="s">
        <v>143</v>
      </c>
      <c r="BK599" s="213">
        <f>ROUND(I599*H599,2)</f>
        <v>0</v>
      </c>
      <c r="BL599" s="18" t="s">
        <v>259</v>
      </c>
      <c r="BM599" s="212" t="s">
        <v>1044</v>
      </c>
    </row>
    <row r="600" s="2" customFormat="1">
      <c r="A600" s="39"/>
      <c r="B600" s="40"/>
      <c r="C600" s="41"/>
      <c r="D600" s="214" t="s">
        <v>145</v>
      </c>
      <c r="E600" s="41"/>
      <c r="F600" s="215" t="s">
        <v>1045</v>
      </c>
      <c r="G600" s="41"/>
      <c r="H600" s="41"/>
      <c r="I600" s="216"/>
      <c r="J600" s="41"/>
      <c r="K600" s="41"/>
      <c r="L600" s="45"/>
      <c r="M600" s="217"/>
      <c r="N600" s="218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145</v>
      </c>
      <c r="AU600" s="18" t="s">
        <v>143</v>
      </c>
    </row>
    <row r="601" s="13" customFormat="1">
      <c r="A601" s="13"/>
      <c r="B601" s="221"/>
      <c r="C601" s="222"/>
      <c r="D601" s="214" t="s">
        <v>149</v>
      </c>
      <c r="E601" s="223" t="s">
        <v>19</v>
      </c>
      <c r="F601" s="224" t="s">
        <v>1046</v>
      </c>
      <c r="G601" s="222"/>
      <c r="H601" s="225">
        <v>58.549999999999997</v>
      </c>
      <c r="I601" s="226"/>
      <c r="J601" s="222"/>
      <c r="K601" s="222"/>
      <c r="L601" s="227"/>
      <c r="M601" s="228"/>
      <c r="N601" s="229"/>
      <c r="O601" s="229"/>
      <c r="P601" s="229"/>
      <c r="Q601" s="229"/>
      <c r="R601" s="229"/>
      <c r="S601" s="229"/>
      <c r="T601" s="230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1" t="s">
        <v>149</v>
      </c>
      <c r="AU601" s="231" t="s">
        <v>143</v>
      </c>
      <c r="AV601" s="13" t="s">
        <v>143</v>
      </c>
      <c r="AW601" s="13" t="s">
        <v>36</v>
      </c>
      <c r="AX601" s="13" t="s">
        <v>83</v>
      </c>
      <c r="AY601" s="231" t="s">
        <v>134</v>
      </c>
    </row>
    <row r="602" s="2" customFormat="1" ht="16.5" customHeight="1">
      <c r="A602" s="39"/>
      <c r="B602" s="40"/>
      <c r="C602" s="201" t="s">
        <v>1047</v>
      </c>
      <c r="D602" s="201" t="s">
        <v>137</v>
      </c>
      <c r="E602" s="202" t="s">
        <v>1048</v>
      </c>
      <c r="F602" s="203" t="s">
        <v>1049</v>
      </c>
      <c r="G602" s="204" t="s">
        <v>164</v>
      </c>
      <c r="H602" s="205">
        <v>36.478000000000002</v>
      </c>
      <c r="I602" s="206"/>
      <c r="J602" s="207">
        <f>ROUND(I602*H602,2)</f>
        <v>0</v>
      </c>
      <c r="K602" s="203" t="s">
        <v>141</v>
      </c>
      <c r="L602" s="45"/>
      <c r="M602" s="208" t="s">
        <v>19</v>
      </c>
      <c r="N602" s="209" t="s">
        <v>47</v>
      </c>
      <c r="O602" s="85"/>
      <c r="P602" s="210">
        <f>O602*H602</f>
        <v>0</v>
      </c>
      <c r="Q602" s="210">
        <v>0.00010000000000000001</v>
      </c>
      <c r="R602" s="210">
        <f>Q602*H602</f>
        <v>0.0036478000000000005</v>
      </c>
      <c r="S602" s="210">
        <v>0</v>
      </c>
      <c r="T602" s="211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12" t="s">
        <v>259</v>
      </c>
      <c r="AT602" s="212" t="s">
        <v>137</v>
      </c>
      <c r="AU602" s="212" t="s">
        <v>143</v>
      </c>
      <c r="AY602" s="18" t="s">
        <v>134</v>
      </c>
      <c r="BE602" s="213">
        <f>IF(N602="základní",J602,0)</f>
        <v>0</v>
      </c>
      <c r="BF602" s="213">
        <f>IF(N602="snížená",J602,0)</f>
        <v>0</v>
      </c>
      <c r="BG602" s="213">
        <f>IF(N602="zákl. přenesená",J602,0)</f>
        <v>0</v>
      </c>
      <c r="BH602" s="213">
        <f>IF(N602="sníž. přenesená",J602,0)</f>
        <v>0</v>
      </c>
      <c r="BI602" s="213">
        <f>IF(N602="nulová",J602,0)</f>
        <v>0</v>
      </c>
      <c r="BJ602" s="18" t="s">
        <v>143</v>
      </c>
      <c r="BK602" s="213">
        <f>ROUND(I602*H602,2)</f>
        <v>0</v>
      </c>
      <c r="BL602" s="18" t="s">
        <v>259</v>
      </c>
      <c r="BM602" s="212" t="s">
        <v>1050</v>
      </c>
    </row>
    <row r="603" s="2" customFormat="1">
      <c r="A603" s="39"/>
      <c r="B603" s="40"/>
      <c r="C603" s="41"/>
      <c r="D603" s="214" t="s">
        <v>145</v>
      </c>
      <c r="E603" s="41"/>
      <c r="F603" s="215" t="s">
        <v>1051</v>
      </c>
      <c r="G603" s="41"/>
      <c r="H603" s="41"/>
      <c r="I603" s="216"/>
      <c r="J603" s="41"/>
      <c r="K603" s="41"/>
      <c r="L603" s="45"/>
      <c r="M603" s="217"/>
      <c r="N603" s="218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145</v>
      </c>
      <c r="AU603" s="18" t="s">
        <v>143</v>
      </c>
    </row>
    <row r="604" s="2" customFormat="1">
      <c r="A604" s="39"/>
      <c r="B604" s="40"/>
      <c r="C604" s="41"/>
      <c r="D604" s="219" t="s">
        <v>147</v>
      </c>
      <c r="E604" s="41"/>
      <c r="F604" s="220" t="s">
        <v>1052</v>
      </c>
      <c r="G604" s="41"/>
      <c r="H604" s="41"/>
      <c r="I604" s="216"/>
      <c r="J604" s="41"/>
      <c r="K604" s="41"/>
      <c r="L604" s="45"/>
      <c r="M604" s="217"/>
      <c r="N604" s="218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147</v>
      </c>
      <c r="AU604" s="18" t="s">
        <v>143</v>
      </c>
    </row>
    <row r="605" s="2" customFormat="1" ht="16.5" customHeight="1">
      <c r="A605" s="39"/>
      <c r="B605" s="40"/>
      <c r="C605" s="201" t="s">
        <v>1053</v>
      </c>
      <c r="D605" s="201" t="s">
        <v>137</v>
      </c>
      <c r="E605" s="202" t="s">
        <v>1054</v>
      </c>
      <c r="F605" s="203" t="s">
        <v>1055</v>
      </c>
      <c r="G605" s="204" t="s">
        <v>297</v>
      </c>
      <c r="H605" s="205">
        <v>0.47799999999999998</v>
      </c>
      <c r="I605" s="206"/>
      <c r="J605" s="207">
        <f>ROUND(I605*H605,2)</f>
        <v>0</v>
      </c>
      <c r="K605" s="203" t="s">
        <v>141</v>
      </c>
      <c r="L605" s="45"/>
      <c r="M605" s="208" t="s">
        <v>19</v>
      </c>
      <c r="N605" s="209" t="s">
        <v>47</v>
      </c>
      <c r="O605" s="85"/>
      <c r="P605" s="210">
        <f>O605*H605</f>
        <v>0</v>
      </c>
      <c r="Q605" s="210">
        <v>0</v>
      </c>
      <c r="R605" s="210">
        <f>Q605*H605</f>
        <v>0</v>
      </c>
      <c r="S605" s="210">
        <v>0</v>
      </c>
      <c r="T605" s="211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12" t="s">
        <v>259</v>
      </c>
      <c r="AT605" s="212" t="s">
        <v>137</v>
      </c>
      <c r="AU605" s="212" t="s">
        <v>143</v>
      </c>
      <c r="AY605" s="18" t="s">
        <v>134</v>
      </c>
      <c r="BE605" s="213">
        <f>IF(N605="základní",J605,0)</f>
        <v>0</v>
      </c>
      <c r="BF605" s="213">
        <f>IF(N605="snížená",J605,0)</f>
        <v>0</v>
      </c>
      <c r="BG605" s="213">
        <f>IF(N605="zákl. přenesená",J605,0)</f>
        <v>0</v>
      </c>
      <c r="BH605" s="213">
        <f>IF(N605="sníž. přenesená",J605,0)</f>
        <v>0</v>
      </c>
      <c r="BI605" s="213">
        <f>IF(N605="nulová",J605,0)</f>
        <v>0</v>
      </c>
      <c r="BJ605" s="18" t="s">
        <v>143</v>
      </c>
      <c r="BK605" s="213">
        <f>ROUND(I605*H605,2)</f>
        <v>0</v>
      </c>
      <c r="BL605" s="18" t="s">
        <v>259</v>
      </c>
      <c r="BM605" s="212" t="s">
        <v>1056</v>
      </c>
    </row>
    <row r="606" s="2" customFormat="1">
      <c r="A606" s="39"/>
      <c r="B606" s="40"/>
      <c r="C606" s="41"/>
      <c r="D606" s="214" t="s">
        <v>145</v>
      </c>
      <c r="E606" s="41"/>
      <c r="F606" s="215" t="s">
        <v>1057</v>
      </c>
      <c r="G606" s="41"/>
      <c r="H606" s="41"/>
      <c r="I606" s="216"/>
      <c r="J606" s="41"/>
      <c r="K606" s="41"/>
      <c r="L606" s="45"/>
      <c r="M606" s="217"/>
      <c r="N606" s="218"/>
      <c r="O606" s="85"/>
      <c r="P606" s="85"/>
      <c r="Q606" s="85"/>
      <c r="R606" s="85"/>
      <c r="S606" s="85"/>
      <c r="T606" s="86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145</v>
      </c>
      <c r="AU606" s="18" t="s">
        <v>143</v>
      </c>
    </row>
    <row r="607" s="2" customFormat="1">
      <c r="A607" s="39"/>
      <c r="B607" s="40"/>
      <c r="C607" s="41"/>
      <c r="D607" s="219" t="s">
        <v>147</v>
      </c>
      <c r="E607" s="41"/>
      <c r="F607" s="220" t="s">
        <v>1058</v>
      </c>
      <c r="G607" s="41"/>
      <c r="H607" s="41"/>
      <c r="I607" s="216"/>
      <c r="J607" s="41"/>
      <c r="K607" s="41"/>
      <c r="L607" s="45"/>
      <c r="M607" s="217"/>
      <c r="N607" s="218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147</v>
      </c>
      <c r="AU607" s="18" t="s">
        <v>143</v>
      </c>
    </row>
    <row r="608" s="12" customFormat="1" ht="22.8" customHeight="1">
      <c r="A608" s="12"/>
      <c r="B608" s="185"/>
      <c r="C608" s="186"/>
      <c r="D608" s="187" t="s">
        <v>74</v>
      </c>
      <c r="E608" s="199" t="s">
        <v>1059</v>
      </c>
      <c r="F608" s="199" t="s">
        <v>1060</v>
      </c>
      <c r="G608" s="186"/>
      <c r="H608" s="186"/>
      <c r="I608" s="189"/>
      <c r="J608" s="200">
        <f>BK608</f>
        <v>0</v>
      </c>
      <c r="K608" s="186"/>
      <c r="L608" s="191"/>
      <c r="M608" s="192"/>
      <c r="N608" s="193"/>
      <c r="O608" s="193"/>
      <c r="P608" s="194">
        <f>SUM(P609:P665)</f>
        <v>0</v>
      </c>
      <c r="Q608" s="193"/>
      <c r="R608" s="194">
        <f>SUM(R609:R665)</f>
        <v>1.9287281249999999</v>
      </c>
      <c r="S608" s="193"/>
      <c r="T608" s="195">
        <f>SUM(T609:T665)</f>
        <v>1.1695759000000001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196" t="s">
        <v>143</v>
      </c>
      <c r="AT608" s="197" t="s">
        <v>74</v>
      </c>
      <c r="AU608" s="197" t="s">
        <v>83</v>
      </c>
      <c r="AY608" s="196" t="s">
        <v>134</v>
      </c>
      <c r="BK608" s="198">
        <f>SUM(BK609:BK665)</f>
        <v>0</v>
      </c>
    </row>
    <row r="609" s="2" customFormat="1" ht="16.5" customHeight="1">
      <c r="A609" s="39"/>
      <c r="B609" s="40"/>
      <c r="C609" s="201" t="s">
        <v>1061</v>
      </c>
      <c r="D609" s="201" t="s">
        <v>137</v>
      </c>
      <c r="E609" s="202" t="s">
        <v>1062</v>
      </c>
      <c r="F609" s="203" t="s">
        <v>1063</v>
      </c>
      <c r="G609" s="204" t="s">
        <v>164</v>
      </c>
      <c r="H609" s="205">
        <v>3.4550000000000001</v>
      </c>
      <c r="I609" s="206"/>
      <c r="J609" s="207">
        <f>ROUND(I609*H609,2)</f>
        <v>0</v>
      </c>
      <c r="K609" s="203" t="s">
        <v>141</v>
      </c>
      <c r="L609" s="45"/>
      <c r="M609" s="208" t="s">
        <v>19</v>
      </c>
      <c r="N609" s="209" t="s">
        <v>47</v>
      </c>
      <c r="O609" s="85"/>
      <c r="P609" s="210">
        <f>O609*H609</f>
        <v>0</v>
      </c>
      <c r="Q609" s="210">
        <v>0</v>
      </c>
      <c r="R609" s="210">
        <f>Q609*H609</f>
        <v>0</v>
      </c>
      <c r="S609" s="210">
        <v>0.01098</v>
      </c>
      <c r="T609" s="211">
        <f>S609*H609</f>
        <v>0.037935900000000002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12" t="s">
        <v>259</v>
      </c>
      <c r="AT609" s="212" t="s">
        <v>137</v>
      </c>
      <c r="AU609" s="212" t="s">
        <v>143</v>
      </c>
      <c r="AY609" s="18" t="s">
        <v>134</v>
      </c>
      <c r="BE609" s="213">
        <f>IF(N609="základní",J609,0)</f>
        <v>0</v>
      </c>
      <c r="BF609" s="213">
        <f>IF(N609="snížená",J609,0)</f>
        <v>0</v>
      </c>
      <c r="BG609" s="213">
        <f>IF(N609="zákl. přenesená",J609,0)</f>
        <v>0</v>
      </c>
      <c r="BH609" s="213">
        <f>IF(N609="sníž. přenesená",J609,0)</f>
        <v>0</v>
      </c>
      <c r="BI609" s="213">
        <f>IF(N609="nulová",J609,0)</f>
        <v>0</v>
      </c>
      <c r="BJ609" s="18" t="s">
        <v>143</v>
      </c>
      <c r="BK609" s="213">
        <f>ROUND(I609*H609,2)</f>
        <v>0</v>
      </c>
      <c r="BL609" s="18" t="s">
        <v>259</v>
      </c>
      <c r="BM609" s="212" t="s">
        <v>1064</v>
      </c>
    </row>
    <row r="610" s="2" customFormat="1">
      <c r="A610" s="39"/>
      <c r="B610" s="40"/>
      <c r="C610" s="41"/>
      <c r="D610" s="214" t="s">
        <v>145</v>
      </c>
      <c r="E610" s="41"/>
      <c r="F610" s="215" t="s">
        <v>1065</v>
      </c>
      <c r="G610" s="41"/>
      <c r="H610" s="41"/>
      <c r="I610" s="216"/>
      <c r="J610" s="41"/>
      <c r="K610" s="41"/>
      <c r="L610" s="45"/>
      <c r="M610" s="217"/>
      <c r="N610" s="218"/>
      <c r="O610" s="85"/>
      <c r="P610" s="85"/>
      <c r="Q610" s="85"/>
      <c r="R610" s="85"/>
      <c r="S610" s="85"/>
      <c r="T610" s="86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145</v>
      </c>
      <c r="AU610" s="18" t="s">
        <v>143</v>
      </c>
    </row>
    <row r="611" s="2" customFormat="1">
      <c r="A611" s="39"/>
      <c r="B611" s="40"/>
      <c r="C611" s="41"/>
      <c r="D611" s="219" t="s">
        <v>147</v>
      </c>
      <c r="E611" s="41"/>
      <c r="F611" s="220" t="s">
        <v>1066</v>
      </c>
      <c r="G611" s="41"/>
      <c r="H611" s="41"/>
      <c r="I611" s="216"/>
      <c r="J611" s="41"/>
      <c r="K611" s="41"/>
      <c r="L611" s="45"/>
      <c r="M611" s="217"/>
      <c r="N611" s="218"/>
      <c r="O611" s="85"/>
      <c r="P611" s="85"/>
      <c r="Q611" s="85"/>
      <c r="R611" s="85"/>
      <c r="S611" s="85"/>
      <c r="T611" s="86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147</v>
      </c>
      <c r="AU611" s="18" t="s">
        <v>143</v>
      </c>
    </row>
    <row r="612" s="14" customFormat="1">
      <c r="A612" s="14"/>
      <c r="B612" s="232"/>
      <c r="C612" s="233"/>
      <c r="D612" s="214" t="s">
        <v>149</v>
      </c>
      <c r="E612" s="234" t="s">
        <v>19</v>
      </c>
      <c r="F612" s="235" t="s">
        <v>1067</v>
      </c>
      <c r="G612" s="233"/>
      <c r="H612" s="234" t="s">
        <v>19</v>
      </c>
      <c r="I612" s="236"/>
      <c r="J612" s="233"/>
      <c r="K612" s="233"/>
      <c r="L612" s="237"/>
      <c r="M612" s="238"/>
      <c r="N612" s="239"/>
      <c r="O612" s="239"/>
      <c r="P612" s="239"/>
      <c r="Q612" s="239"/>
      <c r="R612" s="239"/>
      <c r="S612" s="239"/>
      <c r="T612" s="240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1" t="s">
        <v>149</v>
      </c>
      <c r="AU612" s="241" t="s">
        <v>143</v>
      </c>
      <c r="AV612" s="14" t="s">
        <v>83</v>
      </c>
      <c r="AW612" s="14" t="s">
        <v>36</v>
      </c>
      <c r="AX612" s="14" t="s">
        <v>75</v>
      </c>
      <c r="AY612" s="241" t="s">
        <v>134</v>
      </c>
    </row>
    <row r="613" s="13" customFormat="1">
      <c r="A613" s="13"/>
      <c r="B613" s="221"/>
      <c r="C613" s="222"/>
      <c r="D613" s="214" t="s">
        <v>149</v>
      </c>
      <c r="E613" s="223" t="s">
        <v>19</v>
      </c>
      <c r="F613" s="224" t="s">
        <v>1068</v>
      </c>
      <c r="G613" s="222"/>
      <c r="H613" s="225">
        <v>3.4550000000000001</v>
      </c>
      <c r="I613" s="226"/>
      <c r="J613" s="222"/>
      <c r="K613" s="222"/>
      <c r="L613" s="227"/>
      <c r="M613" s="228"/>
      <c r="N613" s="229"/>
      <c r="O613" s="229"/>
      <c r="P613" s="229"/>
      <c r="Q613" s="229"/>
      <c r="R613" s="229"/>
      <c r="S613" s="229"/>
      <c r="T613" s="23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1" t="s">
        <v>149</v>
      </c>
      <c r="AU613" s="231" t="s">
        <v>143</v>
      </c>
      <c r="AV613" s="13" t="s">
        <v>143</v>
      </c>
      <c r="AW613" s="13" t="s">
        <v>36</v>
      </c>
      <c r="AX613" s="13" t="s">
        <v>83</v>
      </c>
      <c r="AY613" s="231" t="s">
        <v>134</v>
      </c>
    </row>
    <row r="614" s="2" customFormat="1" ht="16.5" customHeight="1">
      <c r="A614" s="39"/>
      <c r="B614" s="40"/>
      <c r="C614" s="201" t="s">
        <v>1069</v>
      </c>
      <c r="D614" s="201" t="s">
        <v>137</v>
      </c>
      <c r="E614" s="202" t="s">
        <v>1070</v>
      </c>
      <c r="F614" s="203" t="s">
        <v>1071</v>
      </c>
      <c r="G614" s="204" t="s">
        <v>164</v>
      </c>
      <c r="H614" s="205">
        <v>3.4550000000000001</v>
      </c>
      <c r="I614" s="206"/>
      <c r="J614" s="207">
        <f>ROUND(I614*H614,2)</f>
        <v>0</v>
      </c>
      <c r="K614" s="203" t="s">
        <v>141</v>
      </c>
      <c r="L614" s="45"/>
      <c r="M614" s="208" t="s">
        <v>19</v>
      </c>
      <c r="N614" s="209" t="s">
        <v>47</v>
      </c>
      <c r="O614" s="85"/>
      <c r="P614" s="210">
        <f>O614*H614</f>
        <v>0</v>
      </c>
      <c r="Q614" s="210">
        <v>0</v>
      </c>
      <c r="R614" s="210">
        <f>Q614*H614</f>
        <v>0</v>
      </c>
      <c r="S614" s="210">
        <v>0.0080000000000000002</v>
      </c>
      <c r="T614" s="211">
        <f>S614*H614</f>
        <v>0.027640000000000001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12" t="s">
        <v>259</v>
      </c>
      <c r="AT614" s="212" t="s">
        <v>137</v>
      </c>
      <c r="AU614" s="212" t="s">
        <v>143</v>
      </c>
      <c r="AY614" s="18" t="s">
        <v>134</v>
      </c>
      <c r="BE614" s="213">
        <f>IF(N614="základní",J614,0)</f>
        <v>0</v>
      </c>
      <c r="BF614" s="213">
        <f>IF(N614="snížená",J614,0)</f>
        <v>0</v>
      </c>
      <c r="BG614" s="213">
        <f>IF(N614="zákl. přenesená",J614,0)</f>
        <v>0</v>
      </c>
      <c r="BH614" s="213">
        <f>IF(N614="sníž. přenesená",J614,0)</f>
        <v>0</v>
      </c>
      <c r="BI614" s="213">
        <f>IF(N614="nulová",J614,0)</f>
        <v>0</v>
      </c>
      <c r="BJ614" s="18" t="s">
        <v>143</v>
      </c>
      <c r="BK614" s="213">
        <f>ROUND(I614*H614,2)</f>
        <v>0</v>
      </c>
      <c r="BL614" s="18" t="s">
        <v>259</v>
      </c>
      <c r="BM614" s="212" t="s">
        <v>1072</v>
      </c>
    </row>
    <row r="615" s="2" customFormat="1">
      <c r="A615" s="39"/>
      <c r="B615" s="40"/>
      <c r="C615" s="41"/>
      <c r="D615" s="214" t="s">
        <v>145</v>
      </c>
      <c r="E615" s="41"/>
      <c r="F615" s="215" t="s">
        <v>1073</v>
      </c>
      <c r="G615" s="41"/>
      <c r="H615" s="41"/>
      <c r="I615" s="216"/>
      <c r="J615" s="41"/>
      <c r="K615" s="41"/>
      <c r="L615" s="45"/>
      <c r="M615" s="217"/>
      <c r="N615" s="218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145</v>
      </c>
      <c r="AU615" s="18" t="s">
        <v>143</v>
      </c>
    </row>
    <row r="616" s="2" customFormat="1">
      <c r="A616" s="39"/>
      <c r="B616" s="40"/>
      <c r="C616" s="41"/>
      <c r="D616" s="219" t="s">
        <v>147</v>
      </c>
      <c r="E616" s="41"/>
      <c r="F616" s="220" t="s">
        <v>1074</v>
      </c>
      <c r="G616" s="41"/>
      <c r="H616" s="41"/>
      <c r="I616" s="216"/>
      <c r="J616" s="41"/>
      <c r="K616" s="41"/>
      <c r="L616" s="45"/>
      <c r="M616" s="217"/>
      <c r="N616" s="218"/>
      <c r="O616" s="85"/>
      <c r="P616" s="85"/>
      <c r="Q616" s="85"/>
      <c r="R616" s="85"/>
      <c r="S616" s="85"/>
      <c r="T616" s="86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147</v>
      </c>
      <c r="AU616" s="18" t="s">
        <v>143</v>
      </c>
    </row>
    <row r="617" s="2" customFormat="1" ht="16.5" customHeight="1">
      <c r="A617" s="39"/>
      <c r="B617" s="40"/>
      <c r="C617" s="201" t="s">
        <v>1075</v>
      </c>
      <c r="D617" s="201" t="s">
        <v>137</v>
      </c>
      <c r="E617" s="202" t="s">
        <v>1076</v>
      </c>
      <c r="F617" s="203" t="s">
        <v>1077</v>
      </c>
      <c r="G617" s="204" t="s">
        <v>140</v>
      </c>
      <c r="H617" s="205">
        <v>10</v>
      </c>
      <c r="I617" s="206"/>
      <c r="J617" s="207">
        <f>ROUND(I617*H617,2)</f>
        <v>0</v>
      </c>
      <c r="K617" s="203" t="s">
        <v>141</v>
      </c>
      <c r="L617" s="45"/>
      <c r="M617" s="208" t="s">
        <v>19</v>
      </c>
      <c r="N617" s="209" t="s">
        <v>47</v>
      </c>
      <c r="O617" s="85"/>
      <c r="P617" s="210">
        <f>O617*H617</f>
        <v>0</v>
      </c>
      <c r="Q617" s="210">
        <v>0</v>
      </c>
      <c r="R617" s="210">
        <f>Q617*H617</f>
        <v>0</v>
      </c>
      <c r="S617" s="210">
        <v>0</v>
      </c>
      <c r="T617" s="211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12" t="s">
        <v>259</v>
      </c>
      <c r="AT617" s="212" t="s">
        <v>137</v>
      </c>
      <c r="AU617" s="212" t="s">
        <v>143</v>
      </c>
      <c r="AY617" s="18" t="s">
        <v>134</v>
      </c>
      <c r="BE617" s="213">
        <f>IF(N617="základní",J617,0)</f>
        <v>0</v>
      </c>
      <c r="BF617" s="213">
        <f>IF(N617="snížená",J617,0)</f>
        <v>0</v>
      </c>
      <c r="BG617" s="213">
        <f>IF(N617="zákl. přenesená",J617,0)</f>
        <v>0</v>
      </c>
      <c r="BH617" s="213">
        <f>IF(N617="sníž. přenesená",J617,0)</f>
        <v>0</v>
      </c>
      <c r="BI617" s="213">
        <f>IF(N617="nulová",J617,0)</f>
        <v>0</v>
      </c>
      <c r="BJ617" s="18" t="s">
        <v>143</v>
      </c>
      <c r="BK617" s="213">
        <f>ROUND(I617*H617,2)</f>
        <v>0</v>
      </c>
      <c r="BL617" s="18" t="s">
        <v>259</v>
      </c>
      <c r="BM617" s="212" t="s">
        <v>1078</v>
      </c>
    </row>
    <row r="618" s="2" customFormat="1">
      <c r="A618" s="39"/>
      <c r="B618" s="40"/>
      <c r="C618" s="41"/>
      <c r="D618" s="214" t="s">
        <v>145</v>
      </c>
      <c r="E618" s="41"/>
      <c r="F618" s="215" t="s">
        <v>1079</v>
      </c>
      <c r="G618" s="41"/>
      <c r="H618" s="41"/>
      <c r="I618" s="216"/>
      <c r="J618" s="41"/>
      <c r="K618" s="41"/>
      <c r="L618" s="45"/>
      <c r="M618" s="217"/>
      <c r="N618" s="218"/>
      <c r="O618" s="85"/>
      <c r="P618" s="85"/>
      <c r="Q618" s="85"/>
      <c r="R618" s="85"/>
      <c r="S618" s="85"/>
      <c r="T618" s="86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145</v>
      </c>
      <c r="AU618" s="18" t="s">
        <v>143</v>
      </c>
    </row>
    <row r="619" s="2" customFormat="1">
      <c r="A619" s="39"/>
      <c r="B619" s="40"/>
      <c r="C619" s="41"/>
      <c r="D619" s="219" t="s">
        <v>147</v>
      </c>
      <c r="E619" s="41"/>
      <c r="F619" s="220" t="s">
        <v>1080</v>
      </c>
      <c r="G619" s="41"/>
      <c r="H619" s="41"/>
      <c r="I619" s="216"/>
      <c r="J619" s="41"/>
      <c r="K619" s="41"/>
      <c r="L619" s="45"/>
      <c r="M619" s="217"/>
      <c r="N619" s="218"/>
      <c r="O619" s="85"/>
      <c r="P619" s="85"/>
      <c r="Q619" s="85"/>
      <c r="R619" s="85"/>
      <c r="S619" s="85"/>
      <c r="T619" s="86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147</v>
      </c>
      <c r="AU619" s="18" t="s">
        <v>143</v>
      </c>
    </row>
    <row r="620" s="13" customFormat="1">
      <c r="A620" s="13"/>
      <c r="B620" s="221"/>
      <c r="C620" s="222"/>
      <c r="D620" s="214" t="s">
        <v>149</v>
      </c>
      <c r="E620" s="223" t="s">
        <v>19</v>
      </c>
      <c r="F620" s="224" t="s">
        <v>309</v>
      </c>
      <c r="G620" s="222"/>
      <c r="H620" s="225">
        <v>10</v>
      </c>
      <c r="I620" s="226"/>
      <c r="J620" s="222"/>
      <c r="K620" s="222"/>
      <c r="L620" s="227"/>
      <c r="M620" s="228"/>
      <c r="N620" s="229"/>
      <c r="O620" s="229"/>
      <c r="P620" s="229"/>
      <c r="Q620" s="229"/>
      <c r="R620" s="229"/>
      <c r="S620" s="229"/>
      <c r="T620" s="23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1" t="s">
        <v>149</v>
      </c>
      <c r="AU620" s="231" t="s">
        <v>143</v>
      </c>
      <c r="AV620" s="13" t="s">
        <v>143</v>
      </c>
      <c r="AW620" s="13" t="s">
        <v>36</v>
      </c>
      <c r="AX620" s="13" t="s">
        <v>83</v>
      </c>
      <c r="AY620" s="231" t="s">
        <v>134</v>
      </c>
    </row>
    <row r="621" s="2" customFormat="1" ht="21.75" customHeight="1">
      <c r="A621" s="39"/>
      <c r="B621" s="40"/>
      <c r="C621" s="253" t="s">
        <v>1081</v>
      </c>
      <c r="D621" s="253" t="s">
        <v>275</v>
      </c>
      <c r="E621" s="254" t="s">
        <v>1082</v>
      </c>
      <c r="F621" s="255" t="s">
        <v>1083</v>
      </c>
      <c r="G621" s="256" t="s">
        <v>140</v>
      </c>
      <c r="H621" s="257">
        <v>10</v>
      </c>
      <c r="I621" s="258"/>
      <c r="J621" s="259">
        <f>ROUND(I621*H621,2)</f>
        <v>0</v>
      </c>
      <c r="K621" s="255" t="s">
        <v>141</v>
      </c>
      <c r="L621" s="260"/>
      <c r="M621" s="261" t="s">
        <v>19</v>
      </c>
      <c r="N621" s="262" t="s">
        <v>47</v>
      </c>
      <c r="O621" s="85"/>
      <c r="P621" s="210">
        <f>O621*H621</f>
        <v>0</v>
      </c>
      <c r="Q621" s="210">
        <v>0.042999999999999997</v>
      </c>
      <c r="R621" s="210">
        <f>Q621*H621</f>
        <v>0.42999999999999994</v>
      </c>
      <c r="S621" s="210">
        <v>0</v>
      </c>
      <c r="T621" s="211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12" t="s">
        <v>366</v>
      </c>
      <c r="AT621" s="212" t="s">
        <v>275</v>
      </c>
      <c r="AU621" s="212" t="s">
        <v>143</v>
      </c>
      <c r="AY621" s="18" t="s">
        <v>134</v>
      </c>
      <c r="BE621" s="213">
        <f>IF(N621="základní",J621,0)</f>
        <v>0</v>
      </c>
      <c r="BF621" s="213">
        <f>IF(N621="snížená",J621,0)</f>
        <v>0</v>
      </c>
      <c r="BG621" s="213">
        <f>IF(N621="zákl. přenesená",J621,0)</f>
        <v>0</v>
      </c>
      <c r="BH621" s="213">
        <f>IF(N621="sníž. přenesená",J621,0)</f>
        <v>0</v>
      </c>
      <c r="BI621" s="213">
        <f>IF(N621="nulová",J621,0)</f>
        <v>0</v>
      </c>
      <c r="BJ621" s="18" t="s">
        <v>143</v>
      </c>
      <c r="BK621" s="213">
        <f>ROUND(I621*H621,2)</f>
        <v>0</v>
      </c>
      <c r="BL621" s="18" t="s">
        <v>259</v>
      </c>
      <c r="BM621" s="212" t="s">
        <v>1084</v>
      </c>
    </row>
    <row r="622" s="2" customFormat="1">
      <c r="A622" s="39"/>
      <c r="B622" s="40"/>
      <c r="C622" s="41"/>
      <c r="D622" s="214" t="s">
        <v>145</v>
      </c>
      <c r="E622" s="41"/>
      <c r="F622" s="215" t="s">
        <v>1083</v>
      </c>
      <c r="G622" s="41"/>
      <c r="H622" s="41"/>
      <c r="I622" s="216"/>
      <c r="J622" s="41"/>
      <c r="K622" s="41"/>
      <c r="L622" s="45"/>
      <c r="M622" s="217"/>
      <c r="N622" s="218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145</v>
      </c>
      <c r="AU622" s="18" t="s">
        <v>143</v>
      </c>
    </row>
    <row r="623" s="2" customFormat="1">
      <c r="A623" s="39"/>
      <c r="B623" s="40"/>
      <c r="C623" s="41"/>
      <c r="D623" s="219" t="s">
        <v>147</v>
      </c>
      <c r="E623" s="41"/>
      <c r="F623" s="220" t="s">
        <v>1085</v>
      </c>
      <c r="G623" s="41"/>
      <c r="H623" s="41"/>
      <c r="I623" s="216"/>
      <c r="J623" s="41"/>
      <c r="K623" s="41"/>
      <c r="L623" s="45"/>
      <c r="M623" s="217"/>
      <c r="N623" s="218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147</v>
      </c>
      <c r="AU623" s="18" t="s">
        <v>143</v>
      </c>
    </row>
    <row r="624" s="14" customFormat="1">
      <c r="A624" s="14"/>
      <c r="B624" s="232"/>
      <c r="C624" s="233"/>
      <c r="D624" s="214" t="s">
        <v>149</v>
      </c>
      <c r="E624" s="234" t="s">
        <v>19</v>
      </c>
      <c r="F624" s="235" t="s">
        <v>1086</v>
      </c>
      <c r="G624" s="233"/>
      <c r="H624" s="234" t="s">
        <v>19</v>
      </c>
      <c r="I624" s="236"/>
      <c r="J624" s="233"/>
      <c r="K624" s="233"/>
      <c r="L624" s="237"/>
      <c r="M624" s="238"/>
      <c r="N624" s="239"/>
      <c r="O624" s="239"/>
      <c r="P624" s="239"/>
      <c r="Q624" s="239"/>
      <c r="R624" s="239"/>
      <c r="S624" s="239"/>
      <c r="T624" s="240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1" t="s">
        <v>149</v>
      </c>
      <c r="AU624" s="241" t="s">
        <v>143</v>
      </c>
      <c r="AV624" s="14" t="s">
        <v>83</v>
      </c>
      <c r="AW624" s="14" t="s">
        <v>36</v>
      </c>
      <c r="AX624" s="14" t="s">
        <v>75</v>
      </c>
      <c r="AY624" s="241" t="s">
        <v>134</v>
      </c>
    </row>
    <row r="625" s="13" customFormat="1">
      <c r="A625" s="13"/>
      <c r="B625" s="221"/>
      <c r="C625" s="222"/>
      <c r="D625" s="214" t="s">
        <v>149</v>
      </c>
      <c r="E625" s="223" t="s">
        <v>19</v>
      </c>
      <c r="F625" s="224" t="s">
        <v>309</v>
      </c>
      <c r="G625" s="222"/>
      <c r="H625" s="225">
        <v>10</v>
      </c>
      <c r="I625" s="226"/>
      <c r="J625" s="222"/>
      <c r="K625" s="222"/>
      <c r="L625" s="227"/>
      <c r="M625" s="228"/>
      <c r="N625" s="229"/>
      <c r="O625" s="229"/>
      <c r="P625" s="229"/>
      <c r="Q625" s="229"/>
      <c r="R625" s="229"/>
      <c r="S625" s="229"/>
      <c r="T625" s="230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1" t="s">
        <v>149</v>
      </c>
      <c r="AU625" s="231" t="s">
        <v>143</v>
      </c>
      <c r="AV625" s="13" t="s">
        <v>143</v>
      </c>
      <c r="AW625" s="13" t="s">
        <v>36</v>
      </c>
      <c r="AX625" s="13" t="s">
        <v>83</v>
      </c>
      <c r="AY625" s="231" t="s">
        <v>134</v>
      </c>
    </row>
    <row r="626" s="2" customFormat="1" ht="16.5" customHeight="1">
      <c r="A626" s="39"/>
      <c r="B626" s="40"/>
      <c r="C626" s="201" t="s">
        <v>1087</v>
      </c>
      <c r="D626" s="201" t="s">
        <v>137</v>
      </c>
      <c r="E626" s="202" t="s">
        <v>1088</v>
      </c>
      <c r="F626" s="203" t="s">
        <v>1089</v>
      </c>
      <c r="G626" s="204" t="s">
        <v>140</v>
      </c>
      <c r="H626" s="205">
        <v>10</v>
      </c>
      <c r="I626" s="206"/>
      <c r="J626" s="207">
        <f>ROUND(I626*H626,2)</f>
        <v>0</v>
      </c>
      <c r="K626" s="203" t="s">
        <v>141</v>
      </c>
      <c r="L626" s="45"/>
      <c r="M626" s="208" t="s">
        <v>19</v>
      </c>
      <c r="N626" s="209" t="s">
        <v>47</v>
      </c>
      <c r="O626" s="85"/>
      <c r="P626" s="210">
        <f>O626*H626</f>
        <v>0</v>
      </c>
      <c r="Q626" s="210">
        <v>0</v>
      </c>
      <c r="R626" s="210">
        <f>Q626*H626</f>
        <v>0</v>
      </c>
      <c r="S626" s="210">
        <v>0</v>
      </c>
      <c r="T626" s="211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2" t="s">
        <v>259</v>
      </c>
      <c r="AT626" s="212" t="s">
        <v>137</v>
      </c>
      <c r="AU626" s="212" t="s">
        <v>143</v>
      </c>
      <c r="AY626" s="18" t="s">
        <v>134</v>
      </c>
      <c r="BE626" s="213">
        <f>IF(N626="základní",J626,0)</f>
        <v>0</v>
      </c>
      <c r="BF626" s="213">
        <f>IF(N626="snížená",J626,0)</f>
        <v>0</v>
      </c>
      <c r="BG626" s="213">
        <f>IF(N626="zákl. přenesená",J626,0)</f>
        <v>0</v>
      </c>
      <c r="BH626" s="213">
        <f>IF(N626="sníž. přenesená",J626,0)</f>
        <v>0</v>
      </c>
      <c r="BI626" s="213">
        <f>IF(N626="nulová",J626,0)</f>
        <v>0</v>
      </c>
      <c r="BJ626" s="18" t="s">
        <v>143</v>
      </c>
      <c r="BK626" s="213">
        <f>ROUND(I626*H626,2)</f>
        <v>0</v>
      </c>
      <c r="BL626" s="18" t="s">
        <v>259</v>
      </c>
      <c r="BM626" s="212" t="s">
        <v>1090</v>
      </c>
    </row>
    <row r="627" s="2" customFormat="1">
      <c r="A627" s="39"/>
      <c r="B627" s="40"/>
      <c r="C627" s="41"/>
      <c r="D627" s="214" t="s">
        <v>145</v>
      </c>
      <c r="E627" s="41"/>
      <c r="F627" s="215" t="s">
        <v>1091</v>
      </c>
      <c r="G627" s="41"/>
      <c r="H627" s="41"/>
      <c r="I627" s="216"/>
      <c r="J627" s="41"/>
      <c r="K627" s="41"/>
      <c r="L627" s="45"/>
      <c r="M627" s="217"/>
      <c r="N627" s="218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145</v>
      </c>
      <c r="AU627" s="18" t="s">
        <v>143</v>
      </c>
    </row>
    <row r="628" s="2" customFormat="1">
      <c r="A628" s="39"/>
      <c r="B628" s="40"/>
      <c r="C628" s="41"/>
      <c r="D628" s="219" t="s">
        <v>147</v>
      </c>
      <c r="E628" s="41"/>
      <c r="F628" s="220" t="s">
        <v>1092</v>
      </c>
      <c r="G628" s="41"/>
      <c r="H628" s="41"/>
      <c r="I628" s="216"/>
      <c r="J628" s="41"/>
      <c r="K628" s="41"/>
      <c r="L628" s="45"/>
      <c r="M628" s="217"/>
      <c r="N628" s="218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147</v>
      </c>
      <c r="AU628" s="18" t="s">
        <v>143</v>
      </c>
    </row>
    <row r="629" s="13" customFormat="1">
      <c r="A629" s="13"/>
      <c r="B629" s="221"/>
      <c r="C629" s="222"/>
      <c r="D629" s="214" t="s">
        <v>149</v>
      </c>
      <c r="E629" s="223" t="s">
        <v>19</v>
      </c>
      <c r="F629" s="224" t="s">
        <v>309</v>
      </c>
      <c r="G629" s="222"/>
      <c r="H629" s="225">
        <v>10</v>
      </c>
      <c r="I629" s="226"/>
      <c r="J629" s="222"/>
      <c r="K629" s="222"/>
      <c r="L629" s="227"/>
      <c r="M629" s="228"/>
      <c r="N629" s="229"/>
      <c r="O629" s="229"/>
      <c r="P629" s="229"/>
      <c r="Q629" s="229"/>
      <c r="R629" s="229"/>
      <c r="S629" s="229"/>
      <c r="T629" s="23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1" t="s">
        <v>149</v>
      </c>
      <c r="AU629" s="231" t="s">
        <v>143</v>
      </c>
      <c r="AV629" s="13" t="s">
        <v>143</v>
      </c>
      <c r="AW629" s="13" t="s">
        <v>36</v>
      </c>
      <c r="AX629" s="13" t="s">
        <v>83</v>
      </c>
      <c r="AY629" s="231" t="s">
        <v>134</v>
      </c>
    </row>
    <row r="630" s="2" customFormat="1" ht="16.5" customHeight="1">
      <c r="A630" s="39"/>
      <c r="B630" s="40"/>
      <c r="C630" s="253" t="s">
        <v>1093</v>
      </c>
      <c r="D630" s="253" t="s">
        <v>275</v>
      </c>
      <c r="E630" s="254" t="s">
        <v>1094</v>
      </c>
      <c r="F630" s="255" t="s">
        <v>1095</v>
      </c>
      <c r="G630" s="256" t="s">
        <v>140</v>
      </c>
      <c r="H630" s="257">
        <v>10</v>
      </c>
      <c r="I630" s="258"/>
      <c r="J630" s="259">
        <f>ROUND(I630*H630,2)</f>
        <v>0</v>
      </c>
      <c r="K630" s="255" t="s">
        <v>420</v>
      </c>
      <c r="L630" s="260"/>
      <c r="M630" s="261" t="s">
        <v>19</v>
      </c>
      <c r="N630" s="262" t="s">
        <v>47</v>
      </c>
      <c r="O630" s="85"/>
      <c r="P630" s="210">
        <f>O630*H630</f>
        <v>0</v>
      </c>
      <c r="Q630" s="210">
        <v>0.025999999999999999</v>
      </c>
      <c r="R630" s="210">
        <f>Q630*H630</f>
        <v>0.26000000000000001</v>
      </c>
      <c r="S630" s="210">
        <v>0</v>
      </c>
      <c r="T630" s="211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12" t="s">
        <v>366</v>
      </c>
      <c r="AT630" s="212" t="s">
        <v>275</v>
      </c>
      <c r="AU630" s="212" t="s">
        <v>143</v>
      </c>
      <c r="AY630" s="18" t="s">
        <v>134</v>
      </c>
      <c r="BE630" s="213">
        <f>IF(N630="základní",J630,0)</f>
        <v>0</v>
      </c>
      <c r="BF630" s="213">
        <f>IF(N630="snížená",J630,0)</f>
        <v>0</v>
      </c>
      <c r="BG630" s="213">
        <f>IF(N630="zákl. přenesená",J630,0)</f>
        <v>0</v>
      </c>
      <c r="BH630" s="213">
        <f>IF(N630="sníž. přenesená",J630,0)</f>
        <v>0</v>
      </c>
      <c r="BI630" s="213">
        <f>IF(N630="nulová",J630,0)</f>
        <v>0</v>
      </c>
      <c r="BJ630" s="18" t="s">
        <v>143</v>
      </c>
      <c r="BK630" s="213">
        <f>ROUND(I630*H630,2)</f>
        <v>0</v>
      </c>
      <c r="BL630" s="18" t="s">
        <v>259</v>
      </c>
      <c r="BM630" s="212" t="s">
        <v>1096</v>
      </c>
    </row>
    <row r="631" s="2" customFormat="1">
      <c r="A631" s="39"/>
      <c r="B631" s="40"/>
      <c r="C631" s="41"/>
      <c r="D631" s="214" t="s">
        <v>145</v>
      </c>
      <c r="E631" s="41"/>
      <c r="F631" s="215" t="s">
        <v>1095</v>
      </c>
      <c r="G631" s="41"/>
      <c r="H631" s="41"/>
      <c r="I631" s="216"/>
      <c r="J631" s="41"/>
      <c r="K631" s="41"/>
      <c r="L631" s="45"/>
      <c r="M631" s="217"/>
      <c r="N631" s="218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145</v>
      </c>
      <c r="AU631" s="18" t="s">
        <v>143</v>
      </c>
    </row>
    <row r="632" s="14" customFormat="1">
      <c r="A632" s="14"/>
      <c r="B632" s="232"/>
      <c r="C632" s="233"/>
      <c r="D632" s="214" t="s">
        <v>149</v>
      </c>
      <c r="E632" s="234" t="s">
        <v>19</v>
      </c>
      <c r="F632" s="235" t="s">
        <v>1097</v>
      </c>
      <c r="G632" s="233"/>
      <c r="H632" s="234" t="s">
        <v>19</v>
      </c>
      <c r="I632" s="236"/>
      <c r="J632" s="233"/>
      <c r="K632" s="233"/>
      <c r="L632" s="237"/>
      <c r="M632" s="238"/>
      <c r="N632" s="239"/>
      <c r="O632" s="239"/>
      <c r="P632" s="239"/>
      <c r="Q632" s="239"/>
      <c r="R632" s="239"/>
      <c r="S632" s="239"/>
      <c r="T632" s="240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1" t="s">
        <v>149</v>
      </c>
      <c r="AU632" s="241" t="s">
        <v>143</v>
      </c>
      <c r="AV632" s="14" t="s">
        <v>83</v>
      </c>
      <c r="AW632" s="14" t="s">
        <v>36</v>
      </c>
      <c r="AX632" s="14" t="s">
        <v>75</v>
      </c>
      <c r="AY632" s="241" t="s">
        <v>134</v>
      </c>
    </row>
    <row r="633" s="13" customFormat="1">
      <c r="A633" s="13"/>
      <c r="B633" s="221"/>
      <c r="C633" s="222"/>
      <c r="D633" s="214" t="s">
        <v>149</v>
      </c>
      <c r="E633" s="223" t="s">
        <v>19</v>
      </c>
      <c r="F633" s="224" t="s">
        <v>213</v>
      </c>
      <c r="G633" s="222"/>
      <c r="H633" s="225">
        <v>10</v>
      </c>
      <c r="I633" s="226"/>
      <c r="J633" s="222"/>
      <c r="K633" s="222"/>
      <c r="L633" s="227"/>
      <c r="M633" s="228"/>
      <c r="N633" s="229"/>
      <c r="O633" s="229"/>
      <c r="P633" s="229"/>
      <c r="Q633" s="229"/>
      <c r="R633" s="229"/>
      <c r="S633" s="229"/>
      <c r="T633" s="230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1" t="s">
        <v>149</v>
      </c>
      <c r="AU633" s="231" t="s">
        <v>143</v>
      </c>
      <c r="AV633" s="13" t="s">
        <v>143</v>
      </c>
      <c r="AW633" s="13" t="s">
        <v>36</v>
      </c>
      <c r="AX633" s="13" t="s">
        <v>83</v>
      </c>
      <c r="AY633" s="231" t="s">
        <v>134</v>
      </c>
    </row>
    <row r="634" s="2" customFormat="1" ht="16.5" customHeight="1">
      <c r="A634" s="39"/>
      <c r="B634" s="40"/>
      <c r="C634" s="201" t="s">
        <v>1098</v>
      </c>
      <c r="D634" s="201" t="s">
        <v>137</v>
      </c>
      <c r="E634" s="202" t="s">
        <v>1099</v>
      </c>
      <c r="F634" s="203" t="s">
        <v>1089</v>
      </c>
      <c r="G634" s="204" t="s">
        <v>140</v>
      </c>
      <c r="H634" s="205">
        <v>10</v>
      </c>
      <c r="I634" s="206"/>
      <c r="J634" s="207">
        <f>ROUND(I634*H634,2)</f>
        <v>0</v>
      </c>
      <c r="K634" s="203" t="s">
        <v>19</v>
      </c>
      <c r="L634" s="45"/>
      <c r="M634" s="208" t="s">
        <v>19</v>
      </c>
      <c r="N634" s="209" t="s">
        <v>47</v>
      </c>
      <c r="O634" s="85"/>
      <c r="P634" s="210">
        <f>O634*H634</f>
        <v>0</v>
      </c>
      <c r="Q634" s="210">
        <v>0</v>
      </c>
      <c r="R634" s="210">
        <f>Q634*H634</f>
        <v>0</v>
      </c>
      <c r="S634" s="210">
        <v>0</v>
      </c>
      <c r="T634" s="211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12" t="s">
        <v>259</v>
      </c>
      <c r="AT634" s="212" t="s">
        <v>137</v>
      </c>
      <c r="AU634" s="212" t="s">
        <v>143</v>
      </c>
      <c r="AY634" s="18" t="s">
        <v>134</v>
      </c>
      <c r="BE634" s="213">
        <f>IF(N634="základní",J634,0)</f>
        <v>0</v>
      </c>
      <c r="BF634" s="213">
        <f>IF(N634="snížená",J634,0)</f>
        <v>0</v>
      </c>
      <c r="BG634" s="213">
        <f>IF(N634="zákl. přenesená",J634,0)</f>
        <v>0</v>
      </c>
      <c r="BH634" s="213">
        <f>IF(N634="sníž. přenesená",J634,0)</f>
        <v>0</v>
      </c>
      <c r="BI634" s="213">
        <f>IF(N634="nulová",J634,0)</f>
        <v>0</v>
      </c>
      <c r="BJ634" s="18" t="s">
        <v>143</v>
      </c>
      <c r="BK634" s="213">
        <f>ROUND(I634*H634,2)</f>
        <v>0</v>
      </c>
      <c r="BL634" s="18" t="s">
        <v>259</v>
      </c>
      <c r="BM634" s="212" t="s">
        <v>1100</v>
      </c>
    </row>
    <row r="635" s="2" customFormat="1">
      <c r="A635" s="39"/>
      <c r="B635" s="40"/>
      <c r="C635" s="41"/>
      <c r="D635" s="214" t="s">
        <v>145</v>
      </c>
      <c r="E635" s="41"/>
      <c r="F635" s="215" t="s">
        <v>1101</v>
      </c>
      <c r="G635" s="41"/>
      <c r="H635" s="41"/>
      <c r="I635" s="216"/>
      <c r="J635" s="41"/>
      <c r="K635" s="41"/>
      <c r="L635" s="45"/>
      <c r="M635" s="217"/>
      <c r="N635" s="218"/>
      <c r="O635" s="85"/>
      <c r="P635" s="85"/>
      <c r="Q635" s="85"/>
      <c r="R635" s="85"/>
      <c r="S635" s="85"/>
      <c r="T635" s="86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145</v>
      </c>
      <c r="AU635" s="18" t="s">
        <v>143</v>
      </c>
    </row>
    <row r="636" s="13" customFormat="1">
      <c r="A636" s="13"/>
      <c r="B636" s="221"/>
      <c r="C636" s="222"/>
      <c r="D636" s="214" t="s">
        <v>149</v>
      </c>
      <c r="E636" s="223" t="s">
        <v>19</v>
      </c>
      <c r="F636" s="224" t="s">
        <v>309</v>
      </c>
      <c r="G636" s="222"/>
      <c r="H636" s="225">
        <v>10</v>
      </c>
      <c r="I636" s="226"/>
      <c r="J636" s="222"/>
      <c r="K636" s="222"/>
      <c r="L636" s="227"/>
      <c r="M636" s="228"/>
      <c r="N636" s="229"/>
      <c r="O636" s="229"/>
      <c r="P636" s="229"/>
      <c r="Q636" s="229"/>
      <c r="R636" s="229"/>
      <c r="S636" s="229"/>
      <c r="T636" s="230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1" t="s">
        <v>149</v>
      </c>
      <c r="AU636" s="231" t="s">
        <v>143</v>
      </c>
      <c r="AV636" s="13" t="s">
        <v>143</v>
      </c>
      <c r="AW636" s="13" t="s">
        <v>36</v>
      </c>
      <c r="AX636" s="13" t="s">
        <v>83</v>
      </c>
      <c r="AY636" s="231" t="s">
        <v>134</v>
      </c>
    </row>
    <row r="637" s="2" customFormat="1" ht="16.5" customHeight="1">
      <c r="A637" s="39"/>
      <c r="B637" s="40"/>
      <c r="C637" s="253" t="s">
        <v>1102</v>
      </c>
      <c r="D637" s="253" t="s">
        <v>275</v>
      </c>
      <c r="E637" s="254" t="s">
        <v>1103</v>
      </c>
      <c r="F637" s="255" t="s">
        <v>1104</v>
      </c>
      <c r="G637" s="256" t="s">
        <v>140</v>
      </c>
      <c r="H637" s="257">
        <v>10</v>
      </c>
      <c r="I637" s="258"/>
      <c r="J637" s="259">
        <f>ROUND(I637*H637,2)</f>
        <v>0</v>
      </c>
      <c r="K637" s="255" t="s">
        <v>19</v>
      </c>
      <c r="L637" s="260"/>
      <c r="M637" s="261" t="s">
        <v>19</v>
      </c>
      <c r="N637" s="262" t="s">
        <v>47</v>
      </c>
      <c r="O637" s="85"/>
      <c r="P637" s="210">
        <f>O637*H637</f>
        <v>0</v>
      </c>
      <c r="Q637" s="210">
        <v>0.025999999999999999</v>
      </c>
      <c r="R637" s="210">
        <f>Q637*H637</f>
        <v>0.26000000000000001</v>
      </c>
      <c r="S637" s="210">
        <v>0</v>
      </c>
      <c r="T637" s="211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12" t="s">
        <v>366</v>
      </c>
      <c r="AT637" s="212" t="s">
        <v>275</v>
      </c>
      <c r="AU637" s="212" t="s">
        <v>143</v>
      </c>
      <c r="AY637" s="18" t="s">
        <v>134</v>
      </c>
      <c r="BE637" s="213">
        <f>IF(N637="základní",J637,0)</f>
        <v>0</v>
      </c>
      <c r="BF637" s="213">
        <f>IF(N637="snížená",J637,0)</f>
        <v>0</v>
      </c>
      <c r="BG637" s="213">
        <f>IF(N637="zákl. přenesená",J637,0)</f>
        <v>0</v>
      </c>
      <c r="BH637" s="213">
        <f>IF(N637="sníž. přenesená",J637,0)</f>
        <v>0</v>
      </c>
      <c r="BI637" s="213">
        <f>IF(N637="nulová",J637,0)</f>
        <v>0</v>
      </c>
      <c r="BJ637" s="18" t="s">
        <v>143</v>
      </c>
      <c r="BK637" s="213">
        <f>ROUND(I637*H637,2)</f>
        <v>0</v>
      </c>
      <c r="BL637" s="18" t="s">
        <v>259</v>
      </c>
      <c r="BM637" s="212" t="s">
        <v>1105</v>
      </c>
    </row>
    <row r="638" s="2" customFormat="1">
      <c r="A638" s="39"/>
      <c r="B638" s="40"/>
      <c r="C638" s="41"/>
      <c r="D638" s="214" t="s">
        <v>145</v>
      </c>
      <c r="E638" s="41"/>
      <c r="F638" s="215" t="s">
        <v>1106</v>
      </c>
      <c r="G638" s="41"/>
      <c r="H638" s="41"/>
      <c r="I638" s="216"/>
      <c r="J638" s="41"/>
      <c r="K638" s="41"/>
      <c r="L638" s="45"/>
      <c r="M638" s="217"/>
      <c r="N638" s="218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145</v>
      </c>
      <c r="AU638" s="18" t="s">
        <v>143</v>
      </c>
    </row>
    <row r="639" s="2" customFormat="1" ht="16.5" customHeight="1">
      <c r="A639" s="39"/>
      <c r="B639" s="40"/>
      <c r="C639" s="201" t="s">
        <v>1107</v>
      </c>
      <c r="D639" s="201" t="s">
        <v>137</v>
      </c>
      <c r="E639" s="202" t="s">
        <v>1108</v>
      </c>
      <c r="F639" s="203" t="s">
        <v>1109</v>
      </c>
      <c r="G639" s="204" t="s">
        <v>140</v>
      </c>
      <c r="H639" s="205">
        <v>10</v>
      </c>
      <c r="I639" s="206"/>
      <c r="J639" s="207">
        <f>ROUND(I639*H639,2)</f>
        <v>0</v>
      </c>
      <c r="K639" s="203" t="s">
        <v>141</v>
      </c>
      <c r="L639" s="45"/>
      <c r="M639" s="208" t="s">
        <v>19</v>
      </c>
      <c r="N639" s="209" t="s">
        <v>47</v>
      </c>
      <c r="O639" s="85"/>
      <c r="P639" s="210">
        <f>O639*H639</f>
        <v>0</v>
      </c>
      <c r="Q639" s="210">
        <v>0.00047281249999999998</v>
      </c>
      <c r="R639" s="210">
        <f>Q639*H639</f>
        <v>0.0047281249999999997</v>
      </c>
      <c r="S639" s="210">
        <v>0</v>
      </c>
      <c r="T639" s="211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12" t="s">
        <v>259</v>
      </c>
      <c r="AT639" s="212" t="s">
        <v>137</v>
      </c>
      <c r="AU639" s="212" t="s">
        <v>143</v>
      </c>
      <c r="AY639" s="18" t="s">
        <v>134</v>
      </c>
      <c r="BE639" s="213">
        <f>IF(N639="základní",J639,0)</f>
        <v>0</v>
      </c>
      <c r="BF639" s="213">
        <f>IF(N639="snížená",J639,0)</f>
        <v>0</v>
      </c>
      <c r="BG639" s="213">
        <f>IF(N639="zákl. přenesená",J639,0)</f>
        <v>0</v>
      </c>
      <c r="BH639" s="213">
        <f>IF(N639="sníž. přenesená",J639,0)</f>
        <v>0</v>
      </c>
      <c r="BI639" s="213">
        <f>IF(N639="nulová",J639,0)</f>
        <v>0</v>
      </c>
      <c r="BJ639" s="18" t="s">
        <v>143</v>
      </c>
      <c r="BK639" s="213">
        <f>ROUND(I639*H639,2)</f>
        <v>0</v>
      </c>
      <c r="BL639" s="18" t="s">
        <v>259</v>
      </c>
      <c r="BM639" s="212" t="s">
        <v>1110</v>
      </c>
    </row>
    <row r="640" s="2" customFormat="1">
      <c r="A640" s="39"/>
      <c r="B640" s="40"/>
      <c r="C640" s="41"/>
      <c r="D640" s="214" t="s">
        <v>145</v>
      </c>
      <c r="E640" s="41"/>
      <c r="F640" s="215" t="s">
        <v>1111</v>
      </c>
      <c r="G640" s="41"/>
      <c r="H640" s="41"/>
      <c r="I640" s="216"/>
      <c r="J640" s="41"/>
      <c r="K640" s="41"/>
      <c r="L640" s="45"/>
      <c r="M640" s="217"/>
      <c r="N640" s="218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145</v>
      </c>
      <c r="AU640" s="18" t="s">
        <v>143</v>
      </c>
    </row>
    <row r="641" s="2" customFormat="1">
      <c r="A641" s="39"/>
      <c r="B641" s="40"/>
      <c r="C641" s="41"/>
      <c r="D641" s="219" t="s">
        <v>147</v>
      </c>
      <c r="E641" s="41"/>
      <c r="F641" s="220" t="s">
        <v>1112</v>
      </c>
      <c r="G641" s="41"/>
      <c r="H641" s="41"/>
      <c r="I641" s="216"/>
      <c r="J641" s="41"/>
      <c r="K641" s="41"/>
      <c r="L641" s="45"/>
      <c r="M641" s="217"/>
      <c r="N641" s="218"/>
      <c r="O641" s="85"/>
      <c r="P641" s="85"/>
      <c r="Q641" s="85"/>
      <c r="R641" s="85"/>
      <c r="S641" s="85"/>
      <c r="T641" s="86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147</v>
      </c>
      <c r="AU641" s="18" t="s">
        <v>143</v>
      </c>
    </row>
    <row r="642" s="13" customFormat="1">
      <c r="A642" s="13"/>
      <c r="B642" s="221"/>
      <c r="C642" s="222"/>
      <c r="D642" s="214" t="s">
        <v>149</v>
      </c>
      <c r="E642" s="223" t="s">
        <v>19</v>
      </c>
      <c r="F642" s="224" t="s">
        <v>309</v>
      </c>
      <c r="G642" s="222"/>
      <c r="H642" s="225">
        <v>10</v>
      </c>
      <c r="I642" s="226"/>
      <c r="J642" s="222"/>
      <c r="K642" s="222"/>
      <c r="L642" s="227"/>
      <c r="M642" s="228"/>
      <c r="N642" s="229"/>
      <c r="O642" s="229"/>
      <c r="P642" s="229"/>
      <c r="Q642" s="229"/>
      <c r="R642" s="229"/>
      <c r="S642" s="229"/>
      <c r="T642" s="23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1" t="s">
        <v>149</v>
      </c>
      <c r="AU642" s="231" t="s">
        <v>143</v>
      </c>
      <c r="AV642" s="13" t="s">
        <v>143</v>
      </c>
      <c r="AW642" s="13" t="s">
        <v>36</v>
      </c>
      <c r="AX642" s="13" t="s">
        <v>83</v>
      </c>
      <c r="AY642" s="231" t="s">
        <v>134</v>
      </c>
    </row>
    <row r="643" s="2" customFormat="1" ht="21.75" customHeight="1">
      <c r="A643" s="39"/>
      <c r="B643" s="40"/>
      <c r="C643" s="253" t="s">
        <v>1113</v>
      </c>
      <c r="D643" s="253" t="s">
        <v>275</v>
      </c>
      <c r="E643" s="254" t="s">
        <v>1114</v>
      </c>
      <c r="F643" s="255" t="s">
        <v>1115</v>
      </c>
      <c r="G643" s="256" t="s">
        <v>140</v>
      </c>
      <c r="H643" s="257">
        <v>10</v>
      </c>
      <c r="I643" s="258"/>
      <c r="J643" s="259">
        <f>ROUND(I643*H643,2)</f>
        <v>0</v>
      </c>
      <c r="K643" s="255" t="s">
        <v>141</v>
      </c>
      <c r="L643" s="260"/>
      <c r="M643" s="261" t="s">
        <v>19</v>
      </c>
      <c r="N643" s="262" t="s">
        <v>47</v>
      </c>
      <c r="O643" s="85"/>
      <c r="P643" s="210">
        <f>O643*H643</f>
        <v>0</v>
      </c>
      <c r="Q643" s="210">
        <v>0.016</v>
      </c>
      <c r="R643" s="210">
        <f>Q643*H643</f>
        <v>0.16</v>
      </c>
      <c r="S643" s="210">
        <v>0</v>
      </c>
      <c r="T643" s="211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12" t="s">
        <v>366</v>
      </c>
      <c r="AT643" s="212" t="s">
        <v>275</v>
      </c>
      <c r="AU643" s="212" t="s">
        <v>143</v>
      </c>
      <c r="AY643" s="18" t="s">
        <v>134</v>
      </c>
      <c r="BE643" s="213">
        <f>IF(N643="základní",J643,0)</f>
        <v>0</v>
      </c>
      <c r="BF643" s="213">
        <f>IF(N643="snížená",J643,0)</f>
        <v>0</v>
      </c>
      <c r="BG643" s="213">
        <f>IF(N643="zákl. přenesená",J643,0)</f>
        <v>0</v>
      </c>
      <c r="BH643" s="213">
        <f>IF(N643="sníž. přenesená",J643,0)</f>
        <v>0</v>
      </c>
      <c r="BI643" s="213">
        <f>IF(N643="nulová",J643,0)</f>
        <v>0</v>
      </c>
      <c r="BJ643" s="18" t="s">
        <v>143</v>
      </c>
      <c r="BK643" s="213">
        <f>ROUND(I643*H643,2)</f>
        <v>0</v>
      </c>
      <c r="BL643" s="18" t="s">
        <v>259</v>
      </c>
      <c r="BM643" s="212" t="s">
        <v>1116</v>
      </c>
    </row>
    <row r="644" s="2" customFormat="1">
      <c r="A644" s="39"/>
      <c r="B644" s="40"/>
      <c r="C644" s="41"/>
      <c r="D644" s="214" t="s">
        <v>145</v>
      </c>
      <c r="E644" s="41"/>
      <c r="F644" s="215" t="s">
        <v>1115</v>
      </c>
      <c r="G644" s="41"/>
      <c r="H644" s="41"/>
      <c r="I644" s="216"/>
      <c r="J644" s="41"/>
      <c r="K644" s="41"/>
      <c r="L644" s="45"/>
      <c r="M644" s="217"/>
      <c r="N644" s="218"/>
      <c r="O644" s="85"/>
      <c r="P644" s="85"/>
      <c r="Q644" s="85"/>
      <c r="R644" s="85"/>
      <c r="S644" s="85"/>
      <c r="T644" s="86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145</v>
      </c>
      <c r="AU644" s="18" t="s">
        <v>143</v>
      </c>
    </row>
    <row r="645" s="2" customFormat="1">
      <c r="A645" s="39"/>
      <c r="B645" s="40"/>
      <c r="C645" s="41"/>
      <c r="D645" s="219" t="s">
        <v>147</v>
      </c>
      <c r="E645" s="41"/>
      <c r="F645" s="220" t="s">
        <v>1117</v>
      </c>
      <c r="G645" s="41"/>
      <c r="H645" s="41"/>
      <c r="I645" s="216"/>
      <c r="J645" s="41"/>
      <c r="K645" s="41"/>
      <c r="L645" s="45"/>
      <c r="M645" s="217"/>
      <c r="N645" s="218"/>
      <c r="O645" s="85"/>
      <c r="P645" s="85"/>
      <c r="Q645" s="85"/>
      <c r="R645" s="85"/>
      <c r="S645" s="85"/>
      <c r="T645" s="86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147</v>
      </c>
      <c r="AU645" s="18" t="s">
        <v>143</v>
      </c>
    </row>
    <row r="646" s="13" customFormat="1">
      <c r="A646" s="13"/>
      <c r="B646" s="221"/>
      <c r="C646" s="222"/>
      <c r="D646" s="214" t="s">
        <v>149</v>
      </c>
      <c r="E646" s="223" t="s">
        <v>19</v>
      </c>
      <c r="F646" s="224" t="s">
        <v>309</v>
      </c>
      <c r="G646" s="222"/>
      <c r="H646" s="225">
        <v>10</v>
      </c>
      <c r="I646" s="226"/>
      <c r="J646" s="222"/>
      <c r="K646" s="222"/>
      <c r="L646" s="227"/>
      <c r="M646" s="228"/>
      <c r="N646" s="229"/>
      <c r="O646" s="229"/>
      <c r="P646" s="229"/>
      <c r="Q646" s="229"/>
      <c r="R646" s="229"/>
      <c r="S646" s="229"/>
      <c r="T646" s="23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1" t="s">
        <v>149</v>
      </c>
      <c r="AU646" s="231" t="s">
        <v>143</v>
      </c>
      <c r="AV646" s="13" t="s">
        <v>143</v>
      </c>
      <c r="AW646" s="13" t="s">
        <v>36</v>
      </c>
      <c r="AX646" s="13" t="s">
        <v>83</v>
      </c>
      <c r="AY646" s="231" t="s">
        <v>134</v>
      </c>
    </row>
    <row r="647" s="2" customFormat="1" ht="16.5" customHeight="1">
      <c r="A647" s="39"/>
      <c r="B647" s="40"/>
      <c r="C647" s="201" t="s">
        <v>1118</v>
      </c>
      <c r="D647" s="201" t="s">
        <v>137</v>
      </c>
      <c r="E647" s="202" t="s">
        <v>1119</v>
      </c>
      <c r="F647" s="203" t="s">
        <v>1120</v>
      </c>
      <c r="G647" s="204" t="s">
        <v>140</v>
      </c>
      <c r="H647" s="205">
        <v>10</v>
      </c>
      <c r="I647" s="206"/>
      <c r="J647" s="207">
        <f>ROUND(I647*H647,2)</f>
        <v>0</v>
      </c>
      <c r="K647" s="203" t="s">
        <v>19</v>
      </c>
      <c r="L647" s="45"/>
      <c r="M647" s="208" t="s">
        <v>19</v>
      </c>
      <c r="N647" s="209" t="s">
        <v>47</v>
      </c>
      <c r="O647" s="85"/>
      <c r="P647" s="210">
        <f>O647*H647</f>
        <v>0</v>
      </c>
      <c r="Q647" s="210">
        <v>0.00040000000000000002</v>
      </c>
      <c r="R647" s="210">
        <f>Q647*H647</f>
        <v>0.0040000000000000001</v>
      </c>
      <c r="S647" s="210">
        <v>0</v>
      </c>
      <c r="T647" s="211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12" t="s">
        <v>259</v>
      </c>
      <c r="AT647" s="212" t="s">
        <v>137</v>
      </c>
      <c r="AU647" s="212" t="s">
        <v>143</v>
      </c>
      <c r="AY647" s="18" t="s">
        <v>134</v>
      </c>
      <c r="BE647" s="213">
        <f>IF(N647="základní",J647,0)</f>
        <v>0</v>
      </c>
      <c r="BF647" s="213">
        <f>IF(N647="snížená",J647,0)</f>
        <v>0</v>
      </c>
      <c r="BG647" s="213">
        <f>IF(N647="zákl. přenesená",J647,0)</f>
        <v>0</v>
      </c>
      <c r="BH647" s="213">
        <f>IF(N647="sníž. přenesená",J647,0)</f>
        <v>0</v>
      </c>
      <c r="BI647" s="213">
        <f>IF(N647="nulová",J647,0)</f>
        <v>0</v>
      </c>
      <c r="BJ647" s="18" t="s">
        <v>143</v>
      </c>
      <c r="BK647" s="213">
        <f>ROUND(I647*H647,2)</f>
        <v>0</v>
      </c>
      <c r="BL647" s="18" t="s">
        <v>259</v>
      </c>
      <c r="BM647" s="212" t="s">
        <v>1121</v>
      </c>
    </row>
    <row r="648" s="2" customFormat="1">
      <c r="A648" s="39"/>
      <c r="B648" s="40"/>
      <c r="C648" s="41"/>
      <c r="D648" s="214" t="s">
        <v>145</v>
      </c>
      <c r="E648" s="41"/>
      <c r="F648" s="215" t="s">
        <v>1122</v>
      </c>
      <c r="G648" s="41"/>
      <c r="H648" s="41"/>
      <c r="I648" s="216"/>
      <c r="J648" s="41"/>
      <c r="K648" s="41"/>
      <c r="L648" s="45"/>
      <c r="M648" s="217"/>
      <c r="N648" s="218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145</v>
      </c>
      <c r="AU648" s="18" t="s">
        <v>143</v>
      </c>
    </row>
    <row r="649" s="13" customFormat="1">
      <c r="A649" s="13"/>
      <c r="B649" s="221"/>
      <c r="C649" s="222"/>
      <c r="D649" s="214" t="s">
        <v>149</v>
      </c>
      <c r="E649" s="223" t="s">
        <v>19</v>
      </c>
      <c r="F649" s="224" t="s">
        <v>309</v>
      </c>
      <c r="G649" s="222"/>
      <c r="H649" s="225">
        <v>10</v>
      </c>
      <c r="I649" s="226"/>
      <c r="J649" s="222"/>
      <c r="K649" s="222"/>
      <c r="L649" s="227"/>
      <c r="M649" s="228"/>
      <c r="N649" s="229"/>
      <c r="O649" s="229"/>
      <c r="P649" s="229"/>
      <c r="Q649" s="229"/>
      <c r="R649" s="229"/>
      <c r="S649" s="229"/>
      <c r="T649" s="230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1" t="s">
        <v>149</v>
      </c>
      <c r="AU649" s="231" t="s">
        <v>143</v>
      </c>
      <c r="AV649" s="13" t="s">
        <v>143</v>
      </c>
      <c r="AW649" s="13" t="s">
        <v>36</v>
      </c>
      <c r="AX649" s="13" t="s">
        <v>83</v>
      </c>
      <c r="AY649" s="231" t="s">
        <v>134</v>
      </c>
    </row>
    <row r="650" s="2" customFormat="1" ht="16.5" customHeight="1">
      <c r="A650" s="39"/>
      <c r="B650" s="40"/>
      <c r="C650" s="253" t="s">
        <v>1123</v>
      </c>
      <c r="D650" s="253" t="s">
        <v>275</v>
      </c>
      <c r="E650" s="254" t="s">
        <v>1124</v>
      </c>
      <c r="F650" s="255" t="s">
        <v>1125</v>
      </c>
      <c r="G650" s="256" t="s">
        <v>140</v>
      </c>
      <c r="H650" s="257">
        <v>10</v>
      </c>
      <c r="I650" s="258"/>
      <c r="J650" s="259">
        <f>ROUND(I650*H650,2)</f>
        <v>0</v>
      </c>
      <c r="K650" s="255" t="s">
        <v>19</v>
      </c>
      <c r="L650" s="260"/>
      <c r="M650" s="261" t="s">
        <v>19</v>
      </c>
      <c r="N650" s="262" t="s">
        <v>47</v>
      </c>
      <c r="O650" s="85"/>
      <c r="P650" s="210">
        <f>O650*H650</f>
        <v>0</v>
      </c>
      <c r="Q650" s="210">
        <v>0.016</v>
      </c>
      <c r="R650" s="210">
        <f>Q650*H650</f>
        <v>0.16</v>
      </c>
      <c r="S650" s="210">
        <v>0</v>
      </c>
      <c r="T650" s="211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12" t="s">
        <v>366</v>
      </c>
      <c r="AT650" s="212" t="s">
        <v>275</v>
      </c>
      <c r="AU650" s="212" t="s">
        <v>143</v>
      </c>
      <c r="AY650" s="18" t="s">
        <v>134</v>
      </c>
      <c r="BE650" s="213">
        <f>IF(N650="základní",J650,0)</f>
        <v>0</v>
      </c>
      <c r="BF650" s="213">
        <f>IF(N650="snížená",J650,0)</f>
        <v>0</v>
      </c>
      <c r="BG650" s="213">
        <f>IF(N650="zákl. přenesená",J650,0)</f>
        <v>0</v>
      </c>
      <c r="BH650" s="213">
        <f>IF(N650="sníž. přenesená",J650,0)</f>
        <v>0</v>
      </c>
      <c r="BI650" s="213">
        <f>IF(N650="nulová",J650,0)</f>
        <v>0</v>
      </c>
      <c r="BJ650" s="18" t="s">
        <v>143</v>
      </c>
      <c r="BK650" s="213">
        <f>ROUND(I650*H650,2)</f>
        <v>0</v>
      </c>
      <c r="BL650" s="18" t="s">
        <v>259</v>
      </c>
      <c r="BM650" s="212" t="s">
        <v>1126</v>
      </c>
    </row>
    <row r="651" s="2" customFormat="1">
      <c r="A651" s="39"/>
      <c r="B651" s="40"/>
      <c r="C651" s="41"/>
      <c r="D651" s="214" t="s">
        <v>145</v>
      </c>
      <c r="E651" s="41"/>
      <c r="F651" s="215" t="s">
        <v>1127</v>
      </c>
      <c r="G651" s="41"/>
      <c r="H651" s="41"/>
      <c r="I651" s="216"/>
      <c r="J651" s="41"/>
      <c r="K651" s="41"/>
      <c r="L651" s="45"/>
      <c r="M651" s="217"/>
      <c r="N651" s="218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145</v>
      </c>
      <c r="AU651" s="18" t="s">
        <v>143</v>
      </c>
    </row>
    <row r="652" s="2" customFormat="1" ht="16.5" customHeight="1">
      <c r="A652" s="39"/>
      <c r="B652" s="40"/>
      <c r="C652" s="201" t="s">
        <v>1128</v>
      </c>
      <c r="D652" s="201" t="s">
        <v>137</v>
      </c>
      <c r="E652" s="202" t="s">
        <v>1129</v>
      </c>
      <c r="F652" s="203" t="s">
        <v>1130</v>
      </c>
      <c r="G652" s="204" t="s">
        <v>140</v>
      </c>
      <c r="H652" s="205">
        <v>10</v>
      </c>
      <c r="I652" s="206"/>
      <c r="J652" s="207">
        <f>ROUND(I652*H652,2)</f>
        <v>0</v>
      </c>
      <c r="K652" s="203" t="s">
        <v>141</v>
      </c>
      <c r="L652" s="45"/>
      <c r="M652" s="208" t="s">
        <v>19</v>
      </c>
      <c r="N652" s="209" t="s">
        <v>47</v>
      </c>
      <c r="O652" s="85"/>
      <c r="P652" s="210">
        <f>O652*H652</f>
        <v>0</v>
      </c>
      <c r="Q652" s="210">
        <v>0</v>
      </c>
      <c r="R652" s="210">
        <f>Q652*H652</f>
        <v>0</v>
      </c>
      <c r="S652" s="210">
        <v>0</v>
      </c>
      <c r="T652" s="211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12" t="s">
        <v>259</v>
      </c>
      <c r="AT652" s="212" t="s">
        <v>137</v>
      </c>
      <c r="AU652" s="212" t="s">
        <v>143</v>
      </c>
      <c r="AY652" s="18" t="s">
        <v>134</v>
      </c>
      <c r="BE652" s="213">
        <f>IF(N652="základní",J652,0)</f>
        <v>0</v>
      </c>
      <c r="BF652" s="213">
        <f>IF(N652="snížená",J652,0)</f>
        <v>0</v>
      </c>
      <c r="BG652" s="213">
        <f>IF(N652="zákl. přenesená",J652,0)</f>
        <v>0</v>
      </c>
      <c r="BH652" s="213">
        <f>IF(N652="sníž. přenesená",J652,0)</f>
        <v>0</v>
      </c>
      <c r="BI652" s="213">
        <f>IF(N652="nulová",J652,0)</f>
        <v>0</v>
      </c>
      <c r="BJ652" s="18" t="s">
        <v>143</v>
      </c>
      <c r="BK652" s="213">
        <f>ROUND(I652*H652,2)</f>
        <v>0</v>
      </c>
      <c r="BL652" s="18" t="s">
        <v>259</v>
      </c>
      <c r="BM652" s="212" t="s">
        <v>1131</v>
      </c>
    </row>
    <row r="653" s="2" customFormat="1">
      <c r="A653" s="39"/>
      <c r="B653" s="40"/>
      <c r="C653" s="41"/>
      <c r="D653" s="214" t="s">
        <v>145</v>
      </c>
      <c r="E653" s="41"/>
      <c r="F653" s="215" t="s">
        <v>1132</v>
      </c>
      <c r="G653" s="41"/>
      <c r="H653" s="41"/>
      <c r="I653" s="216"/>
      <c r="J653" s="41"/>
      <c r="K653" s="41"/>
      <c r="L653" s="45"/>
      <c r="M653" s="217"/>
      <c r="N653" s="218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145</v>
      </c>
      <c r="AU653" s="18" t="s">
        <v>143</v>
      </c>
    </row>
    <row r="654" s="2" customFormat="1">
      <c r="A654" s="39"/>
      <c r="B654" s="40"/>
      <c r="C654" s="41"/>
      <c r="D654" s="219" t="s">
        <v>147</v>
      </c>
      <c r="E654" s="41"/>
      <c r="F654" s="220" t="s">
        <v>1133</v>
      </c>
      <c r="G654" s="41"/>
      <c r="H654" s="41"/>
      <c r="I654" s="216"/>
      <c r="J654" s="41"/>
      <c r="K654" s="41"/>
      <c r="L654" s="45"/>
      <c r="M654" s="217"/>
      <c r="N654" s="218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147</v>
      </c>
      <c r="AU654" s="18" t="s">
        <v>143</v>
      </c>
    </row>
    <row r="655" s="13" customFormat="1">
      <c r="A655" s="13"/>
      <c r="B655" s="221"/>
      <c r="C655" s="222"/>
      <c r="D655" s="214" t="s">
        <v>149</v>
      </c>
      <c r="E655" s="223" t="s">
        <v>19</v>
      </c>
      <c r="F655" s="224" t="s">
        <v>309</v>
      </c>
      <c r="G655" s="222"/>
      <c r="H655" s="225">
        <v>10</v>
      </c>
      <c r="I655" s="226"/>
      <c r="J655" s="222"/>
      <c r="K655" s="222"/>
      <c r="L655" s="227"/>
      <c r="M655" s="228"/>
      <c r="N655" s="229"/>
      <c r="O655" s="229"/>
      <c r="P655" s="229"/>
      <c r="Q655" s="229"/>
      <c r="R655" s="229"/>
      <c r="S655" s="229"/>
      <c r="T655" s="230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1" t="s">
        <v>149</v>
      </c>
      <c r="AU655" s="231" t="s">
        <v>143</v>
      </c>
      <c r="AV655" s="13" t="s">
        <v>143</v>
      </c>
      <c r="AW655" s="13" t="s">
        <v>36</v>
      </c>
      <c r="AX655" s="13" t="s">
        <v>83</v>
      </c>
      <c r="AY655" s="231" t="s">
        <v>134</v>
      </c>
    </row>
    <row r="656" s="2" customFormat="1" ht="16.5" customHeight="1">
      <c r="A656" s="39"/>
      <c r="B656" s="40"/>
      <c r="C656" s="253" t="s">
        <v>1134</v>
      </c>
      <c r="D656" s="253" t="s">
        <v>275</v>
      </c>
      <c r="E656" s="254" t="s">
        <v>1135</v>
      </c>
      <c r="F656" s="255" t="s">
        <v>1136</v>
      </c>
      <c r="G656" s="256" t="s">
        <v>140</v>
      </c>
      <c r="H656" s="257">
        <v>10</v>
      </c>
      <c r="I656" s="258"/>
      <c r="J656" s="259">
        <f>ROUND(I656*H656,2)</f>
        <v>0</v>
      </c>
      <c r="K656" s="255" t="s">
        <v>141</v>
      </c>
      <c r="L656" s="260"/>
      <c r="M656" s="261" t="s">
        <v>19</v>
      </c>
      <c r="N656" s="262" t="s">
        <v>47</v>
      </c>
      <c r="O656" s="85"/>
      <c r="P656" s="210">
        <f>O656*H656</f>
        <v>0</v>
      </c>
      <c r="Q656" s="210">
        <v>0.065000000000000002</v>
      </c>
      <c r="R656" s="210">
        <f>Q656*H656</f>
        <v>0.65000000000000002</v>
      </c>
      <c r="S656" s="210">
        <v>0</v>
      </c>
      <c r="T656" s="211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12" t="s">
        <v>366</v>
      </c>
      <c r="AT656" s="212" t="s">
        <v>275</v>
      </c>
      <c r="AU656" s="212" t="s">
        <v>143</v>
      </c>
      <c r="AY656" s="18" t="s">
        <v>134</v>
      </c>
      <c r="BE656" s="213">
        <f>IF(N656="základní",J656,0)</f>
        <v>0</v>
      </c>
      <c r="BF656" s="213">
        <f>IF(N656="snížená",J656,0)</f>
        <v>0</v>
      </c>
      <c r="BG656" s="213">
        <f>IF(N656="zákl. přenesená",J656,0)</f>
        <v>0</v>
      </c>
      <c r="BH656" s="213">
        <f>IF(N656="sníž. přenesená",J656,0)</f>
        <v>0</v>
      </c>
      <c r="BI656" s="213">
        <f>IF(N656="nulová",J656,0)</f>
        <v>0</v>
      </c>
      <c r="BJ656" s="18" t="s">
        <v>143</v>
      </c>
      <c r="BK656" s="213">
        <f>ROUND(I656*H656,2)</f>
        <v>0</v>
      </c>
      <c r="BL656" s="18" t="s">
        <v>259</v>
      </c>
      <c r="BM656" s="212" t="s">
        <v>1137</v>
      </c>
    </row>
    <row r="657" s="2" customFormat="1">
      <c r="A657" s="39"/>
      <c r="B657" s="40"/>
      <c r="C657" s="41"/>
      <c r="D657" s="214" t="s">
        <v>145</v>
      </c>
      <c r="E657" s="41"/>
      <c r="F657" s="215" t="s">
        <v>1136</v>
      </c>
      <c r="G657" s="41"/>
      <c r="H657" s="41"/>
      <c r="I657" s="216"/>
      <c r="J657" s="41"/>
      <c r="K657" s="41"/>
      <c r="L657" s="45"/>
      <c r="M657" s="217"/>
      <c r="N657" s="218"/>
      <c r="O657" s="85"/>
      <c r="P657" s="85"/>
      <c r="Q657" s="85"/>
      <c r="R657" s="85"/>
      <c r="S657" s="85"/>
      <c r="T657" s="86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145</v>
      </c>
      <c r="AU657" s="18" t="s">
        <v>143</v>
      </c>
    </row>
    <row r="658" s="2" customFormat="1">
      <c r="A658" s="39"/>
      <c r="B658" s="40"/>
      <c r="C658" s="41"/>
      <c r="D658" s="219" t="s">
        <v>147</v>
      </c>
      <c r="E658" s="41"/>
      <c r="F658" s="220" t="s">
        <v>1138</v>
      </c>
      <c r="G658" s="41"/>
      <c r="H658" s="41"/>
      <c r="I658" s="216"/>
      <c r="J658" s="41"/>
      <c r="K658" s="41"/>
      <c r="L658" s="45"/>
      <c r="M658" s="217"/>
      <c r="N658" s="218"/>
      <c r="O658" s="85"/>
      <c r="P658" s="85"/>
      <c r="Q658" s="85"/>
      <c r="R658" s="85"/>
      <c r="S658" s="85"/>
      <c r="T658" s="86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147</v>
      </c>
      <c r="AU658" s="18" t="s">
        <v>143</v>
      </c>
    </row>
    <row r="659" s="2" customFormat="1" ht="16.5" customHeight="1">
      <c r="A659" s="39"/>
      <c r="B659" s="40"/>
      <c r="C659" s="201" t="s">
        <v>1139</v>
      </c>
      <c r="D659" s="201" t="s">
        <v>137</v>
      </c>
      <c r="E659" s="202" t="s">
        <v>1140</v>
      </c>
      <c r="F659" s="203" t="s">
        <v>1141</v>
      </c>
      <c r="G659" s="204" t="s">
        <v>140</v>
      </c>
      <c r="H659" s="205">
        <v>10</v>
      </c>
      <c r="I659" s="206"/>
      <c r="J659" s="207">
        <f>ROUND(I659*H659,2)</f>
        <v>0</v>
      </c>
      <c r="K659" s="203" t="s">
        <v>141</v>
      </c>
      <c r="L659" s="45"/>
      <c r="M659" s="208" t="s">
        <v>19</v>
      </c>
      <c r="N659" s="209" t="s">
        <v>47</v>
      </c>
      <c r="O659" s="85"/>
      <c r="P659" s="210">
        <f>O659*H659</f>
        <v>0</v>
      </c>
      <c r="Q659" s="210">
        <v>0</v>
      </c>
      <c r="R659" s="210">
        <f>Q659*H659</f>
        <v>0</v>
      </c>
      <c r="S659" s="210">
        <v>0.1104</v>
      </c>
      <c r="T659" s="211">
        <f>S659*H659</f>
        <v>1.1040000000000001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12" t="s">
        <v>259</v>
      </c>
      <c r="AT659" s="212" t="s">
        <v>137</v>
      </c>
      <c r="AU659" s="212" t="s">
        <v>143</v>
      </c>
      <c r="AY659" s="18" t="s">
        <v>134</v>
      </c>
      <c r="BE659" s="213">
        <f>IF(N659="základní",J659,0)</f>
        <v>0</v>
      </c>
      <c r="BF659" s="213">
        <f>IF(N659="snížená",J659,0)</f>
        <v>0</v>
      </c>
      <c r="BG659" s="213">
        <f>IF(N659="zákl. přenesená",J659,0)</f>
        <v>0</v>
      </c>
      <c r="BH659" s="213">
        <f>IF(N659="sníž. přenesená",J659,0)</f>
        <v>0</v>
      </c>
      <c r="BI659" s="213">
        <f>IF(N659="nulová",J659,0)</f>
        <v>0</v>
      </c>
      <c r="BJ659" s="18" t="s">
        <v>143</v>
      </c>
      <c r="BK659" s="213">
        <f>ROUND(I659*H659,2)</f>
        <v>0</v>
      </c>
      <c r="BL659" s="18" t="s">
        <v>259</v>
      </c>
      <c r="BM659" s="212" t="s">
        <v>1142</v>
      </c>
    </row>
    <row r="660" s="2" customFormat="1">
      <c r="A660" s="39"/>
      <c r="B660" s="40"/>
      <c r="C660" s="41"/>
      <c r="D660" s="214" t="s">
        <v>145</v>
      </c>
      <c r="E660" s="41"/>
      <c r="F660" s="215" t="s">
        <v>1143</v>
      </c>
      <c r="G660" s="41"/>
      <c r="H660" s="41"/>
      <c r="I660" s="216"/>
      <c r="J660" s="41"/>
      <c r="K660" s="41"/>
      <c r="L660" s="45"/>
      <c r="M660" s="217"/>
      <c r="N660" s="218"/>
      <c r="O660" s="85"/>
      <c r="P660" s="85"/>
      <c r="Q660" s="85"/>
      <c r="R660" s="85"/>
      <c r="S660" s="85"/>
      <c r="T660" s="86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145</v>
      </c>
      <c r="AU660" s="18" t="s">
        <v>143</v>
      </c>
    </row>
    <row r="661" s="2" customFormat="1">
      <c r="A661" s="39"/>
      <c r="B661" s="40"/>
      <c r="C661" s="41"/>
      <c r="D661" s="219" t="s">
        <v>147</v>
      </c>
      <c r="E661" s="41"/>
      <c r="F661" s="220" t="s">
        <v>1144</v>
      </c>
      <c r="G661" s="41"/>
      <c r="H661" s="41"/>
      <c r="I661" s="216"/>
      <c r="J661" s="41"/>
      <c r="K661" s="41"/>
      <c r="L661" s="45"/>
      <c r="M661" s="217"/>
      <c r="N661" s="218"/>
      <c r="O661" s="85"/>
      <c r="P661" s="85"/>
      <c r="Q661" s="85"/>
      <c r="R661" s="85"/>
      <c r="S661" s="85"/>
      <c r="T661" s="86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147</v>
      </c>
      <c r="AU661" s="18" t="s">
        <v>143</v>
      </c>
    </row>
    <row r="662" s="13" customFormat="1">
      <c r="A662" s="13"/>
      <c r="B662" s="221"/>
      <c r="C662" s="222"/>
      <c r="D662" s="214" t="s">
        <v>149</v>
      </c>
      <c r="E662" s="223" t="s">
        <v>19</v>
      </c>
      <c r="F662" s="224" t="s">
        <v>161</v>
      </c>
      <c r="G662" s="222"/>
      <c r="H662" s="225">
        <v>10</v>
      </c>
      <c r="I662" s="226"/>
      <c r="J662" s="222"/>
      <c r="K662" s="222"/>
      <c r="L662" s="227"/>
      <c r="M662" s="228"/>
      <c r="N662" s="229"/>
      <c r="O662" s="229"/>
      <c r="P662" s="229"/>
      <c r="Q662" s="229"/>
      <c r="R662" s="229"/>
      <c r="S662" s="229"/>
      <c r="T662" s="230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1" t="s">
        <v>149</v>
      </c>
      <c r="AU662" s="231" t="s">
        <v>143</v>
      </c>
      <c r="AV662" s="13" t="s">
        <v>143</v>
      </c>
      <c r="AW662" s="13" t="s">
        <v>36</v>
      </c>
      <c r="AX662" s="13" t="s">
        <v>83</v>
      </c>
      <c r="AY662" s="231" t="s">
        <v>134</v>
      </c>
    </row>
    <row r="663" s="2" customFormat="1" ht="16.5" customHeight="1">
      <c r="A663" s="39"/>
      <c r="B663" s="40"/>
      <c r="C663" s="201" t="s">
        <v>1145</v>
      </c>
      <c r="D663" s="201" t="s">
        <v>137</v>
      </c>
      <c r="E663" s="202" t="s">
        <v>1146</v>
      </c>
      <c r="F663" s="203" t="s">
        <v>1147</v>
      </c>
      <c r="G663" s="204" t="s">
        <v>297</v>
      </c>
      <c r="H663" s="205">
        <v>1.9290000000000001</v>
      </c>
      <c r="I663" s="206"/>
      <c r="J663" s="207">
        <f>ROUND(I663*H663,2)</f>
        <v>0</v>
      </c>
      <c r="K663" s="203" t="s">
        <v>141</v>
      </c>
      <c r="L663" s="45"/>
      <c r="M663" s="208" t="s">
        <v>19</v>
      </c>
      <c r="N663" s="209" t="s">
        <v>47</v>
      </c>
      <c r="O663" s="85"/>
      <c r="P663" s="210">
        <f>O663*H663</f>
        <v>0</v>
      </c>
      <c r="Q663" s="210">
        <v>0</v>
      </c>
      <c r="R663" s="210">
        <f>Q663*H663</f>
        <v>0</v>
      </c>
      <c r="S663" s="210">
        <v>0</v>
      </c>
      <c r="T663" s="211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12" t="s">
        <v>259</v>
      </c>
      <c r="AT663" s="212" t="s">
        <v>137</v>
      </c>
      <c r="AU663" s="212" t="s">
        <v>143</v>
      </c>
      <c r="AY663" s="18" t="s">
        <v>134</v>
      </c>
      <c r="BE663" s="213">
        <f>IF(N663="základní",J663,0)</f>
        <v>0</v>
      </c>
      <c r="BF663" s="213">
        <f>IF(N663="snížená",J663,0)</f>
        <v>0</v>
      </c>
      <c r="BG663" s="213">
        <f>IF(N663="zákl. přenesená",J663,0)</f>
        <v>0</v>
      </c>
      <c r="BH663" s="213">
        <f>IF(N663="sníž. přenesená",J663,0)</f>
        <v>0</v>
      </c>
      <c r="BI663" s="213">
        <f>IF(N663="nulová",J663,0)</f>
        <v>0</v>
      </c>
      <c r="BJ663" s="18" t="s">
        <v>143</v>
      </c>
      <c r="BK663" s="213">
        <f>ROUND(I663*H663,2)</f>
        <v>0</v>
      </c>
      <c r="BL663" s="18" t="s">
        <v>259</v>
      </c>
      <c r="BM663" s="212" t="s">
        <v>1148</v>
      </c>
    </row>
    <row r="664" s="2" customFormat="1">
      <c r="A664" s="39"/>
      <c r="B664" s="40"/>
      <c r="C664" s="41"/>
      <c r="D664" s="214" t="s">
        <v>145</v>
      </c>
      <c r="E664" s="41"/>
      <c r="F664" s="215" t="s">
        <v>1149</v>
      </c>
      <c r="G664" s="41"/>
      <c r="H664" s="41"/>
      <c r="I664" s="216"/>
      <c r="J664" s="41"/>
      <c r="K664" s="41"/>
      <c r="L664" s="45"/>
      <c r="M664" s="217"/>
      <c r="N664" s="218"/>
      <c r="O664" s="85"/>
      <c r="P664" s="85"/>
      <c r="Q664" s="85"/>
      <c r="R664" s="85"/>
      <c r="S664" s="85"/>
      <c r="T664" s="86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145</v>
      </c>
      <c r="AU664" s="18" t="s">
        <v>143</v>
      </c>
    </row>
    <row r="665" s="2" customFormat="1">
      <c r="A665" s="39"/>
      <c r="B665" s="40"/>
      <c r="C665" s="41"/>
      <c r="D665" s="219" t="s">
        <v>147</v>
      </c>
      <c r="E665" s="41"/>
      <c r="F665" s="220" t="s">
        <v>1150</v>
      </c>
      <c r="G665" s="41"/>
      <c r="H665" s="41"/>
      <c r="I665" s="216"/>
      <c r="J665" s="41"/>
      <c r="K665" s="41"/>
      <c r="L665" s="45"/>
      <c r="M665" s="217"/>
      <c r="N665" s="218"/>
      <c r="O665" s="85"/>
      <c r="P665" s="85"/>
      <c r="Q665" s="85"/>
      <c r="R665" s="85"/>
      <c r="S665" s="85"/>
      <c r="T665" s="86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147</v>
      </c>
      <c r="AU665" s="18" t="s">
        <v>143</v>
      </c>
    </row>
    <row r="666" s="12" customFormat="1" ht="22.8" customHeight="1">
      <c r="A666" s="12"/>
      <c r="B666" s="185"/>
      <c r="C666" s="186"/>
      <c r="D666" s="187" t="s">
        <v>74</v>
      </c>
      <c r="E666" s="199" t="s">
        <v>1151</v>
      </c>
      <c r="F666" s="199" t="s">
        <v>1152</v>
      </c>
      <c r="G666" s="186"/>
      <c r="H666" s="186"/>
      <c r="I666" s="189"/>
      <c r="J666" s="200">
        <f>BK666</f>
        <v>0</v>
      </c>
      <c r="K666" s="186"/>
      <c r="L666" s="191"/>
      <c r="M666" s="192"/>
      <c r="N666" s="193"/>
      <c r="O666" s="193"/>
      <c r="P666" s="194">
        <f>SUM(P667:P678)</f>
        <v>0</v>
      </c>
      <c r="Q666" s="193"/>
      <c r="R666" s="194">
        <f>SUM(R667:R678)</f>
        <v>0.0068500000000000002</v>
      </c>
      <c r="S666" s="193"/>
      <c r="T666" s="195">
        <f>SUM(T667:T678)</f>
        <v>0</v>
      </c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R666" s="196" t="s">
        <v>143</v>
      </c>
      <c r="AT666" s="197" t="s">
        <v>74</v>
      </c>
      <c r="AU666" s="197" t="s">
        <v>83</v>
      </c>
      <c r="AY666" s="196" t="s">
        <v>134</v>
      </c>
      <c r="BK666" s="198">
        <f>SUM(BK667:BK678)</f>
        <v>0</v>
      </c>
    </row>
    <row r="667" s="2" customFormat="1" ht="16.5" customHeight="1">
      <c r="A667" s="39"/>
      <c r="B667" s="40"/>
      <c r="C667" s="201" t="s">
        <v>1153</v>
      </c>
      <c r="D667" s="201" t="s">
        <v>137</v>
      </c>
      <c r="E667" s="202" t="s">
        <v>1154</v>
      </c>
      <c r="F667" s="203" t="s">
        <v>1155</v>
      </c>
      <c r="G667" s="204" t="s">
        <v>140</v>
      </c>
      <c r="H667" s="205">
        <v>5</v>
      </c>
      <c r="I667" s="206"/>
      <c r="J667" s="207">
        <f>ROUND(I667*H667,2)</f>
        <v>0</v>
      </c>
      <c r="K667" s="203" t="s">
        <v>141</v>
      </c>
      <c r="L667" s="45"/>
      <c r="M667" s="208" t="s">
        <v>19</v>
      </c>
      <c r="N667" s="209" t="s">
        <v>47</v>
      </c>
      <c r="O667" s="85"/>
      <c r="P667" s="210">
        <f>O667*H667</f>
        <v>0</v>
      </c>
      <c r="Q667" s="210">
        <v>0</v>
      </c>
      <c r="R667" s="210">
        <f>Q667*H667</f>
        <v>0</v>
      </c>
      <c r="S667" s="210">
        <v>0</v>
      </c>
      <c r="T667" s="211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12" t="s">
        <v>259</v>
      </c>
      <c r="AT667" s="212" t="s">
        <v>137</v>
      </c>
      <c r="AU667" s="212" t="s">
        <v>143</v>
      </c>
      <c r="AY667" s="18" t="s">
        <v>134</v>
      </c>
      <c r="BE667" s="213">
        <f>IF(N667="základní",J667,0)</f>
        <v>0</v>
      </c>
      <c r="BF667" s="213">
        <f>IF(N667="snížená",J667,0)</f>
        <v>0</v>
      </c>
      <c r="BG667" s="213">
        <f>IF(N667="zákl. přenesená",J667,0)</f>
        <v>0</v>
      </c>
      <c r="BH667" s="213">
        <f>IF(N667="sníž. přenesená",J667,0)</f>
        <v>0</v>
      </c>
      <c r="BI667" s="213">
        <f>IF(N667="nulová",J667,0)</f>
        <v>0</v>
      </c>
      <c r="BJ667" s="18" t="s">
        <v>143</v>
      </c>
      <c r="BK667" s="213">
        <f>ROUND(I667*H667,2)</f>
        <v>0</v>
      </c>
      <c r="BL667" s="18" t="s">
        <v>259</v>
      </c>
      <c r="BM667" s="212" t="s">
        <v>1156</v>
      </c>
    </row>
    <row r="668" s="2" customFormat="1">
      <c r="A668" s="39"/>
      <c r="B668" s="40"/>
      <c r="C668" s="41"/>
      <c r="D668" s="214" t="s">
        <v>145</v>
      </c>
      <c r="E668" s="41"/>
      <c r="F668" s="215" t="s">
        <v>1157</v>
      </c>
      <c r="G668" s="41"/>
      <c r="H668" s="41"/>
      <c r="I668" s="216"/>
      <c r="J668" s="41"/>
      <c r="K668" s="41"/>
      <c r="L668" s="45"/>
      <c r="M668" s="217"/>
      <c r="N668" s="218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145</v>
      </c>
      <c r="AU668" s="18" t="s">
        <v>143</v>
      </c>
    </row>
    <row r="669" s="2" customFormat="1">
      <c r="A669" s="39"/>
      <c r="B669" s="40"/>
      <c r="C669" s="41"/>
      <c r="D669" s="219" t="s">
        <v>147</v>
      </c>
      <c r="E669" s="41"/>
      <c r="F669" s="220" t="s">
        <v>1158</v>
      </c>
      <c r="G669" s="41"/>
      <c r="H669" s="41"/>
      <c r="I669" s="216"/>
      <c r="J669" s="41"/>
      <c r="K669" s="41"/>
      <c r="L669" s="45"/>
      <c r="M669" s="217"/>
      <c r="N669" s="218"/>
      <c r="O669" s="85"/>
      <c r="P669" s="85"/>
      <c r="Q669" s="85"/>
      <c r="R669" s="85"/>
      <c r="S669" s="85"/>
      <c r="T669" s="86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147</v>
      </c>
      <c r="AU669" s="18" t="s">
        <v>143</v>
      </c>
    </row>
    <row r="670" s="13" customFormat="1">
      <c r="A670" s="13"/>
      <c r="B670" s="221"/>
      <c r="C670" s="222"/>
      <c r="D670" s="214" t="s">
        <v>149</v>
      </c>
      <c r="E670" s="223" t="s">
        <v>19</v>
      </c>
      <c r="F670" s="224" t="s">
        <v>1159</v>
      </c>
      <c r="G670" s="222"/>
      <c r="H670" s="225">
        <v>5</v>
      </c>
      <c r="I670" s="226"/>
      <c r="J670" s="222"/>
      <c r="K670" s="222"/>
      <c r="L670" s="227"/>
      <c r="M670" s="228"/>
      <c r="N670" s="229"/>
      <c r="O670" s="229"/>
      <c r="P670" s="229"/>
      <c r="Q670" s="229"/>
      <c r="R670" s="229"/>
      <c r="S670" s="229"/>
      <c r="T670" s="230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1" t="s">
        <v>149</v>
      </c>
      <c r="AU670" s="231" t="s">
        <v>143</v>
      </c>
      <c r="AV670" s="13" t="s">
        <v>143</v>
      </c>
      <c r="AW670" s="13" t="s">
        <v>36</v>
      </c>
      <c r="AX670" s="13" t="s">
        <v>83</v>
      </c>
      <c r="AY670" s="231" t="s">
        <v>134</v>
      </c>
    </row>
    <row r="671" s="2" customFormat="1" ht="16.5" customHeight="1">
      <c r="A671" s="39"/>
      <c r="B671" s="40"/>
      <c r="C671" s="253" t="s">
        <v>1160</v>
      </c>
      <c r="D671" s="253" t="s">
        <v>275</v>
      </c>
      <c r="E671" s="254" t="s">
        <v>1161</v>
      </c>
      <c r="F671" s="255" t="s">
        <v>1162</v>
      </c>
      <c r="G671" s="256" t="s">
        <v>140</v>
      </c>
      <c r="H671" s="257">
        <v>5</v>
      </c>
      <c r="I671" s="258"/>
      <c r="J671" s="259">
        <f>ROUND(I671*H671,2)</f>
        <v>0</v>
      </c>
      <c r="K671" s="255" t="s">
        <v>19</v>
      </c>
      <c r="L671" s="260"/>
      <c r="M671" s="261" t="s">
        <v>19</v>
      </c>
      <c r="N671" s="262" t="s">
        <v>47</v>
      </c>
      <c r="O671" s="85"/>
      <c r="P671" s="210">
        <f>O671*H671</f>
        <v>0</v>
      </c>
      <c r="Q671" s="210">
        <v>0.00109</v>
      </c>
      <c r="R671" s="210">
        <f>Q671*H671</f>
        <v>0.00545</v>
      </c>
      <c r="S671" s="210">
        <v>0</v>
      </c>
      <c r="T671" s="211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12" t="s">
        <v>366</v>
      </c>
      <c r="AT671" s="212" t="s">
        <v>275</v>
      </c>
      <c r="AU671" s="212" t="s">
        <v>143</v>
      </c>
      <c r="AY671" s="18" t="s">
        <v>134</v>
      </c>
      <c r="BE671" s="213">
        <f>IF(N671="základní",J671,0)</f>
        <v>0</v>
      </c>
      <c r="BF671" s="213">
        <f>IF(N671="snížená",J671,0)</f>
        <v>0</v>
      </c>
      <c r="BG671" s="213">
        <f>IF(N671="zákl. přenesená",J671,0)</f>
        <v>0</v>
      </c>
      <c r="BH671" s="213">
        <f>IF(N671="sníž. přenesená",J671,0)</f>
        <v>0</v>
      </c>
      <c r="BI671" s="213">
        <f>IF(N671="nulová",J671,0)</f>
        <v>0</v>
      </c>
      <c r="BJ671" s="18" t="s">
        <v>143</v>
      </c>
      <c r="BK671" s="213">
        <f>ROUND(I671*H671,2)</f>
        <v>0</v>
      </c>
      <c r="BL671" s="18" t="s">
        <v>259</v>
      </c>
      <c r="BM671" s="212" t="s">
        <v>1163</v>
      </c>
    </row>
    <row r="672" s="2" customFormat="1">
      <c r="A672" s="39"/>
      <c r="B672" s="40"/>
      <c r="C672" s="41"/>
      <c r="D672" s="214" t="s">
        <v>145</v>
      </c>
      <c r="E672" s="41"/>
      <c r="F672" s="215" t="s">
        <v>1164</v>
      </c>
      <c r="G672" s="41"/>
      <c r="H672" s="41"/>
      <c r="I672" s="216"/>
      <c r="J672" s="41"/>
      <c r="K672" s="41"/>
      <c r="L672" s="45"/>
      <c r="M672" s="217"/>
      <c r="N672" s="218"/>
      <c r="O672" s="85"/>
      <c r="P672" s="85"/>
      <c r="Q672" s="85"/>
      <c r="R672" s="85"/>
      <c r="S672" s="85"/>
      <c r="T672" s="86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145</v>
      </c>
      <c r="AU672" s="18" t="s">
        <v>143</v>
      </c>
    </row>
    <row r="673" s="2" customFormat="1" ht="16.5" customHeight="1">
      <c r="A673" s="39"/>
      <c r="B673" s="40"/>
      <c r="C673" s="201" t="s">
        <v>1165</v>
      </c>
      <c r="D673" s="201" t="s">
        <v>137</v>
      </c>
      <c r="E673" s="202" t="s">
        <v>1166</v>
      </c>
      <c r="F673" s="203" t="s">
        <v>1167</v>
      </c>
      <c r="G673" s="204" t="s">
        <v>140</v>
      </c>
      <c r="H673" s="205">
        <v>20</v>
      </c>
      <c r="I673" s="206"/>
      <c r="J673" s="207">
        <f>ROUND(I673*H673,2)</f>
        <v>0</v>
      </c>
      <c r="K673" s="203" t="s">
        <v>19</v>
      </c>
      <c r="L673" s="45"/>
      <c r="M673" s="208" t="s">
        <v>19</v>
      </c>
      <c r="N673" s="209" t="s">
        <v>47</v>
      </c>
      <c r="O673" s="85"/>
      <c r="P673" s="210">
        <f>O673*H673</f>
        <v>0</v>
      </c>
      <c r="Q673" s="210">
        <v>6.9999999999999994E-05</v>
      </c>
      <c r="R673" s="210">
        <f>Q673*H673</f>
        <v>0.0013999999999999998</v>
      </c>
      <c r="S673" s="210">
        <v>0</v>
      </c>
      <c r="T673" s="211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12" t="s">
        <v>259</v>
      </c>
      <c r="AT673" s="212" t="s">
        <v>137</v>
      </c>
      <c r="AU673" s="212" t="s">
        <v>143</v>
      </c>
      <c r="AY673" s="18" t="s">
        <v>134</v>
      </c>
      <c r="BE673" s="213">
        <f>IF(N673="základní",J673,0)</f>
        <v>0</v>
      </c>
      <c r="BF673" s="213">
        <f>IF(N673="snížená",J673,0)</f>
        <v>0</v>
      </c>
      <c r="BG673" s="213">
        <f>IF(N673="zákl. přenesená",J673,0)</f>
        <v>0</v>
      </c>
      <c r="BH673" s="213">
        <f>IF(N673="sníž. přenesená",J673,0)</f>
        <v>0</v>
      </c>
      <c r="BI673" s="213">
        <f>IF(N673="nulová",J673,0)</f>
        <v>0</v>
      </c>
      <c r="BJ673" s="18" t="s">
        <v>143</v>
      </c>
      <c r="BK673" s="213">
        <f>ROUND(I673*H673,2)</f>
        <v>0</v>
      </c>
      <c r="BL673" s="18" t="s">
        <v>259</v>
      </c>
      <c r="BM673" s="212" t="s">
        <v>1168</v>
      </c>
    </row>
    <row r="674" s="2" customFormat="1">
      <c r="A674" s="39"/>
      <c r="B674" s="40"/>
      <c r="C674" s="41"/>
      <c r="D674" s="214" t="s">
        <v>145</v>
      </c>
      <c r="E674" s="41"/>
      <c r="F674" s="215" t="s">
        <v>1169</v>
      </c>
      <c r="G674" s="41"/>
      <c r="H674" s="41"/>
      <c r="I674" s="216"/>
      <c r="J674" s="41"/>
      <c r="K674" s="41"/>
      <c r="L674" s="45"/>
      <c r="M674" s="217"/>
      <c r="N674" s="218"/>
      <c r="O674" s="85"/>
      <c r="P674" s="85"/>
      <c r="Q674" s="85"/>
      <c r="R674" s="85"/>
      <c r="S674" s="85"/>
      <c r="T674" s="86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145</v>
      </c>
      <c r="AU674" s="18" t="s">
        <v>143</v>
      </c>
    </row>
    <row r="675" s="13" customFormat="1">
      <c r="A675" s="13"/>
      <c r="B675" s="221"/>
      <c r="C675" s="222"/>
      <c r="D675" s="214" t="s">
        <v>149</v>
      </c>
      <c r="E675" s="223" t="s">
        <v>19</v>
      </c>
      <c r="F675" s="224" t="s">
        <v>1170</v>
      </c>
      <c r="G675" s="222"/>
      <c r="H675" s="225">
        <v>20</v>
      </c>
      <c r="I675" s="226"/>
      <c r="J675" s="222"/>
      <c r="K675" s="222"/>
      <c r="L675" s="227"/>
      <c r="M675" s="228"/>
      <c r="N675" s="229"/>
      <c r="O675" s="229"/>
      <c r="P675" s="229"/>
      <c r="Q675" s="229"/>
      <c r="R675" s="229"/>
      <c r="S675" s="229"/>
      <c r="T675" s="230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1" t="s">
        <v>149</v>
      </c>
      <c r="AU675" s="231" t="s">
        <v>143</v>
      </c>
      <c r="AV675" s="13" t="s">
        <v>143</v>
      </c>
      <c r="AW675" s="13" t="s">
        <v>36</v>
      </c>
      <c r="AX675" s="13" t="s">
        <v>83</v>
      </c>
      <c r="AY675" s="231" t="s">
        <v>134</v>
      </c>
    </row>
    <row r="676" s="2" customFormat="1" ht="16.5" customHeight="1">
      <c r="A676" s="39"/>
      <c r="B676" s="40"/>
      <c r="C676" s="201" t="s">
        <v>1171</v>
      </c>
      <c r="D676" s="201" t="s">
        <v>137</v>
      </c>
      <c r="E676" s="202" t="s">
        <v>1172</v>
      </c>
      <c r="F676" s="203" t="s">
        <v>1173</v>
      </c>
      <c r="G676" s="204" t="s">
        <v>297</v>
      </c>
      <c r="H676" s="205">
        <v>0.0070000000000000001</v>
      </c>
      <c r="I676" s="206"/>
      <c r="J676" s="207">
        <f>ROUND(I676*H676,2)</f>
        <v>0</v>
      </c>
      <c r="K676" s="203" t="s">
        <v>141</v>
      </c>
      <c r="L676" s="45"/>
      <c r="M676" s="208" t="s">
        <v>19</v>
      </c>
      <c r="N676" s="209" t="s">
        <v>47</v>
      </c>
      <c r="O676" s="85"/>
      <c r="P676" s="210">
        <f>O676*H676</f>
        <v>0</v>
      </c>
      <c r="Q676" s="210">
        <v>0</v>
      </c>
      <c r="R676" s="210">
        <f>Q676*H676</f>
        <v>0</v>
      </c>
      <c r="S676" s="210">
        <v>0</v>
      </c>
      <c r="T676" s="211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12" t="s">
        <v>259</v>
      </c>
      <c r="AT676" s="212" t="s">
        <v>137</v>
      </c>
      <c r="AU676" s="212" t="s">
        <v>143</v>
      </c>
      <c r="AY676" s="18" t="s">
        <v>134</v>
      </c>
      <c r="BE676" s="213">
        <f>IF(N676="základní",J676,0)</f>
        <v>0</v>
      </c>
      <c r="BF676" s="213">
        <f>IF(N676="snížená",J676,0)</f>
        <v>0</v>
      </c>
      <c r="BG676" s="213">
        <f>IF(N676="zákl. přenesená",J676,0)</f>
        <v>0</v>
      </c>
      <c r="BH676" s="213">
        <f>IF(N676="sníž. přenesená",J676,0)</f>
        <v>0</v>
      </c>
      <c r="BI676" s="213">
        <f>IF(N676="nulová",J676,0)</f>
        <v>0</v>
      </c>
      <c r="BJ676" s="18" t="s">
        <v>143</v>
      </c>
      <c r="BK676" s="213">
        <f>ROUND(I676*H676,2)</f>
        <v>0</v>
      </c>
      <c r="BL676" s="18" t="s">
        <v>259</v>
      </c>
      <c r="BM676" s="212" t="s">
        <v>1174</v>
      </c>
    </row>
    <row r="677" s="2" customFormat="1">
      <c r="A677" s="39"/>
      <c r="B677" s="40"/>
      <c r="C677" s="41"/>
      <c r="D677" s="214" t="s">
        <v>145</v>
      </c>
      <c r="E677" s="41"/>
      <c r="F677" s="215" t="s">
        <v>1175</v>
      </c>
      <c r="G677" s="41"/>
      <c r="H677" s="41"/>
      <c r="I677" s="216"/>
      <c r="J677" s="41"/>
      <c r="K677" s="41"/>
      <c r="L677" s="45"/>
      <c r="M677" s="217"/>
      <c r="N677" s="218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145</v>
      </c>
      <c r="AU677" s="18" t="s">
        <v>143</v>
      </c>
    </row>
    <row r="678" s="2" customFormat="1">
      <c r="A678" s="39"/>
      <c r="B678" s="40"/>
      <c r="C678" s="41"/>
      <c r="D678" s="219" t="s">
        <v>147</v>
      </c>
      <c r="E678" s="41"/>
      <c r="F678" s="220" t="s">
        <v>1176</v>
      </c>
      <c r="G678" s="41"/>
      <c r="H678" s="41"/>
      <c r="I678" s="216"/>
      <c r="J678" s="41"/>
      <c r="K678" s="41"/>
      <c r="L678" s="45"/>
      <c r="M678" s="217"/>
      <c r="N678" s="218"/>
      <c r="O678" s="85"/>
      <c r="P678" s="85"/>
      <c r="Q678" s="85"/>
      <c r="R678" s="85"/>
      <c r="S678" s="85"/>
      <c r="T678" s="86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147</v>
      </c>
      <c r="AU678" s="18" t="s">
        <v>143</v>
      </c>
    </row>
    <row r="679" s="12" customFormat="1" ht="22.8" customHeight="1">
      <c r="A679" s="12"/>
      <c r="B679" s="185"/>
      <c r="C679" s="186"/>
      <c r="D679" s="187" t="s">
        <v>74</v>
      </c>
      <c r="E679" s="199" t="s">
        <v>1177</v>
      </c>
      <c r="F679" s="199" t="s">
        <v>1178</v>
      </c>
      <c r="G679" s="186"/>
      <c r="H679" s="186"/>
      <c r="I679" s="189"/>
      <c r="J679" s="200">
        <f>BK679</f>
        <v>0</v>
      </c>
      <c r="K679" s="186"/>
      <c r="L679" s="191"/>
      <c r="M679" s="192"/>
      <c r="N679" s="193"/>
      <c r="O679" s="193"/>
      <c r="P679" s="194">
        <f>SUM(P680:P713)</f>
        <v>0</v>
      </c>
      <c r="Q679" s="193"/>
      <c r="R679" s="194">
        <f>SUM(R680:R713)</f>
        <v>0.80121070000000005</v>
      </c>
      <c r="S679" s="193"/>
      <c r="T679" s="195">
        <f>SUM(T680:T713)</f>
        <v>0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196" t="s">
        <v>143</v>
      </c>
      <c r="AT679" s="197" t="s">
        <v>74</v>
      </c>
      <c r="AU679" s="197" t="s">
        <v>83</v>
      </c>
      <c r="AY679" s="196" t="s">
        <v>134</v>
      </c>
      <c r="BK679" s="198">
        <f>SUM(BK680:BK713)</f>
        <v>0</v>
      </c>
    </row>
    <row r="680" s="2" customFormat="1" ht="16.5" customHeight="1">
      <c r="A680" s="39"/>
      <c r="B680" s="40"/>
      <c r="C680" s="201" t="s">
        <v>1179</v>
      </c>
      <c r="D680" s="201" t="s">
        <v>137</v>
      </c>
      <c r="E680" s="202" t="s">
        <v>1180</v>
      </c>
      <c r="F680" s="203" t="s">
        <v>1181</v>
      </c>
      <c r="G680" s="204" t="s">
        <v>164</v>
      </c>
      <c r="H680" s="205">
        <v>36.478000000000002</v>
      </c>
      <c r="I680" s="206"/>
      <c r="J680" s="207">
        <f>ROUND(I680*H680,2)</f>
        <v>0</v>
      </c>
      <c r="K680" s="203" t="s">
        <v>141</v>
      </c>
      <c r="L680" s="45"/>
      <c r="M680" s="208" t="s">
        <v>19</v>
      </c>
      <c r="N680" s="209" t="s">
        <v>47</v>
      </c>
      <c r="O680" s="85"/>
      <c r="P680" s="210">
        <f>O680*H680</f>
        <v>0</v>
      </c>
      <c r="Q680" s="210">
        <v>0.00029999999999999997</v>
      </c>
      <c r="R680" s="210">
        <f>Q680*H680</f>
        <v>0.010943399999999999</v>
      </c>
      <c r="S680" s="210">
        <v>0</v>
      </c>
      <c r="T680" s="211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12" t="s">
        <v>259</v>
      </c>
      <c r="AT680" s="212" t="s">
        <v>137</v>
      </c>
      <c r="AU680" s="212" t="s">
        <v>143</v>
      </c>
      <c r="AY680" s="18" t="s">
        <v>134</v>
      </c>
      <c r="BE680" s="213">
        <f>IF(N680="základní",J680,0)</f>
        <v>0</v>
      </c>
      <c r="BF680" s="213">
        <f>IF(N680="snížená",J680,0)</f>
        <v>0</v>
      </c>
      <c r="BG680" s="213">
        <f>IF(N680="zákl. přenesená",J680,0)</f>
        <v>0</v>
      </c>
      <c r="BH680" s="213">
        <f>IF(N680="sníž. přenesená",J680,0)</f>
        <v>0</v>
      </c>
      <c r="BI680" s="213">
        <f>IF(N680="nulová",J680,0)</f>
        <v>0</v>
      </c>
      <c r="BJ680" s="18" t="s">
        <v>143</v>
      </c>
      <c r="BK680" s="213">
        <f>ROUND(I680*H680,2)</f>
        <v>0</v>
      </c>
      <c r="BL680" s="18" t="s">
        <v>259</v>
      </c>
      <c r="BM680" s="212" t="s">
        <v>1182</v>
      </c>
    </row>
    <row r="681" s="2" customFormat="1">
      <c r="A681" s="39"/>
      <c r="B681" s="40"/>
      <c r="C681" s="41"/>
      <c r="D681" s="214" t="s">
        <v>145</v>
      </c>
      <c r="E681" s="41"/>
      <c r="F681" s="215" t="s">
        <v>1183</v>
      </c>
      <c r="G681" s="41"/>
      <c r="H681" s="41"/>
      <c r="I681" s="216"/>
      <c r="J681" s="41"/>
      <c r="K681" s="41"/>
      <c r="L681" s="45"/>
      <c r="M681" s="217"/>
      <c r="N681" s="218"/>
      <c r="O681" s="85"/>
      <c r="P681" s="85"/>
      <c r="Q681" s="85"/>
      <c r="R681" s="85"/>
      <c r="S681" s="85"/>
      <c r="T681" s="86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145</v>
      </c>
      <c r="AU681" s="18" t="s">
        <v>143</v>
      </c>
    </row>
    <row r="682" s="2" customFormat="1">
      <c r="A682" s="39"/>
      <c r="B682" s="40"/>
      <c r="C682" s="41"/>
      <c r="D682" s="219" t="s">
        <v>147</v>
      </c>
      <c r="E682" s="41"/>
      <c r="F682" s="220" t="s">
        <v>1184</v>
      </c>
      <c r="G682" s="41"/>
      <c r="H682" s="41"/>
      <c r="I682" s="216"/>
      <c r="J682" s="41"/>
      <c r="K682" s="41"/>
      <c r="L682" s="45"/>
      <c r="M682" s="217"/>
      <c r="N682" s="218"/>
      <c r="O682" s="85"/>
      <c r="P682" s="85"/>
      <c r="Q682" s="85"/>
      <c r="R682" s="85"/>
      <c r="S682" s="85"/>
      <c r="T682" s="86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147</v>
      </c>
      <c r="AU682" s="18" t="s">
        <v>143</v>
      </c>
    </row>
    <row r="683" s="13" customFormat="1">
      <c r="A683" s="13"/>
      <c r="B683" s="221"/>
      <c r="C683" s="222"/>
      <c r="D683" s="214" t="s">
        <v>149</v>
      </c>
      <c r="E683" s="223" t="s">
        <v>19</v>
      </c>
      <c r="F683" s="224" t="s">
        <v>466</v>
      </c>
      <c r="G683" s="222"/>
      <c r="H683" s="225">
        <v>36.478000000000002</v>
      </c>
      <c r="I683" s="226"/>
      <c r="J683" s="222"/>
      <c r="K683" s="222"/>
      <c r="L683" s="227"/>
      <c r="M683" s="228"/>
      <c r="N683" s="229"/>
      <c r="O683" s="229"/>
      <c r="P683" s="229"/>
      <c r="Q683" s="229"/>
      <c r="R683" s="229"/>
      <c r="S683" s="229"/>
      <c r="T683" s="230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1" t="s">
        <v>149</v>
      </c>
      <c r="AU683" s="231" t="s">
        <v>143</v>
      </c>
      <c r="AV683" s="13" t="s">
        <v>143</v>
      </c>
      <c r="AW683" s="13" t="s">
        <v>36</v>
      </c>
      <c r="AX683" s="13" t="s">
        <v>83</v>
      </c>
      <c r="AY683" s="231" t="s">
        <v>134</v>
      </c>
    </row>
    <row r="684" s="2" customFormat="1" ht="24.15" customHeight="1">
      <c r="A684" s="39"/>
      <c r="B684" s="40"/>
      <c r="C684" s="201" t="s">
        <v>1185</v>
      </c>
      <c r="D684" s="201" t="s">
        <v>137</v>
      </c>
      <c r="E684" s="202" t="s">
        <v>1186</v>
      </c>
      <c r="F684" s="203" t="s">
        <v>1187</v>
      </c>
      <c r="G684" s="204" t="s">
        <v>164</v>
      </c>
      <c r="H684" s="205">
        <v>36.478000000000002</v>
      </c>
      <c r="I684" s="206"/>
      <c r="J684" s="207">
        <f>ROUND(I684*H684,2)</f>
        <v>0</v>
      </c>
      <c r="K684" s="203" t="s">
        <v>141</v>
      </c>
      <c r="L684" s="45"/>
      <c r="M684" s="208" t="s">
        <v>19</v>
      </c>
      <c r="N684" s="209" t="s">
        <v>47</v>
      </c>
      <c r="O684" s="85"/>
      <c r="P684" s="210">
        <f>O684*H684</f>
        <v>0</v>
      </c>
      <c r="Q684" s="210">
        <v>0.0059100000000000003</v>
      </c>
      <c r="R684" s="210">
        <f>Q684*H684</f>
        <v>0.21558498000000001</v>
      </c>
      <c r="S684" s="210">
        <v>0</v>
      </c>
      <c r="T684" s="211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12" t="s">
        <v>259</v>
      </c>
      <c r="AT684" s="212" t="s">
        <v>137</v>
      </c>
      <c r="AU684" s="212" t="s">
        <v>143</v>
      </c>
      <c r="AY684" s="18" t="s">
        <v>134</v>
      </c>
      <c r="BE684" s="213">
        <f>IF(N684="základní",J684,0)</f>
        <v>0</v>
      </c>
      <c r="BF684" s="213">
        <f>IF(N684="snížená",J684,0)</f>
        <v>0</v>
      </c>
      <c r="BG684" s="213">
        <f>IF(N684="zákl. přenesená",J684,0)</f>
        <v>0</v>
      </c>
      <c r="BH684" s="213">
        <f>IF(N684="sníž. přenesená",J684,0)</f>
        <v>0</v>
      </c>
      <c r="BI684" s="213">
        <f>IF(N684="nulová",J684,0)</f>
        <v>0</v>
      </c>
      <c r="BJ684" s="18" t="s">
        <v>143</v>
      </c>
      <c r="BK684" s="213">
        <f>ROUND(I684*H684,2)</f>
        <v>0</v>
      </c>
      <c r="BL684" s="18" t="s">
        <v>259</v>
      </c>
      <c r="BM684" s="212" t="s">
        <v>1188</v>
      </c>
    </row>
    <row r="685" s="2" customFormat="1">
      <c r="A685" s="39"/>
      <c r="B685" s="40"/>
      <c r="C685" s="41"/>
      <c r="D685" s="214" t="s">
        <v>145</v>
      </c>
      <c r="E685" s="41"/>
      <c r="F685" s="215" t="s">
        <v>1189</v>
      </c>
      <c r="G685" s="41"/>
      <c r="H685" s="41"/>
      <c r="I685" s="216"/>
      <c r="J685" s="41"/>
      <c r="K685" s="41"/>
      <c r="L685" s="45"/>
      <c r="M685" s="217"/>
      <c r="N685" s="218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145</v>
      </c>
      <c r="AU685" s="18" t="s">
        <v>143</v>
      </c>
    </row>
    <row r="686" s="2" customFormat="1">
      <c r="A686" s="39"/>
      <c r="B686" s="40"/>
      <c r="C686" s="41"/>
      <c r="D686" s="219" t="s">
        <v>147</v>
      </c>
      <c r="E686" s="41"/>
      <c r="F686" s="220" t="s">
        <v>1190</v>
      </c>
      <c r="G686" s="41"/>
      <c r="H686" s="41"/>
      <c r="I686" s="216"/>
      <c r="J686" s="41"/>
      <c r="K686" s="41"/>
      <c r="L686" s="45"/>
      <c r="M686" s="217"/>
      <c r="N686" s="218"/>
      <c r="O686" s="85"/>
      <c r="P686" s="85"/>
      <c r="Q686" s="85"/>
      <c r="R686" s="85"/>
      <c r="S686" s="85"/>
      <c r="T686" s="86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147</v>
      </c>
      <c r="AU686" s="18" t="s">
        <v>143</v>
      </c>
    </row>
    <row r="687" s="14" customFormat="1">
      <c r="A687" s="14"/>
      <c r="B687" s="232"/>
      <c r="C687" s="233"/>
      <c r="D687" s="214" t="s">
        <v>149</v>
      </c>
      <c r="E687" s="234" t="s">
        <v>19</v>
      </c>
      <c r="F687" s="235" t="s">
        <v>1191</v>
      </c>
      <c r="G687" s="233"/>
      <c r="H687" s="234" t="s">
        <v>19</v>
      </c>
      <c r="I687" s="236"/>
      <c r="J687" s="233"/>
      <c r="K687" s="233"/>
      <c r="L687" s="237"/>
      <c r="M687" s="238"/>
      <c r="N687" s="239"/>
      <c r="O687" s="239"/>
      <c r="P687" s="239"/>
      <c r="Q687" s="239"/>
      <c r="R687" s="239"/>
      <c r="S687" s="239"/>
      <c r="T687" s="240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1" t="s">
        <v>149</v>
      </c>
      <c r="AU687" s="241" t="s">
        <v>143</v>
      </c>
      <c r="AV687" s="14" t="s">
        <v>83</v>
      </c>
      <c r="AW687" s="14" t="s">
        <v>36</v>
      </c>
      <c r="AX687" s="14" t="s">
        <v>75</v>
      </c>
      <c r="AY687" s="241" t="s">
        <v>134</v>
      </c>
    </row>
    <row r="688" s="13" customFormat="1">
      <c r="A688" s="13"/>
      <c r="B688" s="221"/>
      <c r="C688" s="222"/>
      <c r="D688" s="214" t="s">
        <v>149</v>
      </c>
      <c r="E688" s="223" t="s">
        <v>19</v>
      </c>
      <c r="F688" s="224" t="s">
        <v>466</v>
      </c>
      <c r="G688" s="222"/>
      <c r="H688" s="225">
        <v>36.478000000000002</v>
      </c>
      <c r="I688" s="226"/>
      <c r="J688" s="222"/>
      <c r="K688" s="222"/>
      <c r="L688" s="227"/>
      <c r="M688" s="228"/>
      <c r="N688" s="229"/>
      <c r="O688" s="229"/>
      <c r="P688" s="229"/>
      <c r="Q688" s="229"/>
      <c r="R688" s="229"/>
      <c r="S688" s="229"/>
      <c r="T688" s="230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1" t="s">
        <v>149</v>
      </c>
      <c r="AU688" s="231" t="s">
        <v>143</v>
      </c>
      <c r="AV688" s="13" t="s">
        <v>143</v>
      </c>
      <c r="AW688" s="13" t="s">
        <v>36</v>
      </c>
      <c r="AX688" s="13" t="s">
        <v>83</v>
      </c>
      <c r="AY688" s="231" t="s">
        <v>134</v>
      </c>
    </row>
    <row r="689" s="2" customFormat="1" ht="24.15" customHeight="1">
      <c r="A689" s="39"/>
      <c r="B689" s="40"/>
      <c r="C689" s="253" t="s">
        <v>1192</v>
      </c>
      <c r="D689" s="253" t="s">
        <v>275</v>
      </c>
      <c r="E689" s="254" t="s">
        <v>1193</v>
      </c>
      <c r="F689" s="255" t="s">
        <v>1194</v>
      </c>
      <c r="G689" s="256" t="s">
        <v>164</v>
      </c>
      <c r="H689" s="257">
        <v>40.125999999999998</v>
      </c>
      <c r="I689" s="258"/>
      <c r="J689" s="259">
        <f>ROUND(I689*H689,2)</f>
        <v>0</v>
      </c>
      <c r="K689" s="255" t="s">
        <v>141</v>
      </c>
      <c r="L689" s="260"/>
      <c r="M689" s="261" t="s">
        <v>19</v>
      </c>
      <c r="N689" s="262" t="s">
        <v>47</v>
      </c>
      <c r="O689" s="85"/>
      <c r="P689" s="210">
        <f>O689*H689</f>
        <v>0</v>
      </c>
      <c r="Q689" s="210">
        <v>0.0138</v>
      </c>
      <c r="R689" s="210">
        <f>Q689*H689</f>
        <v>0.55373879999999998</v>
      </c>
      <c r="S689" s="210">
        <v>0</v>
      </c>
      <c r="T689" s="211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12" t="s">
        <v>366</v>
      </c>
      <c r="AT689" s="212" t="s">
        <v>275</v>
      </c>
      <c r="AU689" s="212" t="s">
        <v>143</v>
      </c>
      <c r="AY689" s="18" t="s">
        <v>134</v>
      </c>
      <c r="BE689" s="213">
        <f>IF(N689="základní",J689,0)</f>
        <v>0</v>
      </c>
      <c r="BF689" s="213">
        <f>IF(N689="snížená",J689,0)</f>
        <v>0</v>
      </c>
      <c r="BG689" s="213">
        <f>IF(N689="zákl. přenesená",J689,0)</f>
        <v>0</v>
      </c>
      <c r="BH689" s="213">
        <f>IF(N689="sníž. přenesená",J689,0)</f>
        <v>0</v>
      </c>
      <c r="BI689" s="213">
        <f>IF(N689="nulová",J689,0)</f>
        <v>0</v>
      </c>
      <c r="BJ689" s="18" t="s">
        <v>143</v>
      </c>
      <c r="BK689" s="213">
        <f>ROUND(I689*H689,2)</f>
        <v>0</v>
      </c>
      <c r="BL689" s="18" t="s">
        <v>259</v>
      </c>
      <c r="BM689" s="212" t="s">
        <v>1195</v>
      </c>
    </row>
    <row r="690" s="2" customFormat="1">
      <c r="A690" s="39"/>
      <c r="B690" s="40"/>
      <c r="C690" s="41"/>
      <c r="D690" s="214" t="s">
        <v>145</v>
      </c>
      <c r="E690" s="41"/>
      <c r="F690" s="215" t="s">
        <v>1194</v>
      </c>
      <c r="G690" s="41"/>
      <c r="H690" s="41"/>
      <c r="I690" s="216"/>
      <c r="J690" s="41"/>
      <c r="K690" s="41"/>
      <c r="L690" s="45"/>
      <c r="M690" s="217"/>
      <c r="N690" s="218"/>
      <c r="O690" s="85"/>
      <c r="P690" s="85"/>
      <c r="Q690" s="85"/>
      <c r="R690" s="85"/>
      <c r="S690" s="85"/>
      <c r="T690" s="86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T690" s="18" t="s">
        <v>145</v>
      </c>
      <c r="AU690" s="18" t="s">
        <v>143</v>
      </c>
    </row>
    <row r="691" s="2" customFormat="1">
      <c r="A691" s="39"/>
      <c r="B691" s="40"/>
      <c r="C691" s="41"/>
      <c r="D691" s="219" t="s">
        <v>147</v>
      </c>
      <c r="E691" s="41"/>
      <c r="F691" s="220" t="s">
        <v>1196</v>
      </c>
      <c r="G691" s="41"/>
      <c r="H691" s="41"/>
      <c r="I691" s="216"/>
      <c r="J691" s="41"/>
      <c r="K691" s="41"/>
      <c r="L691" s="45"/>
      <c r="M691" s="217"/>
      <c r="N691" s="218"/>
      <c r="O691" s="85"/>
      <c r="P691" s="85"/>
      <c r="Q691" s="85"/>
      <c r="R691" s="85"/>
      <c r="S691" s="85"/>
      <c r="T691" s="86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147</v>
      </c>
      <c r="AU691" s="18" t="s">
        <v>143</v>
      </c>
    </row>
    <row r="692" s="13" customFormat="1">
      <c r="A692" s="13"/>
      <c r="B692" s="221"/>
      <c r="C692" s="222"/>
      <c r="D692" s="214" t="s">
        <v>149</v>
      </c>
      <c r="E692" s="222"/>
      <c r="F692" s="224" t="s">
        <v>1197</v>
      </c>
      <c r="G692" s="222"/>
      <c r="H692" s="225">
        <v>40.125999999999998</v>
      </c>
      <c r="I692" s="226"/>
      <c r="J692" s="222"/>
      <c r="K692" s="222"/>
      <c r="L692" s="227"/>
      <c r="M692" s="228"/>
      <c r="N692" s="229"/>
      <c r="O692" s="229"/>
      <c r="P692" s="229"/>
      <c r="Q692" s="229"/>
      <c r="R692" s="229"/>
      <c r="S692" s="229"/>
      <c r="T692" s="230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1" t="s">
        <v>149</v>
      </c>
      <c r="AU692" s="231" t="s">
        <v>143</v>
      </c>
      <c r="AV692" s="13" t="s">
        <v>143</v>
      </c>
      <c r="AW692" s="13" t="s">
        <v>4</v>
      </c>
      <c r="AX692" s="13" t="s">
        <v>83</v>
      </c>
      <c r="AY692" s="231" t="s">
        <v>134</v>
      </c>
    </row>
    <row r="693" s="2" customFormat="1" ht="16.5" customHeight="1">
      <c r="A693" s="39"/>
      <c r="B693" s="40"/>
      <c r="C693" s="201" t="s">
        <v>1198</v>
      </c>
      <c r="D693" s="201" t="s">
        <v>137</v>
      </c>
      <c r="E693" s="202" t="s">
        <v>1199</v>
      </c>
      <c r="F693" s="203" t="s">
        <v>1200</v>
      </c>
      <c r="G693" s="204" t="s">
        <v>164</v>
      </c>
      <c r="H693" s="205">
        <v>36.478000000000002</v>
      </c>
      <c r="I693" s="206"/>
      <c r="J693" s="207">
        <f>ROUND(I693*H693,2)</f>
        <v>0</v>
      </c>
      <c r="K693" s="203" t="s">
        <v>141</v>
      </c>
      <c r="L693" s="45"/>
      <c r="M693" s="208" t="s">
        <v>19</v>
      </c>
      <c r="N693" s="209" t="s">
        <v>47</v>
      </c>
      <c r="O693" s="85"/>
      <c r="P693" s="210">
        <f>O693*H693</f>
        <v>0</v>
      </c>
      <c r="Q693" s="210">
        <v>0</v>
      </c>
      <c r="R693" s="210">
        <f>Q693*H693</f>
        <v>0</v>
      </c>
      <c r="S693" s="210">
        <v>0</v>
      </c>
      <c r="T693" s="211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12" t="s">
        <v>259</v>
      </c>
      <c r="AT693" s="212" t="s">
        <v>137</v>
      </c>
      <c r="AU693" s="212" t="s">
        <v>143</v>
      </c>
      <c r="AY693" s="18" t="s">
        <v>134</v>
      </c>
      <c r="BE693" s="213">
        <f>IF(N693="základní",J693,0)</f>
        <v>0</v>
      </c>
      <c r="BF693" s="213">
        <f>IF(N693="snížená",J693,0)</f>
        <v>0</v>
      </c>
      <c r="BG693" s="213">
        <f>IF(N693="zákl. přenesená",J693,0)</f>
        <v>0</v>
      </c>
      <c r="BH693" s="213">
        <f>IF(N693="sníž. přenesená",J693,0)</f>
        <v>0</v>
      </c>
      <c r="BI693" s="213">
        <f>IF(N693="nulová",J693,0)</f>
        <v>0</v>
      </c>
      <c r="BJ693" s="18" t="s">
        <v>143</v>
      </c>
      <c r="BK693" s="213">
        <f>ROUND(I693*H693,2)</f>
        <v>0</v>
      </c>
      <c r="BL693" s="18" t="s">
        <v>259</v>
      </c>
      <c r="BM693" s="212" t="s">
        <v>1201</v>
      </c>
    </row>
    <row r="694" s="2" customFormat="1">
      <c r="A694" s="39"/>
      <c r="B694" s="40"/>
      <c r="C694" s="41"/>
      <c r="D694" s="214" t="s">
        <v>145</v>
      </c>
      <c r="E694" s="41"/>
      <c r="F694" s="215" t="s">
        <v>1202</v>
      </c>
      <c r="G694" s="41"/>
      <c r="H694" s="41"/>
      <c r="I694" s="216"/>
      <c r="J694" s="41"/>
      <c r="K694" s="41"/>
      <c r="L694" s="45"/>
      <c r="M694" s="217"/>
      <c r="N694" s="218"/>
      <c r="O694" s="85"/>
      <c r="P694" s="85"/>
      <c r="Q694" s="85"/>
      <c r="R694" s="85"/>
      <c r="S694" s="85"/>
      <c r="T694" s="86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145</v>
      </c>
      <c r="AU694" s="18" t="s">
        <v>143</v>
      </c>
    </row>
    <row r="695" s="2" customFormat="1">
      <c r="A695" s="39"/>
      <c r="B695" s="40"/>
      <c r="C695" s="41"/>
      <c r="D695" s="219" t="s">
        <v>147</v>
      </c>
      <c r="E695" s="41"/>
      <c r="F695" s="220" t="s">
        <v>1203</v>
      </c>
      <c r="G695" s="41"/>
      <c r="H695" s="41"/>
      <c r="I695" s="216"/>
      <c r="J695" s="41"/>
      <c r="K695" s="41"/>
      <c r="L695" s="45"/>
      <c r="M695" s="217"/>
      <c r="N695" s="218"/>
      <c r="O695" s="85"/>
      <c r="P695" s="85"/>
      <c r="Q695" s="85"/>
      <c r="R695" s="85"/>
      <c r="S695" s="85"/>
      <c r="T695" s="86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147</v>
      </c>
      <c r="AU695" s="18" t="s">
        <v>143</v>
      </c>
    </row>
    <row r="696" s="2" customFormat="1" ht="21.75" customHeight="1">
      <c r="A696" s="39"/>
      <c r="B696" s="40"/>
      <c r="C696" s="201" t="s">
        <v>1204</v>
      </c>
      <c r="D696" s="201" t="s">
        <v>137</v>
      </c>
      <c r="E696" s="202" t="s">
        <v>1205</v>
      </c>
      <c r="F696" s="203" t="s">
        <v>1206</v>
      </c>
      <c r="G696" s="204" t="s">
        <v>164</v>
      </c>
      <c r="H696" s="205">
        <v>36.478000000000002</v>
      </c>
      <c r="I696" s="206"/>
      <c r="J696" s="207">
        <f>ROUND(I696*H696,2)</f>
        <v>0</v>
      </c>
      <c r="K696" s="203" t="s">
        <v>141</v>
      </c>
      <c r="L696" s="45"/>
      <c r="M696" s="208" t="s">
        <v>19</v>
      </c>
      <c r="N696" s="209" t="s">
        <v>47</v>
      </c>
      <c r="O696" s="85"/>
      <c r="P696" s="210">
        <f>O696*H696</f>
        <v>0</v>
      </c>
      <c r="Q696" s="210">
        <v>0</v>
      </c>
      <c r="R696" s="210">
        <f>Q696*H696</f>
        <v>0</v>
      </c>
      <c r="S696" s="210">
        <v>0</v>
      </c>
      <c r="T696" s="211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12" t="s">
        <v>259</v>
      </c>
      <c r="AT696" s="212" t="s">
        <v>137</v>
      </c>
      <c r="AU696" s="212" t="s">
        <v>143</v>
      </c>
      <c r="AY696" s="18" t="s">
        <v>134</v>
      </c>
      <c r="BE696" s="213">
        <f>IF(N696="základní",J696,0)</f>
        <v>0</v>
      </c>
      <c r="BF696" s="213">
        <f>IF(N696="snížená",J696,0)</f>
        <v>0</v>
      </c>
      <c r="BG696" s="213">
        <f>IF(N696="zákl. přenesená",J696,0)</f>
        <v>0</v>
      </c>
      <c r="BH696" s="213">
        <f>IF(N696="sníž. přenesená",J696,0)</f>
        <v>0</v>
      </c>
      <c r="BI696" s="213">
        <f>IF(N696="nulová",J696,0)</f>
        <v>0</v>
      </c>
      <c r="BJ696" s="18" t="s">
        <v>143</v>
      </c>
      <c r="BK696" s="213">
        <f>ROUND(I696*H696,2)</f>
        <v>0</v>
      </c>
      <c r="BL696" s="18" t="s">
        <v>259</v>
      </c>
      <c r="BM696" s="212" t="s">
        <v>1207</v>
      </c>
    </row>
    <row r="697" s="2" customFormat="1">
      <c r="A697" s="39"/>
      <c r="B697" s="40"/>
      <c r="C697" s="41"/>
      <c r="D697" s="214" t="s">
        <v>145</v>
      </c>
      <c r="E697" s="41"/>
      <c r="F697" s="215" t="s">
        <v>1208</v>
      </c>
      <c r="G697" s="41"/>
      <c r="H697" s="41"/>
      <c r="I697" s="216"/>
      <c r="J697" s="41"/>
      <c r="K697" s="41"/>
      <c r="L697" s="45"/>
      <c r="M697" s="217"/>
      <c r="N697" s="218"/>
      <c r="O697" s="85"/>
      <c r="P697" s="85"/>
      <c r="Q697" s="85"/>
      <c r="R697" s="85"/>
      <c r="S697" s="85"/>
      <c r="T697" s="86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145</v>
      </c>
      <c r="AU697" s="18" t="s">
        <v>143</v>
      </c>
    </row>
    <row r="698" s="2" customFormat="1">
      <c r="A698" s="39"/>
      <c r="B698" s="40"/>
      <c r="C698" s="41"/>
      <c r="D698" s="219" t="s">
        <v>147</v>
      </c>
      <c r="E698" s="41"/>
      <c r="F698" s="220" t="s">
        <v>1209</v>
      </c>
      <c r="G698" s="41"/>
      <c r="H698" s="41"/>
      <c r="I698" s="216"/>
      <c r="J698" s="41"/>
      <c r="K698" s="41"/>
      <c r="L698" s="45"/>
      <c r="M698" s="217"/>
      <c r="N698" s="218"/>
      <c r="O698" s="85"/>
      <c r="P698" s="85"/>
      <c r="Q698" s="85"/>
      <c r="R698" s="85"/>
      <c r="S698" s="85"/>
      <c r="T698" s="86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147</v>
      </c>
      <c r="AU698" s="18" t="s">
        <v>143</v>
      </c>
    </row>
    <row r="699" s="2" customFormat="1" ht="16.5" customHeight="1">
      <c r="A699" s="39"/>
      <c r="B699" s="40"/>
      <c r="C699" s="201" t="s">
        <v>1210</v>
      </c>
      <c r="D699" s="201" t="s">
        <v>137</v>
      </c>
      <c r="E699" s="202" t="s">
        <v>1211</v>
      </c>
      <c r="F699" s="203" t="s">
        <v>1212</v>
      </c>
      <c r="G699" s="204" t="s">
        <v>140</v>
      </c>
      <c r="H699" s="205">
        <v>30</v>
      </c>
      <c r="I699" s="206"/>
      <c r="J699" s="207">
        <f>ROUND(I699*H699,2)</f>
        <v>0</v>
      </c>
      <c r="K699" s="203" t="s">
        <v>141</v>
      </c>
      <c r="L699" s="45"/>
      <c r="M699" s="208" t="s">
        <v>19</v>
      </c>
      <c r="N699" s="209" t="s">
        <v>47</v>
      </c>
      <c r="O699" s="85"/>
      <c r="P699" s="210">
        <f>O699*H699</f>
        <v>0</v>
      </c>
      <c r="Q699" s="210">
        <v>0.00021000000000000001</v>
      </c>
      <c r="R699" s="210">
        <f>Q699*H699</f>
        <v>0.0063</v>
      </c>
      <c r="S699" s="210">
        <v>0</v>
      </c>
      <c r="T699" s="211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12" t="s">
        <v>259</v>
      </c>
      <c r="AT699" s="212" t="s">
        <v>137</v>
      </c>
      <c r="AU699" s="212" t="s">
        <v>143</v>
      </c>
      <c r="AY699" s="18" t="s">
        <v>134</v>
      </c>
      <c r="BE699" s="213">
        <f>IF(N699="základní",J699,0)</f>
        <v>0</v>
      </c>
      <c r="BF699" s="213">
        <f>IF(N699="snížená",J699,0)</f>
        <v>0</v>
      </c>
      <c r="BG699" s="213">
        <f>IF(N699="zákl. přenesená",J699,0)</f>
        <v>0</v>
      </c>
      <c r="BH699" s="213">
        <f>IF(N699="sníž. přenesená",J699,0)</f>
        <v>0</v>
      </c>
      <c r="BI699" s="213">
        <f>IF(N699="nulová",J699,0)</f>
        <v>0</v>
      </c>
      <c r="BJ699" s="18" t="s">
        <v>143</v>
      </c>
      <c r="BK699" s="213">
        <f>ROUND(I699*H699,2)</f>
        <v>0</v>
      </c>
      <c r="BL699" s="18" t="s">
        <v>259</v>
      </c>
      <c r="BM699" s="212" t="s">
        <v>1213</v>
      </c>
    </row>
    <row r="700" s="2" customFormat="1">
      <c r="A700" s="39"/>
      <c r="B700" s="40"/>
      <c r="C700" s="41"/>
      <c r="D700" s="214" t="s">
        <v>145</v>
      </c>
      <c r="E700" s="41"/>
      <c r="F700" s="215" t="s">
        <v>1214</v>
      </c>
      <c r="G700" s="41"/>
      <c r="H700" s="41"/>
      <c r="I700" s="216"/>
      <c r="J700" s="41"/>
      <c r="K700" s="41"/>
      <c r="L700" s="45"/>
      <c r="M700" s="217"/>
      <c r="N700" s="218"/>
      <c r="O700" s="85"/>
      <c r="P700" s="85"/>
      <c r="Q700" s="85"/>
      <c r="R700" s="85"/>
      <c r="S700" s="85"/>
      <c r="T700" s="86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145</v>
      </c>
      <c r="AU700" s="18" t="s">
        <v>143</v>
      </c>
    </row>
    <row r="701" s="2" customFormat="1">
      <c r="A701" s="39"/>
      <c r="B701" s="40"/>
      <c r="C701" s="41"/>
      <c r="D701" s="219" t="s">
        <v>147</v>
      </c>
      <c r="E701" s="41"/>
      <c r="F701" s="220" t="s">
        <v>1215</v>
      </c>
      <c r="G701" s="41"/>
      <c r="H701" s="41"/>
      <c r="I701" s="216"/>
      <c r="J701" s="41"/>
      <c r="K701" s="41"/>
      <c r="L701" s="45"/>
      <c r="M701" s="217"/>
      <c r="N701" s="218"/>
      <c r="O701" s="85"/>
      <c r="P701" s="85"/>
      <c r="Q701" s="85"/>
      <c r="R701" s="85"/>
      <c r="S701" s="85"/>
      <c r="T701" s="86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147</v>
      </c>
      <c r="AU701" s="18" t="s">
        <v>143</v>
      </c>
    </row>
    <row r="702" s="13" customFormat="1">
      <c r="A702" s="13"/>
      <c r="B702" s="221"/>
      <c r="C702" s="222"/>
      <c r="D702" s="214" t="s">
        <v>149</v>
      </c>
      <c r="E702" s="223" t="s">
        <v>19</v>
      </c>
      <c r="F702" s="224" t="s">
        <v>1216</v>
      </c>
      <c r="G702" s="222"/>
      <c r="H702" s="225">
        <v>30</v>
      </c>
      <c r="I702" s="226"/>
      <c r="J702" s="222"/>
      <c r="K702" s="222"/>
      <c r="L702" s="227"/>
      <c r="M702" s="228"/>
      <c r="N702" s="229"/>
      <c r="O702" s="229"/>
      <c r="P702" s="229"/>
      <c r="Q702" s="229"/>
      <c r="R702" s="229"/>
      <c r="S702" s="229"/>
      <c r="T702" s="230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1" t="s">
        <v>149</v>
      </c>
      <c r="AU702" s="231" t="s">
        <v>143</v>
      </c>
      <c r="AV702" s="13" t="s">
        <v>143</v>
      </c>
      <c r="AW702" s="13" t="s">
        <v>36</v>
      </c>
      <c r="AX702" s="13" t="s">
        <v>83</v>
      </c>
      <c r="AY702" s="231" t="s">
        <v>134</v>
      </c>
    </row>
    <row r="703" s="2" customFormat="1" ht="16.5" customHeight="1">
      <c r="A703" s="39"/>
      <c r="B703" s="40"/>
      <c r="C703" s="201" t="s">
        <v>1217</v>
      </c>
      <c r="D703" s="201" t="s">
        <v>137</v>
      </c>
      <c r="E703" s="202" t="s">
        <v>1218</v>
      </c>
      <c r="F703" s="203" t="s">
        <v>1219</v>
      </c>
      <c r="G703" s="204" t="s">
        <v>140</v>
      </c>
      <c r="H703" s="205">
        <v>15</v>
      </c>
      <c r="I703" s="206"/>
      <c r="J703" s="207">
        <f>ROUND(I703*H703,2)</f>
        <v>0</v>
      </c>
      <c r="K703" s="203" t="s">
        <v>141</v>
      </c>
      <c r="L703" s="45"/>
      <c r="M703" s="208" t="s">
        <v>19</v>
      </c>
      <c r="N703" s="209" t="s">
        <v>47</v>
      </c>
      <c r="O703" s="85"/>
      <c r="P703" s="210">
        <f>O703*H703</f>
        <v>0</v>
      </c>
      <c r="Q703" s="210">
        <v>0.00020000000000000001</v>
      </c>
      <c r="R703" s="210">
        <f>Q703*H703</f>
        <v>0.0030000000000000001</v>
      </c>
      <c r="S703" s="210">
        <v>0</v>
      </c>
      <c r="T703" s="211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12" t="s">
        <v>259</v>
      </c>
      <c r="AT703" s="212" t="s">
        <v>137</v>
      </c>
      <c r="AU703" s="212" t="s">
        <v>143</v>
      </c>
      <c r="AY703" s="18" t="s">
        <v>134</v>
      </c>
      <c r="BE703" s="213">
        <f>IF(N703="základní",J703,0)</f>
        <v>0</v>
      </c>
      <c r="BF703" s="213">
        <f>IF(N703="snížená",J703,0)</f>
        <v>0</v>
      </c>
      <c r="BG703" s="213">
        <f>IF(N703="zákl. přenesená",J703,0)</f>
        <v>0</v>
      </c>
      <c r="BH703" s="213">
        <f>IF(N703="sníž. přenesená",J703,0)</f>
        <v>0</v>
      </c>
      <c r="BI703" s="213">
        <f>IF(N703="nulová",J703,0)</f>
        <v>0</v>
      </c>
      <c r="BJ703" s="18" t="s">
        <v>143</v>
      </c>
      <c r="BK703" s="213">
        <f>ROUND(I703*H703,2)</f>
        <v>0</v>
      </c>
      <c r="BL703" s="18" t="s">
        <v>259</v>
      </c>
      <c r="BM703" s="212" t="s">
        <v>1220</v>
      </c>
    </row>
    <row r="704" s="2" customFormat="1">
      <c r="A704" s="39"/>
      <c r="B704" s="40"/>
      <c r="C704" s="41"/>
      <c r="D704" s="214" t="s">
        <v>145</v>
      </c>
      <c r="E704" s="41"/>
      <c r="F704" s="215" t="s">
        <v>1221</v>
      </c>
      <c r="G704" s="41"/>
      <c r="H704" s="41"/>
      <c r="I704" s="216"/>
      <c r="J704" s="41"/>
      <c r="K704" s="41"/>
      <c r="L704" s="45"/>
      <c r="M704" s="217"/>
      <c r="N704" s="218"/>
      <c r="O704" s="85"/>
      <c r="P704" s="85"/>
      <c r="Q704" s="85"/>
      <c r="R704" s="85"/>
      <c r="S704" s="85"/>
      <c r="T704" s="86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145</v>
      </c>
      <c r="AU704" s="18" t="s">
        <v>143</v>
      </c>
    </row>
    <row r="705" s="2" customFormat="1">
      <c r="A705" s="39"/>
      <c r="B705" s="40"/>
      <c r="C705" s="41"/>
      <c r="D705" s="219" t="s">
        <v>147</v>
      </c>
      <c r="E705" s="41"/>
      <c r="F705" s="220" t="s">
        <v>1222</v>
      </c>
      <c r="G705" s="41"/>
      <c r="H705" s="41"/>
      <c r="I705" s="216"/>
      <c r="J705" s="41"/>
      <c r="K705" s="41"/>
      <c r="L705" s="45"/>
      <c r="M705" s="217"/>
      <c r="N705" s="218"/>
      <c r="O705" s="85"/>
      <c r="P705" s="85"/>
      <c r="Q705" s="85"/>
      <c r="R705" s="85"/>
      <c r="S705" s="85"/>
      <c r="T705" s="86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147</v>
      </c>
      <c r="AU705" s="18" t="s">
        <v>143</v>
      </c>
    </row>
    <row r="706" s="13" customFormat="1">
      <c r="A706" s="13"/>
      <c r="B706" s="221"/>
      <c r="C706" s="222"/>
      <c r="D706" s="214" t="s">
        <v>149</v>
      </c>
      <c r="E706" s="223" t="s">
        <v>19</v>
      </c>
      <c r="F706" s="224" t="s">
        <v>1223</v>
      </c>
      <c r="G706" s="222"/>
      <c r="H706" s="225">
        <v>15</v>
      </c>
      <c r="I706" s="226"/>
      <c r="J706" s="222"/>
      <c r="K706" s="222"/>
      <c r="L706" s="227"/>
      <c r="M706" s="228"/>
      <c r="N706" s="229"/>
      <c r="O706" s="229"/>
      <c r="P706" s="229"/>
      <c r="Q706" s="229"/>
      <c r="R706" s="229"/>
      <c r="S706" s="229"/>
      <c r="T706" s="230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1" t="s">
        <v>149</v>
      </c>
      <c r="AU706" s="231" t="s">
        <v>143</v>
      </c>
      <c r="AV706" s="13" t="s">
        <v>143</v>
      </c>
      <c r="AW706" s="13" t="s">
        <v>36</v>
      </c>
      <c r="AX706" s="13" t="s">
        <v>83</v>
      </c>
      <c r="AY706" s="231" t="s">
        <v>134</v>
      </c>
    </row>
    <row r="707" s="2" customFormat="1" ht="16.5" customHeight="1">
      <c r="A707" s="39"/>
      <c r="B707" s="40"/>
      <c r="C707" s="201" t="s">
        <v>1224</v>
      </c>
      <c r="D707" s="201" t="s">
        <v>137</v>
      </c>
      <c r="E707" s="202" t="s">
        <v>1225</v>
      </c>
      <c r="F707" s="203" t="s">
        <v>1226</v>
      </c>
      <c r="G707" s="204" t="s">
        <v>202</v>
      </c>
      <c r="H707" s="205">
        <v>36.159999999999997</v>
      </c>
      <c r="I707" s="206"/>
      <c r="J707" s="207">
        <f>ROUND(I707*H707,2)</f>
        <v>0</v>
      </c>
      <c r="K707" s="203" t="s">
        <v>141</v>
      </c>
      <c r="L707" s="45"/>
      <c r="M707" s="208" t="s">
        <v>19</v>
      </c>
      <c r="N707" s="209" t="s">
        <v>47</v>
      </c>
      <c r="O707" s="85"/>
      <c r="P707" s="210">
        <f>O707*H707</f>
        <v>0</v>
      </c>
      <c r="Q707" s="210">
        <v>0.00032200000000000002</v>
      </c>
      <c r="R707" s="210">
        <f>Q707*H707</f>
        <v>0.011643519999999999</v>
      </c>
      <c r="S707" s="210">
        <v>0</v>
      </c>
      <c r="T707" s="211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12" t="s">
        <v>259</v>
      </c>
      <c r="AT707" s="212" t="s">
        <v>137</v>
      </c>
      <c r="AU707" s="212" t="s">
        <v>143</v>
      </c>
      <c r="AY707" s="18" t="s">
        <v>134</v>
      </c>
      <c r="BE707" s="213">
        <f>IF(N707="základní",J707,0)</f>
        <v>0</v>
      </c>
      <c r="BF707" s="213">
        <f>IF(N707="snížená",J707,0)</f>
        <v>0</v>
      </c>
      <c r="BG707" s="213">
        <f>IF(N707="zákl. přenesená",J707,0)</f>
        <v>0</v>
      </c>
      <c r="BH707" s="213">
        <f>IF(N707="sníž. přenesená",J707,0)</f>
        <v>0</v>
      </c>
      <c r="BI707" s="213">
        <f>IF(N707="nulová",J707,0)</f>
        <v>0</v>
      </c>
      <c r="BJ707" s="18" t="s">
        <v>143</v>
      </c>
      <c r="BK707" s="213">
        <f>ROUND(I707*H707,2)</f>
        <v>0</v>
      </c>
      <c r="BL707" s="18" t="s">
        <v>259</v>
      </c>
      <c r="BM707" s="212" t="s">
        <v>1227</v>
      </c>
    </row>
    <row r="708" s="2" customFormat="1">
      <c r="A708" s="39"/>
      <c r="B708" s="40"/>
      <c r="C708" s="41"/>
      <c r="D708" s="214" t="s">
        <v>145</v>
      </c>
      <c r="E708" s="41"/>
      <c r="F708" s="215" t="s">
        <v>1228</v>
      </c>
      <c r="G708" s="41"/>
      <c r="H708" s="41"/>
      <c r="I708" s="216"/>
      <c r="J708" s="41"/>
      <c r="K708" s="41"/>
      <c r="L708" s="45"/>
      <c r="M708" s="217"/>
      <c r="N708" s="218"/>
      <c r="O708" s="85"/>
      <c r="P708" s="85"/>
      <c r="Q708" s="85"/>
      <c r="R708" s="85"/>
      <c r="S708" s="85"/>
      <c r="T708" s="86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145</v>
      </c>
      <c r="AU708" s="18" t="s">
        <v>143</v>
      </c>
    </row>
    <row r="709" s="2" customFormat="1">
      <c r="A709" s="39"/>
      <c r="B709" s="40"/>
      <c r="C709" s="41"/>
      <c r="D709" s="219" t="s">
        <v>147</v>
      </c>
      <c r="E709" s="41"/>
      <c r="F709" s="220" t="s">
        <v>1229</v>
      </c>
      <c r="G709" s="41"/>
      <c r="H709" s="41"/>
      <c r="I709" s="216"/>
      <c r="J709" s="41"/>
      <c r="K709" s="41"/>
      <c r="L709" s="45"/>
      <c r="M709" s="217"/>
      <c r="N709" s="218"/>
      <c r="O709" s="85"/>
      <c r="P709" s="85"/>
      <c r="Q709" s="85"/>
      <c r="R709" s="85"/>
      <c r="S709" s="85"/>
      <c r="T709" s="86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147</v>
      </c>
      <c r="AU709" s="18" t="s">
        <v>143</v>
      </c>
    </row>
    <row r="710" s="13" customFormat="1">
      <c r="A710" s="13"/>
      <c r="B710" s="221"/>
      <c r="C710" s="222"/>
      <c r="D710" s="214" t="s">
        <v>149</v>
      </c>
      <c r="E710" s="223" t="s">
        <v>19</v>
      </c>
      <c r="F710" s="224" t="s">
        <v>473</v>
      </c>
      <c r="G710" s="222"/>
      <c r="H710" s="225">
        <v>36.159999999999997</v>
      </c>
      <c r="I710" s="226"/>
      <c r="J710" s="222"/>
      <c r="K710" s="222"/>
      <c r="L710" s="227"/>
      <c r="M710" s="228"/>
      <c r="N710" s="229"/>
      <c r="O710" s="229"/>
      <c r="P710" s="229"/>
      <c r="Q710" s="229"/>
      <c r="R710" s="229"/>
      <c r="S710" s="229"/>
      <c r="T710" s="23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1" t="s">
        <v>149</v>
      </c>
      <c r="AU710" s="231" t="s">
        <v>143</v>
      </c>
      <c r="AV710" s="13" t="s">
        <v>143</v>
      </c>
      <c r="AW710" s="13" t="s">
        <v>36</v>
      </c>
      <c r="AX710" s="13" t="s">
        <v>83</v>
      </c>
      <c r="AY710" s="231" t="s">
        <v>134</v>
      </c>
    </row>
    <row r="711" s="2" customFormat="1" ht="16.5" customHeight="1">
      <c r="A711" s="39"/>
      <c r="B711" s="40"/>
      <c r="C711" s="201" t="s">
        <v>1230</v>
      </c>
      <c r="D711" s="201" t="s">
        <v>137</v>
      </c>
      <c r="E711" s="202" t="s">
        <v>1231</v>
      </c>
      <c r="F711" s="203" t="s">
        <v>1232</v>
      </c>
      <c r="G711" s="204" t="s">
        <v>297</v>
      </c>
      <c r="H711" s="205">
        <v>0.80100000000000005</v>
      </c>
      <c r="I711" s="206"/>
      <c r="J711" s="207">
        <f>ROUND(I711*H711,2)</f>
        <v>0</v>
      </c>
      <c r="K711" s="203" t="s">
        <v>141</v>
      </c>
      <c r="L711" s="45"/>
      <c r="M711" s="208" t="s">
        <v>19</v>
      </c>
      <c r="N711" s="209" t="s">
        <v>47</v>
      </c>
      <c r="O711" s="85"/>
      <c r="P711" s="210">
        <f>O711*H711</f>
        <v>0</v>
      </c>
      <c r="Q711" s="210">
        <v>0</v>
      </c>
      <c r="R711" s="210">
        <f>Q711*H711</f>
        <v>0</v>
      </c>
      <c r="S711" s="210">
        <v>0</v>
      </c>
      <c r="T711" s="211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12" t="s">
        <v>259</v>
      </c>
      <c r="AT711" s="212" t="s">
        <v>137</v>
      </c>
      <c r="AU711" s="212" t="s">
        <v>143</v>
      </c>
      <c r="AY711" s="18" t="s">
        <v>134</v>
      </c>
      <c r="BE711" s="213">
        <f>IF(N711="základní",J711,0)</f>
        <v>0</v>
      </c>
      <c r="BF711" s="213">
        <f>IF(N711="snížená",J711,0)</f>
        <v>0</v>
      </c>
      <c r="BG711" s="213">
        <f>IF(N711="zákl. přenesená",J711,0)</f>
        <v>0</v>
      </c>
      <c r="BH711" s="213">
        <f>IF(N711="sníž. přenesená",J711,0)</f>
        <v>0</v>
      </c>
      <c r="BI711" s="213">
        <f>IF(N711="nulová",J711,0)</f>
        <v>0</v>
      </c>
      <c r="BJ711" s="18" t="s">
        <v>143</v>
      </c>
      <c r="BK711" s="213">
        <f>ROUND(I711*H711,2)</f>
        <v>0</v>
      </c>
      <c r="BL711" s="18" t="s">
        <v>259</v>
      </c>
      <c r="BM711" s="212" t="s">
        <v>1233</v>
      </c>
    </row>
    <row r="712" s="2" customFormat="1">
      <c r="A712" s="39"/>
      <c r="B712" s="40"/>
      <c r="C712" s="41"/>
      <c r="D712" s="214" t="s">
        <v>145</v>
      </c>
      <c r="E712" s="41"/>
      <c r="F712" s="215" t="s">
        <v>1234</v>
      </c>
      <c r="G712" s="41"/>
      <c r="H712" s="41"/>
      <c r="I712" s="216"/>
      <c r="J712" s="41"/>
      <c r="K712" s="41"/>
      <c r="L712" s="45"/>
      <c r="M712" s="217"/>
      <c r="N712" s="218"/>
      <c r="O712" s="85"/>
      <c r="P712" s="85"/>
      <c r="Q712" s="85"/>
      <c r="R712" s="85"/>
      <c r="S712" s="85"/>
      <c r="T712" s="86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145</v>
      </c>
      <c r="AU712" s="18" t="s">
        <v>143</v>
      </c>
    </row>
    <row r="713" s="2" customFormat="1">
      <c r="A713" s="39"/>
      <c r="B713" s="40"/>
      <c r="C713" s="41"/>
      <c r="D713" s="219" t="s">
        <v>147</v>
      </c>
      <c r="E713" s="41"/>
      <c r="F713" s="220" t="s">
        <v>1235</v>
      </c>
      <c r="G713" s="41"/>
      <c r="H713" s="41"/>
      <c r="I713" s="216"/>
      <c r="J713" s="41"/>
      <c r="K713" s="41"/>
      <c r="L713" s="45"/>
      <c r="M713" s="217"/>
      <c r="N713" s="218"/>
      <c r="O713" s="85"/>
      <c r="P713" s="85"/>
      <c r="Q713" s="85"/>
      <c r="R713" s="85"/>
      <c r="S713" s="85"/>
      <c r="T713" s="86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147</v>
      </c>
      <c r="AU713" s="18" t="s">
        <v>143</v>
      </c>
    </row>
    <row r="714" s="12" customFormat="1" ht="22.8" customHeight="1">
      <c r="A714" s="12"/>
      <c r="B714" s="185"/>
      <c r="C714" s="186"/>
      <c r="D714" s="187" t="s">
        <v>74</v>
      </c>
      <c r="E714" s="199" t="s">
        <v>1236</v>
      </c>
      <c r="F714" s="199" t="s">
        <v>1237</v>
      </c>
      <c r="G714" s="186"/>
      <c r="H714" s="186"/>
      <c r="I714" s="189"/>
      <c r="J714" s="200">
        <f>BK714</f>
        <v>0</v>
      </c>
      <c r="K714" s="186"/>
      <c r="L714" s="191"/>
      <c r="M714" s="192"/>
      <c r="N714" s="193"/>
      <c r="O714" s="193"/>
      <c r="P714" s="194">
        <f>SUM(P715:P757)</f>
        <v>0</v>
      </c>
      <c r="Q714" s="193"/>
      <c r="R714" s="194">
        <f>SUM(R715:R757)</f>
        <v>2.3303938840499998</v>
      </c>
      <c r="S714" s="193"/>
      <c r="T714" s="195">
        <f>SUM(T715:T757)</f>
        <v>0.5432800000000001</v>
      </c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R714" s="196" t="s">
        <v>143</v>
      </c>
      <c r="AT714" s="197" t="s">
        <v>74</v>
      </c>
      <c r="AU714" s="197" t="s">
        <v>83</v>
      </c>
      <c r="AY714" s="196" t="s">
        <v>134</v>
      </c>
      <c r="BK714" s="198">
        <f>SUM(BK715:BK757)</f>
        <v>0</v>
      </c>
    </row>
    <row r="715" s="2" customFormat="1" ht="16.5" customHeight="1">
      <c r="A715" s="39"/>
      <c r="B715" s="40"/>
      <c r="C715" s="201" t="s">
        <v>1238</v>
      </c>
      <c r="D715" s="201" t="s">
        <v>137</v>
      </c>
      <c r="E715" s="202" t="s">
        <v>1239</v>
      </c>
      <c r="F715" s="203" t="s">
        <v>1240</v>
      </c>
      <c r="G715" s="204" t="s">
        <v>164</v>
      </c>
      <c r="H715" s="205">
        <v>223.31899999999999</v>
      </c>
      <c r="I715" s="206"/>
      <c r="J715" s="207">
        <f>ROUND(I715*H715,2)</f>
        <v>0</v>
      </c>
      <c r="K715" s="203" t="s">
        <v>141</v>
      </c>
      <c r="L715" s="45"/>
      <c r="M715" s="208" t="s">
        <v>19</v>
      </c>
      <c r="N715" s="209" t="s">
        <v>47</v>
      </c>
      <c r="O715" s="85"/>
      <c r="P715" s="210">
        <f>O715*H715</f>
        <v>0</v>
      </c>
      <c r="Q715" s="210">
        <v>0</v>
      </c>
      <c r="R715" s="210">
        <f>Q715*H715</f>
        <v>0</v>
      </c>
      <c r="S715" s="210">
        <v>0</v>
      </c>
      <c r="T715" s="211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12" t="s">
        <v>259</v>
      </c>
      <c r="AT715" s="212" t="s">
        <v>137</v>
      </c>
      <c r="AU715" s="212" t="s">
        <v>143</v>
      </c>
      <c r="AY715" s="18" t="s">
        <v>134</v>
      </c>
      <c r="BE715" s="213">
        <f>IF(N715="základní",J715,0)</f>
        <v>0</v>
      </c>
      <c r="BF715" s="213">
        <f>IF(N715="snížená",J715,0)</f>
        <v>0</v>
      </c>
      <c r="BG715" s="213">
        <f>IF(N715="zákl. přenesená",J715,0)</f>
        <v>0</v>
      </c>
      <c r="BH715" s="213">
        <f>IF(N715="sníž. přenesená",J715,0)</f>
        <v>0</v>
      </c>
      <c r="BI715" s="213">
        <f>IF(N715="nulová",J715,0)</f>
        <v>0</v>
      </c>
      <c r="BJ715" s="18" t="s">
        <v>143</v>
      </c>
      <c r="BK715" s="213">
        <f>ROUND(I715*H715,2)</f>
        <v>0</v>
      </c>
      <c r="BL715" s="18" t="s">
        <v>259</v>
      </c>
      <c r="BM715" s="212" t="s">
        <v>1241</v>
      </c>
    </row>
    <row r="716" s="2" customFormat="1">
      <c r="A716" s="39"/>
      <c r="B716" s="40"/>
      <c r="C716" s="41"/>
      <c r="D716" s="214" t="s">
        <v>145</v>
      </c>
      <c r="E716" s="41"/>
      <c r="F716" s="215" t="s">
        <v>1242</v>
      </c>
      <c r="G716" s="41"/>
      <c r="H716" s="41"/>
      <c r="I716" s="216"/>
      <c r="J716" s="41"/>
      <c r="K716" s="41"/>
      <c r="L716" s="45"/>
      <c r="M716" s="217"/>
      <c r="N716" s="218"/>
      <c r="O716" s="85"/>
      <c r="P716" s="85"/>
      <c r="Q716" s="85"/>
      <c r="R716" s="85"/>
      <c r="S716" s="85"/>
      <c r="T716" s="86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T716" s="18" t="s">
        <v>145</v>
      </c>
      <c r="AU716" s="18" t="s">
        <v>143</v>
      </c>
    </row>
    <row r="717" s="2" customFormat="1">
      <c r="A717" s="39"/>
      <c r="B717" s="40"/>
      <c r="C717" s="41"/>
      <c r="D717" s="219" t="s">
        <v>147</v>
      </c>
      <c r="E717" s="41"/>
      <c r="F717" s="220" t="s">
        <v>1243</v>
      </c>
      <c r="G717" s="41"/>
      <c r="H717" s="41"/>
      <c r="I717" s="216"/>
      <c r="J717" s="41"/>
      <c r="K717" s="41"/>
      <c r="L717" s="45"/>
      <c r="M717" s="217"/>
      <c r="N717" s="218"/>
      <c r="O717" s="85"/>
      <c r="P717" s="85"/>
      <c r="Q717" s="85"/>
      <c r="R717" s="85"/>
      <c r="S717" s="85"/>
      <c r="T717" s="86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147</v>
      </c>
      <c r="AU717" s="18" t="s">
        <v>143</v>
      </c>
    </row>
    <row r="718" s="13" customFormat="1">
      <c r="A718" s="13"/>
      <c r="B718" s="221"/>
      <c r="C718" s="222"/>
      <c r="D718" s="214" t="s">
        <v>149</v>
      </c>
      <c r="E718" s="223" t="s">
        <v>19</v>
      </c>
      <c r="F718" s="224" t="s">
        <v>1244</v>
      </c>
      <c r="G718" s="222"/>
      <c r="H718" s="225">
        <v>223.31899999999999</v>
      </c>
      <c r="I718" s="226"/>
      <c r="J718" s="222"/>
      <c r="K718" s="222"/>
      <c r="L718" s="227"/>
      <c r="M718" s="228"/>
      <c r="N718" s="229"/>
      <c r="O718" s="229"/>
      <c r="P718" s="229"/>
      <c r="Q718" s="229"/>
      <c r="R718" s="229"/>
      <c r="S718" s="229"/>
      <c r="T718" s="230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1" t="s">
        <v>149</v>
      </c>
      <c r="AU718" s="231" t="s">
        <v>143</v>
      </c>
      <c r="AV718" s="13" t="s">
        <v>143</v>
      </c>
      <c r="AW718" s="13" t="s">
        <v>36</v>
      </c>
      <c r="AX718" s="13" t="s">
        <v>83</v>
      </c>
      <c r="AY718" s="231" t="s">
        <v>134</v>
      </c>
    </row>
    <row r="719" s="2" customFormat="1" ht="16.5" customHeight="1">
      <c r="A719" s="39"/>
      <c r="B719" s="40"/>
      <c r="C719" s="201" t="s">
        <v>1245</v>
      </c>
      <c r="D719" s="201" t="s">
        <v>137</v>
      </c>
      <c r="E719" s="202" t="s">
        <v>1246</v>
      </c>
      <c r="F719" s="203" t="s">
        <v>1247</v>
      </c>
      <c r="G719" s="204" t="s">
        <v>164</v>
      </c>
      <c r="H719" s="205">
        <v>223.31899999999999</v>
      </c>
      <c r="I719" s="206"/>
      <c r="J719" s="207">
        <f>ROUND(I719*H719,2)</f>
        <v>0</v>
      </c>
      <c r="K719" s="203" t="s">
        <v>141</v>
      </c>
      <c r="L719" s="45"/>
      <c r="M719" s="208" t="s">
        <v>19</v>
      </c>
      <c r="N719" s="209" t="s">
        <v>47</v>
      </c>
      <c r="O719" s="85"/>
      <c r="P719" s="210">
        <f>O719*H719</f>
        <v>0</v>
      </c>
      <c r="Q719" s="210">
        <v>3.3000000000000003E-05</v>
      </c>
      <c r="R719" s="210">
        <f>Q719*H719</f>
        <v>0.0073695269999999998</v>
      </c>
      <c r="S719" s="210">
        <v>0</v>
      </c>
      <c r="T719" s="211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12" t="s">
        <v>259</v>
      </c>
      <c r="AT719" s="212" t="s">
        <v>137</v>
      </c>
      <c r="AU719" s="212" t="s">
        <v>143</v>
      </c>
      <c r="AY719" s="18" t="s">
        <v>134</v>
      </c>
      <c r="BE719" s="213">
        <f>IF(N719="základní",J719,0)</f>
        <v>0</v>
      </c>
      <c r="BF719" s="213">
        <f>IF(N719="snížená",J719,0)</f>
        <v>0</v>
      </c>
      <c r="BG719" s="213">
        <f>IF(N719="zákl. přenesená",J719,0)</f>
        <v>0</v>
      </c>
      <c r="BH719" s="213">
        <f>IF(N719="sníž. přenesená",J719,0)</f>
        <v>0</v>
      </c>
      <c r="BI719" s="213">
        <f>IF(N719="nulová",J719,0)</f>
        <v>0</v>
      </c>
      <c r="BJ719" s="18" t="s">
        <v>143</v>
      </c>
      <c r="BK719" s="213">
        <f>ROUND(I719*H719,2)</f>
        <v>0</v>
      </c>
      <c r="BL719" s="18" t="s">
        <v>259</v>
      </c>
      <c r="BM719" s="212" t="s">
        <v>1248</v>
      </c>
    </row>
    <row r="720" s="2" customFormat="1">
      <c r="A720" s="39"/>
      <c r="B720" s="40"/>
      <c r="C720" s="41"/>
      <c r="D720" s="214" t="s">
        <v>145</v>
      </c>
      <c r="E720" s="41"/>
      <c r="F720" s="215" t="s">
        <v>1249</v>
      </c>
      <c r="G720" s="41"/>
      <c r="H720" s="41"/>
      <c r="I720" s="216"/>
      <c r="J720" s="41"/>
      <c r="K720" s="41"/>
      <c r="L720" s="45"/>
      <c r="M720" s="217"/>
      <c r="N720" s="218"/>
      <c r="O720" s="85"/>
      <c r="P720" s="85"/>
      <c r="Q720" s="85"/>
      <c r="R720" s="85"/>
      <c r="S720" s="85"/>
      <c r="T720" s="86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145</v>
      </c>
      <c r="AU720" s="18" t="s">
        <v>143</v>
      </c>
    </row>
    <row r="721" s="2" customFormat="1">
      <c r="A721" s="39"/>
      <c r="B721" s="40"/>
      <c r="C721" s="41"/>
      <c r="D721" s="219" t="s">
        <v>147</v>
      </c>
      <c r="E721" s="41"/>
      <c r="F721" s="220" t="s">
        <v>1250</v>
      </c>
      <c r="G721" s="41"/>
      <c r="H721" s="41"/>
      <c r="I721" s="216"/>
      <c r="J721" s="41"/>
      <c r="K721" s="41"/>
      <c r="L721" s="45"/>
      <c r="M721" s="217"/>
      <c r="N721" s="218"/>
      <c r="O721" s="85"/>
      <c r="P721" s="85"/>
      <c r="Q721" s="85"/>
      <c r="R721" s="85"/>
      <c r="S721" s="85"/>
      <c r="T721" s="86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147</v>
      </c>
      <c r="AU721" s="18" t="s">
        <v>143</v>
      </c>
    </row>
    <row r="722" s="2" customFormat="1" ht="16.5" customHeight="1">
      <c r="A722" s="39"/>
      <c r="B722" s="40"/>
      <c r="C722" s="201" t="s">
        <v>1251</v>
      </c>
      <c r="D722" s="201" t="s">
        <v>137</v>
      </c>
      <c r="E722" s="202" t="s">
        <v>1252</v>
      </c>
      <c r="F722" s="203" t="s">
        <v>1253</v>
      </c>
      <c r="G722" s="204" t="s">
        <v>164</v>
      </c>
      <c r="H722" s="205">
        <v>223.31899999999999</v>
      </c>
      <c r="I722" s="206"/>
      <c r="J722" s="207">
        <f>ROUND(I722*H722,2)</f>
        <v>0</v>
      </c>
      <c r="K722" s="203" t="s">
        <v>141</v>
      </c>
      <c r="L722" s="45"/>
      <c r="M722" s="208" t="s">
        <v>19</v>
      </c>
      <c r="N722" s="209" t="s">
        <v>47</v>
      </c>
      <c r="O722" s="85"/>
      <c r="P722" s="210">
        <f>O722*H722</f>
        <v>0</v>
      </c>
      <c r="Q722" s="210">
        <v>0.0075820000000000002</v>
      </c>
      <c r="R722" s="210">
        <f>Q722*H722</f>
        <v>1.693204658</v>
      </c>
      <c r="S722" s="210">
        <v>0</v>
      </c>
      <c r="T722" s="211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12" t="s">
        <v>259</v>
      </c>
      <c r="AT722" s="212" t="s">
        <v>137</v>
      </c>
      <c r="AU722" s="212" t="s">
        <v>143</v>
      </c>
      <c r="AY722" s="18" t="s">
        <v>134</v>
      </c>
      <c r="BE722" s="213">
        <f>IF(N722="základní",J722,0)</f>
        <v>0</v>
      </c>
      <c r="BF722" s="213">
        <f>IF(N722="snížená",J722,0)</f>
        <v>0</v>
      </c>
      <c r="BG722" s="213">
        <f>IF(N722="zákl. přenesená",J722,0)</f>
        <v>0</v>
      </c>
      <c r="BH722" s="213">
        <f>IF(N722="sníž. přenesená",J722,0)</f>
        <v>0</v>
      </c>
      <c r="BI722" s="213">
        <f>IF(N722="nulová",J722,0)</f>
        <v>0</v>
      </c>
      <c r="BJ722" s="18" t="s">
        <v>143</v>
      </c>
      <c r="BK722" s="213">
        <f>ROUND(I722*H722,2)</f>
        <v>0</v>
      </c>
      <c r="BL722" s="18" t="s">
        <v>259</v>
      </c>
      <c r="BM722" s="212" t="s">
        <v>1254</v>
      </c>
    </row>
    <row r="723" s="2" customFormat="1">
      <c r="A723" s="39"/>
      <c r="B723" s="40"/>
      <c r="C723" s="41"/>
      <c r="D723" s="214" t="s">
        <v>145</v>
      </c>
      <c r="E723" s="41"/>
      <c r="F723" s="215" t="s">
        <v>1255</v>
      </c>
      <c r="G723" s="41"/>
      <c r="H723" s="41"/>
      <c r="I723" s="216"/>
      <c r="J723" s="41"/>
      <c r="K723" s="41"/>
      <c r="L723" s="45"/>
      <c r="M723" s="217"/>
      <c r="N723" s="218"/>
      <c r="O723" s="85"/>
      <c r="P723" s="85"/>
      <c r="Q723" s="85"/>
      <c r="R723" s="85"/>
      <c r="S723" s="85"/>
      <c r="T723" s="86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145</v>
      </c>
      <c r="AU723" s="18" t="s">
        <v>143</v>
      </c>
    </row>
    <row r="724" s="2" customFormat="1">
      <c r="A724" s="39"/>
      <c r="B724" s="40"/>
      <c r="C724" s="41"/>
      <c r="D724" s="219" t="s">
        <v>147</v>
      </c>
      <c r="E724" s="41"/>
      <c r="F724" s="220" t="s">
        <v>1256</v>
      </c>
      <c r="G724" s="41"/>
      <c r="H724" s="41"/>
      <c r="I724" s="216"/>
      <c r="J724" s="41"/>
      <c r="K724" s="41"/>
      <c r="L724" s="45"/>
      <c r="M724" s="217"/>
      <c r="N724" s="218"/>
      <c r="O724" s="85"/>
      <c r="P724" s="85"/>
      <c r="Q724" s="85"/>
      <c r="R724" s="85"/>
      <c r="S724" s="85"/>
      <c r="T724" s="86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147</v>
      </c>
      <c r="AU724" s="18" t="s">
        <v>143</v>
      </c>
    </row>
    <row r="725" s="2" customFormat="1" ht="16.5" customHeight="1">
      <c r="A725" s="39"/>
      <c r="B725" s="40"/>
      <c r="C725" s="201" t="s">
        <v>1257</v>
      </c>
      <c r="D725" s="201" t="s">
        <v>137</v>
      </c>
      <c r="E725" s="202" t="s">
        <v>1258</v>
      </c>
      <c r="F725" s="203" t="s">
        <v>1259</v>
      </c>
      <c r="G725" s="204" t="s">
        <v>164</v>
      </c>
      <c r="H725" s="205">
        <v>217.31200000000001</v>
      </c>
      <c r="I725" s="206"/>
      <c r="J725" s="207">
        <f>ROUND(I725*H725,2)</f>
        <v>0</v>
      </c>
      <c r="K725" s="203" t="s">
        <v>141</v>
      </c>
      <c r="L725" s="45"/>
      <c r="M725" s="208" t="s">
        <v>19</v>
      </c>
      <c r="N725" s="209" t="s">
        <v>47</v>
      </c>
      <c r="O725" s="85"/>
      <c r="P725" s="210">
        <f>O725*H725</f>
        <v>0</v>
      </c>
      <c r="Q725" s="210">
        <v>0</v>
      </c>
      <c r="R725" s="210">
        <f>Q725*H725</f>
        <v>0</v>
      </c>
      <c r="S725" s="210">
        <v>0.0025000000000000001</v>
      </c>
      <c r="T725" s="211">
        <f>S725*H725</f>
        <v>0.5432800000000001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12" t="s">
        <v>259</v>
      </c>
      <c r="AT725" s="212" t="s">
        <v>137</v>
      </c>
      <c r="AU725" s="212" t="s">
        <v>143</v>
      </c>
      <c r="AY725" s="18" t="s">
        <v>134</v>
      </c>
      <c r="BE725" s="213">
        <f>IF(N725="základní",J725,0)</f>
        <v>0</v>
      </c>
      <c r="BF725" s="213">
        <f>IF(N725="snížená",J725,0)</f>
        <v>0</v>
      </c>
      <c r="BG725" s="213">
        <f>IF(N725="zákl. přenesená",J725,0)</f>
        <v>0</v>
      </c>
      <c r="BH725" s="213">
        <f>IF(N725="sníž. přenesená",J725,0)</f>
        <v>0</v>
      </c>
      <c r="BI725" s="213">
        <f>IF(N725="nulová",J725,0)</f>
        <v>0</v>
      </c>
      <c r="BJ725" s="18" t="s">
        <v>143</v>
      </c>
      <c r="BK725" s="213">
        <f>ROUND(I725*H725,2)</f>
        <v>0</v>
      </c>
      <c r="BL725" s="18" t="s">
        <v>259</v>
      </c>
      <c r="BM725" s="212" t="s">
        <v>1260</v>
      </c>
    </row>
    <row r="726" s="2" customFormat="1">
      <c r="A726" s="39"/>
      <c r="B726" s="40"/>
      <c r="C726" s="41"/>
      <c r="D726" s="214" t="s">
        <v>145</v>
      </c>
      <c r="E726" s="41"/>
      <c r="F726" s="215" t="s">
        <v>1261</v>
      </c>
      <c r="G726" s="41"/>
      <c r="H726" s="41"/>
      <c r="I726" s="216"/>
      <c r="J726" s="41"/>
      <c r="K726" s="41"/>
      <c r="L726" s="45"/>
      <c r="M726" s="217"/>
      <c r="N726" s="218"/>
      <c r="O726" s="85"/>
      <c r="P726" s="85"/>
      <c r="Q726" s="85"/>
      <c r="R726" s="85"/>
      <c r="S726" s="85"/>
      <c r="T726" s="86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145</v>
      </c>
      <c r="AU726" s="18" t="s">
        <v>143</v>
      </c>
    </row>
    <row r="727" s="2" customFormat="1">
      <c r="A727" s="39"/>
      <c r="B727" s="40"/>
      <c r="C727" s="41"/>
      <c r="D727" s="219" t="s">
        <v>147</v>
      </c>
      <c r="E727" s="41"/>
      <c r="F727" s="220" t="s">
        <v>1262</v>
      </c>
      <c r="G727" s="41"/>
      <c r="H727" s="41"/>
      <c r="I727" s="216"/>
      <c r="J727" s="41"/>
      <c r="K727" s="41"/>
      <c r="L727" s="45"/>
      <c r="M727" s="217"/>
      <c r="N727" s="218"/>
      <c r="O727" s="85"/>
      <c r="P727" s="85"/>
      <c r="Q727" s="85"/>
      <c r="R727" s="85"/>
      <c r="S727" s="85"/>
      <c r="T727" s="86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147</v>
      </c>
      <c r="AU727" s="18" t="s">
        <v>143</v>
      </c>
    </row>
    <row r="728" s="14" customFormat="1">
      <c r="A728" s="14"/>
      <c r="B728" s="232"/>
      <c r="C728" s="233"/>
      <c r="D728" s="214" t="s">
        <v>149</v>
      </c>
      <c r="E728" s="234" t="s">
        <v>19</v>
      </c>
      <c r="F728" s="235" t="s">
        <v>1263</v>
      </c>
      <c r="G728" s="233"/>
      <c r="H728" s="234" t="s">
        <v>19</v>
      </c>
      <c r="I728" s="236"/>
      <c r="J728" s="233"/>
      <c r="K728" s="233"/>
      <c r="L728" s="237"/>
      <c r="M728" s="238"/>
      <c r="N728" s="239"/>
      <c r="O728" s="239"/>
      <c r="P728" s="239"/>
      <c r="Q728" s="239"/>
      <c r="R728" s="239"/>
      <c r="S728" s="239"/>
      <c r="T728" s="240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1" t="s">
        <v>149</v>
      </c>
      <c r="AU728" s="241" t="s">
        <v>143</v>
      </c>
      <c r="AV728" s="14" t="s">
        <v>83</v>
      </c>
      <c r="AW728" s="14" t="s">
        <v>36</v>
      </c>
      <c r="AX728" s="14" t="s">
        <v>75</v>
      </c>
      <c r="AY728" s="241" t="s">
        <v>134</v>
      </c>
    </row>
    <row r="729" s="13" customFormat="1">
      <c r="A729" s="13"/>
      <c r="B729" s="221"/>
      <c r="C729" s="222"/>
      <c r="D729" s="214" t="s">
        <v>149</v>
      </c>
      <c r="E729" s="223" t="s">
        <v>19</v>
      </c>
      <c r="F729" s="224" t="s">
        <v>1264</v>
      </c>
      <c r="G729" s="222"/>
      <c r="H729" s="225">
        <v>217.31200000000001</v>
      </c>
      <c r="I729" s="226"/>
      <c r="J729" s="222"/>
      <c r="K729" s="222"/>
      <c r="L729" s="227"/>
      <c r="M729" s="228"/>
      <c r="N729" s="229"/>
      <c r="O729" s="229"/>
      <c r="P729" s="229"/>
      <c r="Q729" s="229"/>
      <c r="R729" s="229"/>
      <c r="S729" s="229"/>
      <c r="T729" s="230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1" t="s">
        <v>149</v>
      </c>
      <c r="AU729" s="231" t="s">
        <v>143</v>
      </c>
      <c r="AV729" s="13" t="s">
        <v>143</v>
      </c>
      <c r="AW729" s="13" t="s">
        <v>36</v>
      </c>
      <c r="AX729" s="13" t="s">
        <v>83</v>
      </c>
      <c r="AY729" s="231" t="s">
        <v>134</v>
      </c>
    </row>
    <row r="730" s="2" customFormat="1" ht="16.5" customHeight="1">
      <c r="A730" s="39"/>
      <c r="B730" s="40"/>
      <c r="C730" s="201" t="s">
        <v>1265</v>
      </c>
      <c r="D730" s="201" t="s">
        <v>137</v>
      </c>
      <c r="E730" s="202" t="s">
        <v>1266</v>
      </c>
      <c r="F730" s="203" t="s">
        <v>1267</v>
      </c>
      <c r="G730" s="204" t="s">
        <v>164</v>
      </c>
      <c r="H730" s="205">
        <v>223.31899999999999</v>
      </c>
      <c r="I730" s="206"/>
      <c r="J730" s="207">
        <f>ROUND(I730*H730,2)</f>
        <v>0</v>
      </c>
      <c r="K730" s="203" t="s">
        <v>141</v>
      </c>
      <c r="L730" s="45"/>
      <c r="M730" s="208" t="s">
        <v>19</v>
      </c>
      <c r="N730" s="209" t="s">
        <v>47</v>
      </c>
      <c r="O730" s="85"/>
      <c r="P730" s="210">
        <f>O730*H730</f>
        <v>0</v>
      </c>
      <c r="Q730" s="210">
        <v>0.00029999999999999997</v>
      </c>
      <c r="R730" s="210">
        <f>Q730*H730</f>
        <v>0.066995699999999991</v>
      </c>
      <c r="S730" s="210">
        <v>0</v>
      </c>
      <c r="T730" s="211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12" t="s">
        <v>259</v>
      </c>
      <c r="AT730" s="212" t="s">
        <v>137</v>
      </c>
      <c r="AU730" s="212" t="s">
        <v>143</v>
      </c>
      <c r="AY730" s="18" t="s">
        <v>134</v>
      </c>
      <c r="BE730" s="213">
        <f>IF(N730="základní",J730,0)</f>
        <v>0</v>
      </c>
      <c r="BF730" s="213">
        <f>IF(N730="snížená",J730,0)</f>
        <v>0</v>
      </c>
      <c r="BG730" s="213">
        <f>IF(N730="zákl. přenesená",J730,0)</f>
        <v>0</v>
      </c>
      <c r="BH730" s="213">
        <f>IF(N730="sníž. přenesená",J730,0)</f>
        <v>0</v>
      </c>
      <c r="BI730" s="213">
        <f>IF(N730="nulová",J730,0)</f>
        <v>0</v>
      </c>
      <c r="BJ730" s="18" t="s">
        <v>143</v>
      </c>
      <c r="BK730" s="213">
        <f>ROUND(I730*H730,2)</f>
        <v>0</v>
      </c>
      <c r="BL730" s="18" t="s">
        <v>259</v>
      </c>
      <c r="BM730" s="212" t="s">
        <v>1268</v>
      </c>
    </row>
    <row r="731" s="2" customFormat="1">
      <c r="A731" s="39"/>
      <c r="B731" s="40"/>
      <c r="C731" s="41"/>
      <c r="D731" s="214" t="s">
        <v>145</v>
      </c>
      <c r="E731" s="41"/>
      <c r="F731" s="215" t="s">
        <v>1269</v>
      </c>
      <c r="G731" s="41"/>
      <c r="H731" s="41"/>
      <c r="I731" s="216"/>
      <c r="J731" s="41"/>
      <c r="K731" s="41"/>
      <c r="L731" s="45"/>
      <c r="M731" s="217"/>
      <c r="N731" s="218"/>
      <c r="O731" s="85"/>
      <c r="P731" s="85"/>
      <c r="Q731" s="85"/>
      <c r="R731" s="85"/>
      <c r="S731" s="85"/>
      <c r="T731" s="86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145</v>
      </c>
      <c r="AU731" s="18" t="s">
        <v>143</v>
      </c>
    </row>
    <row r="732" s="2" customFormat="1">
      <c r="A732" s="39"/>
      <c r="B732" s="40"/>
      <c r="C732" s="41"/>
      <c r="D732" s="219" t="s">
        <v>147</v>
      </c>
      <c r="E732" s="41"/>
      <c r="F732" s="220" t="s">
        <v>1270</v>
      </c>
      <c r="G732" s="41"/>
      <c r="H732" s="41"/>
      <c r="I732" s="216"/>
      <c r="J732" s="41"/>
      <c r="K732" s="41"/>
      <c r="L732" s="45"/>
      <c r="M732" s="217"/>
      <c r="N732" s="218"/>
      <c r="O732" s="85"/>
      <c r="P732" s="85"/>
      <c r="Q732" s="85"/>
      <c r="R732" s="85"/>
      <c r="S732" s="85"/>
      <c r="T732" s="86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147</v>
      </c>
      <c r="AU732" s="18" t="s">
        <v>143</v>
      </c>
    </row>
    <row r="733" s="2" customFormat="1" ht="16.5" customHeight="1">
      <c r="A733" s="39"/>
      <c r="B733" s="40"/>
      <c r="C733" s="253" t="s">
        <v>1271</v>
      </c>
      <c r="D733" s="253" t="s">
        <v>275</v>
      </c>
      <c r="E733" s="254" t="s">
        <v>1272</v>
      </c>
      <c r="F733" s="255" t="s">
        <v>1273</v>
      </c>
      <c r="G733" s="256" t="s">
        <v>164</v>
      </c>
      <c r="H733" s="257">
        <v>245.65100000000001</v>
      </c>
      <c r="I733" s="258"/>
      <c r="J733" s="259">
        <f>ROUND(I733*H733,2)</f>
        <v>0</v>
      </c>
      <c r="K733" s="255" t="s">
        <v>420</v>
      </c>
      <c r="L733" s="260"/>
      <c r="M733" s="261" t="s">
        <v>19</v>
      </c>
      <c r="N733" s="262" t="s">
        <v>47</v>
      </c>
      <c r="O733" s="85"/>
      <c r="P733" s="210">
        <f>O733*H733</f>
        <v>0</v>
      </c>
      <c r="Q733" s="210">
        <v>0.0018500000000000001</v>
      </c>
      <c r="R733" s="210">
        <f>Q733*H733</f>
        <v>0.45445435000000006</v>
      </c>
      <c r="S733" s="210">
        <v>0</v>
      </c>
      <c r="T733" s="211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12" t="s">
        <v>366</v>
      </c>
      <c r="AT733" s="212" t="s">
        <v>275</v>
      </c>
      <c r="AU733" s="212" t="s">
        <v>143</v>
      </c>
      <c r="AY733" s="18" t="s">
        <v>134</v>
      </c>
      <c r="BE733" s="213">
        <f>IF(N733="základní",J733,0)</f>
        <v>0</v>
      </c>
      <c r="BF733" s="213">
        <f>IF(N733="snížená",J733,0)</f>
        <v>0</v>
      </c>
      <c r="BG733" s="213">
        <f>IF(N733="zákl. přenesená",J733,0)</f>
        <v>0</v>
      </c>
      <c r="BH733" s="213">
        <f>IF(N733="sníž. přenesená",J733,0)</f>
        <v>0</v>
      </c>
      <c r="BI733" s="213">
        <f>IF(N733="nulová",J733,0)</f>
        <v>0</v>
      </c>
      <c r="BJ733" s="18" t="s">
        <v>143</v>
      </c>
      <c r="BK733" s="213">
        <f>ROUND(I733*H733,2)</f>
        <v>0</v>
      </c>
      <c r="BL733" s="18" t="s">
        <v>259</v>
      </c>
      <c r="BM733" s="212" t="s">
        <v>1274</v>
      </c>
    </row>
    <row r="734" s="2" customFormat="1">
      <c r="A734" s="39"/>
      <c r="B734" s="40"/>
      <c r="C734" s="41"/>
      <c r="D734" s="214" t="s">
        <v>145</v>
      </c>
      <c r="E734" s="41"/>
      <c r="F734" s="215" t="s">
        <v>1273</v>
      </c>
      <c r="G734" s="41"/>
      <c r="H734" s="41"/>
      <c r="I734" s="216"/>
      <c r="J734" s="41"/>
      <c r="K734" s="41"/>
      <c r="L734" s="45"/>
      <c r="M734" s="217"/>
      <c r="N734" s="218"/>
      <c r="O734" s="85"/>
      <c r="P734" s="85"/>
      <c r="Q734" s="85"/>
      <c r="R734" s="85"/>
      <c r="S734" s="85"/>
      <c r="T734" s="86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145</v>
      </c>
      <c r="AU734" s="18" t="s">
        <v>143</v>
      </c>
    </row>
    <row r="735" s="13" customFormat="1">
      <c r="A735" s="13"/>
      <c r="B735" s="221"/>
      <c r="C735" s="222"/>
      <c r="D735" s="214" t="s">
        <v>149</v>
      </c>
      <c r="E735" s="222"/>
      <c r="F735" s="224" t="s">
        <v>1275</v>
      </c>
      <c r="G735" s="222"/>
      <c r="H735" s="225">
        <v>245.65100000000001</v>
      </c>
      <c r="I735" s="226"/>
      <c r="J735" s="222"/>
      <c r="K735" s="222"/>
      <c r="L735" s="227"/>
      <c r="M735" s="228"/>
      <c r="N735" s="229"/>
      <c r="O735" s="229"/>
      <c r="P735" s="229"/>
      <c r="Q735" s="229"/>
      <c r="R735" s="229"/>
      <c r="S735" s="229"/>
      <c r="T735" s="230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1" t="s">
        <v>149</v>
      </c>
      <c r="AU735" s="231" t="s">
        <v>143</v>
      </c>
      <c r="AV735" s="13" t="s">
        <v>143</v>
      </c>
      <c r="AW735" s="13" t="s">
        <v>4</v>
      </c>
      <c r="AX735" s="13" t="s">
        <v>83</v>
      </c>
      <c r="AY735" s="231" t="s">
        <v>134</v>
      </c>
    </row>
    <row r="736" s="2" customFormat="1" ht="16.5" customHeight="1">
      <c r="A736" s="39"/>
      <c r="B736" s="40"/>
      <c r="C736" s="201" t="s">
        <v>1276</v>
      </c>
      <c r="D736" s="201" t="s">
        <v>137</v>
      </c>
      <c r="E736" s="202" t="s">
        <v>1277</v>
      </c>
      <c r="F736" s="203" t="s">
        <v>1278</v>
      </c>
      <c r="G736" s="204" t="s">
        <v>202</v>
      </c>
      <c r="H736" s="205">
        <v>428.63</v>
      </c>
      <c r="I736" s="206"/>
      <c r="J736" s="207">
        <f>ROUND(I736*H736,2)</f>
        <v>0</v>
      </c>
      <c r="K736" s="203" t="s">
        <v>141</v>
      </c>
      <c r="L736" s="45"/>
      <c r="M736" s="208" t="s">
        <v>19</v>
      </c>
      <c r="N736" s="209" t="s">
        <v>47</v>
      </c>
      <c r="O736" s="85"/>
      <c r="P736" s="210">
        <f>O736*H736</f>
        <v>0</v>
      </c>
      <c r="Q736" s="210">
        <v>1.4935E-05</v>
      </c>
      <c r="R736" s="210">
        <f>Q736*H736</f>
        <v>0.0064015890499999999</v>
      </c>
      <c r="S736" s="210">
        <v>0</v>
      </c>
      <c r="T736" s="211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12" t="s">
        <v>259</v>
      </c>
      <c r="AT736" s="212" t="s">
        <v>137</v>
      </c>
      <c r="AU736" s="212" t="s">
        <v>143</v>
      </c>
      <c r="AY736" s="18" t="s">
        <v>134</v>
      </c>
      <c r="BE736" s="213">
        <f>IF(N736="základní",J736,0)</f>
        <v>0</v>
      </c>
      <c r="BF736" s="213">
        <f>IF(N736="snížená",J736,0)</f>
        <v>0</v>
      </c>
      <c r="BG736" s="213">
        <f>IF(N736="zákl. přenesená",J736,0)</f>
        <v>0</v>
      </c>
      <c r="BH736" s="213">
        <f>IF(N736="sníž. přenesená",J736,0)</f>
        <v>0</v>
      </c>
      <c r="BI736" s="213">
        <f>IF(N736="nulová",J736,0)</f>
        <v>0</v>
      </c>
      <c r="BJ736" s="18" t="s">
        <v>143</v>
      </c>
      <c r="BK736" s="213">
        <f>ROUND(I736*H736,2)</f>
        <v>0</v>
      </c>
      <c r="BL736" s="18" t="s">
        <v>259</v>
      </c>
      <c r="BM736" s="212" t="s">
        <v>1279</v>
      </c>
    </row>
    <row r="737" s="2" customFormat="1">
      <c r="A737" s="39"/>
      <c r="B737" s="40"/>
      <c r="C737" s="41"/>
      <c r="D737" s="214" t="s">
        <v>145</v>
      </c>
      <c r="E737" s="41"/>
      <c r="F737" s="215" t="s">
        <v>1280</v>
      </c>
      <c r="G737" s="41"/>
      <c r="H737" s="41"/>
      <c r="I737" s="216"/>
      <c r="J737" s="41"/>
      <c r="K737" s="41"/>
      <c r="L737" s="45"/>
      <c r="M737" s="217"/>
      <c r="N737" s="218"/>
      <c r="O737" s="85"/>
      <c r="P737" s="85"/>
      <c r="Q737" s="85"/>
      <c r="R737" s="85"/>
      <c r="S737" s="85"/>
      <c r="T737" s="86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145</v>
      </c>
      <c r="AU737" s="18" t="s">
        <v>143</v>
      </c>
    </row>
    <row r="738" s="2" customFormat="1">
      <c r="A738" s="39"/>
      <c r="B738" s="40"/>
      <c r="C738" s="41"/>
      <c r="D738" s="219" t="s">
        <v>147</v>
      </c>
      <c r="E738" s="41"/>
      <c r="F738" s="220" t="s">
        <v>1281</v>
      </c>
      <c r="G738" s="41"/>
      <c r="H738" s="41"/>
      <c r="I738" s="216"/>
      <c r="J738" s="41"/>
      <c r="K738" s="41"/>
      <c r="L738" s="45"/>
      <c r="M738" s="217"/>
      <c r="N738" s="218"/>
      <c r="O738" s="85"/>
      <c r="P738" s="85"/>
      <c r="Q738" s="85"/>
      <c r="R738" s="85"/>
      <c r="S738" s="85"/>
      <c r="T738" s="86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T738" s="18" t="s">
        <v>147</v>
      </c>
      <c r="AU738" s="18" t="s">
        <v>143</v>
      </c>
    </row>
    <row r="739" s="14" customFormat="1">
      <c r="A739" s="14"/>
      <c r="B739" s="232"/>
      <c r="C739" s="233"/>
      <c r="D739" s="214" t="s">
        <v>149</v>
      </c>
      <c r="E739" s="234" t="s">
        <v>19</v>
      </c>
      <c r="F739" s="235" t="s">
        <v>1282</v>
      </c>
      <c r="G739" s="233"/>
      <c r="H739" s="234" t="s">
        <v>19</v>
      </c>
      <c r="I739" s="236"/>
      <c r="J739" s="233"/>
      <c r="K739" s="233"/>
      <c r="L739" s="237"/>
      <c r="M739" s="238"/>
      <c r="N739" s="239"/>
      <c r="O739" s="239"/>
      <c r="P739" s="239"/>
      <c r="Q739" s="239"/>
      <c r="R739" s="239"/>
      <c r="S739" s="239"/>
      <c r="T739" s="240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1" t="s">
        <v>149</v>
      </c>
      <c r="AU739" s="241" t="s">
        <v>143</v>
      </c>
      <c r="AV739" s="14" t="s">
        <v>83</v>
      </c>
      <c r="AW739" s="14" t="s">
        <v>36</v>
      </c>
      <c r="AX739" s="14" t="s">
        <v>75</v>
      </c>
      <c r="AY739" s="241" t="s">
        <v>134</v>
      </c>
    </row>
    <row r="740" s="13" customFormat="1">
      <c r="A740" s="13"/>
      <c r="B740" s="221"/>
      <c r="C740" s="222"/>
      <c r="D740" s="214" t="s">
        <v>149</v>
      </c>
      <c r="E740" s="223" t="s">
        <v>19</v>
      </c>
      <c r="F740" s="224" t="s">
        <v>1283</v>
      </c>
      <c r="G740" s="222"/>
      <c r="H740" s="225">
        <v>464.63</v>
      </c>
      <c r="I740" s="226"/>
      <c r="J740" s="222"/>
      <c r="K740" s="222"/>
      <c r="L740" s="227"/>
      <c r="M740" s="228"/>
      <c r="N740" s="229"/>
      <c r="O740" s="229"/>
      <c r="P740" s="229"/>
      <c r="Q740" s="229"/>
      <c r="R740" s="229"/>
      <c r="S740" s="229"/>
      <c r="T740" s="230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1" t="s">
        <v>149</v>
      </c>
      <c r="AU740" s="231" t="s">
        <v>143</v>
      </c>
      <c r="AV740" s="13" t="s">
        <v>143</v>
      </c>
      <c r="AW740" s="13" t="s">
        <v>36</v>
      </c>
      <c r="AX740" s="13" t="s">
        <v>75</v>
      </c>
      <c r="AY740" s="231" t="s">
        <v>134</v>
      </c>
    </row>
    <row r="741" s="13" customFormat="1">
      <c r="A741" s="13"/>
      <c r="B741" s="221"/>
      <c r="C741" s="222"/>
      <c r="D741" s="214" t="s">
        <v>149</v>
      </c>
      <c r="E741" s="223" t="s">
        <v>19</v>
      </c>
      <c r="F741" s="224" t="s">
        <v>1284</v>
      </c>
      <c r="G741" s="222"/>
      <c r="H741" s="225">
        <v>-36</v>
      </c>
      <c r="I741" s="226"/>
      <c r="J741" s="222"/>
      <c r="K741" s="222"/>
      <c r="L741" s="227"/>
      <c r="M741" s="228"/>
      <c r="N741" s="229"/>
      <c r="O741" s="229"/>
      <c r="P741" s="229"/>
      <c r="Q741" s="229"/>
      <c r="R741" s="229"/>
      <c r="S741" s="229"/>
      <c r="T741" s="230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1" t="s">
        <v>149</v>
      </c>
      <c r="AU741" s="231" t="s">
        <v>143</v>
      </c>
      <c r="AV741" s="13" t="s">
        <v>143</v>
      </c>
      <c r="AW741" s="13" t="s">
        <v>36</v>
      </c>
      <c r="AX741" s="13" t="s">
        <v>75</v>
      </c>
      <c r="AY741" s="231" t="s">
        <v>134</v>
      </c>
    </row>
    <row r="742" s="15" customFormat="1">
      <c r="A742" s="15"/>
      <c r="B742" s="242"/>
      <c r="C742" s="243"/>
      <c r="D742" s="214" t="s">
        <v>149</v>
      </c>
      <c r="E742" s="244" t="s">
        <v>19</v>
      </c>
      <c r="F742" s="245" t="s">
        <v>172</v>
      </c>
      <c r="G742" s="243"/>
      <c r="H742" s="246">
        <v>428.63</v>
      </c>
      <c r="I742" s="247"/>
      <c r="J742" s="243"/>
      <c r="K742" s="243"/>
      <c r="L742" s="248"/>
      <c r="M742" s="249"/>
      <c r="N742" s="250"/>
      <c r="O742" s="250"/>
      <c r="P742" s="250"/>
      <c r="Q742" s="250"/>
      <c r="R742" s="250"/>
      <c r="S742" s="250"/>
      <c r="T742" s="251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52" t="s">
        <v>149</v>
      </c>
      <c r="AU742" s="252" t="s">
        <v>143</v>
      </c>
      <c r="AV742" s="15" t="s">
        <v>142</v>
      </c>
      <c r="AW742" s="15" t="s">
        <v>36</v>
      </c>
      <c r="AX742" s="15" t="s">
        <v>83</v>
      </c>
      <c r="AY742" s="252" t="s">
        <v>134</v>
      </c>
    </row>
    <row r="743" s="2" customFormat="1" ht="16.5" customHeight="1">
      <c r="A743" s="39"/>
      <c r="B743" s="40"/>
      <c r="C743" s="253" t="s">
        <v>1285</v>
      </c>
      <c r="D743" s="253" t="s">
        <v>275</v>
      </c>
      <c r="E743" s="254" t="s">
        <v>1286</v>
      </c>
      <c r="F743" s="255" t="s">
        <v>1287</v>
      </c>
      <c r="G743" s="256" t="s">
        <v>202</v>
      </c>
      <c r="H743" s="257">
        <v>437.20299999999997</v>
      </c>
      <c r="I743" s="258"/>
      <c r="J743" s="259">
        <f>ROUND(I743*H743,2)</f>
        <v>0</v>
      </c>
      <c r="K743" s="255" t="s">
        <v>141</v>
      </c>
      <c r="L743" s="260"/>
      <c r="M743" s="261" t="s">
        <v>19</v>
      </c>
      <c r="N743" s="262" t="s">
        <v>47</v>
      </c>
      <c r="O743" s="85"/>
      <c r="P743" s="210">
        <f>O743*H743</f>
        <v>0</v>
      </c>
      <c r="Q743" s="210">
        <v>0.00022000000000000001</v>
      </c>
      <c r="R743" s="210">
        <f>Q743*H743</f>
        <v>0.096184659999999991</v>
      </c>
      <c r="S743" s="210">
        <v>0</v>
      </c>
      <c r="T743" s="211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12" t="s">
        <v>366</v>
      </c>
      <c r="AT743" s="212" t="s">
        <v>275</v>
      </c>
      <c r="AU743" s="212" t="s">
        <v>143</v>
      </c>
      <c r="AY743" s="18" t="s">
        <v>134</v>
      </c>
      <c r="BE743" s="213">
        <f>IF(N743="základní",J743,0)</f>
        <v>0</v>
      </c>
      <c r="BF743" s="213">
        <f>IF(N743="snížená",J743,0)</f>
        <v>0</v>
      </c>
      <c r="BG743" s="213">
        <f>IF(N743="zákl. přenesená",J743,0)</f>
        <v>0</v>
      </c>
      <c r="BH743" s="213">
        <f>IF(N743="sníž. přenesená",J743,0)</f>
        <v>0</v>
      </c>
      <c r="BI743" s="213">
        <f>IF(N743="nulová",J743,0)</f>
        <v>0</v>
      </c>
      <c r="BJ743" s="18" t="s">
        <v>143</v>
      </c>
      <c r="BK743" s="213">
        <f>ROUND(I743*H743,2)</f>
        <v>0</v>
      </c>
      <c r="BL743" s="18" t="s">
        <v>259</v>
      </c>
      <c r="BM743" s="212" t="s">
        <v>1288</v>
      </c>
    </row>
    <row r="744" s="2" customFormat="1">
      <c r="A744" s="39"/>
      <c r="B744" s="40"/>
      <c r="C744" s="41"/>
      <c r="D744" s="214" t="s">
        <v>145</v>
      </c>
      <c r="E744" s="41"/>
      <c r="F744" s="215" t="s">
        <v>1287</v>
      </c>
      <c r="G744" s="41"/>
      <c r="H744" s="41"/>
      <c r="I744" s="216"/>
      <c r="J744" s="41"/>
      <c r="K744" s="41"/>
      <c r="L744" s="45"/>
      <c r="M744" s="217"/>
      <c r="N744" s="218"/>
      <c r="O744" s="85"/>
      <c r="P744" s="85"/>
      <c r="Q744" s="85"/>
      <c r="R744" s="85"/>
      <c r="S744" s="85"/>
      <c r="T744" s="86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145</v>
      </c>
      <c r="AU744" s="18" t="s">
        <v>143</v>
      </c>
    </row>
    <row r="745" s="2" customFormat="1">
      <c r="A745" s="39"/>
      <c r="B745" s="40"/>
      <c r="C745" s="41"/>
      <c r="D745" s="219" t="s">
        <v>147</v>
      </c>
      <c r="E745" s="41"/>
      <c r="F745" s="220" t="s">
        <v>1289</v>
      </c>
      <c r="G745" s="41"/>
      <c r="H745" s="41"/>
      <c r="I745" s="216"/>
      <c r="J745" s="41"/>
      <c r="K745" s="41"/>
      <c r="L745" s="45"/>
      <c r="M745" s="217"/>
      <c r="N745" s="218"/>
      <c r="O745" s="85"/>
      <c r="P745" s="85"/>
      <c r="Q745" s="85"/>
      <c r="R745" s="85"/>
      <c r="S745" s="85"/>
      <c r="T745" s="86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147</v>
      </c>
      <c r="AU745" s="18" t="s">
        <v>143</v>
      </c>
    </row>
    <row r="746" s="13" customFormat="1">
      <c r="A746" s="13"/>
      <c r="B746" s="221"/>
      <c r="C746" s="222"/>
      <c r="D746" s="214" t="s">
        <v>149</v>
      </c>
      <c r="E746" s="222"/>
      <c r="F746" s="224" t="s">
        <v>1290</v>
      </c>
      <c r="G746" s="222"/>
      <c r="H746" s="225">
        <v>437.20299999999997</v>
      </c>
      <c r="I746" s="226"/>
      <c r="J746" s="222"/>
      <c r="K746" s="222"/>
      <c r="L746" s="227"/>
      <c r="M746" s="228"/>
      <c r="N746" s="229"/>
      <c r="O746" s="229"/>
      <c r="P746" s="229"/>
      <c r="Q746" s="229"/>
      <c r="R746" s="229"/>
      <c r="S746" s="229"/>
      <c r="T746" s="230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1" t="s">
        <v>149</v>
      </c>
      <c r="AU746" s="231" t="s">
        <v>143</v>
      </c>
      <c r="AV746" s="13" t="s">
        <v>143</v>
      </c>
      <c r="AW746" s="13" t="s">
        <v>4</v>
      </c>
      <c r="AX746" s="13" t="s">
        <v>83</v>
      </c>
      <c r="AY746" s="231" t="s">
        <v>134</v>
      </c>
    </row>
    <row r="747" s="2" customFormat="1" ht="16.5" customHeight="1">
      <c r="A747" s="39"/>
      <c r="B747" s="40"/>
      <c r="C747" s="201" t="s">
        <v>1291</v>
      </c>
      <c r="D747" s="201" t="s">
        <v>137</v>
      </c>
      <c r="E747" s="202" t="s">
        <v>1292</v>
      </c>
      <c r="F747" s="203" t="s">
        <v>1293</v>
      </c>
      <c r="G747" s="204" t="s">
        <v>202</v>
      </c>
      <c r="H747" s="205">
        <v>27</v>
      </c>
      <c r="I747" s="206"/>
      <c r="J747" s="207">
        <f>ROUND(I747*H747,2)</f>
        <v>0</v>
      </c>
      <c r="K747" s="203" t="s">
        <v>141</v>
      </c>
      <c r="L747" s="45"/>
      <c r="M747" s="208" t="s">
        <v>19</v>
      </c>
      <c r="N747" s="209" t="s">
        <v>47</v>
      </c>
      <c r="O747" s="85"/>
      <c r="P747" s="210">
        <f>O747*H747</f>
        <v>0</v>
      </c>
      <c r="Q747" s="210">
        <v>0</v>
      </c>
      <c r="R747" s="210">
        <f>Q747*H747</f>
        <v>0</v>
      </c>
      <c r="S747" s="210">
        <v>0</v>
      </c>
      <c r="T747" s="211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12" t="s">
        <v>259</v>
      </c>
      <c r="AT747" s="212" t="s">
        <v>137</v>
      </c>
      <c r="AU747" s="212" t="s">
        <v>143</v>
      </c>
      <c r="AY747" s="18" t="s">
        <v>134</v>
      </c>
      <c r="BE747" s="213">
        <f>IF(N747="základní",J747,0)</f>
        <v>0</v>
      </c>
      <c r="BF747" s="213">
        <f>IF(N747="snížená",J747,0)</f>
        <v>0</v>
      </c>
      <c r="BG747" s="213">
        <f>IF(N747="zákl. přenesená",J747,0)</f>
        <v>0</v>
      </c>
      <c r="BH747" s="213">
        <f>IF(N747="sníž. přenesená",J747,0)</f>
        <v>0</v>
      </c>
      <c r="BI747" s="213">
        <f>IF(N747="nulová",J747,0)</f>
        <v>0</v>
      </c>
      <c r="BJ747" s="18" t="s">
        <v>143</v>
      </c>
      <c r="BK747" s="213">
        <f>ROUND(I747*H747,2)</f>
        <v>0</v>
      </c>
      <c r="BL747" s="18" t="s">
        <v>259</v>
      </c>
      <c r="BM747" s="212" t="s">
        <v>1294</v>
      </c>
    </row>
    <row r="748" s="2" customFormat="1">
      <c r="A748" s="39"/>
      <c r="B748" s="40"/>
      <c r="C748" s="41"/>
      <c r="D748" s="214" t="s">
        <v>145</v>
      </c>
      <c r="E748" s="41"/>
      <c r="F748" s="215" t="s">
        <v>1295</v>
      </c>
      <c r="G748" s="41"/>
      <c r="H748" s="41"/>
      <c r="I748" s="216"/>
      <c r="J748" s="41"/>
      <c r="K748" s="41"/>
      <c r="L748" s="45"/>
      <c r="M748" s="217"/>
      <c r="N748" s="218"/>
      <c r="O748" s="85"/>
      <c r="P748" s="85"/>
      <c r="Q748" s="85"/>
      <c r="R748" s="85"/>
      <c r="S748" s="85"/>
      <c r="T748" s="86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145</v>
      </c>
      <c r="AU748" s="18" t="s">
        <v>143</v>
      </c>
    </row>
    <row r="749" s="2" customFormat="1">
      <c r="A749" s="39"/>
      <c r="B749" s="40"/>
      <c r="C749" s="41"/>
      <c r="D749" s="219" t="s">
        <v>147</v>
      </c>
      <c r="E749" s="41"/>
      <c r="F749" s="220" t="s">
        <v>1296</v>
      </c>
      <c r="G749" s="41"/>
      <c r="H749" s="41"/>
      <c r="I749" s="216"/>
      <c r="J749" s="41"/>
      <c r="K749" s="41"/>
      <c r="L749" s="45"/>
      <c r="M749" s="217"/>
      <c r="N749" s="218"/>
      <c r="O749" s="85"/>
      <c r="P749" s="85"/>
      <c r="Q749" s="85"/>
      <c r="R749" s="85"/>
      <c r="S749" s="85"/>
      <c r="T749" s="86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147</v>
      </c>
      <c r="AU749" s="18" t="s">
        <v>143</v>
      </c>
    </row>
    <row r="750" s="13" customFormat="1">
      <c r="A750" s="13"/>
      <c r="B750" s="221"/>
      <c r="C750" s="222"/>
      <c r="D750" s="214" t="s">
        <v>149</v>
      </c>
      <c r="E750" s="223" t="s">
        <v>19</v>
      </c>
      <c r="F750" s="224" t="s">
        <v>1297</v>
      </c>
      <c r="G750" s="222"/>
      <c r="H750" s="225">
        <v>27</v>
      </c>
      <c r="I750" s="226"/>
      <c r="J750" s="222"/>
      <c r="K750" s="222"/>
      <c r="L750" s="227"/>
      <c r="M750" s="228"/>
      <c r="N750" s="229"/>
      <c r="O750" s="229"/>
      <c r="P750" s="229"/>
      <c r="Q750" s="229"/>
      <c r="R750" s="229"/>
      <c r="S750" s="229"/>
      <c r="T750" s="230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1" t="s">
        <v>149</v>
      </c>
      <c r="AU750" s="231" t="s">
        <v>143</v>
      </c>
      <c r="AV750" s="13" t="s">
        <v>143</v>
      </c>
      <c r="AW750" s="13" t="s">
        <v>36</v>
      </c>
      <c r="AX750" s="13" t="s">
        <v>83</v>
      </c>
      <c r="AY750" s="231" t="s">
        <v>134</v>
      </c>
    </row>
    <row r="751" s="2" customFormat="1" ht="16.5" customHeight="1">
      <c r="A751" s="39"/>
      <c r="B751" s="40"/>
      <c r="C751" s="253" t="s">
        <v>1298</v>
      </c>
      <c r="D751" s="253" t="s">
        <v>275</v>
      </c>
      <c r="E751" s="254" t="s">
        <v>1299</v>
      </c>
      <c r="F751" s="255" t="s">
        <v>1300</v>
      </c>
      <c r="G751" s="256" t="s">
        <v>202</v>
      </c>
      <c r="H751" s="257">
        <v>27.539999999999999</v>
      </c>
      <c r="I751" s="258"/>
      <c r="J751" s="259">
        <f>ROUND(I751*H751,2)</f>
        <v>0</v>
      </c>
      <c r="K751" s="255" t="s">
        <v>141</v>
      </c>
      <c r="L751" s="260"/>
      <c r="M751" s="261" t="s">
        <v>19</v>
      </c>
      <c r="N751" s="262" t="s">
        <v>47</v>
      </c>
      <c r="O751" s="85"/>
      <c r="P751" s="210">
        <f>O751*H751</f>
        <v>0</v>
      </c>
      <c r="Q751" s="210">
        <v>0.00021000000000000001</v>
      </c>
      <c r="R751" s="210">
        <f>Q751*H751</f>
        <v>0.0057834000000000002</v>
      </c>
      <c r="S751" s="210">
        <v>0</v>
      </c>
      <c r="T751" s="211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12" t="s">
        <v>366</v>
      </c>
      <c r="AT751" s="212" t="s">
        <v>275</v>
      </c>
      <c r="AU751" s="212" t="s">
        <v>143</v>
      </c>
      <c r="AY751" s="18" t="s">
        <v>134</v>
      </c>
      <c r="BE751" s="213">
        <f>IF(N751="základní",J751,0)</f>
        <v>0</v>
      </c>
      <c r="BF751" s="213">
        <f>IF(N751="snížená",J751,0)</f>
        <v>0</v>
      </c>
      <c r="BG751" s="213">
        <f>IF(N751="zákl. přenesená",J751,0)</f>
        <v>0</v>
      </c>
      <c r="BH751" s="213">
        <f>IF(N751="sníž. přenesená",J751,0)</f>
        <v>0</v>
      </c>
      <c r="BI751" s="213">
        <f>IF(N751="nulová",J751,0)</f>
        <v>0</v>
      </c>
      <c r="BJ751" s="18" t="s">
        <v>143</v>
      </c>
      <c r="BK751" s="213">
        <f>ROUND(I751*H751,2)</f>
        <v>0</v>
      </c>
      <c r="BL751" s="18" t="s">
        <v>259</v>
      </c>
      <c r="BM751" s="212" t="s">
        <v>1301</v>
      </c>
    </row>
    <row r="752" s="2" customFormat="1">
      <c r="A752" s="39"/>
      <c r="B752" s="40"/>
      <c r="C752" s="41"/>
      <c r="D752" s="214" t="s">
        <v>145</v>
      </c>
      <c r="E752" s="41"/>
      <c r="F752" s="215" t="s">
        <v>1300</v>
      </c>
      <c r="G752" s="41"/>
      <c r="H752" s="41"/>
      <c r="I752" s="216"/>
      <c r="J752" s="41"/>
      <c r="K752" s="41"/>
      <c r="L752" s="45"/>
      <c r="M752" s="217"/>
      <c r="N752" s="218"/>
      <c r="O752" s="85"/>
      <c r="P752" s="85"/>
      <c r="Q752" s="85"/>
      <c r="R752" s="85"/>
      <c r="S752" s="85"/>
      <c r="T752" s="86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T752" s="18" t="s">
        <v>145</v>
      </c>
      <c r="AU752" s="18" t="s">
        <v>143</v>
      </c>
    </row>
    <row r="753" s="2" customFormat="1">
      <c r="A753" s="39"/>
      <c r="B753" s="40"/>
      <c r="C753" s="41"/>
      <c r="D753" s="219" t="s">
        <v>147</v>
      </c>
      <c r="E753" s="41"/>
      <c r="F753" s="220" t="s">
        <v>1302</v>
      </c>
      <c r="G753" s="41"/>
      <c r="H753" s="41"/>
      <c r="I753" s="216"/>
      <c r="J753" s="41"/>
      <c r="K753" s="41"/>
      <c r="L753" s="45"/>
      <c r="M753" s="217"/>
      <c r="N753" s="218"/>
      <c r="O753" s="85"/>
      <c r="P753" s="85"/>
      <c r="Q753" s="85"/>
      <c r="R753" s="85"/>
      <c r="S753" s="85"/>
      <c r="T753" s="86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147</v>
      </c>
      <c r="AU753" s="18" t="s">
        <v>143</v>
      </c>
    </row>
    <row r="754" s="13" customFormat="1">
      <c r="A754" s="13"/>
      <c r="B754" s="221"/>
      <c r="C754" s="222"/>
      <c r="D754" s="214" t="s">
        <v>149</v>
      </c>
      <c r="E754" s="222"/>
      <c r="F754" s="224" t="s">
        <v>1303</v>
      </c>
      <c r="G754" s="222"/>
      <c r="H754" s="225">
        <v>27.539999999999999</v>
      </c>
      <c r="I754" s="226"/>
      <c r="J754" s="222"/>
      <c r="K754" s="222"/>
      <c r="L754" s="227"/>
      <c r="M754" s="228"/>
      <c r="N754" s="229"/>
      <c r="O754" s="229"/>
      <c r="P754" s="229"/>
      <c r="Q754" s="229"/>
      <c r="R754" s="229"/>
      <c r="S754" s="229"/>
      <c r="T754" s="230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1" t="s">
        <v>149</v>
      </c>
      <c r="AU754" s="231" t="s">
        <v>143</v>
      </c>
      <c r="AV754" s="13" t="s">
        <v>143</v>
      </c>
      <c r="AW754" s="13" t="s">
        <v>4</v>
      </c>
      <c r="AX754" s="13" t="s">
        <v>83</v>
      </c>
      <c r="AY754" s="231" t="s">
        <v>134</v>
      </c>
    </row>
    <row r="755" s="2" customFormat="1" ht="16.5" customHeight="1">
      <c r="A755" s="39"/>
      <c r="B755" s="40"/>
      <c r="C755" s="201" t="s">
        <v>1304</v>
      </c>
      <c r="D755" s="201" t="s">
        <v>137</v>
      </c>
      <c r="E755" s="202" t="s">
        <v>1305</v>
      </c>
      <c r="F755" s="203" t="s">
        <v>1306</v>
      </c>
      <c r="G755" s="204" t="s">
        <v>297</v>
      </c>
      <c r="H755" s="205">
        <v>2.3300000000000001</v>
      </c>
      <c r="I755" s="206"/>
      <c r="J755" s="207">
        <f>ROUND(I755*H755,2)</f>
        <v>0</v>
      </c>
      <c r="K755" s="203" t="s">
        <v>141</v>
      </c>
      <c r="L755" s="45"/>
      <c r="M755" s="208" t="s">
        <v>19</v>
      </c>
      <c r="N755" s="209" t="s">
        <v>47</v>
      </c>
      <c r="O755" s="85"/>
      <c r="P755" s="210">
        <f>O755*H755</f>
        <v>0</v>
      </c>
      <c r="Q755" s="210">
        <v>0</v>
      </c>
      <c r="R755" s="210">
        <f>Q755*H755</f>
        <v>0</v>
      </c>
      <c r="S755" s="210">
        <v>0</v>
      </c>
      <c r="T755" s="211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12" t="s">
        <v>259</v>
      </c>
      <c r="AT755" s="212" t="s">
        <v>137</v>
      </c>
      <c r="AU755" s="212" t="s">
        <v>143</v>
      </c>
      <c r="AY755" s="18" t="s">
        <v>134</v>
      </c>
      <c r="BE755" s="213">
        <f>IF(N755="základní",J755,0)</f>
        <v>0</v>
      </c>
      <c r="BF755" s="213">
        <f>IF(N755="snížená",J755,0)</f>
        <v>0</v>
      </c>
      <c r="BG755" s="213">
        <f>IF(N755="zákl. přenesená",J755,0)</f>
        <v>0</v>
      </c>
      <c r="BH755" s="213">
        <f>IF(N755="sníž. přenesená",J755,0)</f>
        <v>0</v>
      </c>
      <c r="BI755" s="213">
        <f>IF(N755="nulová",J755,0)</f>
        <v>0</v>
      </c>
      <c r="BJ755" s="18" t="s">
        <v>143</v>
      </c>
      <c r="BK755" s="213">
        <f>ROUND(I755*H755,2)</f>
        <v>0</v>
      </c>
      <c r="BL755" s="18" t="s">
        <v>259</v>
      </c>
      <c r="BM755" s="212" t="s">
        <v>1307</v>
      </c>
    </row>
    <row r="756" s="2" customFormat="1">
      <c r="A756" s="39"/>
      <c r="B756" s="40"/>
      <c r="C756" s="41"/>
      <c r="D756" s="214" t="s">
        <v>145</v>
      </c>
      <c r="E756" s="41"/>
      <c r="F756" s="215" t="s">
        <v>1308</v>
      </c>
      <c r="G756" s="41"/>
      <c r="H756" s="41"/>
      <c r="I756" s="216"/>
      <c r="J756" s="41"/>
      <c r="K756" s="41"/>
      <c r="L756" s="45"/>
      <c r="M756" s="217"/>
      <c r="N756" s="218"/>
      <c r="O756" s="85"/>
      <c r="P756" s="85"/>
      <c r="Q756" s="85"/>
      <c r="R756" s="85"/>
      <c r="S756" s="85"/>
      <c r="T756" s="86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145</v>
      </c>
      <c r="AU756" s="18" t="s">
        <v>143</v>
      </c>
    </row>
    <row r="757" s="2" customFormat="1">
      <c r="A757" s="39"/>
      <c r="B757" s="40"/>
      <c r="C757" s="41"/>
      <c r="D757" s="219" t="s">
        <v>147</v>
      </c>
      <c r="E757" s="41"/>
      <c r="F757" s="220" t="s">
        <v>1309</v>
      </c>
      <c r="G757" s="41"/>
      <c r="H757" s="41"/>
      <c r="I757" s="216"/>
      <c r="J757" s="41"/>
      <c r="K757" s="41"/>
      <c r="L757" s="45"/>
      <c r="M757" s="217"/>
      <c r="N757" s="218"/>
      <c r="O757" s="85"/>
      <c r="P757" s="85"/>
      <c r="Q757" s="85"/>
      <c r="R757" s="85"/>
      <c r="S757" s="85"/>
      <c r="T757" s="86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147</v>
      </c>
      <c r="AU757" s="18" t="s">
        <v>143</v>
      </c>
    </row>
    <row r="758" s="12" customFormat="1" ht="22.8" customHeight="1">
      <c r="A758" s="12"/>
      <c r="B758" s="185"/>
      <c r="C758" s="186"/>
      <c r="D758" s="187" t="s">
        <v>74</v>
      </c>
      <c r="E758" s="199" t="s">
        <v>1310</v>
      </c>
      <c r="F758" s="199" t="s">
        <v>1311</v>
      </c>
      <c r="G758" s="186"/>
      <c r="H758" s="186"/>
      <c r="I758" s="189"/>
      <c r="J758" s="200">
        <f>BK758</f>
        <v>0</v>
      </c>
      <c r="K758" s="186"/>
      <c r="L758" s="191"/>
      <c r="M758" s="192"/>
      <c r="N758" s="193"/>
      <c r="O758" s="193"/>
      <c r="P758" s="194">
        <f>SUM(P759:P806)</f>
        <v>0</v>
      </c>
      <c r="Q758" s="193"/>
      <c r="R758" s="194">
        <f>SUM(R759:R806)</f>
        <v>2.2069066076999992</v>
      </c>
      <c r="S758" s="193"/>
      <c r="T758" s="195">
        <f>SUM(T759:T806)</f>
        <v>3.8679900000000003</v>
      </c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R758" s="196" t="s">
        <v>143</v>
      </c>
      <c r="AT758" s="197" t="s">
        <v>74</v>
      </c>
      <c r="AU758" s="197" t="s">
        <v>83</v>
      </c>
      <c r="AY758" s="196" t="s">
        <v>134</v>
      </c>
      <c r="BK758" s="198">
        <f>SUM(BK759:BK806)</f>
        <v>0</v>
      </c>
    </row>
    <row r="759" s="2" customFormat="1" ht="16.5" customHeight="1">
      <c r="A759" s="39"/>
      <c r="B759" s="40"/>
      <c r="C759" s="201" t="s">
        <v>1312</v>
      </c>
      <c r="D759" s="201" t="s">
        <v>137</v>
      </c>
      <c r="E759" s="202" t="s">
        <v>1313</v>
      </c>
      <c r="F759" s="203" t="s">
        <v>1314</v>
      </c>
      <c r="G759" s="204" t="s">
        <v>164</v>
      </c>
      <c r="H759" s="205">
        <v>47.460000000000001</v>
      </c>
      <c r="I759" s="206"/>
      <c r="J759" s="207">
        <f>ROUND(I759*H759,2)</f>
        <v>0</v>
      </c>
      <c r="K759" s="203" t="s">
        <v>141</v>
      </c>
      <c r="L759" s="45"/>
      <c r="M759" s="208" t="s">
        <v>19</v>
      </c>
      <c r="N759" s="209" t="s">
        <v>47</v>
      </c>
      <c r="O759" s="85"/>
      <c r="P759" s="210">
        <f>O759*H759</f>
        <v>0</v>
      </c>
      <c r="Q759" s="210">
        <v>0</v>
      </c>
      <c r="R759" s="210">
        <f>Q759*H759</f>
        <v>0</v>
      </c>
      <c r="S759" s="210">
        <v>0.081500000000000003</v>
      </c>
      <c r="T759" s="211">
        <f>S759*H759</f>
        <v>3.8679900000000003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12" t="s">
        <v>259</v>
      </c>
      <c r="AT759" s="212" t="s">
        <v>137</v>
      </c>
      <c r="AU759" s="212" t="s">
        <v>143</v>
      </c>
      <c r="AY759" s="18" t="s">
        <v>134</v>
      </c>
      <c r="BE759" s="213">
        <f>IF(N759="základní",J759,0)</f>
        <v>0</v>
      </c>
      <c r="BF759" s="213">
        <f>IF(N759="snížená",J759,0)</f>
        <v>0</v>
      </c>
      <c r="BG759" s="213">
        <f>IF(N759="zákl. přenesená",J759,0)</f>
        <v>0</v>
      </c>
      <c r="BH759" s="213">
        <f>IF(N759="sníž. přenesená",J759,0)</f>
        <v>0</v>
      </c>
      <c r="BI759" s="213">
        <f>IF(N759="nulová",J759,0)</f>
        <v>0</v>
      </c>
      <c r="BJ759" s="18" t="s">
        <v>143</v>
      </c>
      <c r="BK759" s="213">
        <f>ROUND(I759*H759,2)</f>
        <v>0</v>
      </c>
      <c r="BL759" s="18" t="s">
        <v>259</v>
      </c>
      <c r="BM759" s="212" t="s">
        <v>1315</v>
      </c>
    </row>
    <row r="760" s="2" customFormat="1">
      <c r="A760" s="39"/>
      <c r="B760" s="40"/>
      <c r="C760" s="41"/>
      <c r="D760" s="214" t="s">
        <v>145</v>
      </c>
      <c r="E760" s="41"/>
      <c r="F760" s="215" t="s">
        <v>1316</v>
      </c>
      <c r="G760" s="41"/>
      <c r="H760" s="41"/>
      <c r="I760" s="216"/>
      <c r="J760" s="41"/>
      <c r="K760" s="41"/>
      <c r="L760" s="45"/>
      <c r="M760" s="217"/>
      <c r="N760" s="218"/>
      <c r="O760" s="85"/>
      <c r="P760" s="85"/>
      <c r="Q760" s="85"/>
      <c r="R760" s="85"/>
      <c r="S760" s="85"/>
      <c r="T760" s="86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145</v>
      </c>
      <c r="AU760" s="18" t="s">
        <v>143</v>
      </c>
    </row>
    <row r="761" s="2" customFormat="1">
      <c r="A761" s="39"/>
      <c r="B761" s="40"/>
      <c r="C761" s="41"/>
      <c r="D761" s="219" t="s">
        <v>147</v>
      </c>
      <c r="E761" s="41"/>
      <c r="F761" s="220" t="s">
        <v>1317</v>
      </c>
      <c r="G761" s="41"/>
      <c r="H761" s="41"/>
      <c r="I761" s="216"/>
      <c r="J761" s="41"/>
      <c r="K761" s="41"/>
      <c r="L761" s="45"/>
      <c r="M761" s="217"/>
      <c r="N761" s="218"/>
      <c r="O761" s="85"/>
      <c r="P761" s="85"/>
      <c r="Q761" s="85"/>
      <c r="R761" s="85"/>
      <c r="S761" s="85"/>
      <c r="T761" s="86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147</v>
      </c>
      <c r="AU761" s="18" t="s">
        <v>143</v>
      </c>
    </row>
    <row r="762" s="13" customFormat="1">
      <c r="A762" s="13"/>
      <c r="B762" s="221"/>
      <c r="C762" s="222"/>
      <c r="D762" s="214" t="s">
        <v>149</v>
      </c>
      <c r="E762" s="223" t="s">
        <v>19</v>
      </c>
      <c r="F762" s="224" t="s">
        <v>1318</v>
      </c>
      <c r="G762" s="222"/>
      <c r="H762" s="225">
        <v>47.460000000000001</v>
      </c>
      <c r="I762" s="226"/>
      <c r="J762" s="222"/>
      <c r="K762" s="222"/>
      <c r="L762" s="227"/>
      <c r="M762" s="228"/>
      <c r="N762" s="229"/>
      <c r="O762" s="229"/>
      <c r="P762" s="229"/>
      <c r="Q762" s="229"/>
      <c r="R762" s="229"/>
      <c r="S762" s="229"/>
      <c r="T762" s="230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1" t="s">
        <v>149</v>
      </c>
      <c r="AU762" s="231" t="s">
        <v>143</v>
      </c>
      <c r="AV762" s="13" t="s">
        <v>143</v>
      </c>
      <c r="AW762" s="13" t="s">
        <v>36</v>
      </c>
      <c r="AX762" s="13" t="s">
        <v>83</v>
      </c>
      <c r="AY762" s="231" t="s">
        <v>134</v>
      </c>
    </row>
    <row r="763" s="2" customFormat="1" ht="21.75" customHeight="1">
      <c r="A763" s="39"/>
      <c r="B763" s="40"/>
      <c r="C763" s="201" t="s">
        <v>1319</v>
      </c>
      <c r="D763" s="201" t="s">
        <v>137</v>
      </c>
      <c r="E763" s="202" t="s">
        <v>1320</v>
      </c>
      <c r="F763" s="203" t="s">
        <v>1321</v>
      </c>
      <c r="G763" s="204" t="s">
        <v>164</v>
      </c>
      <c r="H763" s="205">
        <v>104.955</v>
      </c>
      <c r="I763" s="206"/>
      <c r="J763" s="207">
        <f>ROUND(I763*H763,2)</f>
        <v>0</v>
      </c>
      <c r="K763" s="203" t="s">
        <v>141</v>
      </c>
      <c r="L763" s="45"/>
      <c r="M763" s="208" t="s">
        <v>19</v>
      </c>
      <c r="N763" s="209" t="s">
        <v>47</v>
      </c>
      <c r="O763" s="85"/>
      <c r="P763" s="210">
        <f>O763*H763</f>
        <v>0</v>
      </c>
      <c r="Q763" s="210">
        <v>0.0060499999999999998</v>
      </c>
      <c r="R763" s="210">
        <f>Q763*H763</f>
        <v>0.63497775000000001</v>
      </c>
      <c r="S763" s="210">
        <v>0</v>
      </c>
      <c r="T763" s="211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12" t="s">
        <v>259</v>
      </c>
      <c r="AT763" s="212" t="s">
        <v>137</v>
      </c>
      <c r="AU763" s="212" t="s">
        <v>143</v>
      </c>
      <c r="AY763" s="18" t="s">
        <v>134</v>
      </c>
      <c r="BE763" s="213">
        <f>IF(N763="základní",J763,0)</f>
        <v>0</v>
      </c>
      <c r="BF763" s="213">
        <f>IF(N763="snížená",J763,0)</f>
        <v>0</v>
      </c>
      <c r="BG763" s="213">
        <f>IF(N763="zákl. přenesená",J763,0)</f>
        <v>0</v>
      </c>
      <c r="BH763" s="213">
        <f>IF(N763="sníž. přenesená",J763,0)</f>
        <v>0</v>
      </c>
      <c r="BI763" s="213">
        <f>IF(N763="nulová",J763,0)</f>
        <v>0</v>
      </c>
      <c r="BJ763" s="18" t="s">
        <v>143</v>
      </c>
      <c r="BK763" s="213">
        <f>ROUND(I763*H763,2)</f>
        <v>0</v>
      </c>
      <c r="BL763" s="18" t="s">
        <v>259</v>
      </c>
      <c r="BM763" s="212" t="s">
        <v>1322</v>
      </c>
    </row>
    <row r="764" s="2" customFormat="1">
      <c r="A764" s="39"/>
      <c r="B764" s="40"/>
      <c r="C764" s="41"/>
      <c r="D764" s="214" t="s">
        <v>145</v>
      </c>
      <c r="E764" s="41"/>
      <c r="F764" s="215" t="s">
        <v>1323</v>
      </c>
      <c r="G764" s="41"/>
      <c r="H764" s="41"/>
      <c r="I764" s="216"/>
      <c r="J764" s="41"/>
      <c r="K764" s="41"/>
      <c r="L764" s="45"/>
      <c r="M764" s="217"/>
      <c r="N764" s="218"/>
      <c r="O764" s="85"/>
      <c r="P764" s="85"/>
      <c r="Q764" s="85"/>
      <c r="R764" s="85"/>
      <c r="S764" s="85"/>
      <c r="T764" s="86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145</v>
      </c>
      <c r="AU764" s="18" t="s">
        <v>143</v>
      </c>
    </row>
    <row r="765" s="2" customFormat="1">
      <c r="A765" s="39"/>
      <c r="B765" s="40"/>
      <c r="C765" s="41"/>
      <c r="D765" s="219" t="s">
        <v>147</v>
      </c>
      <c r="E765" s="41"/>
      <c r="F765" s="220" t="s">
        <v>1324</v>
      </c>
      <c r="G765" s="41"/>
      <c r="H765" s="41"/>
      <c r="I765" s="216"/>
      <c r="J765" s="41"/>
      <c r="K765" s="41"/>
      <c r="L765" s="45"/>
      <c r="M765" s="217"/>
      <c r="N765" s="218"/>
      <c r="O765" s="85"/>
      <c r="P765" s="85"/>
      <c r="Q765" s="85"/>
      <c r="R765" s="85"/>
      <c r="S765" s="85"/>
      <c r="T765" s="86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147</v>
      </c>
      <c r="AU765" s="18" t="s">
        <v>143</v>
      </c>
    </row>
    <row r="766" s="13" customFormat="1">
      <c r="A766" s="13"/>
      <c r="B766" s="221"/>
      <c r="C766" s="222"/>
      <c r="D766" s="214" t="s">
        <v>149</v>
      </c>
      <c r="E766" s="223" t="s">
        <v>19</v>
      </c>
      <c r="F766" s="224" t="s">
        <v>1325</v>
      </c>
      <c r="G766" s="222"/>
      <c r="H766" s="225">
        <v>104.955</v>
      </c>
      <c r="I766" s="226"/>
      <c r="J766" s="222"/>
      <c r="K766" s="222"/>
      <c r="L766" s="227"/>
      <c r="M766" s="228"/>
      <c r="N766" s="229"/>
      <c r="O766" s="229"/>
      <c r="P766" s="229"/>
      <c r="Q766" s="229"/>
      <c r="R766" s="229"/>
      <c r="S766" s="229"/>
      <c r="T766" s="230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1" t="s">
        <v>149</v>
      </c>
      <c r="AU766" s="231" t="s">
        <v>143</v>
      </c>
      <c r="AV766" s="13" t="s">
        <v>143</v>
      </c>
      <c r="AW766" s="13" t="s">
        <v>36</v>
      </c>
      <c r="AX766" s="13" t="s">
        <v>83</v>
      </c>
      <c r="AY766" s="231" t="s">
        <v>134</v>
      </c>
    </row>
    <row r="767" s="2" customFormat="1" ht="16.5" customHeight="1">
      <c r="A767" s="39"/>
      <c r="B767" s="40"/>
      <c r="C767" s="253" t="s">
        <v>1326</v>
      </c>
      <c r="D767" s="253" t="s">
        <v>275</v>
      </c>
      <c r="E767" s="254" t="s">
        <v>1327</v>
      </c>
      <c r="F767" s="255" t="s">
        <v>1328</v>
      </c>
      <c r="G767" s="256" t="s">
        <v>164</v>
      </c>
      <c r="H767" s="257">
        <v>115.45099999999999</v>
      </c>
      <c r="I767" s="258"/>
      <c r="J767" s="259">
        <f>ROUND(I767*H767,2)</f>
        <v>0</v>
      </c>
      <c r="K767" s="255" t="s">
        <v>141</v>
      </c>
      <c r="L767" s="260"/>
      <c r="M767" s="261" t="s">
        <v>19</v>
      </c>
      <c r="N767" s="262" t="s">
        <v>47</v>
      </c>
      <c r="O767" s="85"/>
      <c r="P767" s="210">
        <f>O767*H767</f>
        <v>0</v>
      </c>
      <c r="Q767" s="210">
        <v>0.0129</v>
      </c>
      <c r="R767" s="210">
        <f>Q767*H767</f>
        <v>1.4893178999999999</v>
      </c>
      <c r="S767" s="210">
        <v>0</v>
      </c>
      <c r="T767" s="211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12" t="s">
        <v>366</v>
      </c>
      <c r="AT767" s="212" t="s">
        <v>275</v>
      </c>
      <c r="AU767" s="212" t="s">
        <v>143</v>
      </c>
      <c r="AY767" s="18" t="s">
        <v>134</v>
      </c>
      <c r="BE767" s="213">
        <f>IF(N767="základní",J767,0)</f>
        <v>0</v>
      </c>
      <c r="BF767" s="213">
        <f>IF(N767="snížená",J767,0)</f>
        <v>0</v>
      </c>
      <c r="BG767" s="213">
        <f>IF(N767="zákl. přenesená",J767,0)</f>
        <v>0</v>
      </c>
      <c r="BH767" s="213">
        <f>IF(N767="sníž. přenesená",J767,0)</f>
        <v>0</v>
      </c>
      <c r="BI767" s="213">
        <f>IF(N767="nulová",J767,0)</f>
        <v>0</v>
      </c>
      <c r="BJ767" s="18" t="s">
        <v>143</v>
      </c>
      <c r="BK767" s="213">
        <f>ROUND(I767*H767,2)</f>
        <v>0</v>
      </c>
      <c r="BL767" s="18" t="s">
        <v>259</v>
      </c>
      <c r="BM767" s="212" t="s">
        <v>1329</v>
      </c>
    </row>
    <row r="768" s="2" customFormat="1">
      <c r="A768" s="39"/>
      <c r="B768" s="40"/>
      <c r="C768" s="41"/>
      <c r="D768" s="214" t="s">
        <v>145</v>
      </c>
      <c r="E768" s="41"/>
      <c r="F768" s="215" t="s">
        <v>1328</v>
      </c>
      <c r="G768" s="41"/>
      <c r="H768" s="41"/>
      <c r="I768" s="216"/>
      <c r="J768" s="41"/>
      <c r="K768" s="41"/>
      <c r="L768" s="45"/>
      <c r="M768" s="217"/>
      <c r="N768" s="218"/>
      <c r="O768" s="85"/>
      <c r="P768" s="85"/>
      <c r="Q768" s="85"/>
      <c r="R768" s="85"/>
      <c r="S768" s="85"/>
      <c r="T768" s="86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T768" s="18" t="s">
        <v>145</v>
      </c>
      <c r="AU768" s="18" t="s">
        <v>143</v>
      </c>
    </row>
    <row r="769" s="2" customFormat="1">
      <c r="A769" s="39"/>
      <c r="B769" s="40"/>
      <c r="C769" s="41"/>
      <c r="D769" s="219" t="s">
        <v>147</v>
      </c>
      <c r="E769" s="41"/>
      <c r="F769" s="220" t="s">
        <v>1330</v>
      </c>
      <c r="G769" s="41"/>
      <c r="H769" s="41"/>
      <c r="I769" s="216"/>
      <c r="J769" s="41"/>
      <c r="K769" s="41"/>
      <c r="L769" s="45"/>
      <c r="M769" s="217"/>
      <c r="N769" s="218"/>
      <c r="O769" s="85"/>
      <c r="P769" s="85"/>
      <c r="Q769" s="85"/>
      <c r="R769" s="85"/>
      <c r="S769" s="85"/>
      <c r="T769" s="86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T769" s="18" t="s">
        <v>147</v>
      </c>
      <c r="AU769" s="18" t="s">
        <v>143</v>
      </c>
    </row>
    <row r="770" s="13" customFormat="1">
      <c r="A770" s="13"/>
      <c r="B770" s="221"/>
      <c r="C770" s="222"/>
      <c r="D770" s="214" t="s">
        <v>149</v>
      </c>
      <c r="E770" s="222"/>
      <c r="F770" s="224" t="s">
        <v>1331</v>
      </c>
      <c r="G770" s="222"/>
      <c r="H770" s="225">
        <v>115.45099999999999</v>
      </c>
      <c r="I770" s="226"/>
      <c r="J770" s="222"/>
      <c r="K770" s="222"/>
      <c r="L770" s="227"/>
      <c r="M770" s="228"/>
      <c r="N770" s="229"/>
      <c r="O770" s="229"/>
      <c r="P770" s="229"/>
      <c r="Q770" s="229"/>
      <c r="R770" s="229"/>
      <c r="S770" s="229"/>
      <c r="T770" s="230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1" t="s">
        <v>149</v>
      </c>
      <c r="AU770" s="231" t="s">
        <v>143</v>
      </c>
      <c r="AV770" s="13" t="s">
        <v>143</v>
      </c>
      <c r="AW770" s="13" t="s">
        <v>4</v>
      </c>
      <c r="AX770" s="13" t="s">
        <v>83</v>
      </c>
      <c r="AY770" s="231" t="s">
        <v>134</v>
      </c>
    </row>
    <row r="771" s="2" customFormat="1" ht="16.5" customHeight="1">
      <c r="A771" s="39"/>
      <c r="B771" s="40"/>
      <c r="C771" s="201" t="s">
        <v>1332</v>
      </c>
      <c r="D771" s="201" t="s">
        <v>137</v>
      </c>
      <c r="E771" s="202" t="s">
        <v>1333</v>
      </c>
      <c r="F771" s="203" t="s">
        <v>1334</v>
      </c>
      <c r="G771" s="204" t="s">
        <v>164</v>
      </c>
      <c r="H771" s="205">
        <v>3</v>
      </c>
      <c r="I771" s="206"/>
      <c r="J771" s="207">
        <f>ROUND(I771*H771,2)</f>
        <v>0</v>
      </c>
      <c r="K771" s="203" t="s">
        <v>141</v>
      </c>
      <c r="L771" s="45"/>
      <c r="M771" s="208" t="s">
        <v>19</v>
      </c>
      <c r="N771" s="209" t="s">
        <v>47</v>
      </c>
      <c r="O771" s="85"/>
      <c r="P771" s="210">
        <f>O771*H771</f>
        <v>0</v>
      </c>
      <c r="Q771" s="210">
        <v>0.00057898590000000005</v>
      </c>
      <c r="R771" s="210">
        <f>Q771*H771</f>
        <v>0.0017369577000000002</v>
      </c>
      <c r="S771" s="210">
        <v>0</v>
      </c>
      <c r="T771" s="211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12" t="s">
        <v>259</v>
      </c>
      <c r="AT771" s="212" t="s">
        <v>137</v>
      </c>
      <c r="AU771" s="212" t="s">
        <v>143</v>
      </c>
      <c r="AY771" s="18" t="s">
        <v>134</v>
      </c>
      <c r="BE771" s="213">
        <f>IF(N771="základní",J771,0)</f>
        <v>0</v>
      </c>
      <c r="BF771" s="213">
        <f>IF(N771="snížená",J771,0)</f>
        <v>0</v>
      </c>
      <c r="BG771" s="213">
        <f>IF(N771="zákl. přenesená",J771,0)</f>
        <v>0</v>
      </c>
      <c r="BH771" s="213">
        <f>IF(N771="sníž. přenesená",J771,0)</f>
        <v>0</v>
      </c>
      <c r="BI771" s="213">
        <f>IF(N771="nulová",J771,0)</f>
        <v>0</v>
      </c>
      <c r="BJ771" s="18" t="s">
        <v>143</v>
      </c>
      <c r="BK771" s="213">
        <f>ROUND(I771*H771,2)</f>
        <v>0</v>
      </c>
      <c r="BL771" s="18" t="s">
        <v>259</v>
      </c>
      <c r="BM771" s="212" t="s">
        <v>1335</v>
      </c>
    </row>
    <row r="772" s="2" customFormat="1">
      <c r="A772" s="39"/>
      <c r="B772" s="40"/>
      <c r="C772" s="41"/>
      <c r="D772" s="214" t="s">
        <v>145</v>
      </c>
      <c r="E772" s="41"/>
      <c r="F772" s="215" t="s">
        <v>1336</v>
      </c>
      <c r="G772" s="41"/>
      <c r="H772" s="41"/>
      <c r="I772" s="216"/>
      <c r="J772" s="41"/>
      <c r="K772" s="41"/>
      <c r="L772" s="45"/>
      <c r="M772" s="217"/>
      <c r="N772" s="218"/>
      <c r="O772" s="85"/>
      <c r="P772" s="85"/>
      <c r="Q772" s="85"/>
      <c r="R772" s="85"/>
      <c r="S772" s="85"/>
      <c r="T772" s="86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145</v>
      </c>
      <c r="AU772" s="18" t="s">
        <v>143</v>
      </c>
    </row>
    <row r="773" s="2" customFormat="1">
      <c r="A773" s="39"/>
      <c r="B773" s="40"/>
      <c r="C773" s="41"/>
      <c r="D773" s="219" t="s">
        <v>147</v>
      </c>
      <c r="E773" s="41"/>
      <c r="F773" s="220" t="s">
        <v>1337</v>
      </c>
      <c r="G773" s="41"/>
      <c r="H773" s="41"/>
      <c r="I773" s="216"/>
      <c r="J773" s="41"/>
      <c r="K773" s="41"/>
      <c r="L773" s="45"/>
      <c r="M773" s="217"/>
      <c r="N773" s="218"/>
      <c r="O773" s="85"/>
      <c r="P773" s="85"/>
      <c r="Q773" s="85"/>
      <c r="R773" s="85"/>
      <c r="S773" s="85"/>
      <c r="T773" s="86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147</v>
      </c>
      <c r="AU773" s="18" t="s">
        <v>143</v>
      </c>
    </row>
    <row r="774" s="13" customFormat="1">
      <c r="A774" s="13"/>
      <c r="B774" s="221"/>
      <c r="C774" s="222"/>
      <c r="D774" s="214" t="s">
        <v>149</v>
      </c>
      <c r="E774" s="223" t="s">
        <v>19</v>
      </c>
      <c r="F774" s="224" t="s">
        <v>1338</v>
      </c>
      <c r="G774" s="222"/>
      <c r="H774" s="225">
        <v>3</v>
      </c>
      <c r="I774" s="226"/>
      <c r="J774" s="222"/>
      <c r="K774" s="222"/>
      <c r="L774" s="227"/>
      <c r="M774" s="228"/>
      <c r="N774" s="229"/>
      <c r="O774" s="229"/>
      <c r="P774" s="229"/>
      <c r="Q774" s="229"/>
      <c r="R774" s="229"/>
      <c r="S774" s="229"/>
      <c r="T774" s="230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1" t="s">
        <v>149</v>
      </c>
      <c r="AU774" s="231" t="s">
        <v>143</v>
      </c>
      <c r="AV774" s="13" t="s">
        <v>143</v>
      </c>
      <c r="AW774" s="13" t="s">
        <v>36</v>
      </c>
      <c r="AX774" s="13" t="s">
        <v>83</v>
      </c>
      <c r="AY774" s="231" t="s">
        <v>134</v>
      </c>
    </row>
    <row r="775" s="2" customFormat="1" ht="16.5" customHeight="1">
      <c r="A775" s="39"/>
      <c r="B775" s="40"/>
      <c r="C775" s="253" t="s">
        <v>1339</v>
      </c>
      <c r="D775" s="253" t="s">
        <v>275</v>
      </c>
      <c r="E775" s="254" t="s">
        <v>1340</v>
      </c>
      <c r="F775" s="255" t="s">
        <v>1341</v>
      </c>
      <c r="G775" s="256" t="s">
        <v>164</v>
      </c>
      <c r="H775" s="257">
        <v>3.2999999999999998</v>
      </c>
      <c r="I775" s="258"/>
      <c r="J775" s="259">
        <f>ROUND(I775*H775,2)</f>
        <v>0</v>
      </c>
      <c r="K775" s="255" t="s">
        <v>141</v>
      </c>
      <c r="L775" s="260"/>
      <c r="M775" s="261" t="s">
        <v>19</v>
      </c>
      <c r="N775" s="262" t="s">
        <v>47</v>
      </c>
      <c r="O775" s="85"/>
      <c r="P775" s="210">
        <f>O775*H775</f>
        <v>0</v>
      </c>
      <c r="Q775" s="210">
        <v>0.01</v>
      </c>
      <c r="R775" s="210">
        <f>Q775*H775</f>
        <v>0.033000000000000002</v>
      </c>
      <c r="S775" s="210">
        <v>0</v>
      </c>
      <c r="T775" s="211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12" t="s">
        <v>366</v>
      </c>
      <c r="AT775" s="212" t="s">
        <v>275</v>
      </c>
      <c r="AU775" s="212" t="s">
        <v>143</v>
      </c>
      <c r="AY775" s="18" t="s">
        <v>134</v>
      </c>
      <c r="BE775" s="213">
        <f>IF(N775="základní",J775,0)</f>
        <v>0</v>
      </c>
      <c r="BF775" s="213">
        <f>IF(N775="snížená",J775,0)</f>
        <v>0</v>
      </c>
      <c r="BG775" s="213">
        <f>IF(N775="zákl. přenesená",J775,0)</f>
        <v>0</v>
      </c>
      <c r="BH775" s="213">
        <f>IF(N775="sníž. přenesená",J775,0)</f>
        <v>0</v>
      </c>
      <c r="BI775" s="213">
        <f>IF(N775="nulová",J775,0)</f>
        <v>0</v>
      </c>
      <c r="BJ775" s="18" t="s">
        <v>143</v>
      </c>
      <c r="BK775" s="213">
        <f>ROUND(I775*H775,2)</f>
        <v>0</v>
      </c>
      <c r="BL775" s="18" t="s">
        <v>259</v>
      </c>
      <c r="BM775" s="212" t="s">
        <v>1342</v>
      </c>
    </row>
    <row r="776" s="2" customFormat="1">
      <c r="A776" s="39"/>
      <c r="B776" s="40"/>
      <c r="C776" s="41"/>
      <c r="D776" s="214" t="s">
        <v>145</v>
      </c>
      <c r="E776" s="41"/>
      <c r="F776" s="215" t="s">
        <v>1341</v>
      </c>
      <c r="G776" s="41"/>
      <c r="H776" s="41"/>
      <c r="I776" s="216"/>
      <c r="J776" s="41"/>
      <c r="K776" s="41"/>
      <c r="L776" s="45"/>
      <c r="M776" s="217"/>
      <c r="N776" s="218"/>
      <c r="O776" s="85"/>
      <c r="P776" s="85"/>
      <c r="Q776" s="85"/>
      <c r="R776" s="85"/>
      <c r="S776" s="85"/>
      <c r="T776" s="86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145</v>
      </c>
      <c r="AU776" s="18" t="s">
        <v>143</v>
      </c>
    </row>
    <row r="777" s="2" customFormat="1">
      <c r="A777" s="39"/>
      <c r="B777" s="40"/>
      <c r="C777" s="41"/>
      <c r="D777" s="219" t="s">
        <v>147</v>
      </c>
      <c r="E777" s="41"/>
      <c r="F777" s="220" t="s">
        <v>1343</v>
      </c>
      <c r="G777" s="41"/>
      <c r="H777" s="41"/>
      <c r="I777" s="216"/>
      <c r="J777" s="41"/>
      <c r="K777" s="41"/>
      <c r="L777" s="45"/>
      <c r="M777" s="217"/>
      <c r="N777" s="218"/>
      <c r="O777" s="85"/>
      <c r="P777" s="85"/>
      <c r="Q777" s="85"/>
      <c r="R777" s="85"/>
      <c r="S777" s="85"/>
      <c r="T777" s="86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147</v>
      </c>
      <c r="AU777" s="18" t="s">
        <v>143</v>
      </c>
    </row>
    <row r="778" s="13" customFormat="1">
      <c r="A778" s="13"/>
      <c r="B778" s="221"/>
      <c r="C778" s="222"/>
      <c r="D778" s="214" t="s">
        <v>149</v>
      </c>
      <c r="E778" s="222"/>
      <c r="F778" s="224" t="s">
        <v>1344</v>
      </c>
      <c r="G778" s="222"/>
      <c r="H778" s="225">
        <v>3.2999999999999998</v>
      </c>
      <c r="I778" s="226"/>
      <c r="J778" s="222"/>
      <c r="K778" s="222"/>
      <c r="L778" s="227"/>
      <c r="M778" s="228"/>
      <c r="N778" s="229"/>
      <c r="O778" s="229"/>
      <c r="P778" s="229"/>
      <c r="Q778" s="229"/>
      <c r="R778" s="229"/>
      <c r="S778" s="229"/>
      <c r="T778" s="230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1" t="s">
        <v>149</v>
      </c>
      <c r="AU778" s="231" t="s">
        <v>143</v>
      </c>
      <c r="AV778" s="13" t="s">
        <v>143</v>
      </c>
      <c r="AW778" s="13" t="s">
        <v>4</v>
      </c>
      <c r="AX778" s="13" t="s">
        <v>83</v>
      </c>
      <c r="AY778" s="231" t="s">
        <v>134</v>
      </c>
    </row>
    <row r="779" s="2" customFormat="1" ht="16.5" customHeight="1">
      <c r="A779" s="39"/>
      <c r="B779" s="40"/>
      <c r="C779" s="201" t="s">
        <v>1345</v>
      </c>
      <c r="D779" s="201" t="s">
        <v>137</v>
      </c>
      <c r="E779" s="202" t="s">
        <v>1346</v>
      </c>
      <c r="F779" s="203" t="s">
        <v>1347</v>
      </c>
      <c r="G779" s="204" t="s">
        <v>202</v>
      </c>
      <c r="H779" s="205">
        <v>28.25</v>
      </c>
      <c r="I779" s="206"/>
      <c r="J779" s="207">
        <f>ROUND(I779*H779,2)</f>
        <v>0</v>
      </c>
      <c r="K779" s="203" t="s">
        <v>141</v>
      </c>
      <c r="L779" s="45"/>
      <c r="M779" s="208" t="s">
        <v>19</v>
      </c>
      <c r="N779" s="209" t="s">
        <v>47</v>
      </c>
      <c r="O779" s="85"/>
      <c r="P779" s="210">
        <f>O779*H779</f>
        <v>0</v>
      </c>
      <c r="Q779" s="210">
        <v>0.00055000000000000003</v>
      </c>
      <c r="R779" s="210">
        <f>Q779*H779</f>
        <v>0.015537500000000001</v>
      </c>
      <c r="S779" s="210">
        <v>0</v>
      </c>
      <c r="T779" s="211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12" t="s">
        <v>259</v>
      </c>
      <c r="AT779" s="212" t="s">
        <v>137</v>
      </c>
      <c r="AU779" s="212" t="s">
        <v>143</v>
      </c>
      <c r="AY779" s="18" t="s">
        <v>134</v>
      </c>
      <c r="BE779" s="213">
        <f>IF(N779="základní",J779,0)</f>
        <v>0</v>
      </c>
      <c r="BF779" s="213">
        <f>IF(N779="snížená",J779,0)</f>
        <v>0</v>
      </c>
      <c r="BG779" s="213">
        <f>IF(N779="zákl. přenesená",J779,0)</f>
        <v>0</v>
      </c>
      <c r="BH779" s="213">
        <f>IF(N779="sníž. přenesená",J779,0)</f>
        <v>0</v>
      </c>
      <c r="BI779" s="213">
        <f>IF(N779="nulová",J779,0)</f>
        <v>0</v>
      </c>
      <c r="BJ779" s="18" t="s">
        <v>143</v>
      </c>
      <c r="BK779" s="213">
        <f>ROUND(I779*H779,2)</f>
        <v>0</v>
      </c>
      <c r="BL779" s="18" t="s">
        <v>259</v>
      </c>
      <c r="BM779" s="212" t="s">
        <v>1348</v>
      </c>
    </row>
    <row r="780" s="2" customFormat="1">
      <c r="A780" s="39"/>
      <c r="B780" s="40"/>
      <c r="C780" s="41"/>
      <c r="D780" s="214" t="s">
        <v>145</v>
      </c>
      <c r="E780" s="41"/>
      <c r="F780" s="215" t="s">
        <v>1349</v>
      </c>
      <c r="G780" s="41"/>
      <c r="H780" s="41"/>
      <c r="I780" s="216"/>
      <c r="J780" s="41"/>
      <c r="K780" s="41"/>
      <c r="L780" s="45"/>
      <c r="M780" s="217"/>
      <c r="N780" s="218"/>
      <c r="O780" s="85"/>
      <c r="P780" s="85"/>
      <c r="Q780" s="85"/>
      <c r="R780" s="85"/>
      <c r="S780" s="85"/>
      <c r="T780" s="86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145</v>
      </c>
      <c r="AU780" s="18" t="s">
        <v>143</v>
      </c>
    </row>
    <row r="781" s="2" customFormat="1">
      <c r="A781" s="39"/>
      <c r="B781" s="40"/>
      <c r="C781" s="41"/>
      <c r="D781" s="219" t="s">
        <v>147</v>
      </c>
      <c r="E781" s="41"/>
      <c r="F781" s="220" t="s">
        <v>1350</v>
      </c>
      <c r="G781" s="41"/>
      <c r="H781" s="41"/>
      <c r="I781" s="216"/>
      <c r="J781" s="41"/>
      <c r="K781" s="41"/>
      <c r="L781" s="45"/>
      <c r="M781" s="217"/>
      <c r="N781" s="218"/>
      <c r="O781" s="85"/>
      <c r="P781" s="85"/>
      <c r="Q781" s="85"/>
      <c r="R781" s="85"/>
      <c r="S781" s="85"/>
      <c r="T781" s="86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147</v>
      </c>
      <c r="AU781" s="18" t="s">
        <v>143</v>
      </c>
    </row>
    <row r="782" s="13" customFormat="1">
      <c r="A782" s="13"/>
      <c r="B782" s="221"/>
      <c r="C782" s="222"/>
      <c r="D782" s="214" t="s">
        <v>149</v>
      </c>
      <c r="E782" s="223" t="s">
        <v>19</v>
      </c>
      <c r="F782" s="224" t="s">
        <v>1351</v>
      </c>
      <c r="G782" s="222"/>
      <c r="H782" s="225">
        <v>28.25</v>
      </c>
      <c r="I782" s="226"/>
      <c r="J782" s="222"/>
      <c r="K782" s="222"/>
      <c r="L782" s="227"/>
      <c r="M782" s="228"/>
      <c r="N782" s="229"/>
      <c r="O782" s="229"/>
      <c r="P782" s="229"/>
      <c r="Q782" s="229"/>
      <c r="R782" s="229"/>
      <c r="S782" s="229"/>
      <c r="T782" s="230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1" t="s">
        <v>149</v>
      </c>
      <c r="AU782" s="231" t="s">
        <v>143</v>
      </c>
      <c r="AV782" s="13" t="s">
        <v>143</v>
      </c>
      <c r="AW782" s="13" t="s">
        <v>36</v>
      </c>
      <c r="AX782" s="13" t="s">
        <v>83</v>
      </c>
      <c r="AY782" s="231" t="s">
        <v>134</v>
      </c>
    </row>
    <row r="783" s="2" customFormat="1" ht="16.5" customHeight="1">
      <c r="A783" s="39"/>
      <c r="B783" s="40"/>
      <c r="C783" s="201" t="s">
        <v>1352</v>
      </c>
      <c r="D783" s="201" t="s">
        <v>137</v>
      </c>
      <c r="E783" s="202" t="s">
        <v>1353</v>
      </c>
      <c r="F783" s="203" t="s">
        <v>1354</v>
      </c>
      <c r="G783" s="204" t="s">
        <v>202</v>
      </c>
      <c r="H783" s="205">
        <v>58.549999999999997</v>
      </c>
      <c r="I783" s="206"/>
      <c r="J783" s="207">
        <f>ROUND(I783*H783,2)</f>
        <v>0</v>
      </c>
      <c r="K783" s="203" t="s">
        <v>141</v>
      </c>
      <c r="L783" s="45"/>
      <c r="M783" s="208" t="s">
        <v>19</v>
      </c>
      <c r="N783" s="209" t="s">
        <v>47</v>
      </c>
      <c r="O783" s="85"/>
      <c r="P783" s="210">
        <f>O783*H783</f>
        <v>0</v>
      </c>
      <c r="Q783" s="210">
        <v>0.00050000000000000001</v>
      </c>
      <c r="R783" s="210">
        <f>Q783*H783</f>
        <v>0.029274999999999999</v>
      </c>
      <c r="S783" s="210">
        <v>0</v>
      </c>
      <c r="T783" s="211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12" t="s">
        <v>259</v>
      </c>
      <c r="AT783" s="212" t="s">
        <v>137</v>
      </c>
      <c r="AU783" s="212" t="s">
        <v>143</v>
      </c>
      <c r="AY783" s="18" t="s">
        <v>134</v>
      </c>
      <c r="BE783" s="213">
        <f>IF(N783="základní",J783,0)</f>
        <v>0</v>
      </c>
      <c r="BF783" s="213">
        <f>IF(N783="snížená",J783,0)</f>
        <v>0</v>
      </c>
      <c r="BG783" s="213">
        <f>IF(N783="zákl. přenesená",J783,0)</f>
        <v>0</v>
      </c>
      <c r="BH783" s="213">
        <f>IF(N783="sníž. přenesená",J783,0)</f>
        <v>0</v>
      </c>
      <c r="BI783" s="213">
        <f>IF(N783="nulová",J783,0)</f>
        <v>0</v>
      </c>
      <c r="BJ783" s="18" t="s">
        <v>143</v>
      </c>
      <c r="BK783" s="213">
        <f>ROUND(I783*H783,2)</f>
        <v>0</v>
      </c>
      <c r="BL783" s="18" t="s">
        <v>259</v>
      </c>
      <c r="BM783" s="212" t="s">
        <v>1355</v>
      </c>
    </row>
    <row r="784" s="2" customFormat="1">
      <c r="A784" s="39"/>
      <c r="B784" s="40"/>
      <c r="C784" s="41"/>
      <c r="D784" s="214" t="s">
        <v>145</v>
      </c>
      <c r="E784" s="41"/>
      <c r="F784" s="215" t="s">
        <v>1356</v>
      </c>
      <c r="G784" s="41"/>
      <c r="H784" s="41"/>
      <c r="I784" s="216"/>
      <c r="J784" s="41"/>
      <c r="K784" s="41"/>
      <c r="L784" s="45"/>
      <c r="M784" s="217"/>
      <c r="N784" s="218"/>
      <c r="O784" s="85"/>
      <c r="P784" s="85"/>
      <c r="Q784" s="85"/>
      <c r="R784" s="85"/>
      <c r="S784" s="85"/>
      <c r="T784" s="86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T784" s="18" t="s">
        <v>145</v>
      </c>
      <c r="AU784" s="18" t="s">
        <v>143</v>
      </c>
    </row>
    <row r="785" s="2" customFormat="1">
      <c r="A785" s="39"/>
      <c r="B785" s="40"/>
      <c r="C785" s="41"/>
      <c r="D785" s="219" t="s">
        <v>147</v>
      </c>
      <c r="E785" s="41"/>
      <c r="F785" s="220" t="s">
        <v>1357</v>
      </c>
      <c r="G785" s="41"/>
      <c r="H785" s="41"/>
      <c r="I785" s="216"/>
      <c r="J785" s="41"/>
      <c r="K785" s="41"/>
      <c r="L785" s="45"/>
      <c r="M785" s="217"/>
      <c r="N785" s="218"/>
      <c r="O785" s="85"/>
      <c r="P785" s="85"/>
      <c r="Q785" s="85"/>
      <c r="R785" s="85"/>
      <c r="S785" s="85"/>
      <c r="T785" s="86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147</v>
      </c>
      <c r="AU785" s="18" t="s">
        <v>143</v>
      </c>
    </row>
    <row r="786" s="14" customFormat="1">
      <c r="A786" s="14"/>
      <c r="B786" s="232"/>
      <c r="C786" s="233"/>
      <c r="D786" s="214" t="s">
        <v>149</v>
      </c>
      <c r="E786" s="234" t="s">
        <v>19</v>
      </c>
      <c r="F786" s="235" t="s">
        <v>1358</v>
      </c>
      <c r="G786" s="233"/>
      <c r="H786" s="234" t="s">
        <v>19</v>
      </c>
      <c r="I786" s="236"/>
      <c r="J786" s="233"/>
      <c r="K786" s="233"/>
      <c r="L786" s="237"/>
      <c r="M786" s="238"/>
      <c r="N786" s="239"/>
      <c r="O786" s="239"/>
      <c r="P786" s="239"/>
      <c r="Q786" s="239"/>
      <c r="R786" s="239"/>
      <c r="S786" s="239"/>
      <c r="T786" s="240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1" t="s">
        <v>149</v>
      </c>
      <c r="AU786" s="241" t="s">
        <v>143</v>
      </c>
      <c r="AV786" s="14" t="s">
        <v>83</v>
      </c>
      <c r="AW786" s="14" t="s">
        <v>36</v>
      </c>
      <c r="AX786" s="14" t="s">
        <v>75</v>
      </c>
      <c r="AY786" s="241" t="s">
        <v>134</v>
      </c>
    </row>
    <row r="787" s="13" customFormat="1">
      <c r="A787" s="13"/>
      <c r="B787" s="221"/>
      <c r="C787" s="222"/>
      <c r="D787" s="214" t="s">
        <v>149</v>
      </c>
      <c r="E787" s="223" t="s">
        <v>19</v>
      </c>
      <c r="F787" s="224" t="s">
        <v>1046</v>
      </c>
      <c r="G787" s="222"/>
      <c r="H787" s="225">
        <v>58.549999999999997</v>
      </c>
      <c r="I787" s="226"/>
      <c r="J787" s="222"/>
      <c r="K787" s="222"/>
      <c r="L787" s="227"/>
      <c r="M787" s="228"/>
      <c r="N787" s="229"/>
      <c r="O787" s="229"/>
      <c r="P787" s="229"/>
      <c r="Q787" s="229"/>
      <c r="R787" s="229"/>
      <c r="S787" s="229"/>
      <c r="T787" s="230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1" t="s">
        <v>149</v>
      </c>
      <c r="AU787" s="231" t="s">
        <v>143</v>
      </c>
      <c r="AV787" s="13" t="s">
        <v>143</v>
      </c>
      <c r="AW787" s="13" t="s">
        <v>36</v>
      </c>
      <c r="AX787" s="13" t="s">
        <v>83</v>
      </c>
      <c r="AY787" s="231" t="s">
        <v>134</v>
      </c>
    </row>
    <row r="788" s="2" customFormat="1" ht="16.5" customHeight="1">
      <c r="A788" s="39"/>
      <c r="B788" s="40"/>
      <c r="C788" s="201" t="s">
        <v>1359</v>
      </c>
      <c r="D788" s="201" t="s">
        <v>137</v>
      </c>
      <c r="E788" s="202" t="s">
        <v>1360</v>
      </c>
      <c r="F788" s="203" t="s">
        <v>1361</v>
      </c>
      <c r="G788" s="204" t="s">
        <v>202</v>
      </c>
      <c r="H788" s="205">
        <v>102.05</v>
      </c>
      <c r="I788" s="206"/>
      <c r="J788" s="207">
        <f>ROUND(I788*H788,2)</f>
        <v>0</v>
      </c>
      <c r="K788" s="203" t="s">
        <v>141</v>
      </c>
      <c r="L788" s="45"/>
      <c r="M788" s="208" t="s">
        <v>19</v>
      </c>
      <c r="N788" s="209" t="s">
        <v>47</v>
      </c>
      <c r="O788" s="85"/>
      <c r="P788" s="210">
        <f>O788*H788</f>
        <v>0</v>
      </c>
      <c r="Q788" s="210">
        <v>3.0000000000000001E-05</v>
      </c>
      <c r="R788" s="210">
        <f>Q788*H788</f>
        <v>0.0030615</v>
      </c>
      <c r="S788" s="210">
        <v>0</v>
      </c>
      <c r="T788" s="211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12" t="s">
        <v>259</v>
      </c>
      <c r="AT788" s="212" t="s">
        <v>137</v>
      </c>
      <c r="AU788" s="212" t="s">
        <v>143</v>
      </c>
      <c r="AY788" s="18" t="s">
        <v>134</v>
      </c>
      <c r="BE788" s="213">
        <f>IF(N788="základní",J788,0)</f>
        <v>0</v>
      </c>
      <c r="BF788" s="213">
        <f>IF(N788="snížená",J788,0)</f>
        <v>0</v>
      </c>
      <c r="BG788" s="213">
        <f>IF(N788="zákl. přenesená",J788,0)</f>
        <v>0</v>
      </c>
      <c r="BH788" s="213">
        <f>IF(N788="sníž. přenesená",J788,0)</f>
        <v>0</v>
      </c>
      <c r="BI788" s="213">
        <f>IF(N788="nulová",J788,0)</f>
        <v>0</v>
      </c>
      <c r="BJ788" s="18" t="s">
        <v>143</v>
      </c>
      <c r="BK788" s="213">
        <f>ROUND(I788*H788,2)</f>
        <v>0</v>
      </c>
      <c r="BL788" s="18" t="s">
        <v>259</v>
      </c>
      <c r="BM788" s="212" t="s">
        <v>1362</v>
      </c>
    </row>
    <row r="789" s="2" customFormat="1">
      <c r="A789" s="39"/>
      <c r="B789" s="40"/>
      <c r="C789" s="41"/>
      <c r="D789" s="214" t="s">
        <v>145</v>
      </c>
      <c r="E789" s="41"/>
      <c r="F789" s="215" t="s">
        <v>1363</v>
      </c>
      <c r="G789" s="41"/>
      <c r="H789" s="41"/>
      <c r="I789" s="216"/>
      <c r="J789" s="41"/>
      <c r="K789" s="41"/>
      <c r="L789" s="45"/>
      <c r="M789" s="217"/>
      <c r="N789" s="218"/>
      <c r="O789" s="85"/>
      <c r="P789" s="85"/>
      <c r="Q789" s="85"/>
      <c r="R789" s="85"/>
      <c r="S789" s="85"/>
      <c r="T789" s="86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145</v>
      </c>
      <c r="AU789" s="18" t="s">
        <v>143</v>
      </c>
    </row>
    <row r="790" s="2" customFormat="1">
      <c r="A790" s="39"/>
      <c r="B790" s="40"/>
      <c r="C790" s="41"/>
      <c r="D790" s="219" t="s">
        <v>147</v>
      </c>
      <c r="E790" s="41"/>
      <c r="F790" s="220" t="s">
        <v>1364</v>
      </c>
      <c r="G790" s="41"/>
      <c r="H790" s="41"/>
      <c r="I790" s="216"/>
      <c r="J790" s="41"/>
      <c r="K790" s="41"/>
      <c r="L790" s="45"/>
      <c r="M790" s="217"/>
      <c r="N790" s="218"/>
      <c r="O790" s="85"/>
      <c r="P790" s="85"/>
      <c r="Q790" s="85"/>
      <c r="R790" s="85"/>
      <c r="S790" s="85"/>
      <c r="T790" s="86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T790" s="18" t="s">
        <v>147</v>
      </c>
      <c r="AU790" s="18" t="s">
        <v>143</v>
      </c>
    </row>
    <row r="791" s="14" customFormat="1">
      <c r="A791" s="14"/>
      <c r="B791" s="232"/>
      <c r="C791" s="233"/>
      <c r="D791" s="214" t="s">
        <v>149</v>
      </c>
      <c r="E791" s="234" t="s">
        <v>19</v>
      </c>
      <c r="F791" s="235" t="s">
        <v>1365</v>
      </c>
      <c r="G791" s="233"/>
      <c r="H791" s="234" t="s">
        <v>19</v>
      </c>
      <c r="I791" s="236"/>
      <c r="J791" s="233"/>
      <c r="K791" s="233"/>
      <c r="L791" s="237"/>
      <c r="M791" s="238"/>
      <c r="N791" s="239"/>
      <c r="O791" s="239"/>
      <c r="P791" s="239"/>
      <c r="Q791" s="239"/>
      <c r="R791" s="239"/>
      <c r="S791" s="239"/>
      <c r="T791" s="240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41" t="s">
        <v>149</v>
      </c>
      <c r="AU791" s="241" t="s">
        <v>143</v>
      </c>
      <c r="AV791" s="14" t="s">
        <v>83</v>
      </c>
      <c r="AW791" s="14" t="s">
        <v>36</v>
      </c>
      <c r="AX791" s="14" t="s">
        <v>75</v>
      </c>
      <c r="AY791" s="241" t="s">
        <v>134</v>
      </c>
    </row>
    <row r="792" s="13" customFormat="1">
      <c r="A792" s="13"/>
      <c r="B792" s="221"/>
      <c r="C792" s="222"/>
      <c r="D792" s="214" t="s">
        <v>149</v>
      </c>
      <c r="E792" s="223" t="s">
        <v>19</v>
      </c>
      <c r="F792" s="224" t="s">
        <v>1366</v>
      </c>
      <c r="G792" s="222"/>
      <c r="H792" s="225">
        <v>52.5</v>
      </c>
      <c r="I792" s="226"/>
      <c r="J792" s="222"/>
      <c r="K792" s="222"/>
      <c r="L792" s="227"/>
      <c r="M792" s="228"/>
      <c r="N792" s="229"/>
      <c r="O792" s="229"/>
      <c r="P792" s="229"/>
      <c r="Q792" s="229"/>
      <c r="R792" s="229"/>
      <c r="S792" s="229"/>
      <c r="T792" s="230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1" t="s">
        <v>149</v>
      </c>
      <c r="AU792" s="231" t="s">
        <v>143</v>
      </c>
      <c r="AV792" s="13" t="s">
        <v>143</v>
      </c>
      <c r="AW792" s="13" t="s">
        <v>36</v>
      </c>
      <c r="AX792" s="13" t="s">
        <v>75</v>
      </c>
      <c r="AY792" s="231" t="s">
        <v>134</v>
      </c>
    </row>
    <row r="793" s="14" customFormat="1">
      <c r="A793" s="14"/>
      <c r="B793" s="232"/>
      <c r="C793" s="233"/>
      <c r="D793" s="214" t="s">
        <v>149</v>
      </c>
      <c r="E793" s="234" t="s">
        <v>19</v>
      </c>
      <c r="F793" s="235" t="s">
        <v>1367</v>
      </c>
      <c r="G793" s="233"/>
      <c r="H793" s="234" t="s">
        <v>19</v>
      </c>
      <c r="I793" s="236"/>
      <c r="J793" s="233"/>
      <c r="K793" s="233"/>
      <c r="L793" s="237"/>
      <c r="M793" s="238"/>
      <c r="N793" s="239"/>
      <c r="O793" s="239"/>
      <c r="P793" s="239"/>
      <c r="Q793" s="239"/>
      <c r="R793" s="239"/>
      <c r="S793" s="239"/>
      <c r="T793" s="240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1" t="s">
        <v>149</v>
      </c>
      <c r="AU793" s="241" t="s">
        <v>143</v>
      </c>
      <c r="AV793" s="14" t="s">
        <v>83</v>
      </c>
      <c r="AW793" s="14" t="s">
        <v>36</v>
      </c>
      <c r="AX793" s="14" t="s">
        <v>75</v>
      </c>
      <c r="AY793" s="241" t="s">
        <v>134</v>
      </c>
    </row>
    <row r="794" s="13" customFormat="1">
      <c r="A794" s="13"/>
      <c r="B794" s="221"/>
      <c r="C794" s="222"/>
      <c r="D794" s="214" t="s">
        <v>149</v>
      </c>
      <c r="E794" s="223" t="s">
        <v>19</v>
      </c>
      <c r="F794" s="224" t="s">
        <v>1368</v>
      </c>
      <c r="G794" s="222"/>
      <c r="H794" s="225">
        <v>49.549999999999997</v>
      </c>
      <c r="I794" s="226"/>
      <c r="J794" s="222"/>
      <c r="K794" s="222"/>
      <c r="L794" s="227"/>
      <c r="M794" s="228"/>
      <c r="N794" s="229"/>
      <c r="O794" s="229"/>
      <c r="P794" s="229"/>
      <c r="Q794" s="229"/>
      <c r="R794" s="229"/>
      <c r="S794" s="229"/>
      <c r="T794" s="230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1" t="s">
        <v>149</v>
      </c>
      <c r="AU794" s="231" t="s">
        <v>143</v>
      </c>
      <c r="AV794" s="13" t="s">
        <v>143</v>
      </c>
      <c r="AW794" s="13" t="s">
        <v>36</v>
      </c>
      <c r="AX794" s="13" t="s">
        <v>75</v>
      </c>
      <c r="AY794" s="231" t="s">
        <v>134</v>
      </c>
    </row>
    <row r="795" s="15" customFormat="1">
      <c r="A795" s="15"/>
      <c r="B795" s="242"/>
      <c r="C795" s="243"/>
      <c r="D795" s="214" t="s">
        <v>149</v>
      </c>
      <c r="E795" s="244" t="s">
        <v>19</v>
      </c>
      <c r="F795" s="245" t="s">
        <v>172</v>
      </c>
      <c r="G795" s="243"/>
      <c r="H795" s="246">
        <v>102.05</v>
      </c>
      <c r="I795" s="247"/>
      <c r="J795" s="243"/>
      <c r="K795" s="243"/>
      <c r="L795" s="248"/>
      <c r="M795" s="249"/>
      <c r="N795" s="250"/>
      <c r="O795" s="250"/>
      <c r="P795" s="250"/>
      <c r="Q795" s="250"/>
      <c r="R795" s="250"/>
      <c r="S795" s="250"/>
      <c r="T795" s="251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52" t="s">
        <v>149</v>
      </c>
      <c r="AU795" s="252" t="s">
        <v>143</v>
      </c>
      <c r="AV795" s="15" t="s">
        <v>142</v>
      </c>
      <c r="AW795" s="15" t="s">
        <v>36</v>
      </c>
      <c r="AX795" s="15" t="s">
        <v>83</v>
      </c>
      <c r="AY795" s="252" t="s">
        <v>134</v>
      </c>
    </row>
    <row r="796" s="2" customFormat="1" ht="16.5" customHeight="1">
      <c r="A796" s="39"/>
      <c r="B796" s="40"/>
      <c r="C796" s="201" t="s">
        <v>1369</v>
      </c>
      <c r="D796" s="201" t="s">
        <v>137</v>
      </c>
      <c r="E796" s="202" t="s">
        <v>1370</v>
      </c>
      <c r="F796" s="203" t="s">
        <v>1371</v>
      </c>
      <c r="G796" s="204" t="s">
        <v>140</v>
      </c>
      <c r="H796" s="205">
        <v>35</v>
      </c>
      <c r="I796" s="206"/>
      <c r="J796" s="207">
        <f>ROUND(I796*H796,2)</f>
        <v>0</v>
      </c>
      <c r="K796" s="203" t="s">
        <v>141</v>
      </c>
      <c r="L796" s="45"/>
      <c r="M796" s="208" t="s">
        <v>19</v>
      </c>
      <c r="N796" s="209" t="s">
        <v>47</v>
      </c>
      <c r="O796" s="85"/>
      <c r="P796" s="210">
        <f>O796*H796</f>
        <v>0</v>
      </c>
      <c r="Q796" s="210">
        <v>0</v>
      </c>
      <c r="R796" s="210">
        <f>Q796*H796</f>
        <v>0</v>
      </c>
      <c r="S796" s="210">
        <v>0</v>
      </c>
      <c r="T796" s="211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12" t="s">
        <v>259</v>
      </c>
      <c r="AT796" s="212" t="s">
        <v>137</v>
      </c>
      <c r="AU796" s="212" t="s">
        <v>143</v>
      </c>
      <c r="AY796" s="18" t="s">
        <v>134</v>
      </c>
      <c r="BE796" s="213">
        <f>IF(N796="základní",J796,0)</f>
        <v>0</v>
      </c>
      <c r="BF796" s="213">
        <f>IF(N796="snížená",J796,0)</f>
        <v>0</v>
      </c>
      <c r="BG796" s="213">
        <f>IF(N796="zákl. přenesená",J796,0)</f>
        <v>0</v>
      </c>
      <c r="BH796" s="213">
        <f>IF(N796="sníž. přenesená",J796,0)</f>
        <v>0</v>
      </c>
      <c r="BI796" s="213">
        <f>IF(N796="nulová",J796,0)</f>
        <v>0</v>
      </c>
      <c r="BJ796" s="18" t="s">
        <v>143</v>
      </c>
      <c r="BK796" s="213">
        <f>ROUND(I796*H796,2)</f>
        <v>0</v>
      </c>
      <c r="BL796" s="18" t="s">
        <v>259</v>
      </c>
      <c r="BM796" s="212" t="s">
        <v>1372</v>
      </c>
    </row>
    <row r="797" s="2" customFormat="1">
      <c r="A797" s="39"/>
      <c r="B797" s="40"/>
      <c r="C797" s="41"/>
      <c r="D797" s="214" t="s">
        <v>145</v>
      </c>
      <c r="E797" s="41"/>
      <c r="F797" s="215" t="s">
        <v>1373</v>
      </c>
      <c r="G797" s="41"/>
      <c r="H797" s="41"/>
      <c r="I797" s="216"/>
      <c r="J797" s="41"/>
      <c r="K797" s="41"/>
      <c r="L797" s="45"/>
      <c r="M797" s="217"/>
      <c r="N797" s="218"/>
      <c r="O797" s="85"/>
      <c r="P797" s="85"/>
      <c r="Q797" s="85"/>
      <c r="R797" s="85"/>
      <c r="S797" s="85"/>
      <c r="T797" s="86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145</v>
      </c>
      <c r="AU797" s="18" t="s">
        <v>143</v>
      </c>
    </row>
    <row r="798" s="2" customFormat="1">
      <c r="A798" s="39"/>
      <c r="B798" s="40"/>
      <c r="C798" s="41"/>
      <c r="D798" s="219" t="s">
        <v>147</v>
      </c>
      <c r="E798" s="41"/>
      <c r="F798" s="220" t="s">
        <v>1374</v>
      </c>
      <c r="G798" s="41"/>
      <c r="H798" s="41"/>
      <c r="I798" s="216"/>
      <c r="J798" s="41"/>
      <c r="K798" s="41"/>
      <c r="L798" s="45"/>
      <c r="M798" s="217"/>
      <c r="N798" s="218"/>
      <c r="O798" s="85"/>
      <c r="P798" s="85"/>
      <c r="Q798" s="85"/>
      <c r="R798" s="85"/>
      <c r="S798" s="85"/>
      <c r="T798" s="86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147</v>
      </c>
      <c r="AU798" s="18" t="s">
        <v>143</v>
      </c>
    </row>
    <row r="799" s="13" customFormat="1">
      <c r="A799" s="13"/>
      <c r="B799" s="221"/>
      <c r="C799" s="222"/>
      <c r="D799" s="214" t="s">
        <v>149</v>
      </c>
      <c r="E799" s="223" t="s">
        <v>19</v>
      </c>
      <c r="F799" s="224" t="s">
        <v>1375</v>
      </c>
      <c r="G799" s="222"/>
      <c r="H799" s="225">
        <v>35</v>
      </c>
      <c r="I799" s="226"/>
      <c r="J799" s="222"/>
      <c r="K799" s="222"/>
      <c r="L799" s="227"/>
      <c r="M799" s="228"/>
      <c r="N799" s="229"/>
      <c r="O799" s="229"/>
      <c r="P799" s="229"/>
      <c r="Q799" s="229"/>
      <c r="R799" s="229"/>
      <c r="S799" s="229"/>
      <c r="T799" s="230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1" t="s">
        <v>149</v>
      </c>
      <c r="AU799" s="231" t="s">
        <v>143</v>
      </c>
      <c r="AV799" s="13" t="s">
        <v>143</v>
      </c>
      <c r="AW799" s="13" t="s">
        <v>36</v>
      </c>
      <c r="AX799" s="13" t="s">
        <v>83</v>
      </c>
      <c r="AY799" s="231" t="s">
        <v>134</v>
      </c>
    </row>
    <row r="800" s="2" customFormat="1" ht="16.5" customHeight="1">
      <c r="A800" s="39"/>
      <c r="B800" s="40"/>
      <c r="C800" s="201" t="s">
        <v>1376</v>
      </c>
      <c r="D800" s="201" t="s">
        <v>137</v>
      </c>
      <c r="E800" s="202" t="s">
        <v>1377</v>
      </c>
      <c r="F800" s="203" t="s">
        <v>1378</v>
      </c>
      <c r="G800" s="204" t="s">
        <v>140</v>
      </c>
      <c r="H800" s="205">
        <v>5</v>
      </c>
      <c r="I800" s="206"/>
      <c r="J800" s="207">
        <f>ROUND(I800*H800,2)</f>
        <v>0</v>
      </c>
      <c r="K800" s="203" t="s">
        <v>141</v>
      </c>
      <c r="L800" s="45"/>
      <c r="M800" s="208" t="s">
        <v>19</v>
      </c>
      <c r="N800" s="209" t="s">
        <v>47</v>
      </c>
      <c r="O800" s="85"/>
      <c r="P800" s="210">
        <f>O800*H800</f>
        <v>0</v>
      </c>
      <c r="Q800" s="210">
        <v>0</v>
      </c>
      <c r="R800" s="210">
        <f>Q800*H800</f>
        <v>0</v>
      </c>
      <c r="S800" s="210">
        <v>0</v>
      </c>
      <c r="T800" s="211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12" t="s">
        <v>259</v>
      </c>
      <c r="AT800" s="212" t="s">
        <v>137</v>
      </c>
      <c r="AU800" s="212" t="s">
        <v>143</v>
      </c>
      <c r="AY800" s="18" t="s">
        <v>134</v>
      </c>
      <c r="BE800" s="213">
        <f>IF(N800="základní",J800,0)</f>
        <v>0</v>
      </c>
      <c r="BF800" s="213">
        <f>IF(N800="snížená",J800,0)</f>
        <v>0</v>
      </c>
      <c r="BG800" s="213">
        <f>IF(N800="zákl. přenesená",J800,0)</f>
        <v>0</v>
      </c>
      <c r="BH800" s="213">
        <f>IF(N800="sníž. přenesená",J800,0)</f>
        <v>0</v>
      </c>
      <c r="BI800" s="213">
        <f>IF(N800="nulová",J800,0)</f>
        <v>0</v>
      </c>
      <c r="BJ800" s="18" t="s">
        <v>143</v>
      </c>
      <c r="BK800" s="213">
        <f>ROUND(I800*H800,2)</f>
        <v>0</v>
      </c>
      <c r="BL800" s="18" t="s">
        <v>259</v>
      </c>
      <c r="BM800" s="212" t="s">
        <v>1379</v>
      </c>
    </row>
    <row r="801" s="2" customFormat="1">
      <c r="A801" s="39"/>
      <c r="B801" s="40"/>
      <c r="C801" s="41"/>
      <c r="D801" s="214" t="s">
        <v>145</v>
      </c>
      <c r="E801" s="41"/>
      <c r="F801" s="215" t="s">
        <v>1380</v>
      </c>
      <c r="G801" s="41"/>
      <c r="H801" s="41"/>
      <c r="I801" s="216"/>
      <c r="J801" s="41"/>
      <c r="K801" s="41"/>
      <c r="L801" s="45"/>
      <c r="M801" s="217"/>
      <c r="N801" s="218"/>
      <c r="O801" s="85"/>
      <c r="P801" s="85"/>
      <c r="Q801" s="85"/>
      <c r="R801" s="85"/>
      <c r="S801" s="85"/>
      <c r="T801" s="86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145</v>
      </c>
      <c r="AU801" s="18" t="s">
        <v>143</v>
      </c>
    </row>
    <row r="802" s="2" customFormat="1">
      <c r="A802" s="39"/>
      <c r="B802" s="40"/>
      <c r="C802" s="41"/>
      <c r="D802" s="219" t="s">
        <v>147</v>
      </c>
      <c r="E802" s="41"/>
      <c r="F802" s="220" t="s">
        <v>1381</v>
      </c>
      <c r="G802" s="41"/>
      <c r="H802" s="41"/>
      <c r="I802" s="216"/>
      <c r="J802" s="41"/>
      <c r="K802" s="41"/>
      <c r="L802" s="45"/>
      <c r="M802" s="217"/>
      <c r="N802" s="218"/>
      <c r="O802" s="85"/>
      <c r="P802" s="85"/>
      <c r="Q802" s="85"/>
      <c r="R802" s="85"/>
      <c r="S802" s="85"/>
      <c r="T802" s="86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147</v>
      </c>
      <c r="AU802" s="18" t="s">
        <v>143</v>
      </c>
    </row>
    <row r="803" s="13" customFormat="1">
      <c r="A803" s="13"/>
      <c r="B803" s="221"/>
      <c r="C803" s="222"/>
      <c r="D803" s="214" t="s">
        <v>149</v>
      </c>
      <c r="E803" s="223" t="s">
        <v>19</v>
      </c>
      <c r="F803" s="224" t="s">
        <v>150</v>
      </c>
      <c r="G803" s="222"/>
      <c r="H803" s="225">
        <v>5</v>
      </c>
      <c r="I803" s="226"/>
      <c r="J803" s="222"/>
      <c r="K803" s="222"/>
      <c r="L803" s="227"/>
      <c r="M803" s="228"/>
      <c r="N803" s="229"/>
      <c r="O803" s="229"/>
      <c r="P803" s="229"/>
      <c r="Q803" s="229"/>
      <c r="R803" s="229"/>
      <c r="S803" s="229"/>
      <c r="T803" s="230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1" t="s">
        <v>149</v>
      </c>
      <c r="AU803" s="231" t="s">
        <v>143</v>
      </c>
      <c r="AV803" s="13" t="s">
        <v>143</v>
      </c>
      <c r="AW803" s="13" t="s">
        <v>36</v>
      </c>
      <c r="AX803" s="13" t="s">
        <v>83</v>
      </c>
      <c r="AY803" s="231" t="s">
        <v>134</v>
      </c>
    </row>
    <row r="804" s="2" customFormat="1" ht="16.5" customHeight="1">
      <c r="A804" s="39"/>
      <c r="B804" s="40"/>
      <c r="C804" s="201" t="s">
        <v>1382</v>
      </c>
      <c r="D804" s="201" t="s">
        <v>137</v>
      </c>
      <c r="E804" s="202" t="s">
        <v>1383</v>
      </c>
      <c r="F804" s="203" t="s">
        <v>1384</v>
      </c>
      <c r="G804" s="204" t="s">
        <v>297</v>
      </c>
      <c r="H804" s="205">
        <v>2.2069999999999999</v>
      </c>
      <c r="I804" s="206"/>
      <c r="J804" s="207">
        <f>ROUND(I804*H804,2)</f>
        <v>0</v>
      </c>
      <c r="K804" s="203" t="s">
        <v>141</v>
      </c>
      <c r="L804" s="45"/>
      <c r="M804" s="208" t="s">
        <v>19</v>
      </c>
      <c r="N804" s="209" t="s">
        <v>47</v>
      </c>
      <c r="O804" s="85"/>
      <c r="P804" s="210">
        <f>O804*H804</f>
        <v>0</v>
      </c>
      <c r="Q804" s="210">
        <v>0</v>
      </c>
      <c r="R804" s="210">
        <f>Q804*H804</f>
        <v>0</v>
      </c>
      <c r="S804" s="210">
        <v>0</v>
      </c>
      <c r="T804" s="211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12" t="s">
        <v>259</v>
      </c>
      <c r="AT804" s="212" t="s">
        <v>137</v>
      </c>
      <c r="AU804" s="212" t="s">
        <v>143</v>
      </c>
      <c r="AY804" s="18" t="s">
        <v>134</v>
      </c>
      <c r="BE804" s="213">
        <f>IF(N804="základní",J804,0)</f>
        <v>0</v>
      </c>
      <c r="BF804" s="213">
        <f>IF(N804="snížená",J804,0)</f>
        <v>0</v>
      </c>
      <c r="BG804" s="213">
        <f>IF(N804="zákl. přenesená",J804,0)</f>
        <v>0</v>
      </c>
      <c r="BH804" s="213">
        <f>IF(N804="sníž. přenesená",J804,0)</f>
        <v>0</v>
      </c>
      <c r="BI804" s="213">
        <f>IF(N804="nulová",J804,0)</f>
        <v>0</v>
      </c>
      <c r="BJ804" s="18" t="s">
        <v>143</v>
      </c>
      <c r="BK804" s="213">
        <f>ROUND(I804*H804,2)</f>
        <v>0</v>
      </c>
      <c r="BL804" s="18" t="s">
        <v>259</v>
      </c>
      <c r="BM804" s="212" t="s">
        <v>1385</v>
      </c>
    </row>
    <row r="805" s="2" customFormat="1">
      <c r="A805" s="39"/>
      <c r="B805" s="40"/>
      <c r="C805" s="41"/>
      <c r="D805" s="214" t="s">
        <v>145</v>
      </c>
      <c r="E805" s="41"/>
      <c r="F805" s="215" t="s">
        <v>1386</v>
      </c>
      <c r="G805" s="41"/>
      <c r="H805" s="41"/>
      <c r="I805" s="216"/>
      <c r="J805" s="41"/>
      <c r="K805" s="41"/>
      <c r="L805" s="45"/>
      <c r="M805" s="217"/>
      <c r="N805" s="218"/>
      <c r="O805" s="85"/>
      <c r="P805" s="85"/>
      <c r="Q805" s="85"/>
      <c r="R805" s="85"/>
      <c r="S805" s="85"/>
      <c r="T805" s="86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145</v>
      </c>
      <c r="AU805" s="18" t="s">
        <v>143</v>
      </c>
    </row>
    <row r="806" s="2" customFormat="1">
      <c r="A806" s="39"/>
      <c r="B806" s="40"/>
      <c r="C806" s="41"/>
      <c r="D806" s="219" t="s">
        <v>147</v>
      </c>
      <c r="E806" s="41"/>
      <c r="F806" s="220" t="s">
        <v>1387</v>
      </c>
      <c r="G806" s="41"/>
      <c r="H806" s="41"/>
      <c r="I806" s="216"/>
      <c r="J806" s="41"/>
      <c r="K806" s="41"/>
      <c r="L806" s="45"/>
      <c r="M806" s="217"/>
      <c r="N806" s="218"/>
      <c r="O806" s="85"/>
      <c r="P806" s="85"/>
      <c r="Q806" s="85"/>
      <c r="R806" s="85"/>
      <c r="S806" s="85"/>
      <c r="T806" s="86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T806" s="18" t="s">
        <v>147</v>
      </c>
      <c r="AU806" s="18" t="s">
        <v>143</v>
      </c>
    </row>
    <row r="807" s="12" customFormat="1" ht="22.8" customHeight="1">
      <c r="A807" s="12"/>
      <c r="B807" s="185"/>
      <c r="C807" s="186"/>
      <c r="D807" s="187" t="s">
        <v>74</v>
      </c>
      <c r="E807" s="199" t="s">
        <v>1388</v>
      </c>
      <c r="F807" s="199" t="s">
        <v>1389</v>
      </c>
      <c r="G807" s="186"/>
      <c r="H807" s="186"/>
      <c r="I807" s="189"/>
      <c r="J807" s="200">
        <f>BK807</f>
        <v>0</v>
      </c>
      <c r="K807" s="186"/>
      <c r="L807" s="191"/>
      <c r="M807" s="192"/>
      <c r="N807" s="193"/>
      <c r="O807" s="193"/>
      <c r="P807" s="194">
        <f>SUM(P808:P812)</f>
        <v>0</v>
      </c>
      <c r="Q807" s="193"/>
      <c r="R807" s="194">
        <f>SUM(R808:R812)</f>
        <v>0.0027000000000000001</v>
      </c>
      <c r="S807" s="193"/>
      <c r="T807" s="195">
        <f>SUM(T808:T812)</f>
        <v>0</v>
      </c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R807" s="196" t="s">
        <v>143</v>
      </c>
      <c r="AT807" s="197" t="s">
        <v>74</v>
      </c>
      <c r="AU807" s="197" t="s">
        <v>83</v>
      </c>
      <c r="AY807" s="196" t="s">
        <v>134</v>
      </c>
      <c r="BK807" s="198">
        <f>SUM(BK808:BK812)</f>
        <v>0</v>
      </c>
    </row>
    <row r="808" s="2" customFormat="1" ht="16.5" customHeight="1">
      <c r="A808" s="39"/>
      <c r="B808" s="40"/>
      <c r="C808" s="201" t="s">
        <v>1390</v>
      </c>
      <c r="D808" s="201" t="s">
        <v>137</v>
      </c>
      <c r="E808" s="202" t="s">
        <v>1391</v>
      </c>
      <c r="F808" s="203" t="s">
        <v>1392</v>
      </c>
      <c r="G808" s="204" t="s">
        <v>164</v>
      </c>
      <c r="H808" s="205">
        <v>20</v>
      </c>
      <c r="I808" s="206"/>
      <c r="J808" s="207">
        <f>ROUND(I808*H808,2)</f>
        <v>0</v>
      </c>
      <c r="K808" s="203" t="s">
        <v>141</v>
      </c>
      <c r="L808" s="45"/>
      <c r="M808" s="208" t="s">
        <v>19</v>
      </c>
      <c r="N808" s="209" t="s">
        <v>47</v>
      </c>
      <c r="O808" s="85"/>
      <c r="P808" s="210">
        <f>O808*H808</f>
        <v>0</v>
      </c>
      <c r="Q808" s="210">
        <v>0.000135</v>
      </c>
      <c r="R808" s="210">
        <f>Q808*H808</f>
        <v>0.0027000000000000001</v>
      </c>
      <c r="S808" s="210">
        <v>0</v>
      </c>
      <c r="T808" s="211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12" t="s">
        <v>259</v>
      </c>
      <c r="AT808" s="212" t="s">
        <v>137</v>
      </c>
      <c r="AU808" s="212" t="s">
        <v>143</v>
      </c>
      <c r="AY808" s="18" t="s">
        <v>134</v>
      </c>
      <c r="BE808" s="213">
        <f>IF(N808="základní",J808,0)</f>
        <v>0</v>
      </c>
      <c r="BF808" s="213">
        <f>IF(N808="snížená",J808,0)</f>
        <v>0</v>
      </c>
      <c r="BG808" s="213">
        <f>IF(N808="zákl. přenesená",J808,0)</f>
        <v>0</v>
      </c>
      <c r="BH808" s="213">
        <f>IF(N808="sníž. přenesená",J808,0)</f>
        <v>0</v>
      </c>
      <c r="BI808" s="213">
        <f>IF(N808="nulová",J808,0)</f>
        <v>0</v>
      </c>
      <c r="BJ808" s="18" t="s">
        <v>143</v>
      </c>
      <c r="BK808" s="213">
        <f>ROUND(I808*H808,2)</f>
        <v>0</v>
      </c>
      <c r="BL808" s="18" t="s">
        <v>259</v>
      </c>
      <c r="BM808" s="212" t="s">
        <v>1393</v>
      </c>
    </row>
    <row r="809" s="2" customFormat="1">
      <c r="A809" s="39"/>
      <c r="B809" s="40"/>
      <c r="C809" s="41"/>
      <c r="D809" s="214" t="s">
        <v>145</v>
      </c>
      <c r="E809" s="41"/>
      <c r="F809" s="215" t="s">
        <v>1394</v>
      </c>
      <c r="G809" s="41"/>
      <c r="H809" s="41"/>
      <c r="I809" s="216"/>
      <c r="J809" s="41"/>
      <c r="K809" s="41"/>
      <c r="L809" s="45"/>
      <c r="M809" s="217"/>
      <c r="N809" s="218"/>
      <c r="O809" s="85"/>
      <c r="P809" s="85"/>
      <c r="Q809" s="85"/>
      <c r="R809" s="85"/>
      <c r="S809" s="85"/>
      <c r="T809" s="86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145</v>
      </c>
      <c r="AU809" s="18" t="s">
        <v>143</v>
      </c>
    </row>
    <row r="810" s="2" customFormat="1">
      <c r="A810" s="39"/>
      <c r="B810" s="40"/>
      <c r="C810" s="41"/>
      <c r="D810" s="219" t="s">
        <v>147</v>
      </c>
      <c r="E810" s="41"/>
      <c r="F810" s="220" t="s">
        <v>1395</v>
      </c>
      <c r="G810" s="41"/>
      <c r="H810" s="41"/>
      <c r="I810" s="216"/>
      <c r="J810" s="41"/>
      <c r="K810" s="41"/>
      <c r="L810" s="45"/>
      <c r="M810" s="217"/>
      <c r="N810" s="218"/>
      <c r="O810" s="85"/>
      <c r="P810" s="85"/>
      <c r="Q810" s="85"/>
      <c r="R810" s="85"/>
      <c r="S810" s="85"/>
      <c r="T810" s="86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147</v>
      </c>
      <c r="AU810" s="18" t="s">
        <v>143</v>
      </c>
    </row>
    <row r="811" s="14" customFormat="1">
      <c r="A811" s="14"/>
      <c r="B811" s="232"/>
      <c r="C811" s="233"/>
      <c r="D811" s="214" t="s">
        <v>149</v>
      </c>
      <c r="E811" s="234" t="s">
        <v>19</v>
      </c>
      <c r="F811" s="235" t="s">
        <v>1396</v>
      </c>
      <c r="G811" s="233"/>
      <c r="H811" s="234" t="s">
        <v>19</v>
      </c>
      <c r="I811" s="236"/>
      <c r="J811" s="233"/>
      <c r="K811" s="233"/>
      <c r="L811" s="237"/>
      <c r="M811" s="238"/>
      <c r="N811" s="239"/>
      <c r="O811" s="239"/>
      <c r="P811" s="239"/>
      <c r="Q811" s="239"/>
      <c r="R811" s="239"/>
      <c r="S811" s="239"/>
      <c r="T811" s="240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41" t="s">
        <v>149</v>
      </c>
      <c r="AU811" s="241" t="s">
        <v>143</v>
      </c>
      <c r="AV811" s="14" t="s">
        <v>83</v>
      </c>
      <c r="AW811" s="14" t="s">
        <v>36</v>
      </c>
      <c r="AX811" s="14" t="s">
        <v>75</v>
      </c>
      <c r="AY811" s="241" t="s">
        <v>134</v>
      </c>
    </row>
    <row r="812" s="13" customFormat="1">
      <c r="A812" s="13"/>
      <c r="B812" s="221"/>
      <c r="C812" s="222"/>
      <c r="D812" s="214" t="s">
        <v>149</v>
      </c>
      <c r="E812" s="223" t="s">
        <v>19</v>
      </c>
      <c r="F812" s="224" t="s">
        <v>1397</v>
      </c>
      <c r="G812" s="222"/>
      <c r="H812" s="225">
        <v>20</v>
      </c>
      <c r="I812" s="226"/>
      <c r="J812" s="222"/>
      <c r="K812" s="222"/>
      <c r="L812" s="227"/>
      <c r="M812" s="228"/>
      <c r="N812" s="229"/>
      <c r="O812" s="229"/>
      <c r="P812" s="229"/>
      <c r="Q812" s="229"/>
      <c r="R812" s="229"/>
      <c r="S812" s="229"/>
      <c r="T812" s="230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1" t="s">
        <v>149</v>
      </c>
      <c r="AU812" s="231" t="s">
        <v>143</v>
      </c>
      <c r="AV812" s="13" t="s">
        <v>143</v>
      </c>
      <c r="AW812" s="13" t="s">
        <v>36</v>
      </c>
      <c r="AX812" s="13" t="s">
        <v>83</v>
      </c>
      <c r="AY812" s="231" t="s">
        <v>134</v>
      </c>
    </row>
    <row r="813" s="12" customFormat="1" ht="22.8" customHeight="1">
      <c r="A813" s="12"/>
      <c r="B813" s="185"/>
      <c r="C813" s="186"/>
      <c r="D813" s="187" t="s">
        <v>74</v>
      </c>
      <c r="E813" s="199" t="s">
        <v>1398</v>
      </c>
      <c r="F813" s="199" t="s">
        <v>1399</v>
      </c>
      <c r="G813" s="186"/>
      <c r="H813" s="186"/>
      <c r="I813" s="189"/>
      <c r="J813" s="200">
        <f>BK813</f>
        <v>0</v>
      </c>
      <c r="K813" s="186"/>
      <c r="L813" s="191"/>
      <c r="M813" s="192"/>
      <c r="N813" s="193"/>
      <c r="O813" s="193"/>
      <c r="P813" s="194">
        <f>SUM(P814:P846)</f>
        <v>0</v>
      </c>
      <c r="Q813" s="193"/>
      <c r="R813" s="194">
        <f>SUM(R814:R846)</f>
        <v>0.78882911200000005</v>
      </c>
      <c r="S813" s="193"/>
      <c r="T813" s="195">
        <f>SUM(T814:T846)</f>
        <v>0.084443999999999991</v>
      </c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R813" s="196" t="s">
        <v>143</v>
      </c>
      <c r="AT813" s="197" t="s">
        <v>74</v>
      </c>
      <c r="AU813" s="197" t="s">
        <v>83</v>
      </c>
      <c r="AY813" s="196" t="s">
        <v>134</v>
      </c>
      <c r="BK813" s="198">
        <f>SUM(BK814:BK846)</f>
        <v>0</v>
      </c>
    </row>
    <row r="814" s="2" customFormat="1" ht="16.5" customHeight="1">
      <c r="A814" s="39"/>
      <c r="B814" s="40"/>
      <c r="C814" s="201" t="s">
        <v>1400</v>
      </c>
      <c r="D814" s="201" t="s">
        <v>137</v>
      </c>
      <c r="E814" s="202" t="s">
        <v>1401</v>
      </c>
      <c r="F814" s="203" t="s">
        <v>1402</v>
      </c>
      <c r="G814" s="204" t="s">
        <v>164</v>
      </c>
      <c r="H814" s="205">
        <v>272.39999999999998</v>
      </c>
      <c r="I814" s="206"/>
      <c r="J814" s="207">
        <f>ROUND(I814*H814,2)</f>
        <v>0</v>
      </c>
      <c r="K814" s="203" t="s">
        <v>141</v>
      </c>
      <c r="L814" s="45"/>
      <c r="M814" s="208" t="s">
        <v>19</v>
      </c>
      <c r="N814" s="209" t="s">
        <v>47</v>
      </c>
      <c r="O814" s="85"/>
      <c r="P814" s="210">
        <f>O814*H814</f>
        <v>0</v>
      </c>
      <c r="Q814" s="210">
        <v>0.001</v>
      </c>
      <c r="R814" s="210">
        <f>Q814*H814</f>
        <v>0.27239999999999998</v>
      </c>
      <c r="S814" s="210">
        <v>0.00031</v>
      </c>
      <c r="T814" s="211">
        <f>S814*H814</f>
        <v>0.084443999999999991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12" t="s">
        <v>259</v>
      </c>
      <c r="AT814" s="212" t="s">
        <v>137</v>
      </c>
      <c r="AU814" s="212" t="s">
        <v>143</v>
      </c>
      <c r="AY814" s="18" t="s">
        <v>134</v>
      </c>
      <c r="BE814" s="213">
        <f>IF(N814="základní",J814,0)</f>
        <v>0</v>
      </c>
      <c r="BF814" s="213">
        <f>IF(N814="snížená",J814,0)</f>
        <v>0</v>
      </c>
      <c r="BG814" s="213">
        <f>IF(N814="zákl. přenesená",J814,0)</f>
        <v>0</v>
      </c>
      <c r="BH814" s="213">
        <f>IF(N814="sníž. přenesená",J814,0)</f>
        <v>0</v>
      </c>
      <c r="BI814" s="213">
        <f>IF(N814="nulová",J814,0)</f>
        <v>0</v>
      </c>
      <c r="BJ814" s="18" t="s">
        <v>143</v>
      </c>
      <c r="BK814" s="213">
        <f>ROUND(I814*H814,2)</f>
        <v>0</v>
      </c>
      <c r="BL814" s="18" t="s">
        <v>259</v>
      </c>
      <c r="BM814" s="212" t="s">
        <v>1403</v>
      </c>
    </row>
    <row r="815" s="2" customFormat="1">
      <c r="A815" s="39"/>
      <c r="B815" s="40"/>
      <c r="C815" s="41"/>
      <c r="D815" s="214" t="s">
        <v>145</v>
      </c>
      <c r="E815" s="41"/>
      <c r="F815" s="215" t="s">
        <v>1404</v>
      </c>
      <c r="G815" s="41"/>
      <c r="H815" s="41"/>
      <c r="I815" s="216"/>
      <c r="J815" s="41"/>
      <c r="K815" s="41"/>
      <c r="L815" s="45"/>
      <c r="M815" s="217"/>
      <c r="N815" s="218"/>
      <c r="O815" s="85"/>
      <c r="P815" s="85"/>
      <c r="Q815" s="85"/>
      <c r="R815" s="85"/>
      <c r="S815" s="85"/>
      <c r="T815" s="86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145</v>
      </c>
      <c r="AU815" s="18" t="s">
        <v>143</v>
      </c>
    </row>
    <row r="816" s="2" customFormat="1">
      <c r="A816" s="39"/>
      <c r="B816" s="40"/>
      <c r="C816" s="41"/>
      <c r="D816" s="219" t="s">
        <v>147</v>
      </c>
      <c r="E816" s="41"/>
      <c r="F816" s="220" t="s">
        <v>1405</v>
      </c>
      <c r="G816" s="41"/>
      <c r="H816" s="41"/>
      <c r="I816" s="216"/>
      <c r="J816" s="41"/>
      <c r="K816" s="41"/>
      <c r="L816" s="45"/>
      <c r="M816" s="217"/>
      <c r="N816" s="218"/>
      <c r="O816" s="85"/>
      <c r="P816" s="85"/>
      <c r="Q816" s="85"/>
      <c r="R816" s="85"/>
      <c r="S816" s="85"/>
      <c r="T816" s="86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147</v>
      </c>
      <c r="AU816" s="18" t="s">
        <v>143</v>
      </c>
    </row>
    <row r="817" s="13" customFormat="1">
      <c r="A817" s="13"/>
      <c r="B817" s="221"/>
      <c r="C817" s="222"/>
      <c r="D817" s="214" t="s">
        <v>149</v>
      </c>
      <c r="E817" s="223" t="s">
        <v>19</v>
      </c>
      <c r="F817" s="224" t="s">
        <v>1406</v>
      </c>
      <c r="G817" s="222"/>
      <c r="H817" s="225">
        <v>272.39999999999998</v>
      </c>
      <c r="I817" s="226"/>
      <c r="J817" s="222"/>
      <c r="K817" s="222"/>
      <c r="L817" s="227"/>
      <c r="M817" s="228"/>
      <c r="N817" s="229"/>
      <c r="O817" s="229"/>
      <c r="P817" s="229"/>
      <c r="Q817" s="229"/>
      <c r="R817" s="229"/>
      <c r="S817" s="229"/>
      <c r="T817" s="230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31" t="s">
        <v>149</v>
      </c>
      <c r="AU817" s="231" t="s">
        <v>143</v>
      </c>
      <c r="AV817" s="13" t="s">
        <v>143</v>
      </c>
      <c r="AW817" s="13" t="s">
        <v>36</v>
      </c>
      <c r="AX817" s="13" t="s">
        <v>83</v>
      </c>
      <c r="AY817" s="231" t="s">
        <v>134</v>
      </c>
    </row>
    <row r="818" s="2" customFormat="1" ht="16.5" customHeight="1">
      <c r="A818" s="39"/>
      <c r="B818" s="40"/>
      <c r="C818" s="201" t="s">
        <v>1407</v>
      </c>
      <c r="D818" s="201" t="s">
        <v>137</v>
      </c>
      <c r="E818" s="202" t="s">
        <v>1408</v>
      </c>
      <c r="F818" s="203" t="s">
        <v>1409</v>
      </c>
      <c r="G818" s="204" t="s">
        <v>164</v>
      </c>
      <c r="H818" s="205">
        <v>1046.74</v>
      </c>
      <c r="I818" s="206"/>
      <c r="J818" s="207">
        <f>ROUND(I818*H818,2)</f>
        <v>0</v>
      </c>
      <c r="K818" s="203" t="s">
        <v>141</v>
      </c>
      <c r="L818" s="45"/>
      <c r="M818" s="208" t="s">
        <v>19</v>
      </c>
      <c r="N818" s="209" t="s">
        <v>47</v>
      </c>
      <c r="O818" s="85"/>
      <c r="P818" s="210">
        <f>O818*H818</f>
        <v>0</v>
      </c>
      <c r="Q818" s="210">
        <v>0.00020000000000000001</v>
      </c>
      <c r="R818" s="210">
        <f>Q818*H818</f>
        <v>0.20934800000000001</v>
      </c>
      <c r="S818" s="210">
        <v>0</v>
      </c>
      <c r="T818" s="211">
        <f>S818*H818</f>
        <v>0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12" t="s">
        <v>259</v>
      </c>
      <c r="AT818" s="212" t="s">
        <v>137</v>
      </c>
      <c r="AU818" s="212" t="s">
        <v>143</v>
      </c>
      <c r="AY818" s="18" t="s">
        <v>134</v>
      </c>
      <c r="BE818" s="213">
        <f>IF(N818="základní",J818,0)</f>
        <v>0</v>
      </c>
      <c r="BF818" s="213">
        <f>IF(N818="snížená",J818,0)</f>
        <v>0</v>
      </c>
      <c r="BG818" s="213">
        <f>IF(N818="zákl. přenesená",J818,0)</f>
        <v>0</v>
      </c>
      <c r="BH818" s="213">
        <f>IF(N818="sníž. přenesená",J818,0)</f>
        <v>0</v>
      </c>
      <c r="BI818" s="213">
        <f>IF(N818="nulová",J818,0)</f>
        <v>0</v>
      </c>
      <c r="BJ818" s="18" t="s">
        <v>143</v>
      </c>
      <c r="BK818" s="213">
        <f>ROUND(I818*H818,2)</f>
        <v>0</v>
      </c>
      <c r="BL818" s="18" t="s">
        <v>259</v>
      </c>
      <c r="BM818" s="212" t="s">
        <v>1410</v>
      </c>
    </row>
    <row r="819" s="2" customFormat="1">
      <c r="A819" s="39"/>
      <c r="B819" s="40"/>
      <c r="C819" s="41"/>
      <c r="D819" s="214" t="s">
        <v>145</v>
      </c>
      <c r="E819" s="41"/>
      <c r="F819" s="215" t="s">
        <v>1411</v>
      </c>
      <c r="G819" s="41"/>
      <c r="H819" s="41"/>
      <c r="I819" s="216"/>
      <c r="J819" s="41"/>
      <c r="K819" s="41"/>
      <c r="L819" s="45"/>
      <c r="M819" s="217"/>
      <c r="N819" s="218"/>
      <c r="O819" s="85"/>
      <c r="P819" s="85"/>
      <c r="Q819" s="85"/>
      <c r="R819" s="85"/>
      <c r="S819" s="85"/>
      <c r="T819" s="86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T819" s="18" t="s">
        <v>145</v>
      </c>
      <c r="AU819" s="18" t="s">
        <v>143</v>
      </c>
    </row>
    <row r="820" s="2" customFormat="1">
      <c r="A820" s="39"/>
      <c r="B820" s="40"/>
      <c r="C820" s="41"/>
      <c r="D820" s="219" t="s">
        <v>147</v>
      </c>
      <c r="E820" s="41"/>
      <c r="F820" s="220" t="s">
        <v>1412</v>
      </c>
      <c r="G820" s="41"/>
      <c r="H820" s="41"/>
      <c r="I820" s="216"/>
      <c r="J820" s="41"/>
      <c r="K820" s="41"/>
      <c r="L820" s="45"/>
      <c r="M820" s="217"/>
      <c r="N820" s="218"/>
      <c r="O820" s="85"/>
      <c r="P820" s="85"/>
      <c r="Q820" s="85"/>
      <c r="R820" s="85"/>
      <c r="S820" s="85"/>
      <c r="T820" s="86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147</v>
      </c>
      <c r="AU820" s="18" t="s">
        <v>143</v>
      </c>
    </row>
    <row r="821" s="14" customFormat="1">
      <c r="A821" s="14"/>
      <c r="B821" s="232"/>
      <c r="C821" s="233"/>
      <c r="D821" s="214" t="s">
        <v>149</v>
      </c>
      <c r="E821" s="234" t="s">
        <v>19</v>
      </c>
      <c r="F821" s="235" t="s">
        <v>1413</v>
      </c>
      <c r="G821" s="233"/>
      <c r="H821" s="234" t="s">
        <v>19</v>
      </c>
      <c r="I821" s="236"/>
      <c r="J821" s="233"/>
      <c r="K821" s="233"/>
      <c r="L821" s="237"/>
      <c r="M821" s="238"/>
      <c r="N821" s="239"/>
      <c r="O821" s="239"/>
      <c r="P821" s="239"/>
      <c r="Q821" s="239"/>
      <c r="R821" s="239"/>
      <c r="S821" s="239"/>
      <c r="T821" s="240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1" t="s">
        <v>149</v>
      </c>
      <c r="AU821" s="241" t="s">
        <v>143</v>
      </c>
      <c r="AV821" s="14" t="s">
        <v>83</v>
      </c>
      <c r="AW821" s="14" t="s">
        <v>36</v>
      </c>
      <c r="AX821" s="14" t="s">
        <v>75</v>
      </c>
      <c r="AY821" s="241" t="s">
        <v>134</v>
      </c>
    </row>
    <row r="822" s="13" customFormat="1">
      <c r="A822" s="13"/>
      <c r="B822" s="221"/>
      <c r="C822" s="222"/>
      <c r="D822" s="214" t="s">
        <v>149</v>
      </c>
      <c r="E822" s="223" t="s">
        <v>19</v>
      </c>
      <c r="F822" s="224" t="s">
        <v>1414</v>
      </c>
      <c r="G822" s="222"/>
      <c r="H822" s="225">
        <v>249.21000000000001</v>
      </c>
      <c r="I822" s="226"/>
      <c r="J822" s="222"/>
      <c r="K822" s="222"/>
      <c r="L822" s="227"/>
      <c r="M822" s="228"/>
      <c r="N822" s="229"/>
      <c r="O822" s="229"/>
      <c r="P822" s="229"/>
      <c r="Q822" s="229"/>
      <c r="R822" s="229"/>
      <c r="S822" s="229"/>
      <c r="T822" s="230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1" t="s">
        <v>149</v>
      </c>
      <c r="AU822" s="231" t="s">
        <v>143</v>
      </c>
      <c r="AV822" s="13" t="s">
        <v>143</v>
      </c>
      <c r="AW822" s="13" t="s">
        <v>36</v>
      </c>
      <c r="AX822" s="13" t="s">
        <v>75</v>
      </c>
      <c r="AY822" s="231" t="s">
        <v>134</v>
      </c>
    </row>
    <row r="823" s="14" customFormat="1">
      <c r="A823" s="14"/>
      <c r="B823" s="232"/>
      <c r="C823" s="233"/>
      <c r="D823" s="214" t="s">
        <v>149</v>
      </c>
      <c r="E823" s="234" t="s">
        <v>19</v>
      </c>
      <c r="F823" s="235" t="s">
        <v>1415</v>
      </c>
      <c r="G823" s="233"/>
      <c r="H823" s="234" t="s">
        <v>19</v>
      </c>
      <c r="I823" s="236"/>
      <c r="J823" s="233"/>
      <c r="K823" s="233"/>
      <c r="L823" s="237"/>
      <c r="M823" s="238"/>
      <c r="N823" s="239"/>
      <c r="O823" s="239"/>
      <c r="P823" s="239"/>
      <c r="Q823" s="239"/>
      <c r="R823" s="239"/>
      <c r="S823" s="239"/>
      <c r="T823" s="240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41" t="s">
        <v>149</v>
      </c>
      <c r="AU823" s="241" t="s">
        <v>143</v>
      </c>
      <c r="AV823" s="14" t="s">
        <v>83</v>
      </c>
      <c r="AW823" s="14" t="s">
        <v>36</v>
      </c>
      <c r="AX823" s="14" t="s">
        <v>75</v>
      </c>
      <c r="AY823" s="241" t="s">
        <v>134</v>
      </c>
    </row>
    <row r="824" s="13" customFormat="1">
      <c r="A824" s="13"/>
      <c r="B824" s="221"/>
      <c r="C824" s="222"/>
      <c r="D824" s="214" t="s">
        <v>149</v>
      </c>
      <c r="E824" s="223" t="s">
        <v>19</v>
      </c>
      <c r="F824" s="224" t="s">
        <v>1416</v>
      </c>
      <c r="G824" s="222"/>
      <c r="H824" s="225">
        <v>827.67999999999995</v>
      </c>
      <c r="I824" s="226"/>
      <c r="J824" s="222"/>
      <c r="K824" s="222"/>
      <c r="L824" s="227"/>
      <c r="M824" s="228"/>
      <c r="N824" s="229"/>
      <c r="O824" s="229"/>
      <c r="P824" s="229"/>
      <c r="Q824" s="229"/>
      <c r="R824" s="229"/>
      <c r="S824" s="229"/>
      <c r="T824" s="230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1" t="s">
        <v>149</v>
      </c>
      <c r="AU824" s="231" t="s">
        <v>143</v>
      </c>
      <c r="AV824" s="13" t="s">
        <v>143</v>
      </c>
      <c r="AW824" s="13" t="s">
        <v>36</v>
      </c>
      <c r="AX824" s="13" t="s">
        <v>75</v>
      </c>
      <c r="AY824" s="231" t="s">
        <v>134</v>
      </c>
    </row>
    <row r="825" s="13" customFormat="1">
      <c r="A825" s="13"/>
      <c r="B825" s="221"/>
      <c r="C825" s="222"/>
      <c r="D825" s="214" t="s">
        <v>149</v>
      </c>
      <c r="E825" s="223" t="s">
        <v>19</v>
      </c>
      <c r="F825" s="224" t="s">
        <v>1417</v>
      </c>
      <c r="G825" s="222"/>
      <c r="H825" s="225">
        <v>-86</v>
      </c>
      <c r="I825" s="226"/>
      <c r="J825" s="222"/>
      <c r="K825" s="222"/>
      <c r="L825" s="227"/>
      <c r="M825" s="228"/>
      <c r="N825" s="229"/>
      <c r="O825" s="229"/>
      <c r="P825" s="229"/>
      <c r="Q825" s="229"/>
      <c r="R825" s="229"/>
      <c r="S825" s="229"/>
      <c r="T825" s="230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1" t="s">
        <v>149</v>
      </c>
      <c r="AU825" s="231" t="s">
        <v>143</v>
      </c>
      <c r="AV825" s="13" t="s">
        <v>143</v>
      </c>
      <c r="AW825" s="13" t="s">
        <v>36</v>
      </c>
      <c r="AX825" s="13" t="s">
        <v>75</v>
      </c>
      <c r="AY825" s="231" t="s">
        <v>134</v>
      </c>
    </row>
    <row r="826" s="14" customFormat="1">
      <c r="A826" s="14"/>
      <c r="B826" s="232"/>
      <c r="C826" s="233"/>
      <c r="D826" s="214" t="s">
        <v>149</v>
      </c>
      <c r="E826" s="234" t="s">
        <v>19</v>
      </c>
      <c r="F826" s="235" t="s">
        <v>1418</v>
      </c>
      <c r="G826" s="233"/>
      <c r="H826" s="234" t="s">
        <v>19</v>
      </c>
      <c r="I826" s="236"/>
      <c r="J826" s="233"/>
      <c r="K826" s="233"/>
      <c r="L826" s="237"/>
      <c r="M826" s="238"/>
      <c r="N826" s="239"/>
      <c r="O826" s="239"/>
      <c r="P826" s="239"/>
      <c r="Q826" s="239"/>
      <c r="R826" s="239"/>
      <c r="S826" s="239"/>
      <c r="T826" s="240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41" t="s">
        <v>149</v>
      </c>
      <c r="AU826" s="241" t="s">
        <v>143</v>
      </c>
      <c r="AV826" s="14" t="s">
        <v>83</v>
      </c>
      <c r="AW826" s="14" t="s">
        <v>36</v>
      </c>
      <c r="AX826" s="14" t="s">
        <v>75</v>
      </c>
      <c r="AY826" s="241" t="s">
        <v>134</v>
      </c>
    </row>
    <row r="827" s="13" customFormat="1">
      <c r="A827" s="13"/>
      <c r="B827" s="221"/>
      <c r="C827" s="222"/>
      <c r="D827" s="214" t="s">
        <v>149</v>
      </c>
      <c r="E827" s="223" t="s">
        <v>19</v>
      </c>
      <c r="F827" s="224" t="s">
        <v>1419</v>
      </c>
      <c r="G827" s="222"/>
      <c r="H827" s="225">
        <v>55.850000000000001</v>
      </c>
      <c r="I827" s="226"/>
      <c r="J827" s="222"/>
      <c r="K827" s="222"/>
      <c r="L827" s="227"/>
      <c r="M827" s="228"/>
      <c r="N827" s="229"/>
      <c r="O827" s="229"/>
      <c r="P827" s="229"/>
      <c r="Q827" s="229"/>
      <c r="R827" s="229"/>
      <c r="S827" s="229"/>
      <c r="T827" s="230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1" t="s">
        <v>149</v>
      </c>
      <c r="AU827" s="231" t="s">
        <v>143</v>
      </c>
      <c r="AV827" s="13" t="s">
        <v>143</v>
      </c>
      <c r="AW827" s="13" t="s">
        <v>36</v>
      </c>
      <c r="AX827" s="13" t="s">
        <v>75</v>
      </c>
      <c r="AY827" s="231" t="s">
        <v>134</v>
      </c>
    </row>
    <row r="828" s="15" customFormat="1">
      <c r="A828" s="15"/>
      <c r="B828" s="242"/>
      <c r="C828" s="243"/>
      <c r="D828" s="214" t="s">
        <v>149</v>
      </c>
      <c r="E828" s="244" t="s">
        <v>19</v>
      </c>
      <c r="F828" s="245" t="s">
        <v>172</v>
      </c>
      <c r="G828" s="243"/>
      <c r="H828" s="246">
        <v>1046.7399999999998</v>
      </c>
      <c r="I828" s="247"/>
      <c r="J828" s="243"/>
      <c r="K828" s="243"/>
      <c r="L828" s="248"/>
      <c r="M828" s="249"/>
      <c r="N828" s="250"/>
      <c r="O828" s="250"/>
      <c r="P828" s="250"/>
      <c r="Q828" s="250"/>
      <c r="R828" s="250"/>
      <c r="S828" s="250"/>
      <c r="T828" s="251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52" t="s">
        <v>149</v>
      </c>
      <c r="AU828" s="252" t="s">
        <v>143</v>
      </c>
      <c r="AV828" s="15" t="s">
        <v>142</v>
      </c>
      <c r="AW828" s="15" t="s">
        <v>36</v>
      </c>
      <c r="AX828" s="15" t="s">
        <v>83</v>
      </c>
      <c r="AY828" s="252" t="s">
        <v>134</v>
      </c>
    </row>
    <row r="829" s="2" customFormat="1" ht="16.5" customHeight="1">
      <c r="A829" s="39"/>
      <c r="B829" s="40"/>
      <c r="C829" s="201" t="s">
        <v>1420</v>
      </c>
      <c r="D829" s="201" t="s">
        <v>137</v>
      </c>
      <c r="E829" s="202" t="s">
        <v>1421</v>
      </c>
      <c r="F829" s="203" t="s">
        <v>1422</v>
      </c>
      <c r="G829" s="204" t="s">
        <v>164</v>
      </c>
      <c r="H829" s="205">
        <v>1046.74</v>
      </c>
      <c r="I829" s="206"/>
      <c r="J829" s="207">
        <f>ROUND(I829*H829,2)</f>
        <v>0</v>
      </c>
      <c r="K829" s="203" t="s">
        <v>141</v>
      </c>
      <c r="L829" s="45"/>
      <c r="M829" s="208" t="s">
        <v>19</v>
      </c>
      <c r="N829" s="209" t="s">
        <v>47</v>
      </c>
      <c r="O829" s="85"/>
      <c r="P829" s="210">
        <f>O829*H829</f>
        <v>0</v>
      </c>
      <c r="Q829" s="210">
        <v>0.00028600000000000001</v>
      </c>
      <c r="R829" s="210">
        <f>Q829*H829</f>
        <v>0.29936763999999999</v>
      </c>
      <c r="S829" s="210">
        <v>0</v>
      </c>
      <c r="T829" s="211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12" t="s">
        <v>259</v>
      </c>
      <c r="AT829" s="212" t="s">
        <v>137</v>
      </c>
      <c r="AU829" s="212" t="s">
        <v>143</v>
      </c>
      <c r="AY829" s="18" t="s">
        <v>134</v>
      </c>
      <c r="BE829" s="213">
        <f>IF(N829="základní",J829,0)</f>
        <v>0</v>
      </c>
      <c r="BF829" s="213">
        <f>IF(N829="snížená",J829,0)</f>
        <v>0</v>
      </c>
      <c r="BG829" s="213">
        <f>IF(N829="zákl. přenesená",J829,0)</f>
        <v>0</v>
      </c>
      <c r="BH829" s="213">
        <f>IF(N829="sníž. přenesená",J829,0)</f>
        <v>0</v>
      </c>
      <c r="BI829" s="213">
        <f>IF(N829="nulová",J829,0)</f>
        <v>0</v>
      </c>
      <c r="BJ829" s="18" t="s">
        <v>143</v>
      </c>
      <c r="BK829" s="213">
        <f>ROUND(I829*H829,2)</f>
        <v>0</v>
      </c>
      <c r="BL829" s="18" t="s">
        <v>259</v>
      </c>
      <c r="BM829" s="212" t="s">
        <v>1423</v>
      </c>
    </row>
    <row r="830" s="2" customFormat="1">
      <c r="A830" s="39"/>
      <c r="B830" s="40"/>
      <c r="C830" s="41"/>
      <c r="D830" s="214" t="s">
        <v>145</v>
      </c>
      <c r="E830" s="41"/>
      <c r="F830" s="215" t="s">
        <v>1424</v>
      </c>
      <c r="G830" s="41"/>
      <c r="H830" s="41"/>
      <c r="I830" s="216"/>
      <c r="J830" s="41"/>
      <c r="K830" s="41"/>
      <c r="L830" s="45"/>
      <c r="M830" s="217"/>
      <c r="N830" s="218"/>
      <c r="O830" s="85"/>
      <c r="P830" s="85"/>
      <c r="Q830" s="85"/>
      <c r="R830" s="85"/>
      <c r="S830" s="85"/>
      <c r="T830" s="86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145</v>
      </c>
      <c r="AU830" s="18" t="s">
        <v>143</v>
      </c>
    </row>
    <row r="831" s="2" customFormat="1">
      <c r="A831" s="39"/>
      <c r="B831" s="40"/>
      <c r="C831" s="41"/>
      <c r="D831" s="219" t="s">
        <v>147</v>
      </c>
      <c r="E831" s="41"/>
      <c r="F831" s="220" t="s">
        <v>1425</v>
      </c>
      <c r="G831" s="41"/>
      <c r="H831" s="41"/>
      <c r="I831" s="216"/>
      <c r="J831" s="41"/>
      <c r="K831" s="41"/>
      <c r="L831" s="45"/>
      <c r="M831" s="217"/>
      <c r="N831" s="218"/>
      <c r="O831" s="85"/>
      <c r="P831" s="85"/>
      <c r="Q831" s="85"/>
      <c r="R831" s="85"/>
      <c r="S831" s="85"/>
      <c r="T831" s="86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T831" s="18" t="s">
        <v>147</v>
      </c>
      <c r="AU831" s="18" t="s">
        <v>143</v>
      </c>
    </row>
    <row r="832" s="14" customFormat="1">
      <c r="A832" s="14"/>
      <c r="B832" s="232"/>
      <c r="C832" s="233"/>
      <c r="D832" s="214" t="s">
        <v>149</v>
      </c>
      <c r="E832" s="234" t="s">
        <v>19</v>
      </c>
      <c r="F832" s="235" t="s">
        <v>1413</v>
      </c>
      <c r="G832" s="233"/>
      <c r="H832" s="234" t="s">
        <v>19</v>
      </c>
      <c r="I832" s="236"/>
      <c r="J832" s="233"/>
      <c r="K832" s="233"/>
      <c r="L832" s="237"/>
      <c r="M832" s="238"/>
      <c r="N832" s="239"/>
      <c r="O832" s="239"/>
      <c r="P832" s="239"/>
      <c r="Q832" s="239"/>
      <c r="R832" s="239"/>
      <c r="S832" s="239"/>
      <c r="T832" s="240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1" t="s">
        <v>149</v>
      </c>
      <c r="AU832" s="241" t="s">
        <v>143</v>
      </c>
      <c r="AV832" s="14" t="s">
        <v>83</v>
      </c>
      <c r="AW832" s="14" t="s">
        <v>36</v>
      </c>
      <c r="AX832" s="14" t="s">
        <v>75</v>
      </c>
      <c r="AY832" s="241" t="s">
        <v>134</v>
      </c>
    </row>
    <row r="833" s="13" customFormat="1">
      <c r="A833" s="13"/>
      <c r="B833" s="221"/>
      <c r="C833" s="222"/>
      <c r="D833" s="214" t="s">
        <v>149</v>
      </c>
      <c r="E833" s="223" t="s">
        <v>19</v>
      </c>
      <c r="F833" s="224" t="s">
        <v>1414</v>
      </c>
      <c r="G833" s="222"/>
      <c r="H833" s="225">
        <v>249.21000000000001</v>
      </c>
      <c r="I833" s="226"/>
      <c r="J833" s="222"/>
      <c r="K833" s="222"/>
      <c r="L833" s="227"/>
      <c r="M833" s="228"/>
      <c r="N833" s="229"/>
      <c r="O833" s="229"/>
      <c r="P833" s="229"/>
      <c r="Q833" s="229"/>
      <c r="R833" s="229"/>
      <c r="S833" s="229"/>
      <c r="T833" s="230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1" t="s">
        <v>149</v>
      </c>
      <c r="AU833" s="231" t="s">
        <v>143</v>
      </c>
      <c r="AV833" s="13" t="s">
        <v>143</v>
      </c>
      <c r="AW833" s="13" t="s">
        <v>36</v>
      </c>
      <c r="AX833" s="13" t="s">
        <v>75</v>
      </c>
      <c r="AY833" s="231" t="s">
        <v>134</v>
      </c>
    </row>
    <row r="834" s="14" customFormat="1">
      <c r="A834" s="14"/>
      <c r="B834" s="232"/>
      <c r="C834" s="233"/>
      <c r="D834" s="214" t="s">
        <v>149</v>
      </c>
      <c r="E834" s="234" t="s">
        <v>19</v>
      </c>
      <c r="F834" s="235" t="s">
        <v>1415</v>
      </c>
      <c r="G834" s="233"/>
      <c r="H834" s="234" t="s">
        <v>19</v>
      </c>
      <c r="I834" s="236"/>
      <c r="J834" s="233"/>
      <c r="K834" s="233"/>
      <c r="L834" s="237"/>
      <c r="M834" s="238"/>
      <c r="N834" s="239"/>
      <c r="O834" s="239"/>
      <c r="P834" s="239"/>
      <c r="Q834" s="239"/>
      <c r="R834" s="239"/>
      <c r="S834" s="239"/>
      <c r="T834" s="240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41" t="s">
        <v>149</v>
      </c>
      <c r="AU834" s="241" t="s">
        <v>143</v>
      </c>
      <c r="AV834" s="14" t="s">
        <v>83</v>
      </c>
      <c r="AW834" s="14" t="s">
        <v>36</v>
      </c>
      <c r="AX834" s="14" t="s">
        <v>75</v>
      </c>
      <c r="AY834" s="241" t="s">
        <v>134</v>
      </c>
    </row>
    <row r="835" s="13" customFormat="1">
      <c r="A835" s="13"/>
      <c r="B835" s="221"/>
      <c r="C835" s="222"/>
      <c r="D835" s="214" t="s">
        <v>149</v>
      </c>
      <c r="E835" s="223" t="s">
        <v>19</v>
      </c>
      <c r="F835" s="224" t="s">
        <v>1416</v>
      </c>
      <c r="G835" s="222"/>
      <c r="H835" s="225">
        <v>827.67999999999995</v>
      </c>
      <c r="I835" s="226"/>
      <c r="J835" s="222"/>
      <c r="K835" s="222"/>
      <c r="L835" s="227"/>
      <c r="M835" s="228"/>
      <c r="N835" s="229"/>
      <c r="O835" s="229"/>
      <c r="P835" s="229"/>
      <c r="Q835" s="229"/>
      <c r="R835" s="229"/>
      <c r="S835" s="229"/>
      <c r="T835" s="230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1" t="s">
        <v>149</v>
      </c>
      <c r="AU835" s="231" t="s">
        <v>143</v>
      </c>
      <c r="AV835" s="13" t="s">
        <v>143</v>
      </c>
      <c r="AW835" s="13" t="s">
        <v>36</v>
      </c>
      <c r="AX835" s="13" t="s">
        <v>75</v>
      </c>
      <c r="AY835" s="231" t="s">
        <v>134</v>
      </c>
    </row>
    <row r="836" s="13" customFormat="1">
      <c r="A836" s="13"/>
      <c r="B836" s="221"/>
      <c r="C836" s="222"/>
      <c r="D836" s="214" t="s">
        <v>149</v>
      </c>
      <c r="E836" s="223" t="s">
        <v>19</v>
      </c>
      <c r="F836" s="224" t="s">
        <v>1417</v>
      </c>
      <c r="G836" s="222"/>
      <c r="H836" s="225">
        <v>-86</v>
      </c>
      <c r="I836" s="226"/>
      <c r="J836" s="222"/>
      <c r="K836" s="222"/>
      <c r="L836" s="227"/>
      <c r="M836" s="228"/>
      <c r="N836" s="229"/>
      <c r="O836" s="229"/>
      <c r="P836" s="229"/>
      <c r="Q836" s="229"/>
      <c r="R836" s="229"/>
      <c r="S836" s="229"/>
      <c r="T836" s="230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1" t="s">
        <v>149</v>
      </c>
      <c r="AU836" s="231" t="s">
        <v>143</v>
      </c>
      <c r="AV836" s="13" t="s">
        <v>143</v>
      </c>
      <c r="AW836" s="13" t="s">
        <v>36</v>
      </c>
      <c r="AX836" s="13" t="s">
        <v>75</v>
      </c>
      <c r="AY836" s="231" t="s">
        <v>134</v>
      </c>
    </row>
    <row r="837" s="14" customFormat="1">
      <c r="A837" s="14"/>
      <c r="B837" s="232"/>
      <c r="C837" s="233"/>
      <c r="D837" s="214" t="s">
        <v>149</v>
      </c>
      <c r="E837" s="234" t="s">
        <v>19</v>
      </c>
      <c r="F837" s="235" t="s">
        <v>1418</v>
      </c>
      <c r="G837" s="233"/>
      <c r="H837" s="234" t="s">
        <v>19</v>
      </c>
      <c r="I837" s="236"/>
      <c r="J837" s="233"/>
      <c r="K837" s="233"/>
      <c r="L837" s="237"/>
      <c r="M837" s="238"/>
      <c r="N837" s="239"/>
      <c r="O837" s="239"/>
      <c r="P837" s="239"/>
      <c r="Q837" s="239"/>
      <c r="R837" s="239"/>
      <c r="S837" s="239"/>
      <c r="T837" s="240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41" t="s">
        <v>149</v>
      </c>
      <c r="AU837" s="241" t="s">
        <v>143</v>
      </c>
      <c r="AV837" s="14" t="s">
        <v>83</v>
      </c>
      <c r="AW837" s="14" t="s">
        <v>36</v>
      </c>
      <c r="AX837" s="14" t="s">
        <v>75</v>
      </c>
      <c r="AY837" s="241" t="s">
        <v>134</v>
      </c>
    </row>
    <row r="838" s="13" customFormat="1">
      <c r="A838" s="13"/>
      <c r="B838" s="221"/>
      <c r="C838" s="222"/>
      <c r="D838" s="214" t="s">
        <v>149</v>
      </c>
      <c r="E838" s="223" t="s">
        <v>19</v>
      </c>
      <c r="F838" s="224" t="s">
        <v>1419</v>
      </c>
      <c r="G838" s="222"/>
      <c r="H838" s="225">
        <v>55.850000000000001</v>
      </c>
      <c r="I838" s="226"/>
      <c r="J838" s="222"/>
      <c r="K838" s="222"/>
      <c r="L838" s="227"/>
      <c r="M838" s="228"/>
      <c r="N838" s="229"/>
      <c r="O838" s="229"/>
      <c r="P838" s="229"/>
      <c r="Q838" s="229"/>
      <c r="R838" s="229"/>
      <c r="S838" s="229"/>
      <c r="T838" s="230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1" t="s">
        <v>149</v>
      </c>
      <c r="AU838" s="231" t="s">
        <v>143</v>
      </c>
      <c r="AV838" s="13" t="s">
        <v>143</v>
      </c>
      <c r="AW838" s="13" t="s">
        <v>36</v>
      </c>
      <c r="AX838" s="13" t="s">
        <v>75</v>
      </c>
      <c r="AY838" s="231" t="s">
        <v>134</v>
      </c>
    </row>
    <row r="839" s="15" customFormat="1">
      <c r="A839" s="15"/>
      <c r="B839" s="242"/>
      <c r="C839" s="243"/>
      <c r="D839" s="214" t="s">
        <v>149</v>
      </c>
      <c r="E839" s="244" t="s">
        <v>19</v>
      </c>
      <c r="F839" s="245" t="s">
        <v>172</v>
      </c>
      <c r="G839" s="243"/>
      <c r="H839" s="246">
        <v>1046.7399999999998</v>
      </c>
      <c r="I839" s="247"/>
      <c r="J839" s="243"/>
      <c r="K839" s="243"/>
      <c r="L839" s="248"/>
      <c r="M839" s="249"/>
      <c r="N839" s="250"/>
      <c r="O839" s="250"/>
      <c r="P839" s="250"/>
      <c r="Q839" s="250"/>
      <c r="R839" s="250"/>
      <c r="S839" s="250"/>
      <c r="T839" s="251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52" t="s">
        <v>149</v>
      </c>
      <c r="AU839" s="252" t="s">
        <v>143</v>
      </c>
      <c r="AV839" s="15" t="s">
        <v>142</v>
      </c>
      <c r="AW839" s="15" t="s">
        <v>36</v>
      </c>
      <c r="AX839" s="15" t="s">
        <v>83</v>
      </c>
      <c r="AY839" s="252" t="s">
        <v>134</v>
      </c>
    </row>
    <row r="840" s="2" customFormat="1" ht="21.75" customHeight="1">
      <c r="A840" s="39"/>
      <c r="B840" s="40"/>
      <c r="C840" s="201" t="s">
        <v>1426</v>
      </c>
      <c r="D840" s="201" t="s">
        <v>137</v>
      </c>
      <c r="E840" s="202" t="s">
        <v>1427</v>
      </c>
      <c r="F840" s="203" t="s">
        <v>1428</v>
      </c>
      <c r="G840" s="204" t="s">
        <v>164</v>
      </c>
      <c r="H840" s="205">
        <v>741.67999999999995</v>
      </c>
      <c r="I840" s="206"/>
      <c r="J840" s="207">
        <f>ROUND(I840*H840,2)</f>
        <v>0</v>
      </c>
      <c r="K840" s="203" t="s">
        <v>141</v>
      </c>
      <c r="L840" s="45"/>
      <c r="M840" s="208" t="s">
        <v>19</v>
      </c>
      <c r="N840" s="209" t="s">
        <v>47</v>
      </c>
      <c r="O840" s="85"/>
      <c r="P840" s="210">
        <f>O840*H840</f>
        <v>0</v>
      </c>
      <c r="Q840" s="210">
        <v>1.04E-05</v>
      </c>
      <c r="R840" s="210">
        <f>Q840*H840</f>
        <v>0.0077134719999999999</v>
      </c>
      <c r="S840" s="210">
        <v>0</v>
      </c>
      <c r="T840" s="211">
        <f>S840*H840</f>
        <v>0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12" t="s">
        <v>259</v>
      </c>
      <c r="AT840" s="212" t="s">
        <v>137</v>
      </c>
      <c r="AU840" s="212" t="s">
        <v>143</v>
      </c>
      <c r="AY840" s="18" t="s">
        <v>134</v>
      </c>
      <c r="BE840" s="213">
        <f>IF(N840="základní",J840,0)</f>
        <v>0</v>
      </c>
      <c r="BF840" s="213">
        <f>IF(N840="snížená",J840,0)</f>
        <v>0</v>
      </c>
      <c r="BG840" s="213">
        <f>IF(N840="zákl. přenesená",J840,0)</f>
        <v>0</v>
      </c>
      <c r="BH840" s="213">
        <f>IF(N840="sníž. přenesená",J840,0)</f>
        <v>0</v>
      </c>
      <c r="BI840" s="213">
        <f>IF(N840="nulová",J840,0)</f>
        <v>0</v>
      </c>
      <c r="BJ840" s="18" t="s">
        <v>143</v>
      </c>
      <c r="BK840" s="213">
        <f>ROUND(I840*H840,2)</f>
        <v>0</v>
      </c>
      <c r="BL840" s="18" t="s">
        <v>259</v>
      </c>
      <c r="BM840" s="212" t="s">
        <v>1429</v>
      </c>
    </row>
    <row r="841" s="2" customFormat="1">
      <c r="A841" s="39"/>
      <c r="B841" s="40"/>
      <c r="C841" s="41"/>
      <c r="D841" s="214" t="s">
        <v>145</v>
      </c>
      <c r="E841" s="41"/>
      <c r="F841" s="215" t="s">
        <v>1430</v>
      </c>
      <c r="G841" s="41"/>
      <c r="H841" s="41"/>
      <c r="I841" s="216"/>
      <c r="J841" s="41"/>
      <c r="K841" s="41"/>
      <c r="L841" s="45"/>
      <c r="M841" s="217"/>
      <c r="N841" s="218"/>
      <c r="O841" s="85"/>
      <c r="P841" s="85"/>
      <c r="Q841" s="85"/>
      <c r="R841" s="85"/>
      <c r="S841" s="85"/>
      <c r="T841" s="86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T841" s="18" t="s">
        <v>145</v>
      </c>
      <c r="AU841" s="18" t="s">
        <v>143</v>
      </c>
    </row>
    <row r="842" s="2" customFormat="1">
      <c r="A842" s="39"/>
      <c r="B842" s="40"/>
      <c r="C842" s="41"/>
      <c r="D842" s="219" t="s">
        <v>147</v>
      </c>
      <c r="E842" s="41"/>
      <c r="F842" s="220" t="s">
        <v>1431</v>
      </c>
      <c r="G842" s="41"/>
      <c r="H842" s="41"/>
      <c r="I842" s="216"/>
      <c r="J842" s="41"/>
      <c r="K842" s="41"/>
      <c r="L842" s="45"/>
      <c r="M842" s="217"/>
      <c r="N842" s="218"/>
      <c r="O842" s="85"/>
      <c r="P842" s="85"/>
      <c r="Q842" s="85"/>
      <c r="R842" s="85"/>
      <c r="S842" s="85"/>
      <c r="T842" s="86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147</v>
      </c>
      <c r="AU842" s="18" t="s">
        <v>143</v>
      </c>
    </row>
    <row r="843" s="14" customFormat="1">
      <c r="A843" s="14"/>
      <c r="B843" s="232"/>
      <c r="C843" s="233"/>
      <c r="D843" s="214" t="s">
        <v>149</v>
      </c>
      <c r="E843" s="234" t="s">
        <v>19</v>
      </c>
      <c r="F843" s="235" t="s">
        <v>1415</v>
      </c>
      <c r="G843" s="233"/>
      <c r="H843" s="234" t="s">
        <v>19</v>
      </c>
      <c r="I843" s="236"/>
      <c r="J843" s="233"/>
      <c r="K843" s="233"/>
      <c r="L843" s="237"/>
      <c r="M843" s="238"/>
      <c r="N843" s="239"/>
      <c r="O843" s="239"/>
      <c r="P843" s="239"/>
      <c r="Q843" s="239"/>
      <c r="R843" s="239"/>
      <c r="S843" s="239"/>
      <c r="T843" s="240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41" t="s">
        <v>149</v>
      </c>
      <c r="AU843" s="241" t="s">
        <v>143</v>
      </c>
      <c r="AV843" s="14" t="s">
        <v>83</v>
      </c>
      <c r="AW843" s="14" t="s">
        <v>36</v>
      </c>
      <c r="AX843" s="14" t="s">
        <v>75</v>
      </c>
      <c r="AY843" s="241" t="s">
        <v>134</v>
      </c>
    </row>
    <row r="844" s="13" customFormat="1">
      <c r="A844" s="13"/>
      <c r="B844" s="221"/>
      <c r="C844" s="222"/>
      <c r="D844" s="214" t="s">
        <v>149</v>
      </c>
      <c r="E844" s="223" t="s">
        <v>19</v>
      </c>
      <c r="F844" s="224" t="s">
        <v>1416</v>
      </c>
      <c r="G844" s="222"/>
      <c r="H844" s="225">
        <v>827.67999999999995</v>
      </c>
      <c r="I844" s="226"/>
      <c r="J844" s="222"/>
      <c r="K844" s="222"/>
      <c r="L844" s="227"/>
      <c r="M844" s="228"/>
      <c r="N844" s="229"/>
      <c r="O844" s="229"/>
      <c r="P844" s="229"/>
      <c r="Q844" s="229"/>
      <c r="R844" s="229"/>
      <c r="S844" s="229"/>
      <c r="T844" s="230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1" t="s">
        <v>149</v>
      </c>
      <c r="AU844" s="231" t="s">
        <v>143</v>
      </c>
      <c r="AV844" s="13" t="s">
        <v>143</v>
      </c>
      <c r="AW844" s="13" t="s">
        <v>36</v>
      </c>
      <c r="AX844" s="13" t="s">
        <v>75</v>
      </c>
      <c r="AY844" s="231" t="s">
        <v>134</v>
      </c>
    </row>
    <row r="845" s="13" customFormat="1">
      <c r="A845" s="13"/>
      <c r="B845" s="221"/>
      <c r="C845" s="222"/>
      <c r="D845" s="214" t="s">
        <v>149</v>
      </c>
      <c r="E845" s="223" t="s">
        <v>19</v>
      </c>
      <c r="F845" s="224" t="s">
        <v>1417</v>
      </c>
      <c r="G845" s="222"/>
      <c r="H845" s="225">
        <v>-86</v>
      </c>
      <c r="I845" s="226"/>
      <c r="J845" s="222"/>
      <c r="K845" s="222"/>
      <c r="L845" s="227"/>
      <c r="M845" s="228"/>
      <c r="N845" s="229"/>
      <c r="O845" s="229"/>
      <c r="P845" s="229"/>
      <c r="Q845" s="229"/>
      <c r="R845" s="229"/>
      <c r="S845" s="229"/>
      <c r="T845" s="230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1" t="s">
        <v>149</v>
      </c>
      <c r="AU845" s="231" t="s">
        <v>143</v>
      </c>
      <c r="AV845" s="13" t="s">
        <v>143</v>
      </c>
      <c r="AW845" s="13" t="s">
        <v>36</v>
      </c>
      <c r="AX845" s="13" t="s">
        <v>75</v>
      </c>
      <c r="AY845" s="231" t="s">
        <v>134</v>
      </c>
    </row>
    <row r="846" s="15" customFormat="1">
      <c r="A846" s="15"/>
      <c r="B846" s="242"/>
      <c r="C846" s="243"/>
      <c r="D846" s="214" t="s">
        <v>149</v>
      </c>
      <c r="E846" s="244" t="s">
        <v>19</v>
      </c>
      <c r="F846" s="245" t="s">
        <v>172</v>
      </c>
      <c r="G846" s="243"/>
      <c r="H846" s="246">
        <v>741.67999999999995</v>
      </c>
      <c r="I846" s="247"/>
      <c r="J846" s="243"/>
      <c r="K846" s="243"/>
      <c r="L846" s="248"/>
      <c r="M846" s="249"/>
      <c r="N846" s="250"/>
      <c r="O846" s="250"/>
      <c r="P846" s="250"/>
      <c r="Q846" s="250"/>
      <c r="R846" s="250"/>
      <c r="S846" s="250"/>
      <c r="T846" s="251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52" t="s">
        <v>149</v>
      </c>
      <c r="AU846" s="252" t="s">
        <v>143</v>
      </c>
      <c r="AV846" s="15" t="s">
        <v>142</v>
      </c>
      <c r="AW846" s="15" t="s">
        <v>36</v>
      </c>
      <c r="AX846" s="15" t="s">
        <v>83</v>
      </c>
      <c r="AY846" s="252" t="s">
        <v>134</v>
      </c>
    </row>
    <row r="847" s="12" customFormat="1" ht="25.92" customHeight="1">
      <c r="A847" s="12"/>
      <c r="B847" s="185"/>
      <c r="C847" s="186"/>
      <c r="D847" s="187" t="s">
        <v>74</v>
      </c>
      <c r="E847" s="188" t="s">
        <v>1432</v>
      </c>
      <c r="F847" s="188" t="s">
        <v>1433</v>
      </c>
      <c r="G847" s="186"/>
      <c r="H847" s="186"/>
      <c r="I847" s="189"/>
      <c r="J847" s="190">
        <f>BK847</f>
        <v>0</v>
      </c>
      <c r="K847" s="186"/>
      <c r="L847" s="191"/>
      <c r="M847" s="192"/>
      <c r="N847" s="193"/>
      <c r="O847" s="193"/>
      <c r="P847" s="194">
        <f>P848</f>
        <v>0</v>
      </c>
      <c r="Q847" s="193"/>
      <c r="R847" s="194">
        <f>R848</f>
        <v>0</v>
      </c>
      <c r="S847" s="193"/>
      <c r="T847" s="195">
        <f>T848</f>
        <v>0</v>
      </c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R847" s="196" t="s">
        <v>173</v>
      </c>
      <c r="AT847" s="197" t="s">
        <v>74</v>
      </c>
      <c r="AU847" s="197" t="s">
        <v>75</v>
      </c>
      <c r="AY847" s="196" t="s">
        <v>134</v>
      </c>
      <c r="BK847" s="198">
        <f>BK848</f>
        <v>0</v>
      </c>
    </row>
    <row r="848" s="12" customFormat="1" ht="22.8" customHeight="1">
      <c r="A848" s="12"/>
      <c r="B848" s="185"/>
      <c r="C848" s="186"/>
      <c r="D848" s="187" t="s">
        <v>74</v>
      </c>
      <c r="E848" s="199" t="s">
        <v>1434</v>
      </c>
      <c r="F848" s="199" t="s">
        <v>1435</v>
      </c>
      <c r="G848" s="186"/>
      <c r="H848" s="186"/>
      <c r="I848" s="189"/>
      <c r="J848" s="200">
        <f>BK848</f>
        <v>0</v>
      </c>
      <c r="K848" s="186"/>
      <c r="L848" s="191"/>
      <c r="M848" s="192"/>
      <c r="N848" s="193"/>
      <c r="O848" s="193"/>
      <c r="P848" s="194">
        <f>SUM(P849:P851)</f>
        <v>0</v>
      </c>
      <c r="Q848" s="193"/>
      <c r="R848" s="194">
        <f>SUM(R849:R851)</f>
        <v>0</v>
      </c>
      <c r="S848" s="193"/>
      <c r="T848" s="195">
        <f>SUM(T849:T851)</f>
        <v>0</v>
      </c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R848" s="196" t="s">
        <v>173</v>
      </c>
      <c r="AT848" s="197" t="s">
        <v>74</v>
      </c>
      <c r="AU848" s="197" t="s">
        <v>83</v>
      </c>
      <c r="AY848" s="196" t="s">
        <v>134</v>
      </c>
      <c r="BK848" s="198">
        <f>SUM(BK849:BK851)</f>
        <v>0</v>
      </c>
    </row>
    <row r="849" s="2" customFormat="1" ht="16.5" customHeight="1">
      <c r="A849" s="39"/>
      <c r="B849" s="40"/>
      <c r="C849" s="201" t="s">
        <v>1436</v>
      </c>
      <c r="D849" s="201" t="s">
        <v>137</v>
      </c>
      <c r="E849" s="202" t="s">
        <v>1437</v>
      </c>
      <c r="F849" s="203" t="s">
        <v>1438</v>
      </c>
      <c r="G849" s="204" t="s">
        <v>1439</v>
      </c>
      <c r="H849" s="205">
        <v>1</v>
      </c>
      <c r="I849" s="206"/>
      <c r="J849" s="207">
        <f>ROUND(I849*H849,2)</f>
        <v>0</v>
      </c>
      <c r="K849" s="203" t="s">
        <v>141</v>
      </c>
      <c r="L849" s="45"/>
      <c r="M849" s="208" t="s">
        <v>19</v>
      </c>
      <c r="N849" s="209" t="s">
        <v>47</v>
      </c>
      <c r="O849" s="85"/>
      <c r="P849" s="210">
        <f>O849*H849</f>
        <v>0</v>
      </c>
      <c r="Q849" s="210">
        <v>0</v>
      </c>
      <c r="R849" s="210">
        <f>Q849*H849</f>
        <v>0</v>
      </c>
      <c r="S849" s="210">
        <v>0</v>
      </c>
      <c r="T849" s="211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12" t="s">
        <v>1440</v>
      </c>
      <c r="AT849" s="212" t="s">
        <v>137</v>
      </c>
      <c r="AU849" s="212" t="s">
        <v>143</v>
      </c>
      <c r="AY849" s="18" t="s">
        <v>134</v>
      </c>
      <c r="BE849" s="213">
        <f>IF(N849="základní",J849,0)</f>
        <v>0</v>
      </c>
      <c r="BF849" s="213">
        <f>IF(N849="snížená",J849,0)</f>
        <v>0</v>
      </c>
      <c r="BG849" s="213">
        <f>IF(N849="zákl. přenesená",J849,0)</f>
        <v>0</v>
      </c>
      <c r="BH849" s="213">
        <f>IF(N849="sníž. přenesená",J849,0)</f>
        <v>0</v>
      </c>
      <c r="BI849" s="213">
        <f>IF(N849="nulová",J849,0)</f>
        <v>0</v>
      </c>
      <c r="BJ849" s="18" t="s">
        <v>143</v>
      </c>
      <c r="BK849" s="213">
        <f>ROUND(I849*H849,2)</f>
        <v>0</v>
      </c>
      <c r="BL849" s="18" t="s">
        <v>1440</v>
      </c>
      <c r="BM849" s="212" t="s">
        <v>1441</v>
      </c>
    </row>
    <row r="850" s="2" customFormat="1">
      <c r="A850" s="39"/>
      <c r="B850" s="40"/>
      <c r="C850" s="41"/>
      <c r="D850" s="214" t="s">
        <v>145</v>
      </c>
      <c r="E850" s="41"/>
      <c r="F850" s="215" t="s">
        <v>1438</v>
      </c>
      <c r="G850" s="41"/>
      <c r="H850" s="41"/>
      <c r="I850" s="216"/>
      <c r="J850" s="41"/>
      <c r="K850" s="41"/>
      <c r="L850" s="45"/>
      <c r="M850" s="217"/>
      <c r="N850" s="218"/>
      <c r="O850" s="85"/>
      <c r="P850" s="85"/>
      <c r="Q850" s="85"/>
      <c r="R850" s="85"/>
      <c r="S850" s="85"/>
      <c r="T850" s="86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145</v>
      </c>
      <c r="AU850" s="18" t="s">
        <v>143</v>
      </c>
    </row>
    <row r="851" s="2" customFormat="1">
      <c r="A851" s="39"/>
      <c r="B851" s="40"/>
      <c r="C851" s="41"/>
      <c r="D851" s="219" t="s">
        <v>147</v>
      </c>
      <c r="E851" s="41"/>
      <c r="F851" s="220" t="s">
        <v>1442</v>
      </c>
      <c r="G851" s="41"/>
      <c r="H851" s="41"/>
      <c r="I851" s="216"/>
      <c r="J851" s="41"/>
      <c r="K851" s="41"/>
      <c r="L851" s="45"/>
      <c r="M851" s="263"/>
      <c r="N851" s="264"/>
      <c r="O851" s="265"/>
      <c r="P851" s="265"/>
      <c r="Q851" s="265"/>
      <c r="R851" s="265"/>
      <c r="S851" s="265"/>
      <c r="T851" s="266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T851" s="18" t="s">
        <v>147</v>
      </c>
      <c r="AU851" s="18" t="s">
        <v>143</v>
      </c>
    </row>
    <row r="852" s="2" customFormat="1" ht="6.96" customHeight="1">
      <c r="A852" s="39"/>
      <c r="B852" s="60"/>
      <c r="C852" s="61"/>
      <c r="D852" s="61"/>
      <c r="E852" s="61"/>
      <c r="F852" s="61"/>
      <c r="G852" s="61"/>
      <c r="H852" s="61"/>
      <c r="I852" s="61"/>
      <c r="J852" s="61"/>
      <c r="K852" s="61"/>
      <c r="L852" s="45"/>
      <c r="M852" s="39"/>
      <c r="O852" s="39"/>
      <c r="P852" s="39"/>
      <c r="Q852" s="39"/>
      <c r="R852" s="39"/>
      <c r="S852" s="39"/>
      <c r="T852" s="39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</row>
  </sheetData>
  <sheetProtection sheet="1" autoFilter="0" formatColumns="0" formatRows="0" objects="1" scenarios="1" spinCount="100000" saltValue="t/Z6ymHH7/PMJRLL+Cytjr0InbN0eqypdzn/XinkjoKC1d+QM65Iph5TJ1oY5tEhOKmHR/yYXad6+U64IyccFA==" hashValue="4qDNIwupkHgz+U2Xhc6TUz6dmekkYq8rubNJD+1FaOdLKSg7kmuBlk9GwXxfqx6piQxhPiH6A6wSN1o+36Fuhw==" algorithmName="SHA-512" password="CC35"/>
  <autoFilter ref="C105:K851"/>
  <mergeCells count="9">
    <mergeCell ref="E7:H7"/>
    <mergeCell ref="E9:H9"/>
    <mergeCell ref="E18:H18"/>
    <mergeCell ref="E27:H27"/>
    <mergeCell ref="E48:H48"/>
    <mergeCell ref="E50:H50"/>
    <mergeCell ref="E96:H96"/>
    <mergeCell ref="E98:H98"/>
    <mergeCell ref="L2:V2"/>
  </mergeCells>
  <hyperlinks>
    <hyperlink ref="F111" r:id="rId1" display="https://podminky.urs.cz/item/CS_URS_2021_02/317168013"/>
    <hyperlink ref="F115" r:id="rId2" display="https://podminky.urs.cz/item/CS_URS_2021_02/317168014"/>
    <hyperlink ref="F119" r:id="rId3" display="https://podminky.urs.cz/item/CS_URS_2021_02/317168016"/>
    <hyperlink ref="F123" r:id="rId4" display="https://podminky.urs.cz/item/CS_URS_2021_02/340239212"/>
    <hyperlink ref="F131" r:id="rId5" display="https://podminky.urs.cz/item/CS_URS_2021_02/342241162"/>
    <hyperlink ref="F136" r:id="rId6" display="https://podminky.urs.cz/item/CS_URS_2021_02/342272225"/>
    <hyperlink ref="F144" r:id="rId7" display="https://podminky.urs.cz/item/CS_URS_2021_02/342272235"/>
    <hyperlink ref="F149" r:id="rId8" display="https://podminky.urs.cz/item/CS_URS_2021_02/342291121"/>
    <hyperlink ref="F156" r:id="rId9" display="https://podminky.urs.cz/item/CS_URS_2021_02/611135011"/>
    <hyperlink ref="F160" r:id="rId10" display="https://podminky.urs.cz/item/CS_URS_2021_02/611311131"/>
    <hyperlink ref="F164" r:id="rId11" display="https://podminky.urs.cz/item/CS_URS_2021_02/612135011"/>
    <hyperlink ref="F168" r:id="rId12" display="https://podminky.urs.cz/item/CS_URS_2021_02/612311131"/>
    <hyperlink ref="F178" r:id="rId13" display="https://podminky.urs.cz/item/CS_URS_2021_02/612331121"/>
    <hyperlink ref="F183" r:id="rId14" display="https://podminky.urs.cz/item/CS_URS_2021_02/612331191"/>
    <hyperlink ref="F188" r:id="rId15" display="https://podminky.urs.cz/item/CS_URS_2021_02/619991011"/>
    <hyperlink ref="F193" r:id="rId16" display="https://podminky.urs.cz/item/CS_URS_2021_02/622143003"/>
    <hyperlink ref="F197" r:id="rId17" display="https://podminky.urs.cz/item/CS_URS_2021_02/59051486"/>
    <hyperlink ref="F201" r:id="rId18" display="https://podminky.urs.cz/item/CS_URS_2021_02/631311114"/>
    <hyperlink ref="F205" r:id="rId19" display="https://podminky.urs.cz/item/CS_URS_2021_02/631319011"/>
    <hyperlink ref="F208" r:id="rId20" display="https://podminky.urs.cz/item/CS_URS_2021_02/631362021"/>
    <hyperlink ref="F212" r:id="rId21" display="https://podminky.urs.cz/item/CS_URS_2021_02/642945111"/>
    <hyperlink ref="F219" r:id="rId22" display="https://podminky.urs.cz/item/CS_URS_2021_02/642946112"/>
    <hyperlink ref="F223" r:id="rId23" display="https://podminky.urs.cz/item/CS_URS_2021_02/55331613"/>
    <hyperlink ref="F227" r:id="rId24" display="https://podminky.urs.cz/item/CS_URS_2021_02/919735122"/>
    <hyperlink ref="F231" r:id="rId25" display="https://podminky.urs.cz/item/CS_URS_2021_02/952901111"/>
    <hyperlink ref="F235" r:id="rId26" display="https://podminky.urs.cz/item/CS_URS_2021_02/953731311"/>
    <hyperlink ref="F240" r:id="rId27" display="https://podminky.urs.cz/item/CS_URS_2021_02/962031133"/>
    <hyperlink ref="F244" r:id="rId28" display="https://podminky.urs.cz/item/CS_URS_2021_02/965042141"/>
    <hyperlink ref="F249" r:id="rId29" display="https://podminky.urs.cz/item/CS_URS_2021_02/965045113"/>
    <hyperlink ref="F254" r:id="rId30" display="https://podminky.urs.cz/item/CS_URS_2021_02/968072455"/>
    <hyperlink ref="F259" r:id="rId31" display="https://podminky.urs.cz/item/CS_URS_2021_02/977151116"/>
    <hyperlink ref="F264" r:id="rId32" display="https://podminky.urs.cz/item/CS_URS_2021_02/997013214"/>
    <hyperlink ref="F267" r:id="rId33" display="https://podminky.urs.cz/item/CS_URS_2021_02/997013219"/>
    <hyperlink ref="F271" r:id="rId34" display="https://podminky.urs.cz/item/CS_URS_2021_02/997013501"/>
    <hyperlink ref="F274" r:id="rId35" display="https://podminky.urs.cz/item/CS_URS_2021_02/997013509"/>
    <hyperlink ref="F281" r:id="rId36" display="https://podminky.urs.cz/item/CS_URS_2021_02/998012023"/>
    <hyperlink ref="F286" r:id="rId37" display="https://podminky.urs.cz/item/CS_URS_2021_02/711111002"/>
    <hyperlink ref="F291" r:id="rId38" display="https://podminky.urs.cz/item/CS_URS_2021_02/11163152"/>
    <hyperlink ref="F295" r:id="rId39" display="https://podminky.urs.cz/item/CS_URS_2021_02/711141559"/>
    <hyperlink ref="F300" r:id="rId40" display="https://podminky.urs.cz/item/CS_URS_2021_02/62832001"/>
    <hyperlink ref="F304" r:id="rId41" display="https://podminky.urs.cz/item/CS_URS_2021_02/711493112"/>
    <hyperlink ref="F308" r:id="rId42" display="https://podminky.urs.cz/item/CS_URS_2021_02/711493122"/>
    <hyperlink ref="F312" r:id="rId43" display="https://podminky.urs.cz/item/CS_URS_2021_02/998711103"/>
    <hyperlink ref="F316" r:id="rId44" display="https://podminky.urs.cz/item/CS_URS_2021_02/713120821"/>
    <hyperlink ref="F321" r:id="rId45" display="https://podminky.urs.cz/item/CS_URS_2021_02/713121111"/>
    <hyperlink ref="F326" r:id="rId46" display="https://podminky.urs.cz/item/CS_URS_2021_02/28376351"/>
    <hyperlink ref="F330" r:id="rId47" display="https://podminky.urs.cz/item/CS_URS_2021_02/998713103"/>
    <hyperlink ref="F336" r:id="rId48" display="https://podminky.urs.cz/item/CS_URS_2021_02/721174025"/>
    <hyperlink ref="F339" r:id="rId49" display="https://podminky.urs.cz/item/CS_URS_2021_02/721174045"/>
    <hyperlink ref="F342" r:id="rId50" display="https://podminky.urs.cz/item/CS_URS_2021_02/721174063"/>
    <hyperlink ref="F348" r:id="rId51" display="https://podminky.urs.cz/item/CS_URS_2021_02/722174002"/>
    <hyperlink ref="F351" r:id="rId52" display="https://podminky.urs.cz/item/CS_URS_2021_02/722174003"/>
    <hyperlink ref="F359" r:id="rId53" display="https://podminky.urs.cz/item/CS_URS_2021_02/725110811"/>
    <hyperlink ref="F362" r:id="rId54" display="https://podminky.urs.cz/item/CS_URS_2021_02/725112022"/>
    <hyperlink ref="F367" r:id="rId55" display="https://podminky.urs.cz/item/CS_URS_2021_02/725210821"/>
    <hyperlink ref="F370" r:id="rId56" display="https://podminky.urs.cz/item/CS_URS_2021_02/725211681"/>
    <hyperlink ref="F379" r:id="rId57" display="https://podminky.urs.cz/item/CS_URS_2021_02/725291621"/>
    <hyperlink ref="F382" r:id="rId58" display="https://podminky.urs.cz/item/CS_URS_2021_02/725291642"/>
    <hyperlink ref="F393" r:id="rId59" display="https://podminky.urs.cz/item/CS_URS_2021_02/725822613"/>
    <hyperlink ref="F398" r:id="rId60" display="https://podminky.urs.cz/item/CS_URS_2021_02/725840850"/>
    <hyperlink ref="F401" r:id="rId61" display="https://podminky.urs.cz/item/CS_URS_2021_02/725841312"/>
    <hyperlink ref="F406" r:id="rId62" display="https://podminky.urs.cz/item/CS_URS_2021_02/998725103"/>
    <hyperlink ref="F410" r:id="rId63" display="https://podminky.urs.cz/item/CS_URS_2021_02/726111031"/>
    <hyperlink ref="F413" r:id="rId64" display="https://podminky.urs.cz/item/CS_URS_2021_02/998726113"/>
    <hyperlink ref="F417" r:id="rId65" display="https://podminky.urs.cz/item/CS_URS_2021_02/733120819"/>
    <hyperlink ref="F420" r:id="rId66" display="https://podminky.urs.cz/item/CS_URS_2021_02/733223302"/>
    <hyperlink ref="F431" r:id="rId67" display="https://podminky.urs.cz/item/CS_URS_2021_02/733291101"/>
    <hyperlink ref="F440" r:id="rId68" display="https://podminky.urs.cz/item/CS_URS_2021_02/998733103"/>
    <hyperlink ref="F443" r:id="rId69" display="https://podminky.urs.cz/item/CS_URS_2021_02/735121810"/>
    <hyperlink ref="F447" r:id="rId70" display="https://podminky.urs.cz/item/CS_URS_2021_02/735164221"/>
    <hyperlink ref="F450" r:id="rId71" display="https://podminky.urs.cz/item/CS_URS_2021_02/998735103"/>
    <hyperlink ref="F454" r:id="rId72" display="https://podminky.urs.cz/item/CS_URS_2021_02/741110061"/>
    <hyperlink ref="F457" r:id="rId73" display="https://podminky.urs.cz/item/CS_URS_2021_02/34571063"/>
    <hyperlink ref="F462" r:id="rId74" display="https://podminky.urs.cz/item/CS_URS_2021_02/741112001"/>
    <hyperlink ref="F467" r:id="rId75" display="https://podminky.urs.cz/item/CS_URS_2021_02/741112061"/>
    <hyperlink ref="F472" r:id="rId76" display="https://podminky.urs.cz/item/CS_URS_2021_02/741120003"/>
    <hyperlink ref="F488" r:id="rId77" display="https://podminky.urs.cz/item/CS_URS_2021_02/741310001"/>
    <hyperlink ref="F493" r:id="rId78" display="https://podminky.urs.cz/item/CS_URS_2021_02/741310022"/>
    <hyperlink ref="F498" r:id="rId79" display="https://podminky.urs.cz/item/CS_URS_2021_02/741310025"/>
    <hyperlink ref="F503" r:id="rId80" display="https://podminky.urs.cz/item/CS_URS_2021_02/741313041"/>
    <hyperlink ref="F508" r:id="rId81" display="https://podminky.urs.cz/item/CS_URS_2021_02/741330731"/>
    <hyperlink ref="F513" r:id="rId82" display="https://podminky.urs.cz/item/CS_URS_2021_02/741372062"/>
    <hyperlink ref="F518" r:id="rId83" display="https://podminky.urs.cz/item/CS_URS_2021_02/741372062"/>
    <hyperlink ref="F527" r:id="rId84" display="https://podminky.urs.cz/item/CS_URS_2021_02/998741103"/>
    <hyperlink ref="F556" r:id="rId85" display="https://podminky.urs.cz/item/CS_URS_2021_02/751111811"/>
    <hyperlink ref="F559" r:id="rId86" display="https://podminky.urs.cz/item/CS_URS_2021_02/751133012"/>
    <hyperlink ref="F578" r:id="rId87" display="https://podminky.urs.cz/item/CS_URS_2021_02/751510041"/>
    <hyperlink ref="F581" r:id="rId88" display="https://podminky.urs.cz/item/CS_URS_2021_02/751510042"/>
    <hyperlink ref="F586" r:id="rId89" display="https://podminky.urs.cz/item/CS_URS_2021_02/751537011"/>
    <hyperlink ref="F593" r:id="rId90" display="https://podminky.urs.cz/item/CS_URS_2021_02/998751102"/>
    <hyperlink ref="F597" r:id="rId91" display="https://podminky.urs.cz/item/CS_URS_2021_02/763131451"/>
    <hyperlink ref="F604" r:id="rId92" display="https://podminky.urs.cz/item/CS_URS_2021_02/763131714"/>
    <hyperlink ref="F607" r:id="rId93" display="https://podminky.urs.cz/item/CS_URS_2021_02/998763102"/>
    <hyperlink ref="F611" r:id="rId94" display="https://podminky.urs.cz/item/CS_URS_2021_02/766421821"/>
    <hyperlink ref="F616" r:id="rId95" display="https://podminky.urs.cz/item/CS_URS_2021_02/766421822"/>
    <hyperlink ref="F619" r:id="rId96" display="https://podminky.urs.cz/item/CS_URS_2021_02/766660022"/>
    <hyperlink ref="F623" r:id="rId97" display="https://podminky.urs.cz/item/CS_URS_2021_02/61165314"/>
    <hyperlink ref="F628" r:id="rId98" display="https://podminky.urs.cz/item/CS_URS_2021_02/766660172"/>
    <hyperlink ref="F641" r:id="rId99" display="https://podminky.urs.cz/item/CS_URS_2021_02/766682111"/>
    <hyperlink ref="F645" r:id="rId100" display="https://podminky.urs.cz/item/CS_URS_2021_02/61182258"/>
    <hyperlink ref="F654" r:id="rId101" display="https://podminky.urs.cz/item/CS_URS_2021_02/766821112"/>
    <hyperlink ref="F658" r:id="rId102" display="https://podminky.urs.cz/item/CS_URS_2021_02/61510103"/>
    <hyperlink ref="F661" r:id="rId103" display="https://podminky.urs.cz/item/CS_URS_2021_02/766825821"/>
    <hyperlink ref="F665" r:id="rId104" display="https://podminky.urs.cz/item/CS_URS_2021_02/998766103"/>
    <hyperlink ref="F669" r:id="rId105" display="https://podminky.urs.cz/item/CS_URS_2021_02/767646401"/>
    <hyperlink ref="F678" r:id="rId106" display="https://podminky.urs.cz/item/CS_URS_2021_02/998767103"/>
    <hyperlink ref="F682" r:id="rId107" display="https://podminky.urs.cz/item/CS_URS_2021_02/771121011"/>
    <hyperlink ref="F686" r:id="rId108" display="https://podminky.urs.cz/item/CS_URS_2021_02/771574273"/>
    <hyperlink ref="F691" r:id="rId109" display="https://podminky.urs.cz/item/CS_URS_2021_02/59761428"/>
    <hyperlink ref="F695" r:id="rId110" display="https://podminky.urs.cz/item/CS_URS_2021_02/771577112"/>
    <hyperlink ref="F698" r:id="rId111" display="https://podminky.urs.cz/item/CS_URS_2021_02/771577114"/>
    <hyperlink ref="F701" r:id="rId112" display="https://podminky.urs.cz/item/CS_URS_2021_02/771591241"/>
    <hyperlink ref="F705" r:id="rId113" display="https://podminky.urs.cz/item/CS_URS_2021_02/771591242"/>
    <hyperlink ref="F709" r:id="rId114" display="https://podminky.urs.cz/item/CS_URS_2021_02/771591264"/>
    <hyperlink ref="F713" r:id="rId115" display="https://podminky.urs.cz/item/CS_URS_2021_02/998771103"/>
    <hyperlink ref="F717" r:id="rId116" display="https://podminky.urs.cz/item/CS_URS_2021_02/776111311"/>
    <hyperlink ref="F721" r:id="rId117" display="https://podminky.urs.cz/item/CS_URS_2021_02/776121111"/>
    <hyperlink ref="F724" r:id="rId118" display="https://podminky.urs.cz/item/CS_URS_2021_02/776141112"/>
    <hyperlink ref="F727" r:id="rId119" display="https://podminky.urs.cz/item/CS_URS_2021_02/776201811"/>
    <hyperlink ref="F732" r:id="rId120" display="https://podminky.urs.cz/item/CS_URS_2021_02/776221111"/>
    <hyperlink ref="F738" r:id="rId121" display="https://podminky.urs.cz/item/CS_URS_2021_02/776411111"/>
    <hyperlink ref="F745" r:id="rId122" display="https://podminky.urs.cz/item/CS_URS_2021_02/28411004"/>
    <hyperlink ref="F749" r:id="rId123" display="https://podminky.urs.cz/item/CS_URS_2021_02/776421311"/>
    <hyperlink ref="F753" r:id="rId124" display="https://podminky.urs.cz/item/CS_URS_2021_02/553431-R"/>
    <hyperlink ref="F757" r:id="rId125" display="https://podminky.urs.cz/item/CS_URS_2021_02/998776103"/>
    <hyperlink ref="F761" r:id="rId126" display="https://podminky.urs.cz/item/CS_URS_2021_02/781471810"/>
    <hyperlink ref="F765" r:id="rId127" display="https://podminky.urs.cz/item/CS_URS_2021_02/781474113"/>
    <hyperlink ref="F769" r:id="rId128" display="https://podminky.urs.cz/item/CS_URS_2021_02/59761071"/>
    <hyperlink ref="F773" r:id="rId129" display="https://podminky.urs.cz/item/CS_URS_2021_02/781491011"/>
    <hyperlink ref="F777" r:id="rId130" display="https://podminky.urs.cz/item/CS_URS_2021_02/63465124"/>
    <hyperlink ref="F781" r:id="rId131" display="https://podminky.urs.cz/item/CS_URS_2021_02/781494111"/>
    <hyperlink ref="F785" r:id="rId132" display="https://podminky.urs.cz/item/CS_URS_2021_02/781494511"/>
    <hyperlink ref="F790" r:id="rId133" display="https://podminky.urs.cz/item/CS_URS_2021_02/781495115"/>
    <hyperlink ref="F798" r:id="rId134" display="https://podminky.urs.cz/item/CS_URS_2021_02/781495142"/>
    <hyperlink ref="F802" r:id="rId135" display="https://podminky.urs.cz/item/CS_URS_2021_02/781495143"/>
    <hyperlink ref="F806" r:id="rId136" display="https://podminky.urs.cz/item/CS_URS_2021_02/998781103"/>
    <hyperlink ref="F810" r:id="rId137" display="https://podminky.urs.cz/item/CS_URS_2021_02/783317105"/>
    <hyperlink ref="F816" r:id="rId138" display="https://podminky.urs.cz/item/CS_URS_2021_02/784121001"/>
    <hyperlink ref="F820" r:id="rId139" display="https://podminky.urs.cz/item/CS_URS_2021_02/784181121"/>
    <hyperlink ref="F831" r:id="rId140" display="https://podminky.urs.cz/item/CS_URS_2021_02/784221101"/>
    <hyperlink ref="F842" r:id="rId141" display="https://podminky.urs.cz/item/CS_URS_2021_02/784221153"/>
    <hyperlink ref="F851" r:id="rId142" display="https://podminky.urs.cz/item/CS_URS_2021_02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1443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1444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1445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1446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1447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1448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1449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1450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1451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1452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1453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82</v>
      </c>
      <c r="F18" s="278" t="s">
        <v>1454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1455</v>
      </c>
      <c r="F19" s="278" t="s">
        <v>1456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1457</v>
      </c>
      <c r="F20" s="278" t="s">
        <v>1458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1459</v>
      </c>
      <c r="F21" s="278" t="s">
        <v>1460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1461</v>
      </c>
      <c r="F22" s="278" t="s">
        <v>1462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1463</v>
      </c>
      <c r="F23" s="278" t="s">
        <v>1464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1465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1466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1467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1468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1469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1470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1471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1472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1473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120</v>
      </c>
      <c r="F36" s="278"/>
      <c r="G36" s="278" t="s">
        <v>1474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1475</v>
      </c>
      <c r="F37" s="278"/>
      <c r="G37" s="278" t="s">
        <v>1476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56</v>
      </c>
      <c r="F38" s="278"/>
      <c r="G38" s="278" t="s">
        <v>1477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57</v>
      </c>
      <c r="F39" s="278"/>
      <c r="G39" s="278" t="s">
        <v>1478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121</v>
      </c>
      <c r="F40" s="278"/>
      <c r="G40" s="278" t="s">
        <v>1479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122</v>
      </c>
      <c r="F41" s="278"/>
      <c r="G41" s="278" t="s">
        <v>1480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1481</v>
      </c>
      <c r="F42" s="278"/>
      <c r="G42" s="278" t="s">
        <v>1482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1483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1484</v>
      </c>
      <c r="F44" s="278"/>
      <c r="G44" s="278" t="s">
        <v>1485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124</v>
      </c>
      <c r="F45" s="278"/>
      <c r="G45" s="278" t="s">
        <v>1486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1487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1488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1489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1490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1491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1492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1493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1494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1495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1496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1497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1498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1499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1500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1501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1502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1503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1504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1505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1506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1507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1508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1509</v>
      </c>
      <c r="D76" s="296"/>
      <c r="E76" s="296"/>
      <c r="F76" s="296" t="s">
        <v>1510</v>
      </c>
      <c r="G76" s="297"/>
      <c r="H76" s="296" t="s">
        <v>57</v>
      </c>
      <c r="I76" s="296" t="s">
        <v>60</v>
      </c>
      <c r="J76" s="296" t="s">
        <v>1511</v>
      </c>
      <c r="K76" s="295"/>
    </row>
    <row r="77" s="1" customFormat="1" ht="17.25" customHeight="1">
      <c r="B77" s="293"/>
      <c r="C77" s="298" t="s">
        <v>1512</v>
      </c>
      <c r="D77" s="298"/>
      <c r="E77" s="298"/>
      <c r="F77" s="299" t="s">
        <v>1513</v>
      </c>
      <c r="G77" s="300"/>
      <c r="H77" s="298"/>
      <c r="I77" s="298"/>
      <c r="J77" s="298" t="s">
        <v>1514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56</v>
      </c>
      <c r="D79" s="303"/>
      <c r="E79" s="303"/>
      <c r="F79" s="304" t="s">
        <v>1515</v>
      </c>
      <c r="G79" s="305"/>
      <c r="H79" s="281" t="s">
        <v>1516</v>
      </c>
      <c r="I79" s="281" t="s">
        <v>1517</v>
      </c>
      <c r="J79" s="281">
        <v>20</v>
      </c>
      <c r="K79" s="295"/>
    </row>
    <row r="80" s="1" customFormat="1" ht="15" customHeight="1">
      <c r="B80" s="293"/>
      <c r="C80" s="281" t="s">
        <v>1518</v>
      </c>
      <c r="D80" s="281"/>
      <c r="E80" s="281"/>
      <c r="F80" s="304" t="s">
        <v>1515</v>
      </c>
      <c r="G80" s="305"/>
      <c r="H80" s="281" t="s">
        <v>1519</v>
      </c>
      <c r="I80" s="281" t="s">
        <v>1517</v>
      </c>
      <c r="J80" s="281">
        <v>120</v>
      </c>
      <c r="K80" s="295"/>
    </row>
    <row r="81" s="1" customFormat="1" ht="15" customHeight="1">
      <c r="B81" s="306"/>
      <c r="C81" s="281" t="s">
        <v>1520</v>
      </c>
      <c r="D81" s="281"/>
      <c r="E81" s="281"/>
      <c r="F81" s="304" t="s">
        <v>1521</v>
      </c>
      <c r="G81" s="305"/>
      <c r="H81" s="281" t="s">
        <v>1522</v>
      </c>
      <c r="I81" s="281" t="s">
        <v>1517</v>
      </c>
      <c r="J81" s="281">
        <v>50</v>
      </c>
      <c r="K81" s="295"/>
    </row>
    <row r="82" s="1" customFormat="1" ht="15" customHeight="1">
      <c r="B82" s="306"/>
      <c r="C82" s="281" t="s">
        <v>1523</v>
      </c>
      <c r="D82" s="281"/>
      <c r="E82" s="281"/>
      <c r="F82" s="304" t="s">
        <v>1515</v>
      </c>
      <c r="G82" s="305"/>
      <c r="H82" s="281" t="s">
        <v>1524</v>
      </c>
      <c r="I82" s="281" t="s">
        <v>1525</v>
      </c>
      <c r="J82" s="281"/>
      <c r="K82" s="295"/>
    </row>
    <row r="83" s="1" customFormat="1" ht="15" customHeight="1">
      <c r="B83" s="306"/>
      <c r="C83" s="307" t="s">
        <v>1526</v>
      </c>
      <c r="D83" s="307"/>
      <c r="E83" s="307"/>
      <c r="F83" s="308" t="s">
        <v>1521</v>
      </c>
      <c r="G83" s="307"/>
      <c r="H83" s="307" t="s">
        <v>1527</v>
      </c>
      <c r="I83" s="307" t="s">
        <v>1517</v>
      </c>
      <c r="J83" s="307">
        <v>15</v>
      </c>
      <c r="K83" s="295"/>
    </row>
    <row r="84" s="1" customFormat="1" ht="15" customHeight="1">
      <c r="B84" s="306"/>
      <c r="C84" s="307" t="s">
        <v>1528</v>
      </c>
      <c r="D84" s="307"/>
      <c r="E84" s="307"/>
      <c r="F84" s="308" t="s">
        <v>1521</v>
      </c>
      <c r="G84" s="307"/>
      <c r="H84" s="307" t="s">
        <v>1529</v>
      </c>
      <c r="I84" s="307" t="s">
        <v>1517</v>
      </c>
      <c r="J84" s="307">
        <v>15</v>
      </c>
      <c r="K84" s="295"/>
    </row>
    <row r="85" s="1" customFormat="1" ht="15" customHeight="1">
      <c r="B85" s="306"/>
      <c r="C85" s="307" t="s">
        <v>1530</v>
      </c>
      <c r="D85" s="307"/>
      <c r="E85" s="307"/>
      <c r="F85" s="308" t="s">
        <v>1521</v>
      </c>
      <c r="G85" s="307"/>
      <c r="H85" s="307" t="s">
        <v>1531</v>
      </c>
      <c r="I85" s="307" t="s">
        <v>1517</v>
      </c>
      <c r="J85" s="307">
        <v>20</v>
      </c>
      <c r="K85" s="295"/>
    </row>
    <row r="86" s="1" customFormat="1" ht="15" customHeight="1">
      <c r="B86" s="306"/>
      <c r="C86" s="307" t="s">
        <v>1532</v>
      </c>
      <c r="D86" s="307"/>
      <c r="E86" s="307"/>
      <c r="F86" s="308" t="s">
        <v>1521</v>
      </c>
      <c r="G86" s="307"/>
      <c r="H86" s="307" t="s">
        <v>1533</v>
      </c>
      <c r="I86" s="307" t="s">
        <v>1517</v>
      </c>
      <c r="J86" s="307">
        <v>20</v>
      </c>
      <c r="K86" s="295"/>
    </row>
    <row r="87" s="1" customFormat="1" ht="15" customHeight="1">
      <c r="B87" s="306"/>
      <c r="C87" s="281" t="s">
        <v>1534</v>
      </c>
      <c r="D87" s="281"/>
      <c r="E87" s="281"/>
      <c r="F87" s="304" t="s">
        <v>1521</v>
      </c>
      <c r="G87" s="305"/>
      <c r="H87" s="281" t="s">
        <v>1535</v>
      </c>
      <c r="I87" s="281" t="s">
        <v>1517</v>
      </c>
      <c r="J87" s="281">
        <v>50</v>
      </c>
      <c r="K87" s="295"/>
    </row>
    <row r="88" s="1" customFormat="1" ht="15" customHeight="1">
      <c r="B88" s="306"/>
      <c r="C88" s="281" t="s">
        <v>1536</v>
      </c>
      <c r="D88" s="281"/>
      <c r="E88" s="281"/>
      <c r="F88" s="304" t="s">
        <v>1521</v>
      </c>
      <c r="G88" s="305"/>
      <c r="H88" s="281" t="s">
        <v>1537</v>
      </c>
      <c r="I88" s="281" t="s">
        <v>1517</v>
      </c>
      <c r="J88" s="281">
        <v>20</v>
      </c>
      <c r="K88" s="295"/>
    </row>
    <row r="89" s="1" customFormat="1" ht="15" customHeight="1">
      <c r="B89" s="306"/>
      <c r="C89" s="281" t="s">
        <v>1538</v>
      </c>
      <c r="D89" s="281"/>
      <c r="E89" s="281"/>
      <c r="F89" s="304" t="s">
        <v>1521</v>
      </c>
      <c r="G89" s="305"/>
      <c r="H89" s="281" t="s">
        <v>1539</v>
      </c>
      <c r="I89" s="281" t="s">
        <v>1517</v>
      </c>
      <c r="J89" s="281">
        <v>20</v>
      </c>
      <c r="K89" s="295"/>
    </row>
    <row r="90" s="1" customFormat="1" ht="15" customHeight="1">
      <c r="B90" s="306"/>
      <c r="C90" s="281" t="s">
        <v>1540</v>
      </c>
      <c r="D90" s="281"/>
      <c r="E90" s="281"/>
      <c r="F90" s="304" t="s">
        <v>1521</v>
      </c>
      <c r="G90" s="305"/>
      <c r="H90" s="281" t="s">
        <v>1541</v>
      </c>
      <c r="I90" s="281" t="s">
        <v>1517</v>
      </c>
      <c r="J90" s="281">
        <v>50</v>
      </c>
      <c r="K90" s="295"/>
    </row>
    <row r="91" s="1" customFormat="1" ht="15" customHeight="1">
      <c r="B91" s="306"/>
      <c r="C91" s="281" t="s">
        <v>1542</v>
      </c>
      <c r="D91" s="281"/>
      <c r="E91" s="281"/>
      <c r="F91" s="304" t="s">
        <v>1521</v>
      </c>
      <c r="G91" s="305"/>
      <c r="H91" s="281" t="s">
        <v>1542</v>
      </c>
      <c r="I91" s="281" t="s">
        <v>1517</v>
      </c>
      <c r="J91" s="281">
        <v>50</v>
      </c>
      <c r="K91" s="295"/>
    </row>
    <row r="92" s="1" customFormat="1" ht="15" customHeight="1">
      <c r="B92" s="306"/>
      <c r="C92" s="281" t="s">
        <v>1543</v>
      </c>
      <c r="D92" s="281"/>
      <c r="E92" s="281"/>
      <c r="F92" s="304" t="s">
        <v>1521</v>
      </c>
      <c r="G92" s="305"/>
      <c r="H92" s="281" t="s">
        <v>1544</v>
      </c>
      <c r="I92" s="281" t="s">
        <v>1517</v>
      </c>
      <c r="J92" s="281">
        <v>255</v>
      </c>
      <c r="K92" s="295"/>
    </row>
    <row r="93" s="1" customFormat="1" ht="15" customHeight="1">
      <c r="B93" s="306"/>
      <c r="C93" s="281" t="s">
        <v>1545</v>
      </c>
      <c r="D93" s="281"/>
      <c r="E93" s="281"/>
      <c r="F93" s="304" t="s">
        <v>1515</v>
      </c>
      <c r="G93" s="305"/>
      <c r="H93" s="281" t="s">
        <v>1546</v>
      </c>
      <c r="I93" s="281" t="s">
        <v>1547</v>
      </c>
      <c r="J93" s="281"/>
      <c r="K93" s="295"/>
    </row>
    <row r="94" s="1" customFormat="1" ht="15" customHeight="1">
      <c r="B94" s="306"/>
      <c r="C94" s="281" t="s">
        <v>1548</v>
      </c>
      <c r="D94" s="281"/>
      <c r="E94" s="281"/>
      <c r="F94" s="304" t="s">
        <v>1515</v>
      </c>
      <c r="G94" s="305"/>
      <c r="H94" s="281" t="s">
        <v>1549</v>
      </c>
      <c r="I94" s="281" t="s">
        <v>1550</v>
      </c>
      <c r="J94" s="281"/>
      <c r="K94" s="295"/>
    </row>
    <row r="95" s="1" customFormat="1" ht="15" customHeight="1">
      <c r="B95" s="306"/>
      <c r="C95" s="281" t="s">
        <v>1551</v>
      </c>
      <c r="D95" s="281"/>
      <c r="E95" s="281"/>
      <c r="F95" s="304" t="s">
        <v>1515</v>
      </c>
      <c r="G95" s="305"/>
      <c r="H95" s="281" t="s">
        <v>1551</v>
      </c>
      <c r="I95" s="281" t="s">
        <v>1550</v>
      </c>
      <c r="J95" s="281"/>
      <c r="K95" s="295"/>
    </row>
    <row r="96" s="1" customFormat="1" ht="15" customHeight="1">
      <c r="B96" s="306"/>
      <c r="C96" s="281" t="s">
        <v>41</v>
      </c>
      <c r="D96" s="281"/>
      <c r="E96" s="281"/>
      <c r="F96" s="304" t="s">
        <v>1515</v>
      </c>
      <c r="G96" s="305"/>
      <c r="H96" s="281" t="s">
        <v>1552</v>
      </c>
      <c r="I96" s="281" t="s">
        <v>1550</v>
      </c>
      <c r="J96" s="281"/>
      <c r="K96" s="295"/>
    </row>
    <row r="97" s="1" customFormat="1" ht="15" customHeight="1">
      <c r="B97" s="306"/>
      <c r="C97" s="281" t="s">
        <v>51</v>
      </c>
      <c r="D97" s="281"/>
      <c r="E97" s="281"/>
      <c r="F97" s="304" t="s">
        <v>1515</v>
      </c>
      <c r="G97" s="305"/>
      <c r="H97" s="281" t="s">
        <v>1553</v>
      </c>
      <c r="I97" s="281" t="s">
        <v>1550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1554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1509</v>
      </c>
      <c r="D103" s="296"/>
      <c r="E103" s="296"/>
      <c r="F103" s="296" t="s">
        <v>1510</v>
      </c>
      <c r="G103" s="297"/>
      <c r="H103" s="296" t="s">
        <v>57</v>
      </c>
      <c r="I103" s="296" t="s">
        <v>60</v>
      </c>
      <c r="J103" s="296" t="s">
        <v>1511</v>
      </c>
      <c r="K103" s="295"/>
    </row>
    <row r="104" s="1" customFormat="1" ht="17.25" customHeight="1">
      <c r="B104" s="293"/>
      <c r="C104" s="298" t="s">
        <v>1512</v>
      </c>
      <c r="D104" s="298"/>
      <c r="E104" s="298"/>
      <c r="F104" s="299" t="s">
        <v>1513</v>
      </c>
      <c r="G104" s="300"/>
      <c r="H104" s="298"/>
      <c r="I104" s="298"/>
      <c r="J104" s="298" t="s">
        <v>1514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56</v>
      </c>
      <c r="D106" s="303"/>
      <c r="E106" s="303"/>
      <c r="F106" s="304" t="s">
        <v>1515</v>
      </c>
      <c r="G106" s="281"/>
      <c r="H106" s="281" t="s">
        <v>1555</v>
      </c>
      <c r="I106" s="281" t="s">
        <v>1517</v>
      </c>
      <c r="J106" s="281">
        <v>20</v>
      </c>
      <c r="K106" s="295"/>
    </row>
    <row r="107" s="1" customFormat="1" ht="15" customHeight="1">
      <c r="B107" s="293"/>
      <c r="C107" s="281" t="s">
        <v>1518</v>
      </c>
      <c r="D107" s="281"/>
      <c r="E107" s="281"/>
      <c r="F107" s="304" t="s">
        <v>1515</v>
      </c>
      <c r="G107" s="281"/>
      <c r="H107" s="281" t="s">
        <v>1555</v>
      </c>
      <c r="I107" s="281" t="s">
        <v>1517</v>
      </c>
      <c r="J107" s="281">
        <v>120</v>
      </c>
      <c r="K107" s="295"/>
    </row>
    <row r="108" s="1" customFormat="1" ht="15" customHeight="1">
      <c r="B108" s="306"/>
      <c r="C108" s="281" t="s">
        <v>1520</v>
      </c>
      <c r="D108" s="281"/>
      <c r="E108" s="281"/>
      <c r="F108" s="304" t="s">
        <v>1521</v>
      </c>
      <c r="G108" s="281"/>
      <c r="H108" s="281" t="s">
        <v>1555</v>
      </c>
      <c r="I108" s="281" t="s">
        <v>1517</v>
      </c>
      <c r="J108" s="281">
        <v>50</v>
      </c>
      <c r="K108" s="295"/>
    </row>
    <row r="109" s="1" customFormat="1" ht="15" customHeight="1">
      <c r="B109" s="306"/>
      <c r="C109" s="281" t="s">
        <v>1523</v>
      </c>
      <c r="D109" s="281"/>
      <c r="E109" s="281"/>
      <c r="F109" s="304" t="s">
        <v>1515</v>
      </c>
      <c r="G109" s="281"/>
      <c r="H109" s="281" t="s">
        <v>1555</v>
      </c>
      <c r="I109" s="281" t="s">
        <v>1525</v>
      </c>
      <c r="J109" s="281"/>
      <c r="K109" s="295"/>
    </row>
    <row r="110" s="1" customFormat="1" ht="15" customHeight="1">
      <c r="B110" s="306"/>
      <c r="C110" s="281" t="s">
        <v>1534</v>
      </c>
      <c r="D110" s="281"/>
      <c r="E110" s="281"/>
      <c r="F110" s="304" t="s">
        <v>1521</v>
      </c>
      <c r="G110" s="281"/>
      <c r="H110" s="281" t="s">
        <v>1555</v>
      </c>
      <c r="I110" s="281" t="s">
        <v>1517</v>
      </c>
      <c r="J110" s="281">
        <v>50</v>
      </c>
      <c r="K110" s="295"/>
    </row>
    <row r="111" s="1" customFormat="1" ht="15" customHeight="1">
      <c r="B111" s="306"/>
      <c r="C111" s="281" t="s">
        <v>1542</v>
      </c>
      <c r="D111" s="281"/>
      <c r="E111" s="281"/>
      <c r="F111" s="304" t="s">
        <v>1521</v>
      </c>
      <c r="G111" s="281"/>
      <c r="H111" s="281" t="s">
        <v>1555</v>
      </c>
      <c r="I111" s="281" t="s">
        <v>1517</v>
      </c>
      <c r="J111" s="281">
        <v>50</v>
      </c>
      <c r="K111" s="295"/>
    </row>
    <row r="112" s="1" customFormat="1" ht="15" customHeight="1">
      <c r="B112" s="306"/>
      <c r="C112" s="281" t="s">
        <v>1540</v>
      </c>
      <c r="D112" s="281"/>
      <c r="E112" s="281"/>
      <c r="F112" s="304" t="s">
        <v>1521</v>
      </c>
      <c r="G112" s="281"/>
      <c r="H112" s="281" t="s">
        <v>1555</v>
      </c>
      <c r="I112" s="281" t="s">
        <v>1517</v>
      </c>
      <c r="J112" s="281">
        <v>50</v>
      </c>
      <c r="K112" s="295"/>
    </row>
    <row r="113" s="1" customFormat="1" ht="15" customHeight="1">
      <c r="B113" s="306"/>
      <c r="C113" s="281" t="s">
        <v>56</v>
      </c>
      <c r="D113" s="281"/>
      <c r="E113" s="281"/>
      <c r="F113" s="304" t="s">
        <v>1515</v>
      </c>
      <c r="G113" s="281"/>
      <c r="H113" s="281" t="s">
        <v>1556</v>
      </c>
      <c r="I113" s="281" t="s">
        <v>1517</v>
      </c>
      <c r="J113" s="281">
        <v>20</v>
      </c>
      <c r="K113" s="295"/>
    </row>
    <row r="114" s="1" customFormat="1" ht="15" customHeight="1">
      <c r="B114" s="306"/>
      <c r="C114" s="281" t="s">
        <v>1557</v>
      </c>
      <c r="D114" s="281"/>
      <c r="E114" s="281"/>
      <c r="F114" s="304" t="s">
        <v>1515</v>
      </c>
      <c r="G114" s="281"/>
      <c r="H114" s="281" t="s">
        <v>1558</v>
      </c>
      <c r="I114" s="281" t="s">
        <v>1517</v>
      </c>
      <c r="J114" s="281">
        <v>120</v>
      </c>
      <c r="K114" s="295"/>
    </row>
    <row r="115" s="1" customFormat="1" ht="15" customHeight="1">
      <c r="B115" s="306"/>
      <c r="C115" s="281" t="s">
        <v>41</v>
      </c>
      <c r="D115" s="281"/>
      <c r="E115" s="281"/>
      <c r="F115" s="304" t="s">
        <v>1515</v>
      </c>
      <c r="G115" s="281"/>
      <c r="H115" s="281" t="s">
        <v>1559</v>
      </c>
      <c r="I115" s="281" t="s">
        <v>1550</v>
      </c>
      <c r="J115" s="281"/>
      <c r="K115" s="295"/>
    </row>
    <row r="116" s="1" customFormat="1" ht="15" customHeight="1">
      <c r="B116" s="306"/>
      <c r="C116" s="281" t="s">
        <v>51</v>
      </c>
      <c r="D116" s="281"/>
      <c r="E116" s="281"/>
      <c r="F116" s="304" t="s">
        <v>1515</v>
      </c>
      <c r="G116" s="281"/>
      <c r="H116" s="281" t="s">
        <v>1560</v>
      </c>
      <c r="I116" s="281" t="s">
        <v>1550</v>
      </c>
      <c r="J116" s="281"/>
      <c r="K116" s="295"/>
    </row>
    <row r="117" s="1" customFormat="1" ht="15" customHeight="1">
      <c r="B117" s="306"/>
      <c r="C117" s="281" t="s">
        <v>60</v>
      </c>
      <c r="D117" s="281"/>
      <c r="E117" s="281"/>
      <c r="F117" s="304" t="s">
        <v>1515</v>
      </c>
      <c r="G117" s="281"/>
      <c r="H117" s="281" t="s">
        <v>1561</v>
      </c>
      <c r="I117" s="281" t="s">
        <v>1562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1563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1509</v>
      </c>
      <c r="D123" s="296"/>
      <c r="E123" s="296"/>
      <c r="F123" s="296" t="s">
        <v>1510</v>
      </c>
      <c r="G123" s="297"/>
      <c r="H123" s="296" t="s">
        <v>57</v>
      </c>
      <c r="I123" s="296" t="s">
        <v>60</v>
      </c>
      <c r="J123" s="296" t="s">
        <v>1511</v>
      </c>
      <c r="K123" s="325"/>
    </row>
    <row r="124" s="1" customFormat="1" ht="17.25" customHeight="1">
      <c r="B124" s="324"/>
      <c r="C124" s="298" t="s">
        <v>1512</v>
      </c>
      <c r="D124" s="298"/>
      <c r="E124" s="298"/>
      <c r="F124" s="299" t="s">
        <v>1513</v>
      </c>
      <c r="G124" s="300"/>
      <c r="H124" s="298"/>
      <c r="I124" s="298"/>
      <c r="J124" s="298" t="s">
        <v>1514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1518</v>
      </c>
      <c r="D126" s="303"/>
      <c r="E126" s="303"/>
      <c r="F126" s="304" t="s">
        <v>1515</v>
      </c>
      <c r="G126" s="281"/>
      <c r="H126" s="281" t="s">
        <v>1555</v>
      </c>
      <c r="I126" s="281" t="s">
        <v>1517</v>
      </c>
      <c r="J126" s="281">
        <v>120</v>
      </c>
      <c r="K126" s="329"/>
    </row>
    <row r="127" s="1" customFormat="1" ht="15" customHeight="1">
      <c r="B127" s="326"/>
      <c r="C127" s="281" t="s">
        <v>1564</v>
      </c>
      <c r="D127" s="281"/>
      <c r="E127" s="281"/>
      <c r="F127" s="304" t="s">
        <v>1515</v>
      </c>
      <c r="G127" s="281"/>
      <c r="H127" s="281" t="s">
        <v>1565</v>
      </c>
      <c r="I127" s="281" t="s">
        <v>1517</v>
      </c>
      <c r="J127" s="281" t="s">
        <v>1566</v>
      </c>
      <c r="K127" s="329"/>
    </row>
    <row r="128" s="1" customFormat="1" ht="15" customHeight="1">
      <c r="B128" s="326"/>
      <c r="C128" s="281" t="s">
        <v>1463</v>
      </c>
      <c r="D128" s="281"/>
      <c r="E128" s="281"/>
      <c r="F128" s="304" t="s">
        <v>1515</v>
      </c>
      <c r="G128" s="281"/>
      <c r="H128" s="281" t="s">
        <v>1567</v>
      </c>
      <c r="I128" s="281" t="s">
        <v>1517</v>
      </c>
      <c r="J128" s="281" t="s">
        <v>1566</v>
      </c>
      <c r="K128" s="329"/>
    </row>
    <row r="129" s="1" customFormat="1" ht="15" customHeight="1">
      <c r="B129" s="326"/>
      <c r="C129" s="281" t="s">
        <v>1526</v>
      </c>
      <c r="D129" s="281"/>
      <c r="E129" s="281"/>
      <c r="F129" s="304" t="s">
        <v>1521</v>
      </c>
      <c r="G129" s="281"/>
      <c r="H129" s="281" t="s">
        <v>1527</v>
      </c>
      <c r="I129" s="281" t="s">
        <v>1517</v>
      </c>
      <c r="J129" s="281">
        <v>15</v>
      </c>
      <c r="K129" s="329"/>
    </row>
    <row r="130" s="1" customFormat="1" ht="15" customHeight="1">
      <c r="B130" s="326"/>
      <c r="C130" s="307" t="s">
        <v>1528</v>
      </c>
      <c r="D130" s="307"/>
      <c r="E130" s="307"/>
      <c r="F130" s="308" t="s">
        <v>1521</v>
      </c>
      <c r="G130" s="307"/>
      <c r="H130" s="307" t="s">
        <v>1529</v>
      </c>
      <c r="I130" s="307" t="s">
        <v>1517</v>
      </c>
      <c r="J130" s="307">
        <v>15</v>
      </c>
      <c r="K130" s="329"/>
    </row>
    <row r="131" s="1" customFormat="1" ht="15" customHeight="1">
      <c r="B131" s="326"/>
      <c r="C131" s="307" t="s">
        <v>1530</v>
      </c>
      <c r="D131" s="307"/>
      <c r="E131" s="307"/>
      <c r="F131" s="308" t="s">
        <v>1521</v>
      </c>
      <c r="G131" s="307"/>
      <c r="H131" s="307" t="s">
        <v>1531</v>
      </c>
      <c r="I131" s="307" t="s">
        <v>1517</v>
      </c>
      <c r="J131" s="307">
        <v>20</v>
      </c>
      <c r="K131" s="329"/>
    </row>
    <row r="132" s="1" customFormat="1" ht="15" customHeight="1">
      <c r="B132" s="326"/>
      <c r="C132" s="307" t="s">
        <v>1532</v>
      </c>
      <c r="D132" s="307"/>
      <c r="E132" s="307"/>
      <c r="F132" s="308" t="s">
        <v>1521</v>
      </c>
      <c r="G132" s="307"/>
      <c r="H132" s="307" t="s">
        <v>1533</v>
      </c>
      <c r="I132" s="307" t="s">
        <v>1517</v>
      </c>
      <c r="J132" s="307">
        <v>20</v>
      </c>
      <c r="K132" s="329"/>
    </row>
    <row r="133" s="1" customFormat="1" ht="15" customHeight="1">
      <c r="B133" s="326"/>
      <c r="C133" s="281" t="s">
        <v>1520</v>
      </c>
      <c r="D133" s="281"/>
      <c r="E133" s="281"/>
      <c r="F133" s="304" t="s">
        <v>1521</v>
      </c>
      <c r="G133" s="281"/>
      <c r="H133" s="281" t="s">
        <v>1555</v>
      </c>
      <c r="I133" s="281" t="s">
        <v>1517</v>
      </c>
      <c r="J133" s="281">
        <v>50</v>
      </c>
      <c r="K133" s="329"/>
    </row>
    <row r="134" s="1" customFormat="1" ht="15" customHeight="1">
      <c r="B134" s="326"/>
      <c r="C134" s="281" t="s">
        <v>1534</v>
      </c>
      <c r="D134" s="281"/>
      <c r="E134" s="281"/>
      <c r="F134" s="304" t="s">
        <v>1521</v>
      </c>
      <c r="G134" s="281"/>
      <c r="H134" s="281" t="s">
        <v>1555</v>
      </c>
      <c r="I134" s="281" t="s">
        <v>1517</v>
      </c>
      <c r="J134" s="281">
        <v>50</v>
      </c>
      <c r="K134" s="329"/>
    </row>
    <row r="135" s="1" customFormat="1" ht="15" customHeight="1">
      <c r="B135" s="326"/>
      <c r="C135" s="281" t="s">
        <v>1540</v>
      </c>
      <c r="D135" s="281"/>
      <c r="E135" s="281"/>
      <c r="F135" s="304" t="s">
        <v>1521</v>
      </c>
      <c r="G135" s="281"/>
      <c r="H135" s="281" t="s">
        <v>1555</v>
      </c>
      <c r="I135" s="281" t="s">
        <v>1517</v>
      </c>
      <c r="J135" s="281">
        <v>50</v>
      </c>
      <c r="K135" s="329"/>
    </row>
    <row r="136" s="1" customFormat="1" ht="15" customHeight="1">
      <c r="B136" s="326"/>
      <c r="C136" s="281" t="s">
        <v>1542</v>
      </c>
      <c r="D136" s="281"/>
      <c r="E136" s="281"/>
      <c r="F136" s="304" t="s">
        <v>1521</v>
      </c>
      <c r="G136" s="281"/>
      <c r="H136" s="281" t="s">
        <v>1555</v>
      </c>
      <c r="I136" s="281" t="s">
        <v>1517</v>
      </c>
      <c r="J136" s="281">
        <v>50</v>
      </c>
      <c r="K136" s="329"/>
    </row>
    <row r="137" s="1" customFormat="1" ht="15" customHeight="1">
      <c r="B137" s="326"/>
      <c r="C137" s="281" t="s">
        <v>1543</v>
      </c>
      <c r="D137" s="281"/>
      <c r="E137" s="281"/>
      <c r="F137" s="304" t="s">
        <v>1521</v>
      </c>
      <c r="G137" s="281"/>
      <c r="H137" s="281" t="s">
        <v>1568</v>
      </c>
      <c r="I137" s="281" t="s">
        <v>1517</v>
      </c>
      <c r="J137" s="281">
        <v>255</v>
      </c>
      <c r="K137" s="329"/>
    </row>
    <row r="138" s="1" customFormat="1" ht="15" customHeight="1">
      <c r="B138" s="326"/>
      <c r="C138" s="281" t="s">
        <v>1545</v>
      </c>
      <c r="D138" s="281"/>
      <c r="E138" s="281"/>
      <c r="F138" s="304" t="s">
        <v>1515</v>
      </c>
      <c r="G138" s="281"/>
      <c r="H138" s="281" t="s">
        <v>1569</v>
      </c>
      <c r="I138" s="281" t="s">
        <v>1547</v>
      </c>
      <c r="J138" s="281"/>
      <c r="K138" s="329"/>
    </row>
    <row r="139" s="1" customFormat="1" ht="15" customHeight="1">
      <c r="B139" s="326"/>
      <c r="C139" s="281" t="s">
        <v>1548</v>
      </c>
      <c r="D139" s="281"/>
      <c r="E139" s="281"/>
      <c r="F139" s="304" t="s">
        <v>1515</v>
      </c>
      <c r="G139" s="281"/>
      <c r="H139" s="281" t="s">
        <v>1570</v>
      </c>
      <c r="I139" s="281" t="s">
        <v>1550</v>
      </c>
      <c r="J139" s="281"/>
      <c r="K139" s="329"/>
    </row>
    <row r="140" s="1" customFormat="1" ht="15" customHeight="1">
      <c r="B140" s="326"/>
      <c r="C140" s="281" t="s">
        <v>1551</v>
      </c>
      <c r="D140" s="281"/>
      <c r="E140" s="281"/>
      <c r="F140" s="304" t="s">
        <v>1515</v>
      </c>
      <c r="G140" s="281"/>
      <c r="H140" s="281" t="s">
        <v>1551</v>
      </c>
      <c r="I140" s="281" t="s">
        <v>1550</v>
      </c>
      <c r="J140" s="281"/>
      <c r="K140" s="329"/>
    </row>
    <row r="141" s="1" customFormat="1" ht="15" customHeight="1">
      <c r="B141" s="326"/>
      <c r="C141" s="281" t="s">
        <v>41</v>
      </c>
      <c r="D141" s="281"/>
      <c r="E141" s="281"/>
      <c r="F141" s="304" t="s">
        <v>1515</v>
      </c>
      <c r="G141" s="281"/>
      <c r="H141" s="281" t="s">
        <v>1571</v>
      </c>
      <c r="I141" s="281" t="s">
        <v>1550</v>
      </c>
      <c r="J141" s="281"/>
      <c r="K141" s="329"/>
    </row>
    <row r="142" s="1" customFormat="1" ht="15" customHeight="1">
      <c r="B142" s="326"/>
      <c r="C142" s="281" t="s">
        <v>1572</v>
      </c>
      <c r="D142" s="281"/>
      <c r="E142" s="281"/>
      <c r="F142" s="304" t="s">
        <v>1515</v>
      </c>
      <c r="G142" s="281"/>
      <c r="H142" s="281" t="s">
        <v>1573</v>
      </c>
      <c r="I142" s="281" t="s">
        <v>1550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1574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1509</v>
      </c>
      <c r="D148" s="296"/>
      <c r="E148" s="296"/>
      <c r="F148" s="296" t="s">
        <v>1510</v>
      </c>
      <c r="G148" s="297"/>
      <c r="H148" s="296" t="s">
        <v>57</v>
      </c>
      <c r="I148" s="296" t="s">
        <v>60</v>
      </c>
      <c r="J148" s="296" t="s">
        <v>1511</v>
      </c>
      <c r="K148" s="295"/>
    </row>
    <row r="149" s="1" customFormat="1" ht="17.25" customHeight="1">
      <c r="B149" s="293"/>
      <c r="C149" s="298" t="s">
        <v>1512</v>
      </c>
      <c r="D149" s="298"/>
      <c r="E149" s="298"/>
      <c r="F149" s="299" t="s">
        <v>1513</v>
      </c>
      <c r="G149" s="300"/>
      <c r="H149" s="298"/>
      <c r="I149" s="298"/>
      <c r="J149" s="298" t="s">
        <v>1514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1518</v>
      </c>
      <c r="D151" s="281"/>
      <c r="E151" s="281"/>
      <c r="F151" s="334" t="s">
        <v>1515</v>
      </c>
      <c r="G151" s="281"/>
      <c r="H151" s="333" t="s">
        <v>1555</v>
      </c>
      <c r="I151" s="333" t="s">
        <v>1517</v>
      </c>
      <c r="J151" s="333">
        <v>120</v>
      </c>
      <c r="K151" s="329"/>
    </row>
    <row r="152" s="1" customFormat="1" ht="15" customHeight="1">
      <c r="B152" s="306"/>
      <c r="C152" s="333" t="s">
        <v>1564</v>
      </c>
      <c r="D152" s="281"/>
      <c r="E152" s="281"/>
      <c r="F152" s="334" t="s">
        <v>1515</v>
      </c>
      <c r="G152" s="281"/>
      <c r="H152" s="333" t="s">
        <v>1575</v>
      </c>
      <c r="I152" s="333" t="s">
        <v>1517</v>
      </c>
      <c r="J152" s="333" t="s">
        <v>1566</v>
      </c>
      <c r="K152" s="329"/>
    </row>
    <row r="153" s="1" customFormat="1" ht="15" customHeight="1">
      <c r="B153" s="306"/>
      <c r="C153" s="333" t="s">
        <v>1463</v>
      </c>
      <c r="D153" s="281"/>
      <c r="E153" s="281"/>
      <c r="F153" s="334" t="s">
        <v>1515</v>
      </c>
      <c r="G153" s="281"/>
      <c r="H153" s="333" t="s">
        <v>1576</v>
      </c>
      <c r="I153" s="333" t="s">
        <v>1517</v>
      </c>
      <c r="J153" s="333" t="s">
        <v>1566</v>
      </c>
      <c r="K153" s="329"/>
    </row>
    <row r="154" s="1" customFormat="1" ht="15" customHeight="1">
      <c r="B154" s="306"/>
      <c r="C154" s="333" t="s">
        <v>1520</v>
      </c>
      <c r="D154" s="281"/>
      <c r="E154" s="281"/>
      <c r="F154" s="334" t="s">
        <v>1521</v>
      </c>
      <c r="G154" s="281"/>
      <c r="H154" s="333" t="s">
        <v>1555</v>
      </c>
      <c r="I154" s="333" t="s">
        <v>1517</v>
      </c>
      <c r="J154" s="333">
        <v>50</v>
      </c>
      <c r="K154" s="329"/>
    </row>
    <row r="155" s="1" customFormat="1" ht="15" customHeight="1">
      <c r="B155" s="306"/>
      <c r="C155" s="333" t="s">
        <v>1523</v>
      </c>
      <c r="D155" s="281"/>
      <c r="E155" s="281"/>
      <c r="F155" s="334" t="s">
        <v>1515</v>
      </c>
      <c r="G155" s="281"/>
      <c r="H155" s="333" t="s">
        <v>1555</v>
      </c>
      <c r="I155" s="333" t="s">
        <v>1525</v>
      </c>
      <c r="J155" s="333"/>
      <c r="K155" s="329"/>
    </row>
    <row r="156" s="1" customFormat="1" ht="15" customHeight="1">
      <c r="B156" s="306"/>
      <c r="C156" s="333" t="s">
        <v>1534</v>
      </c>
      <c r="D156" s="281"/>
      <c r="E156" s="281"/>
      <c r="F156" s="334" t="s">
        <v>1521</v>
      </c>
      <c r="G156" s="281"/>
      <c r="H156" s="333" t="s">
        <v>1555</v>
      </c>
      <c r="I156" s="333" t="s">
        <v>1517</v>
      </c>
      <c r="J156" s="333">
        <v>50</v>
      </c>
      <c r="K156" s="329"/>
    </row>
    <row r="157" s="1" customFormat="1" ht="15" customHeight="1">
      <c r="B157" s="306"/>
      <c r="C157" s="333" t="s">
        <v>1542</v>
      </c>
      <c r="D157" s="281"/>
      <c r="E157" s="281"/>
      <c r="F157" s="334" t="s">
        <v>1521</v>
      </c>
      <c r="G157" s="281"/>
      <c r="H157" s="333" t="s">
        <v>1555</v>
      </c>
      <c r="I157" s="333" t="s">
        <v>1517</v>
      </c>
      <c r="J157" s="333">
        <v>50</v>
      </c>
      <c r="K157" s="329"/>
    </row>
    <row r="158" s="1" customFormat="1" ht="15" customHeight="1">
      <c r="B158" s="306"/>
      <c r="C158" s="333" t="s">
        <v>1540</v>
      </c>
      <c r="D158" s="281"/>
      <c r="E158" s="281"/>
      <c r="F158" s="334" t="s">
        <v>1521</v>
      </c>
      <c r="G158" s="281"/>
      <c r="H158" s="333" t="s">
        <v>1555</v>
      </c>
      <c r="I158" s="333" t="s">
        <v>1517</v>
      </c>
      <c r="J158" s="333">
        <v>50</v>
      </c>
      <c r="K158" s="329"/>
    </row>
    <row r="159" s="1" customFormat="1" ht="15" customHeight="1">
      <c r="B159" s="306"/>
      <c r="C159" s="333" t="s">
        <v>89</v>
      </c>
      <c r="D159" s="281"/>
      <c r="E159" s="281"/>
      <c r="F159" s="334" t="s">
        <v>1515</v>
      </c>
      <c r="G159" s="281"/>
      <c r="H159" s="333" t="s">
        <v>1577</v>
      </c>
      <c r="I159" s="333" t="s">
        <v>1517</v>
      </c>
      <c r="J159" s="333" t="s">
        <v>1578</v>
      </c>
      <c r="K159" s="329"/>
    </row>
    <row r="160" s="1" customFormat="1" ht="15" customHeight="1">
      <c r="B160" s="306"/>
      <c r="C160" s="333" t="s">
        <v>1579</v>
      </c>
      <c r="D160" s="281"/>
      <c r="E160" s="281"/>
      <c r="F160" s="334" t="s">
        <v>1515</v>
      </c>
      <c r="G160" s="281"/>
      <c r="H160" s="333" t="s">
        <v>1580</v>
      </c>
      <c r="I160" s="333" t="s">
        <v>1550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1581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1509</v>
      </c>
      <c r="D166" s="296"/>
      <c r="E166" s="296"/>
      <c r="F166" s="296" t="s">
        <v>1510</v>
      </c>
      <c r="G166" s="338"/>
      <c r="H166" s="339" t="s">
        <v>57</v>
      </c>
      <c r="I166" s="339" t="s">
        <v>60</v>
      </c>
      <c r="J166" s="296" t="s">
        <v>1511</v>
      </c>
      <c r="K166" s="273"/>
    </row>
    <row r="167" s="1" customFormat="1" ht="17.25" customHeight="1">
      <c r="B167" s="274"/>
      <c r="C167" s="298" t="s">
        <v>1512</v>
      </c>
      <c r="D167" s="298"/>
      <c r="E167" s="298"/>
      <c r="F167" s="299" t="s">
        <v>1513</v>
      </c>
      <c r="G167" s="340"/>
      <c r="H167" s="341"/>
      <c r="I167" s="341"/>
      <c r="J167" s="298" t="s">
        <v>1514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1518</v>
      </c>
      <c r="D169" s="281"/>
      <c r="E169" s="281"/>
      <c r="F169" s="304" t="s">
        <v>1515</v>
      </c>
      <c r="G169" s="281"/>
      <c r="H169" s="281" t="s">
        <v>1555</v>
      </c>
      <c r="I169" s="281" t="s">
        <v>1517</v>
      </c>
      <c r="J169" s="281">
        <v>120</v>
      </c>
      <c r="K169" s="329"/>
    </row>
    <row r="170" s="1" customFormat="1" ht="15" customHeight="1">
      <c r="B170" s="306"/>
      <c r="C170" s="281" t="s">
        <v>1564</v>
      </c>
      <c r="D170" s="281"/>
      <c r="E170" s="281"/>
      <c r="F170" s="304" t="s">
        <v>1515</v>
      </c>
      <c r="G170" s="281"/>
      <c r="H170" s="281" t="s">
        <v>1565</v>
      </c>
      <c r="I170" s="281" t="s">
        <v>1517</v>
      </c>
      <c r="J170" s="281" t="s">
        <v>1566</v>
      </c>
      <c r="K170" s="329"/>
    </row>
    <row r="171" s="1" customFormat="1" ht="15" customHeight="1">
      <c r="B171" s="306"/>
      <c r="C171" s="281" t="s">
        <v>1463</v>
      </c>
      <c r="D171" s="281"/>
      <c r="E171" s="281"/>
      <c r="F171" s="304" t="s">
        <v>1515</v>
      </c>
      <c r="G171" s="281"/>
      <c r="H171" s="281" t="s">
        <v>1582</v>
      </c>
      <c r="I171" s="281" t="s">
        <v>1517</v>
      </c>
      <c r="J171" s="281" t="s">
        <v>1566</v>
      </c>
      <c r="K171" s="329"/>
    </row>
    <row r="172" s="1" customFormat="1" ht="15" customHeight="1">
      <c r="B172" s="306"/>
      <c r="C172" s="281" t="s">
        <v>1520</v>
      </c>
      <c r="D172" s="281"/>
      <c r="E172" s="281"/>
      <c r="F172" s="304" t="s">
        <v>1521</v>
      </c>
      <c r="G172" s="281"/>
      <c r="H172" s="281" t="s">
        <v>1582</v>
      </c>
      <c r="I172" s="281" t="s">
        <v>1517</v>
      </c>
      <c r="J172" s="281">
        <v>50</v>
      </c>
      <c r="K172" s="329"/>
    </row>
    <row r="173" s="1" customFormat="1" ht="15" customHeight="1">
      <c r="B173" s="306"/>
      <c r="C173" s="281" t="s">
        <v>1523</v>
      </c>
      <c r="D173" s="281"/>
      <c r="E173" s="281"/>
      <c r="F173" s="304" t="s">
        <v>1515</v>
      </c>
      <c r="G173" s="281"/>
      <c r="H173" s="281" t="s">
        <v>1582</v>
      </c>
      <c r="I173" s="281" t="s">
        <v>1525</v>
      </c>
      <c r="J173" s="281"/>
      <c r="K173" s="329"/>
    </row>
    <row r="174" s="1" customFormat="1" ht="15" customHeight="1">
      <c r="B174" s="306"/>
      <c r="C174" s="281" t="s">
        <v>1534</v>
      </c>
      <c r="D174" s="281"/>
      <c r="E174" s="281"/>
      <c r="F174" s="304" t="s">
        <v>1521</v>
      </c>
      <c r="G174" s="281"/>
      <c r="H174" s="281" t="s">
        <v>1582</v>
      </c>
      <c r="I174" s="281" t="s">
        <v>1517</v>
      </c>
      <c r="J174" s="281">
        <v>50</v>
      </c>
      <c r="K174" s="329"/>
    </row>
    <row r="175" s="1" customFormat="1" ht="15" customHeight="1">
      <c r="B175" s="306"/>
      <c r="C175" s="281" t="s">
        <v>1542</v>
      </c>
      <c r="D175" s="281"/>
      <c r="E175" s="281"/>
      <c r="F175" s="304" t="s">
        <v>1521</v>
      </c>
      <c r="G175" s="281"/>
      <c r="H175" s="281" t="s">
        <v>1582</v>
      </c>
      <c r="I175" s="281" t="s">
        <v>1517</v>
      </c>
      <c r="J175" s="281">
        <v>50</v>
      </c>
      <c r="K175" s="329"/>
    </row>
    <row r="176" s="1" customFormat="1" ht="15" customHeight="1">
      <c r="B176" s="306"/>
      <c r="C176" s="281" t="s">
        <v>1540</v>
      </c>
      <c r="D176" s="281"/>
      <c r="E176" s="281"/>
      <c r="F176" s="304" t="s">
        <v>1521</v>
      </c>
      <c r="G176" s="281"/>
      <c r="H176" s="281" t="s">
        <v>1582</v>
      </c>
      <c r="I176" s="281" t="s">
        <v>1517</v>
      </c>
      <c r="J176" s="281">
        <v>50</v>
      </c>
      <c r="K176" s="329"/>
    </row>
    <row r="177" s="1" customFormat="1" ht="15" customHeight="1">
      <c r="B177" s="306"/>
      <c r="C177" s="281" t="s">
        <v>120</v>
      </c>
      <c r="D177" s="281"/>
      <c r="E177" s="281"/>
      <c r="F177" s="304" t="s">
        <v>1515</v>
      </c>
      <c r="G177" s="281"/>
      <c r="H177" s="281" t="s">
        <v>1583</v>
      </c>
      <c r="I177" s="281" t="s">
        <v>1584</v>
      </c>
      <c r="J177" s="281"/>
      <c r="K177" s="329"/>
    </row>
    <row r="178" s="1" customFormat="1" ht="15" customHeight="1">
      <c r="B178" s="306"/>
      <c r="C178" s="281" t="s">
        <v>60</v>
      </c>
      <c r="D178" s="281"/>
      <c r="E178" s="281"/>
      <c r="F178" s="304" t="s">
        <v>1515</v>
      </c>
      <c r="G178" s="281"/>
      <c r="H178" s="281" t="s">
        <v>1585</v>
      </c>
      <c r="I178" s="281" t="s">
        <v>1586</v>
      </c>
      <c r="J178" s="281">
        <v>1</v>
      </c>
      <c r="K178" s="329"/>
    </row>
    <row r="179" s="1" customFormat="1" ht="15" customHeight="1">
      <c r="B179" s="306"/>
      <c r="C179" s="281" t="s">
        <v>56</v>
      </c>
      <c r="D179" s="281"/>
      <c r="E179" s="281"/>
      <c r="F179" s="304" t="s">
        <v>1515</v>
      </c>
      <c r="G179" s="281"/>
      <c r="H179" s="281" t="s">
        <v>1587</v>
      </c>
      <c r="I179" s="281" t="s">
        <v>1517</v>
      </c>
      <c r="J179" s="281">
        <v>20</v>
      </c>
      <c r="K179" s="329"/>
    </row>
    <row r="180" s="1" customFormat="1" ht="15" customHeight="1">
      <c r="B180" s="306"/>
      <c r="C180" s="281" t="s">
        <v>57</v>
      </c>
      <c r="D180" s="281"/>
      <c r="E180" s="281"/>
      <c r="F180" s="304" t="s">
        <v>1515</v>
      </c>
      <c r="G180" s="281"/>
      <c r="H180" s="281" t="s">
        <v>1588</v>
      </c>
      <c r="I180" s="281" t="s">
        <v>1517</v>
      </c>
      <c r="J180" s="281">
        <v>255</v>
      </c>
      <c r="K180" s="329"/>
    </row>
    <row r="181" s="1" customFormat="1" ht="15" customHeight="1">
      <c r="B181" s="306"/>
      <c r="C181" s="281" t="s">
        <v>121</v>
      </c>
      <c r="D181" s="281"/>
      <c r="E181" s="281"/>
      <c r="F181" s="304" t="s">
        <v>1515</v>
      </c>
      <c r="G181" s="281"/>
      <c r="H181" s="281" t="s">
        <v>1479</v>
      </c>
      <c r="I181" s="281" t="s">
        <v>1517</v>
      </c>
      <c r="J181" s="281">
        <v>10</v>
      </c>
      <c r="K181" s="329"/>
    </row>
    <row r="182" s="1" customFormat="1" ht="15" customHeight="1">
      <c r="B182" s="306"/>
      <c r="C182" s="281" t="s">
        <v>122</v>
      </c>
      <c r="D182" s="281"/>
      <c r="E182" s="281"/>
      <c r="F182" s="304" t="s">
        <v>1515</v>
      </c>
      <c r="G182" s="281"/>
      <c r="H182" s="281" t="s">
        <v>1589</v>
      </c>
      <c r="I182" s="281" t="s">
        <v>1550</v>
      </c>
      <c r="J182" s="281"/>
      <c r="K182" s="329"/>
    </row>
    <row r="183" s="1" customFormat="1" ht="15" customHeight="1">
      <c r="B183" s="306"/>
      <c r="C183" s="281" t="s">
        <v>1590</v>
      </c>
      <c r="D183" s="281"/>
      <c r="E183" s="281"/>
      <c r="F183" s="304" t="s">
        <v>1515</v>
      </c>
      <c r="G183" s="281"/>
      <c r="H183" s="281" t="s">
        <v>1591</v>
      </c>
      <c r="I183" s="281" t="s">
        <v>1550</v>
      </c>
      <c r="J183" s="281"/>
      <c r="K183" s="329"/>
    </row>
    <row r="184" s="1" customFormat="1" ht="15" customHeight="1">
      <c r="B184" s="306"/>
      <c r="C184" s="281" t="s">
        <v>1579</v>
      </c>
      <c r="D184" s="281"/>
      <c r="E184" s="281"/>
      <c r="F184" s="304" t="s">
        <v>1515</v>
      </c>
      <c r="G184" s="281"/>
      <c r="H184" s="281" t="s">
        <v>1592</v>
      </c>
      <c r="I184" s="281" t="s">
        <v>1550</v>
      </c>
      <c r="J184" s="281"/>
      <c r="K184" s="329"/>
    </row>
    <row r="185" s="1" customFormat="1" ht="15" customHeight="1">
      <c r="B185" s="306"/>
      <c r="C185" s="281" t="s">
        <v>124</v>
      </c>
      <c r="D185" s="281"/>
      <c r="E185" s="281"/>
      <c r="F185" s="304" t="s">
        <v>1521</v>
      </c>
      <c r="G185" s="281"/>
      <c r="H185" s="281" t="s">
        <v>1593</v>
      </c>
      <c r="I185" s="281" t="s">
        <v>1517</v>
      </c>
      <c r="J185" s="281">
        <v>50</v>
      </c>
      <c r="K185" s="329"/>
    </row>
    <row r="186" s="1" customFormat="1" ht="15" customHeight="1">
      <c r="B186" s="306"/>
      <c r="C186" s="281" t="s">
        <v>1594</v>
      </c>
      <c r="D186" s="281"/>
      <c r="E186" s="281"/>
      <c r="F186" s="304" t="s">
        <v>1521</v>
      </c>
      <c r="G186" s="281"/>
      <c r="H186" s="281" t="s">
        <v>1595</v>
      </c>
      <c r="I186" s="281" t="s">
        <v>1596</v>
      </c>
      <c r="J186" s="281"/>
      <c r="K186" s="329"/>
    </row>
    <row r="187" s="1" customFormat="1" ht="15" customHeight="1">
      <c r="B187" s="306"/>
      <c r="C187" s="281" t="s">
        <v>1597</v>
      </c>
      <c r="D187" s="281"/>
      <c r="E187" s="281"/>
      <c r="F187" s="304" t="s">
        <v>1521</v>
      </c>
      <c r="G187" s="281"/>
      <c r="H187" s="281" t="s">
        <v>1598</v>
      </c>
      <c r="I187" s="281" t="s">
        <v>1596</v>
      </c>
      <c r="J187" s="281"/>
      <c r="K187" s="329"/>
    </row>
    <row r="188" s="1" customFormat="1" ht="15" customHeight="1">
      <c r="B188" s="306"/>
      <c r="C188" s="281" t="s">
        <v>1599</v>
      </c>
      <c r="D188" s="281"/>
      <c r="E188" s="281"/>
      <c r="F188" s="304" t="s">
        <v>1521</v>
      </c>
      <c r="G188" s="281"/>
      <c r="H188" s="281" t="s">
        <v>1600</v>
      </c>
      <c r="I188" s="281" t="s">
        <v>1596</v>
      </c>
      <c r="J188" s="281"/>
      <c r="K188" s="329"/>
    </row>
    <row r="189" s="1" customFormat="1" ht="15" customHeight="1">
      <c r="B189" s="306"/>
      <c r="C189" s="342" t="s">
        <v>1601</v>
      </c>
      <c r="D189" s="281"/>
      <c r="E189" s="281"/>
      <c r="F189" s="304" t="s">
        <v>1521</v>
      </c>
      <c r="G189" s="281"/>
      <c r="H189" s="281" t="s">
        <v>1602</v>
      </c>
      <c r="I189" s="281" t="s">
        <v>1603</v>
      </c>
      <c r="J189" s="343" t="s">
        <v>1604</v>
      </c>
      <c r="K189" s="329"/>
    </row>
    <row r="190" s="1" customFormat="1" ht="15" customHeight="1">
      <c r="B190" s="306"/>
      <c r="C190" s="342" t="s">
        <v>45</v>
      </c>
      <c r="D190" s="281"/>
      <c r="E190" s="281"/>
      <c r="F190" s="304" t="s">
        <v>1515</v>
      </c>
      <c r="G190" s="281"/>
      <c r="H190" s="278" t="s">
        <v>1605</v>
      </c>
      <c r="I190" s="281" t="s">
        <v>1606</v>
      </c>
      <c r="J190" s="281"/>
      <c r="K190" s="329"/>
    </row>
    <row r="191" s="1" customFormat="1" ht="15" customHeight="1">
      <c r="B191" s="306"/>
      <c r="C191" s="342" t="s">
        <v>1607</v>
      </c>
      <c r="D191" s="281"/>
      <c r="E191" s="281"/>
      <c r="F191" s="304" t="s">
        <v>1515</v>
      </c>
      <c r="G191" s="281"/>
      <c r="H191" s="281" t="s">
        <v>1608</v>
      </c>
      <c r="I191" s="281" t="s">
        <v>1550</v>
      </c>
      <c r="J191" s="281"/>
      <c r="K191" s="329"/>
    </row>
    <row r="192" s="1" customFormat="1" ht="15" customHeight="1">
      <c r="B192" s="306"/>
      <c r="C192" s="342" t="s">
        <v>1609</v>
      </c>
      <c r="D192" s="281"/>
      <c r="E192" s="281"/>
      <c r="F192" s="304" t="s">
        <v>1515</v>
      </c>
      <c r="G192" s="281"/>
      <c r="H192" s="281" t="s">
        <v>1610</v>
      </c>
      <c r="I192" s="281" t="s">
        <v>1550</v>
      </c>
      <c r="J192" s="281"/>
      <c r="K192" s="329"/>
    </row>
    <row r="193" s="1" customFormat="1" ht="15" customHeight="1">
      <c r="B193" s="306"/>
      <c r="C193" s="342" t="s">
        <v>1611</v>
      </c>
      <c r="D193" s="281"/>
      <c r="E193" s="281"/>
      <c r="F193" s="304" t="s">
        <v>1521</v>
      </c>
      <c r="G193" s="281"/>
      <c r="H193" s="281" t="s">
        <v>1612</v>
      </c>
      <c r="I193" s="281" t="s">
        <v>1550</v>
      </c>
      <c r="J193" s="281"/>
      <c r="K193" s="329"/>
    </row>
    <row r="194" s="1" customFormat="1" ht="15" customHeight="1">
      <c r="B194" s="335"/>
      <c r="C194" s="344"/>
      <c r="D194" s="315"/>
      <c r="E194" s="315"/>
      <c r="F194" s="315"/>
      <c r="G194" s="315"/>
      <c r="H194" s="315"/>
      <c r="I194" s="315"/>
      <c r="J194" s="315"/>
      <c r="K194" s="336"/>
    </row>
    <row r="195" s="1" customFormat="1" ht="18.75" customHeight="1">
      <c r="B195" s="317"/>
      <c r="C195" s="327"/>
      <c r="D195" s="327"/>
      <c r="E195" s="327"/>
      <c r="F195" s="337"/>
      <c r="G195" s="327"/>
      <c r="H195" s="327"/>
      <c r="I195" s="327"/>
      <c r="J195" s="327"/>
      <c r="K195" s="317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s="1" customFormat="1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s="1" customFormat="1" ht="21">
      <c r="B199" s="271"/>
      <c r="C199" s="272" t="s">
        <v>1613</v>
      </c>
      <c r="D199" s="272"/>
      <c r="E199" s="272"/>
      <c r="F199" s="272"/>
      <c r="G199" s="272"/>
      <c r="H199" s="272"/>
      <c r="I199" s="272"/>
      <c r="J199" s="272"/>
      <c r="K199" s="273"/>
    </row>
    <row r="200" s="1" customFormat="1" ht="25.5" customHeight="1">
      <c r="B200" s="271"/>
      <c r="C200" s="345" t="s">
        <v>1614</v>
      </c>
      <c r="D200" s="345"/>
      <c r="E200" s="345"/>
      <c r="F200" s="345" t="s">
        <v>1615</v>
      </c>
      <c r="G200" s="346"/>
      <c r="H200" s="345" t="s">
        <v>1616</v>
      </c>
      <c r="I200" s="345"/>
      <c r="J200" s="345"/>
      <c r="K200" s="273"/>
    </row>
    <row r="201" s="1" customFormat="1" ht="5.25" customHeight="1">
      <c r="B201" s="306"/>
      <c r="C201" s="301"/>
      <c r="D201" s="301"/>
      <c r="E201" s="301"/>
      <c r="F201" s="301"/>
      <c r="G201" s="327"/>
      <c r="H201" s="301"/>
      <c r="I201" s="301"/>
      <c r="J201" s="301"/>
      <c r="K201" s="329"/>
    </row>
    <row r="202" s="1" customFormat="1" ht="15" customHeight="1">
      <c r="B202" s="306"/>
      <c r="C202" s="281" t="s">
        <v>1606</v>
      </c>
      <c r="D202" s="281"/>
      <c r="E202" s="281"/>
      <c r="F202" s="304" t="s">
        <v>46</v>
      </c>
      <c r="G202" s="281"/>
      <c r="H202" s="281" t="s">
        <v>1617</v>
      </c>
      <c r="I202" s="281"/>
      <c r="J202" s="281"/>
      <c r="K202" s="329"/>
    </row>
    <row r="203" s="1" customFormat="1" ht="15" customHeight="1">
      <c r="B203" s="306"/>
      <c r="C203" s="281"/>
      <c r="D203" s="281"/>
      <c r="E203" s="281"/>
      <c r="F203" s="304" t="s">
        <v>47</v>
      </c>
      <c r="G203" s="281"/>
      <c r="H203" s="281" t="s">
        <v>1618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50</v>
      </c>
      <c r="G204" s="281"/>
      <c r="H204" s="281" t="s">
        <v>1619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48</v>
      </c>
      <c r="G205" s="281"/>
      <c r="H205" s="281" t="s">
        <v>1620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49</v>
      </c>
      <c r="G206" s="281"/>
      <c r="H206" s="281" t="s">
        <v>1621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/>
      <c r="G207" s="281"/>
      <c r="H207" s="281"/>
      <c r="I207" s="281"/>
      <c r="J207" s="281"/>
      <c r="K207" s="329"/>
    </row>
    <row r="208" s="1" customFormat="1" ht="15" customHeight="1">
      <c r="B208" s="306"/>
      <c r="C208" s="281" t="s">
        <v>1562</v>
      </c>
      <c r="D208" s="281"/>
      <c r="E208" s="281"/>
      <c r="F208" s="304" t="s">
        <v>82</v>
      </c>
      <c r="G208" s="281"/>
      <c r="H208" s="281" t="s">
        <v>1622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1457</v>
      </c>
      <c r="G209" s="281"/>
      <c r="H209" s="281" t="s">
        <v>1458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1455</v>
      </c>
      <c r="G210" s="281"/>
      <c r="H210" s="281" t="s">
        <v>1623</v>
      </c>
      <c r="I210" s="281"/>
      <c r="J210" s="281"/>
      <c r="K210" s="329"/>
    </row>
    <row r="211" s="1" customFormat="1" ht="15" customHeight="1">
      <c r="B211" s="347"/>
      <c r="C211" s="281"/>
      <c r="D211" s="281"/>
      <c r="E211" s="281"/>
      <c r="F211" s="304" t="s">
        <v>1459</v>
      </c>
      <c r="G211" s="342"/>
      <c r="H211" s="333" t="s">
        <v>1460</v>
      </c>
      <c r="I211" s="333"/>
      <c r="J211" s="333"/>
      <c r="K211" s="348"/>
    </row>
    <row r="212" s="1" customFormat="1" ht="15" customHeight="1">
      <c r="B212" s="347"/>
      <c r="C212" s="281"/>
      <c r="D212" s="281"/>
      <c r="E212" s="281"/>
      <c r="F212" s="304" t="s">
        <v>1461</v>
      </c>
      <c r="G212" s="342"/>
      <c r="H212" s="333" t="s">
        <v>1624</v>
      </c>
      <c r="I212" s="333"/>
      <c r="J212" s="333"/>
      <c r="K212" s="348"/>
    </row>
    <row r="213" s="1" customFormat="1" ht="15" customHeight="1">
      <c r="B213" s="347"/>
      <c r="C213" s="281"/>
      <c r="D213" s="281"/>
      <c r="E213" s="281"/>
      <c r="F213" s="304"/>
      <c r="G213" s="342"/>
      <c r="H213" s="333"/>
      <c r="I213" s="333"/>
      <c r="J213" s="333"/>
      <c r="K213" s="348"/>
    </row>
    <row r="214" s="1" customFormat="1" ht="15" customHeight="1">
      <c r="B214" s="347"/>
      <c r="C214" s="281" t="s">
        <v>1586</v>
      </c>
      <c r="D214" s="281"/>
      <c r="E214" s="281"/>
      <c r="F214" s="304">
        <v>1</v>
      </c>
      <c r="G214" s="342"/>
      <c r="H214" s="333" t="s">
        <v>1625</v>
      </c>
      <c r="I214" s="333"/>
      <c r="J214" s="333"/>
      <c r="K214" s="348"/>
    </row>
    <row r="215" s="1" customFormat="1" ht="15" customHeight="1">
      <c r="B215" s="347"/>
      <c r="C215" s="281"/>
      <c r="D215" s="281"/>
      <c r="E215" s="281"/>
      <c r="F215" s="304">
        <v>2</v>
      </c>
      <c r="G215" s="342"/>
      <c r="H215" s="333" t="s">
        <v>1626</v>
      </c>
      <c r="I215" s="333"/>
      <c r="J215" s="333"/>
      <c r="K215" s="348"/>
    </row>
    <row r="216" s="1" customFormat="1" ht="15" customHeight="1">
      <c r="B216" s="347"/>
      <c r="C216" s="281"/>
      <c r="D216" s="281"/>
      <c r="E216" s="281"/>
      <c r="F216" s="304">
        <v>3</v>
      </c>
      <c r="G216" s="342"/>
      <c r="H216" s="333" t="s">
        <v>1627</v>
      </c>
      <c r="I216" s="333"/>
      <c r="J216" s="333"/>
      <c r="K216" s="348"/>
    </row>
    <row r="217" s="1" customFormat="1" ht="15" customHeight="1">
      <c r="B217" s="347"/>
      <c r="C217" s="281"/>
      <c r="D217" s="281"/>
      <c r="E217" s="281"/>
      <c r="F217" s="304">
        <v>4</v>
      </c>
      <c r="G217" s="342"/>
      <c r="H217" s="333" t="s">
        <v>1628</v>
      </c>
      <c r="I217" s="333"/>
      <c r="J217" s="333"/>
      <c r="K217" s="348"/>
    </row>
    <row r="218" s="1" customFormat="1" ht="12.75" customHeight="1">
      <c r="B218" s="349"/>
      <c r="C218" s="350"/>
      <c r="D218" s="350"/>
      <c r="E218" s="350"/>
      <c r="F218" s="350"/>
      <c r="G218" s="350"/>
      <c r="H218" s="350"/>
      <c r="I218" s="350"/>
      <c r="J218" s="350"/>
      <c r="K218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Kodýtek</dc:creator>
  <cp:lastModifiedBy>Pavel Kodýtek</cp:lastModifiedBy>
  <dcterms:created xsi:type="dcterms:W3CDTF">2022-12-20T12:38:16Z</dcterms:created>
  <dcterms:modified xsi:type="dcterms:W3CDTF">2022-12-20T12:38:25Z</dcterms:modified>
</cp:coreProperties>
</file>