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2" activeTab="1"/>
  </bookViews>
  <sheets>
    <sheet name="Papírová hygiena" sheetId="1" r:id="rId1"/>
    <sheet name="Ostatní hygiena" sheetId="2" r:id="rId2"/>
  </sheets>
  <definedNames/>
  <calcPr calcId="152511"/>
</workbook>
</file>

<file path=xl/sharedStrings.xml><?xml version="1.0" encoding="utf-8"?>
<sst xmlns="http://schemas.openxmlformats.org/spreadsheetml/2006/main" count="573" uniqueCount="251">
  <si>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</si>
  <si>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</si>
  <si>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</si>
  <si>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</si>
  <si>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</si>
  <si>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</si>
  <si>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</si>
  <si>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</si>
  <si>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</si>
  <si>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</si>
  <si>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</si>
  <si>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</si>
  <si>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</si>
  <si>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</si>
  <si>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</si>
  <si>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</si>
  <si>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</si>
  <si>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</si>
  <si>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</si>
  <si>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</si>
  <si>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</si>
  <si>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</si>
  <si>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</si>
  <si>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</si>
  <si>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</si>
  <si>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</si>
  <si>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</si>
  <si>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</si>
  <si>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</si>
  <si>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</si>
  <si>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</si>
  <si>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</si>
  <si>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</si>
  <si>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</si>
  <si>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</si>
  <si>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</si>
  <si>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</si>
  <si>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</si>
  <si>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</si>
  <si>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</si>
  <si>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</si>
  <si>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</si>
  <si>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</si>
  <si>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</si>
  <si>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</si>
  <si>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</si>
  <si>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</si>
  <si>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</si>
  <si>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</si>
  <si>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</si>
  <si>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</si>
  <si>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</si>
  <si>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</si>
  <si>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</si>
  <si>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</si>
  <si>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</si>
  <si>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</si>
  <si>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</si>
  <si>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</si>
  <si>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</si>
  <si>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</si>
  <si>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</si>
  <si>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</si>
  <si>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</si>
  <si>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</si>
  <si>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</si>
  <si>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</si>
  <si>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</si>
  <si>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</si>
  <si>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</si>
  <si>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</si>
  <si>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</si>
  <si>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</si>
  <si>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</si>
  <si>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</si>
  <si>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</si>
  <si>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</si>
  <si>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</si>
  <si>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</si>
  <si>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</si>
  <si>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</si>
  <si>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</si>
  <si>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</si>
  <si>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</si>
  <si>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</si>
  <si>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</si>
  <si>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</si>
  <si>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</si>
  <si>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</si>
  <si>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</si>
  <si>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</si>
  <si>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</si>
  <si>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</si>
  <si>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</si>
  <si>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</si>
  <si>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</si>
  <si>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</si>
  <si>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</si>
  <si>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</si>
  <si>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</si>
  <si>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</si>
  <si>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</si>
  <si>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</si>
  <si>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</si>
  <si>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</si>
  <si>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</si>
  <si>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</si>
  <si>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</si>
  <si>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</si>
  <si>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</si>
  <si>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</si>
  <si>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</si>
  <si>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</si>
  <si>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</si>
  <si>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</si>
  <si>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</si>
  <si>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</si>
  <si>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</si>
  <si>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</si>
  <si>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</si>
  <si>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</si>
  <si>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</si>
  <si>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</si>
  <si>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</si>
  <si>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</si>
  <si>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</si>
  <si>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</si>
  <si>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</si>
  <si>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</si>
  <si>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</si>
  <si>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</si>
  <si>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</si>
  <si>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</si>
  <si>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</si>
  <si>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</si>
  <si>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</si>
  <si>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</si>
  <si>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</si>
  <si>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</si>
  <si>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</si>
  <si>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</si>
  <si>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</si>
  <si>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</si>
  <si>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</si>
  <si>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</si>
  <si>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</si>
  <si>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</si>
  <si>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</si>
  <si>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</si>
  <si>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</si>
  <si>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</si>
  <si>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</si>
  <si>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</si>
  <si>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</si>
  <si>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Položky plnění</t>
  </si>
  <si>
    <t>Pozn.: Účastníci vyplní ELEKTRONICKY pouze ČERVENĚ zvýrazněná pole tohoto listu. V tabulce účastníci vyplní pouze obchodní název, nabízené balení, cenu za balení a jednotkové ceny položek.</t>
  </si>
  <si>
    <t>Část 1: Papírová hygiena</t>
  </si>
  <si>
    <t>Centrální nákup Plzeňského kraje, příspěvková organizace</t>
  </si>
  <si>
    <t>OH001</t>
  </si>
  <si>
    <t>OH002</t>
  </si>
  <si>
    <t>OH003</t>
  </si>
  <si>
    <t>OH004</t>
  </si>
  <si>
    <t>OH005</t>
  </si>
  <si>
    <t>OH006</t>
  </si>
  <si>
    <t>OH007</t>
  </si>
  <si>
    <t>OH008</t>
  </si>
  <si>
    <t>OH009</t>
  </si>
  <si>
    <t>OH010</t>
  </si>
  <si>
    <t>OH011</t>
  </si>
  <si>
    <t>OH012</t>
  </si>
  <si>
    <t>OH013</t>
  </si>
  <si>
    <t>OH014</t>
  </si>
  <si>
    <t>OH015</t>
  </si>
  <si>
    <t>OH016</t>
  </si>
  <si>
    <t>OH017</t>
  </si>
  <si>
    <t>OH018</t>
  </si>
  <si>
    <t>OH019</t>
  </si>
  <si>
    <t>OH020</t>
  </si>
  <si>
    <t>OH021</t>
  </si>
  <si>
    <t>OH022</t>
  </si>
  <si>
    <t>OH023</t>
  </si>
  <si>
    <t>OH024</t>
  </si>
  <si>
    <t>OH025</t>
  </si>
  <si>
    <t>OH026</t>
  </si>
  <si>
    <t>OH027</t>
  </si>
  <si>
    <t>Část 2: Ostatní hygiena</t>
  </si>
  <si>
    <t>1 ks</t>
  </si>
  <si>
    <t>Maximální počet ks v balení</t>
  </si>
  <si>
    <t xml:space="preserve">Max. ks v bal. </t>
  </si>
  <si>
    <t>NB [ks]</t>
  </si>
  <si>
    <t>VNB [bal.]</t>
  </si>
  <si>
    <t>Barva nespecifikována, síla min. 5 mic.</t>
  </si>
  <si>
    <t>100 Balení</t>
  </si>
  <si>
    <t xml:space="preserve">100 belení </t>
  </si>
  <si>
    <t>Sáček do koše 20L</t>
  </si>
  <si>
    <t>Sáček do koše 30L</t>
  </si>
  <si>
    <t>Sáček do koše 35L</t>
  </si>
  <si>
    <t>Sáček do koše 60L</t>
  </si>
  <si>
    <t>Sáček do koše 60L, pevný</t>
  </si>
  <si>
    <t>Pytel na odpad 70L</t>
  </si>
  <si>
    <t>Pytel na odpad 120L</t>
  </si>
  <si>
    <t>Pytel na odpad 120L, pevný</t>
  </si>
  <si>
    <t>Pytel na odpad MAXI</t>
  </si>
  <si>
    <t>Barva nespecifikována, síla min. 10 mic.</t>
  </si>
  <si>
    <t>Barva nespecifikována, síla min. 20 mic.</t>
  </si>
  <si>
    <t>Barva nespecifikována, síla min. 30 mic.</t>
  </si>
  <si>
    <t>Dvě barevné varianty, síla min. 30 mic.</t>
  </si>
  <si>
    <t>Dvě barevné varianty, síla min. 45 mic.</t>
  </si>
  <si>
    <t>Objem 180 - 240L, barva nespecifikována, síla min. 45 mic.</t>
  </si>
  <si>
    <t>Toaletní mýdlo na ruce</t>
  </si>
  <si>
    <t>Pevné, min. hmotnost 80 g</t>
  </si>
  <si>
    <t>Tekuté mýdlo s pumpičkou</t>
  </si>
  <si>
    <t>Objem min. 500ml, nádobka s aplikátorem (s pumpičkou)</t>
  </si>
  <si>
    <t>Tekuté mýdlo na ruce min. 5l</t>
  </si>
  <si>
    <t xml:space="preserve">Tekuté mýdlo na ruce </t>
  </si>
  <si>
    <t>Objem min. 1000ml</t>
  </si>
  <si>
    <t>Mýdlo s dezinfekcí</t>
  </si>
  <si>
    <t>100ml</t>
  </si>
  <si>
    <t>Objem mezi 200 - 400 ml</t>
  </si>
  <si>
    <t>10 Balení</t>
  </si>
  <si>
    <t>Objem mezi 400 - 500 ml</t>
  </si>
  <si>
    <t>Prostředek na nádobí</t>
  </si>
  <si>
    <t>Objem mezi 500 - 1000 ml</t>
  </si>
  <si>
    <t>Tableta do myčky</t>
  </si>
  <si>
    <t>Hmotnost mezi 700 - 1500g</t>
  </si>
  <si>
    <t>100g</t>
  </si>
  <si>
    <t>Sůl do myčky</t>
  </si>
  <si>
    <t>Leštěnka do myčky</t>
  </si>
  <si>
    <t>Houba na nádobí</t>
  </si>
  <si>
    <t>Dezinfekce na povrchy</t>
  </si>
  <si>
    <t>Dezinfekce na podlahu</t>
  </si>
  <si>
    <t>Dezinfekce na všechny typy povrchů, objem 1L</t>
  </si>
  <si>
    <t>Dezinfekce na všechny typy povrchů, objem 5L</t>
  </si>
  <si>
    <t>Dezinfekce na různé typy podlah, objem 1L</t>
  </si>
  <si>
    <t>Dezinfekce na různé typy podlah, objem 5L</t>
  </si>
  <si>
    <t xml:space="preserve"> WC čistič</t>
  </si>
  <si>
    <t>Objem 750ml</t>
  </si>
  <si>
    <t>Závěs do WC</t>
  </si>
  <si>
    <t>Objem 5L</t>
  </si>
  <si>
    <t>25 Balení</t>
  </si>
  <si>
    <t xml:space="preserve">NB </t>
  </si>
  <si>
    <t>Nabízené balení v kusech; v případě kdy není hodnocenou jednotkou počet kusů, uvede dodavatel údaj kolikanásobek hodnocené jednotky je produkt, který dodavatel nabízí</t>
  </si>
  <si>
    <t>Pozn.: Účastníci vyplní ELEKTRONICKY pouze ČERVENĚ zvýrazněná pole tohoto listu. V tabulce účastníci vyplní pouze obchodní název, nabízené balení, cenu za hodnocenou jednotku a sazbu DPH.</t>
  </si>
  <si>
    <t xml:space="preserve">CELKEM za všechny položky - Papírová hygiena s náhradním plněním (v Kč bez DPH) </t>
  </si>
  <si>
    <t>CELKEM za všechny položky - Papírová hygiena s náhradním plněním (v Kč bez DPH)</t>
  </si>
  <si>
    <t>Příloha č. 2 Výzvy k podání nebídky</t>
  </si>
  <si>
    <t>Příloha č. 2 Výzvy k podání nabídky</t>
  </si>
  <si>
    <t>VZMR</t>
  </si>
  <si>
    <t>III. Skupina</t>
  </si>
  <si>
    <t>PAPÍROVÁ A OSTATNÍ HYGIENA PRO PLZEŇSKÝ KRAJ 2023 BEZ NÁHRADNÍHO PLNĚNÍ (VZMR)</t>
  </si>
  <si>
    <t>Přepokládaný objem v HJ za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</si>
</sst>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69F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227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1" fillId="0" borderId="0" xfId="20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3" fontId="13" fillId="0" borderId="0" xfId="20" applyNumberFormat="1" applyFont="1" applyFill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17" fillId="4" borderId="1" xfId="2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 applyProtection="1">
      <alignment vertical="center" wrapText="1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 shrinkToFit="1"/>
      <protection locked="0"/>
    </xf>
    <xf numFmtId="10" fontId="5" fillId="4" borderId="14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 wrapText="1" shrinkToFit="1"/>
      <protection locked="0"/>
    </xf>
    <xf numFmtId="164" fontId="5" fillId="0" borderId="10" xfId="0" applyNumberFormat="1" applyFont="1" applyFill="1" applyBorder="1" applyAlignment="1" applyProtection="1">
      <alignment vertical="center" shrinkToFit="1"/>
      <protection/>
    </xf>
    <xf numFmtId="164" fontId="6" fillId="4" borderId="10" xfId="0" applyNumberFormat="1" applyFont="1" applyFill="1" applyBorder="1" applyAlignment="1" applyProtection="1">
      <alignment vertical="center" shrinkToFit="1"/>
      <protection locked="0"/>
    </xf>
    <xf numFmtId="164" fontId="5" fillId="0" borderId="10" xfId="0" applyNumberFormat="1" applyFont="1" applyFill="1" applyBorder="1" applyAlignment="1">
      <alignment vertical="center" shrinkToFit="1"/>
    </xf>
    <xf numFmtId="0" fontId="18" fillId="5" borderId="15" xfId="0" applyFont="1" applyFill="1" applyBorder="1" applyAlignment="1">
      <alignment horizontal="center" vertical="center" wrapText="1"/>
    </xf>
    <xf numFmtId="10" fontId="5" fillId="4" borderId="16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shrinkToFit="1"/>
      <protection locked="0"/>
    </xf>
    <xf numFmtId="3" fontId="13" fillId="0" borderId="0" xfId="20" applyNumberFormat="1" applyFont="1" applyFill="1" applyBorder="1" applyAlignment="1" applyProtection="1">
      <alignment vertical="center"/>
      <protection locked="0"/>
    </xf>
    <xf numFmtId="3" fontId="13" fillId="0" borderId="1" xfId="2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vertical="center" wrapText="1" shrinkToFit="1"/>
      <protection locked="0"/>
    </xf>
    <xf numFmtId="0" fontId="5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64" fontId="8" fillId="5" borderId="15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0" fillId="7" borderId="19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20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20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8" borderId="26" xfId="0" applyFont="1" applyFill="1" applyBorder="1" applyAlignment="1" applyProtection="1">
      <alignment horizontal="left" vertical="center"/>
      <protection locked="0"/>
    </xf>
    <xf numFmtId="0" fontId="2" fillId="8" borderId="27" xfId="0" applyFont="1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8" borderId="11" xfId="0" applyFill="1" applyBorder="1" applyAlignment="1">
      <alignment horizontal="right" wrapText="1"/>
    </xf>
    <xf numFmtId="0" fontId="0" fillId="8" borderId="1" xfId="0" applyFill="1" applyBorder="1" applyAlignment="1">
      <alignment horizontal="right" wrapText="1"/>
    </xf>
    <xf numFmtId="0" fontId="2" fillId="8" borderId="1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 wrapText="1"/>
    </xf>
    <xf numFmtId="0" fontId="0" fillId="8" borderId="28" xfId="0" applyFill="1" applyBorder="1" applyAlignment="1">
      <alignment horizontal="left" wrapText="1"/>
    </xf>
    <xf numFmtId="0" fontId="0" fillId="8" borderId="29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2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wrapText="1"/>
      <protection locked="0"/>
    </xf>
    <xf numFmtId="0" fontId="0" fillId="8" borderId="1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4" xfId="0" applyFont="1" applyFill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0" fillId="7" borderId="19" xfId="0" applyFont="1" applyFill="1" applyBorder="1" applyAlignment="1" applyProtection="1">
      <alignment horizontal="center" wrapText="1"/>
      <protection locked="0"/>
    </xf>
    <xf numFmtId="0" fontId="20" fillId="7" borderId="15" xfId="0" applyFont="1" applyFill="1" applyBorder="1" applyAlignment="1" applyProtection="1">
      <alignment horizontal="center" wrapText="1"/>
      <protection locked="0"/>
    </xf>
    <xf numFmtId="0" fontId="20" fillId="7" borderId="20" xfId="0" applyFont="1" applyFill="1" applyBorder="1" applyAlignment="1" applyProtection="1">
      <alignment horizontal="center" wrapText="1"/>
      <protection locked="0"/>
    </xf>
    <xf numFmtId="0" fontId="2" fillId="8" borderId="19" xfId="0" applyFont="1" applyFill="1" applyBorder="1" applyAlignment="1" applyProtection="1">
      <alignment horizontal="center" wrapText="1"/>
      <protection locked="0"/>
    </xf>
    <xf numFmtId="0" fontId="2" fillId="8" borderId="15" xfId="0" applyFont="1" applyFill="1" applyBorder="1" applyAlignment="1" applyProtection="1">
      <alignment horizontal="center" wrapText="1"/>
      <protection locked="0"/>
    </xf>
    <xf numFmtId="0" fontId="2" fillId="8" borderId="20" xfId="0" applyFont="1" applyFill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20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9" fillId="0" borderId="2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0" fillId="8" borderId="11" xfId="0" applyFill="1" applyBorder="1" applyAlignment="1" applyProtection="1">
      <alignment horizontal="right" wrapText="1"/>
      <protection locked="0"/>
    </xf>
    <xf numFmtId="0" fontId="0" fillId="8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" xfId="0" applyFont="1" applyFill="1" applyBorder="1" applyAlignment="1" applyProtection="1">
      <alignment horizontal="center" wrapText="1"/>
      <protection locked="0"/>
    </xf>
    <xf numFmtId="0" fontId="2" fillId="7" borderId="14" xfId="0" applyFont="1" applyFill="1" applyBorder="1" applyAlignment="1" applyProtection="1">
      <alignment horizontal="center" wrapText="1"/>
      <protection locked="0"/>
    </xf>
    <xf numFmtId="0" fontId="2" fillId="8" borderId="11" xfId="0" applyFont="1" applyFill="1" applyBorder="1" applyAlignment="1" applyProtection="1">
      <alignment horizontal="left" wrapText="1"/>
      <protection locked="0"/>
    </xf>
    <xf numFmtId="0" fontId="2" fillId="8" borderId="1" xfId="0" applyFont="1" applyFill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left" wrapText="1"/>
      <protection locked="0"/>
    </xf>
    <xf numFmtId="0" fontId="0" fillId="8" borderId="29" xfId="0" applyFill="1" applyBorder="1" applyAlignment="1" applyProtection="1">
      <alignment horizontal="left" wrapText="1"/>
      <protection locked="0"/>
    </xf>
    <xf numFmtId="0" fontId="15" fillId="0" borderId="29" xfId="0" applyFont="1" applyFill="1" applyBorder="1" applyAlignment="1" applyProtection="1">
      <alignment horizontal="center" wrapText="1"/>
      <protection locked="0"/>
    </xf>
    <xf numFmtId="0" fontId="2" fillId="8" borderId="29" xfId="0" applyFont="1" applyFill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15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164" fontId="8" fillId="5" borderId="20" xfId="0" applyNumberFormat="1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workbookViewId="0" topLeftCell="A37">
      <selection activeCell="I57" sqref="I57:I59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12.57421875" style="3" customWidth="1"/>
    <col min="7" max="7" width="8.140625" style="3" customWidth="1"/>
    <col min="8" max="8" width="8.28125" style="3" customWidth="1"/>
    <col min="9" max="9" width="9.28125" style="3" customWidth="1"/>
    <col min="10" max="10" width="30.57421875" style="3" customWidth="1"/>
    <col min="11" max="11" width="8.00390625" style="3" customWidth="1"/>
    <col min="12" max="12" width="6.421875" style="3" customWidth="1"/>
    <col min="13" max="13" width="7.7109375" style="3" bestFit="1" customWidth="1"/>
    <col min="14" max="14" width="9.00390625" style="3" bestFit="1" customWidth="1"/>
    <col min="15" max="15" width="15.8515625" style="3" customWidth="1"/>
    <col min="16" max="16" width="7.28125" style="3" customWidth="1"/>
    <col min="17" max="16384" width="9.140625" style="4" customWidth="1"/>
  </cols>
  <sheetData>
    <row r="1" ht="9" customHeight="1" thickBot="1"/>
    <row r="2" spans="2:16" ht="15.75" customHeight="1" thickBot="1">
      <c r="B2" s="103" t="s">
        <v>245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2:16" ht="39" customHeight="1" thickBot="1">
      <c r="B3" s="106" t="s">
        <v>154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2:16" ht="15" thickBot="1">
      <c r="B4" s="109" t="s">
        <v>136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</row>
    <row r="5" spans="2:16" ht="34.5" customHeight="1" thickBot="1">
      <c r="B5" s="112" t="s">
        <v>249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2:16" ht="26.4" thickBot="1">
      <c r="B6" s="123" t="s">
        <v>156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15" customHeight="1">
      <c r="B7" s="129" t="s">
        <v>137</v>
      </c>
      <c r="C7" s="130"/>
      <c r="D7" s="155" t="s">
        <v>157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16" ht="15" customHeight="1">
      <c r="B8" s="131" t="s">
        <v>138</v>
      </c>
      <c r="C8" s="132"/>
      <c r="D8" s="157" t="s">
        <v>139</v>
      </c>
      <c r="E8" s="157"/>
      <c r="F8" s="157"/>
      <c r="G8" s="157"/>
      <c r="H8" s="157"/>
      <c r="I8" s="157"/>
      <c r="J8" s="157"/>
      <c r="K8" s="120" t="s">
        <v>140</v>
      </c>
      <c r="L8" s="120"/>
      <c r="M8" s="118">
        <v>72046635</v>
      </c>
      <c r="N8" s="118"/>
      <c r="O8" s="118"/>
      <c r="P8" s="119"/>
    </row>
    <row r="9" spans="2:16" ht="15" customHeight="1">
      <c r="B9" s="133" t="s">
        <v>141</v>
      </c>
      <c r="C9" s="134"/>
      <c r="D9" s="151" t="s">
        <v>142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3"/>
    </row>
    <row r="10" spans="2:16" ht="15" customHeight="1">
      <c r="B10" s="135" t="s">
        <v>143</v>
      </c>
      <c r="C10" s="136"/>
      <c r="D10" s="158" t="s">
        <v>144</v>
      </c>
      <c r="E10" s="158"/>
      <c r="F10" s="158" t="s">
        <v>144</v>
      </c>
      <c r="G10" s="154" t="s">
        <v>145</v>
      </c>
      <c r="H10" s="154"/>
      <c r="I10" s="121" t="s">
        <v>247</v>
      </c>
      <c r="J10" s="121"/>
      <c r="K10" s="120" t="s">
        <v>146</v>
      </c>
      <c r="L10" s="120"/>
      <c r="M10" s="121" t="s">
        <v>248</v>
      </c>
      <c r="N10" s="121"/>
      <c r="O10" s="121"/>
      <c r="P10" s="122"/>
    </row>
    <row r="11" spans="2:16" ht="15" customHeight="1">
      <c r="B11" s="148" t="s">
        <v>147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0"/>
    </row>
    <row r="12" spans="2:16" ht="15" customHeight="1">
      <c r="B12" s="137" t="s">
        <v>148</v>
      </c>
      <c r="C12" s="138"/>
      <c r="D12" s="141" t="s">
        <v>149</v>
      </c>
      <c r="E12" s="141"/>
      <c r="F12" s="141"/>
      <c r="G12" s="141"/>
      <c r="H12" s="141"/>
      <c r="I12" s="141"/>
      <c r="J12" s="141"/>
      <c r="K12" s="120" t="s">
        <v>140</v>
      </c>
      <c r="L12" s="120"/>
      <c r="M12" s="115" t="s">
        <v>149</v>
      </c>
      <c r="N12" s="116"/>
      <c r="O12" s="116"/>
      <c r="P12" s="117"/>
    </row>
    <row r="13" spans="2:16" ht="15" customHeight="1">
      <c r="B13" s="133" t="s">
        <v>138</v>
      </c>
      <c r="C13" s="134"/>
      <c r="D13" s="141" t="s">
        <v>149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2:16" ht="15" customHeight="1">
      <c r="B14" s="133" t="s">
        <v>141</v>
      </c>
      <c r="C14" s="134"/>
      <c r="D14" s="141" t="s">
        <v>149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2"/>
    </row>
    <row r="15" spans="2:16" ht="15" customHeight="1">
      <c r="B15" s="133" t="s">
        <v>150</v>
      </c>
      <c r="C15" s="134"/>
      <c r="D15" s="141" t="s">
        <v>149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</row>
    <row r="16" spans="2:16" ht="15" thickBot="1">
      <c r="B16" s="139" t="s">
        <v>151</v>
      </c>
      <c r="C16" s="140"/>
      <c r="D16" s="147" t="s">
        <v>149</v>
      </c>
      <c r="E16" s="147"/>
      <c r="F16" s="147"/>
      <c r="G16" s="147"/>
      <c r="H16" s="147"/>
      <c r="I16" s="147"/>
      <c r="J16" s="147"/>
      <c r="K16" s="143" t="s">
        <v>152</v>
      </c>
      <c r="L16" s="143"/>
      <c r="M16" s="144" t="s">
        <v>149</v>
      </c>
      <c r="N16" s="145"/>
      <c r="O16" s="145"/>
      <c r="P16" s="146"/>
    </row>
    <row r="17" spans="2:16" ht="15" customHeight="1">
      <c r="B17" s="126" t="s">
        <v>153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</row>
    <row r="18" spans="2:16" s="5" customFormat="1" ht="13.5" customHeight="1">
      <c r="B18" s="83" t="s">
        <v>0</v>
      </c>
      <c r="C18" s="80" t="s">
        <v>5</v>
      </c>
      <c r="D18" s="80" t="s">
        <v>1</v>
      </c>
      <c r="E18" s="80" t="s">
        <v>32</v>
      </c>
      <c r="F18" s="80" t="s">
        <v>2</v>
      </c>
      <c r="G18" s="80" t="s">
        <v>76</v>
      </c>
      <c r="H18" s="80" t="s">
        <v>36</v>
      </c>
      <c r="I18" s="84" t="s">
        <v>124</v>
      </c>
      <c r="J18" s="88" t="s">
        <v>21</v>
      </c>
      <c r="K18" s="88" t="s">
        <v>38</v>
      </c>
      <c r="L18" s="88" t="s">
        <v>40</v>
      </c>
      <c r="M18" s="88" t="s">
        <v>22</v>
      </c>
      <c r="N18" s="88"/>
      <c r="O18" s="88"/>
      <c r="P18" s="91" t="s">
        <v>27</v>
      </c>
    </row>
    <row r="19" spans="2:16" s="5" customFormat="1" ht="13.5" customHeight="1">
      <c r="B19" s="83"/>
      <c r="C19" s="80"/>
      <c r="D19" s="80"/>
      <c r="E19" s="80"/>
      <c r="F19" s="80"/>
      <c r="G19" s="80"/>
      <c r="H19" s="80"/>
      <c r="I19" s="85"/>
      <c r="J19" s="88"/>
      <c r="K19" s="88"/>
      <c r="L19" s="88"/>
      <c r="M19" s="43" t="s">
        <v>41</v>
      </c>
      <c r="N19" s="43" t="s">
        <v>122</v>
      </c>
      <c r="O19" s="43" t="s">
        <v>24</v>
      </c>
      <c r="P19" s="91"/>
    </row>
    <row r="20" spans="2:18" ht="27" customHeight="1">
      <c r="B20" s="45" t="s">
        <v>52</v>
      </c>
      <c r="C20" s="1" t="s">
        <v>10</v>
      </c>
      <c r="D20" s="1" t="s">
        <v>6</v>
      </c>
      <c r="E20" s="39" t="s">
        <v>26</v>
      </c>
      <c r="F20" s="39" t="s">
        <v>28</v>
      </c>
      <c r="G20" s="2">
        <v>30</v>
      </c>
      <c r="H20" s="2" t="s">
        <v>78</v>
      </c>
      <c r="I20" s="35">
        <v>250</v>
      </c>
      <c r="J20" s="53"/>
      <c r="K20" s="56"/>
      <c r="L20" s="56"/>
      <c r="M20" s="38">
        <f>ROUND(N20*K20/100,2)</f>
        <v>0</v>
      </c>
      <c r="N20" s="55"/>
      <c r="O20" s="7">
        <f>ROUND(I20*N20,2)</f>
        <v>0</v>
      </c>
      <c r="P20" s="54"/>
      <c r="R20" s="36"/>
    </row>
    <row r="21" spans="2:18" ht="27" customHeight="1">
      <c r="B21" s="45" t="s">
        <v>79</v>
      </c>
      <c r="C21" s="1" t="s">
        <v>10</v>
      </c>
      <c r="D21" s="1" t="s">
        <v>6</v>
      </c>
      <c r="E21" s="39" t="s">
        <v>26</v>
      </c>
      <c r="F21" s="39" t="s">
        <v>28</v>
      </c>
      <c r="G21" s="2">
        <v>45</v>
      </c>
      <c r="H21" s="2" t="s">
        <v>78</v>
      </c>
      <c r="I21" s="35">
        <v>250</v>
      </c>
      <c r="J21" s="57"/>
      <c r="K21" s="56"/>
      <c r="L21" s="56"/>
      <c r="M21" s="38">
        <f aca="true" t="shared" si="0" ref="M21:M28">ROUND(N21*K21/100,2)</f>
        <v>0</v>
      </c>
      <c r="N21" s="55"/>
      <c r="O21" s="7">
        <f aca="true" t="shared" si="1" ref="O21:O28">ROUND(I21*N21,2)</f>
        <v>0</v>
      </c>
      <c r="P21" s="54"/>
      <c r="R21" s="36"/>
    </row>
    <row r="22" spans="2:18" ht="27" customHeight="1">
      <c r="B22" s="45" t="s">
        <v>80</v>
      </c>
      <c r="C22" s="1" t="s">
        <v>10</v>
      </c>
      <c r="D22" s="1" t="s">
        <v>6</v>
      </c>
      <c r="E22" s="39" t="s">
        <v>26</v>
      </c>
      <c r="F22" s="39" t="s">
        <v>28</v>
      </c>
      <c r="G22" s="2">
        <v>70</v>
      </c>
      <c r="H22" s="2" t="s">
        <v>78</v>
      </c>
      <c r="I22" s="35">
        <v>250</v>
      </c>
      <c r="J22" s="57"/>
      <c r="K22" s="56"/>
      <c r="L22" s="56"/>
      <c r="M22" s="38">
        <f t="shared" si="0"/>
        <v>0</v>
      </c>
      <c r="N22" s="55"/>
      <c r="O22" s="7">
        <f t="shared" si="1"/>
        <v>0</v>
      </c>
      <c r="P22" s="54"/>
      <c r="R22" s="36"/>
    </row>
    <row r="23" spans="2:18" ht="27" customHeight="1">
      <c r="B23" s="45" t="s">
        <v>81</v>
      </c>
      <c r="C23" s="1" t="s">
        <v>11</v>
      </c>
      <c r="D23" s="1" t="s">
        <v>7</v>
      </c>
      <c r="E23" s="39" t="s">
        <v>26</v>
      </c>
      <c r="F23" s="39" t="s">
        <v>28</v>
      </c>
      <c r="G23" s="2">
        <v>40</v>
      </c>
      <c r="H23" s="2" t="s">
        <v>78</v>
      </c>
      <c r="I23" s="35">
        <v>400</v>
      </c>
      <c r="J23" s="57"/>
      <c r="K23" s="56"/>
      <c r="L23" s="56"/>
      <c r="M23" s="38">
        <f t="shared" si="0"/>
        <v>0</v>
      </c>
      <c r="N23" s="55"/>
      <c r="O23" s="7">
        <f t="shared" si="1"/>
        <v>0</v>
      </c>
      <c r="P23" s="54"/>
      <c r="R23" s="36"/>
    </row>
    <row r="24" spans="2:18" ht="27" customHeight="1">
      <c r="B24" s="45" t="s">
        <v>82</v>
      </c>
      <c r="C24" s="1" t="s">
        <v>11</v>
      </c>
      <c r="D24" s="1" t="s">
        <v>7</v>
      </c>
      <c r="E24" s="39" t="s">
        <v>26</v>
      </c>
      <c r="F24" s="39" t="s">
        <v>28</v>
      </c>
      <c r="G24" s="2">
        <v>65</v>
      </c>
      <c r="H24" s="2" t="s">
        <v>78</v>
      </c>
      <c r="I24" s="35">
        <v>250</v>
      </c>
      <c r="J24" s="57"/>
      <c r="K24" s="56"/>
      <c r="L24" s="56"/>
      <c r="M24" s="38">
        <f t="shared" si="0"/>
        <v>0</v>
      </c>
      <c r="N24" s="55"/>
      <c r="O24" s="7">
        <f t="shared" si="1"/>
        <v>0</v>
      </c>
      <c r="P24" s="54"/>
      <c r="R24" s="36"/>
    </row>
    <row r="25" spans="2:18" ht="27" customHeight="1">
      <c r="B25" s="45" t="s">
        <v>83</v>
      </c>
      <c r="C25" s="1" t="s">
        <v>12</v>
      </c>
      <c r="D25" s="1" t="s">
        <v>8</v>
      </c>
      <c r="E25" s="39" t="s">
        <v>26</v>
      </c>
      <c r="F25" s="39" t="s">
        <v>28</v>
      </c>
      <c r="G25" s="2">
        <v>30</v>
      </c>
      <c r="H25" s="2" t="s">
        <v>78</v>
      </c>
      <c r="I25" s="35">
        <v>250</v>
      </c>
      <c r="J25" s="57"/>
      <c r="K25" s="56"/>
      <c r="L25" s="56"/>
      <c r="M25" s="38">
        <f t="shared" si="0"/>
        <v>0</v>
      </c>
      <c r="N25" s="55"/>
      <c r="O25" s="7">
        <f t="shared" si="1"/>
        <v>0</v>
      </c>
      <c r="P25" s="54"/>
      <c r="R25" s="36"/>
    </row>
    <row r="26" spans="2:18" ht="27" customHeight="1">
      <c r="B26" s="45" t="s">
        <v>84</v>
      </c>
      <c r="C26" s="1" t="s">
        <v>12</v>
      </c>
      <c r="D26" s="1" t="s">
        <v>8</v>
      </c>
      <c r="E26" s="39" t="s">
        <v>26</v>
      </c>
      <c r="F26" s="39" t="s">
        <v>28</v>
      </c>
      <c r="G26" s="2">
        <v>50</v>
      </c>
      <c r="H26" s="2" t="s">
        <v>78</v>
      </c>
      <c r="I26" s="35">
        <v>200</v>
      </c>
      <c r="J26" s="57"/>
      <c r="K26" s="56"/>
      <c r="L26" s="56"/>
      <c r="M26" s="38">
        <f t="shared" si="0"/>
        <v>0</v>
      </c>
      <c r="N26" s="55"/>
      <c r="O26" s="7">
        <f t="shared" si="1"/>
        <v>0</v>
      </c>
      <c r="P26" s="54"/>
      <c r="R26" s="36"/>
    </row>
    <row r="27" spans="2:18" ht="27" customHeight="1">
      <c r="B27" s="45" t="s">
        <v>85</v>
      </c>
      <c r="C27" s="1" t="s">
        <v>13</v>
      </c>
      <c r="D27" s="1" t="s">
        <v>9</v>
      </c>
      <c r="E27" s="39" t="s">
        <v>26</v>
      </c>
      <c r="F27" s="39" t="s">
        <v>28</v>
      </c>
      <c r="G27" s="2">
        <v>30</v>
      </c>
      <c r="H27" s="2" t="s">
        <v>78</v>
      </c>
      <c r="I27" s="35">
        <v>100</v>
      </c>
      <c r="J27" s="57"/>
      <c r="K27" s="56"/>
      <c r="L27" s="56"/>
      <c r="M27" s="38">
        <f t="shared" si="0"/>
        <v>0</v>
      </c>
      <c r="N27" s="55"/>
      <c r="O27" s="7">
        <f t="shared" si="1"/>
        <v>0</v>
      </c>
      <c r="P27" s="54"/>
      <c r="R27" s="36"/>
    </row>
    <row r="28" spans="2:18" ht="27" customHeight="1">
      <c r="B28" s="45" t="s">
        <v>86</v>
      </c>
      <c r="C28" s="1" t="s">
        <v>13</v>
      </c>
      <c r="D28" s="1" t="s">
        <v>9</v>
      </c>
      <c r="E28" s="39" t="s">
        <v>26</v>
      </c>
      <c r="F28" s="39" t="s">
        <v>28</v>
      </c>
      <c r="G28" s="2">
        <v>50</v>
      </c>
      <c r="H28" s="2" t="s">
        <v>78</v>
      </c>
      <c r="I28" s="35">
        <v>100</v>
      </c>
      <c r="J28" s="57"/>
      <c r="K28" s="56"/>
      <c r="L28" s="56"/>
      <c r="M28" s="38">
        <f t="shared" si="0"/>
        <v>0</v>
      </c>
      <c r="N28" s="55"/>
      <c r="O28" s="7">
        <f t="shared" si="1"/>
        <v>0</v>
      </c>
      <c r="P28" s="54"/>
      <c r="R28" s="36"/>
    </row>
    <row r="29" spans="2:18" s="5" customFormat="1" ht="13.5" customHeight="1">
      <c r="B29" s="83" t="s">
        <v>0</v>
      </c>
      <c r="C29" s="80" t="s">
        <v>5</v>
      </c>
      <c r="D29" s="80" t="s">
        <v>1</v>
      </c>
      <c r="E29" s="80" t="s">
        <v>3</v>
      </c>
      <c r="F29" s="80" t="s">
        <v>2</v>
      </c>
      <c r="G29" s="80" t="s">
        <v>32</v>
      </c>
      <c r="H29" s="80" t="s">
        <v>36</v>
      </c>
      <c r="I29" s="86" t="s">
        <v>124</v>
      </c>
      <c r="J29" s="88" t="s">
        <v>21</v>
      </c>
      <c r="K29" s="88" t="s">
        <v>38</v>
      </c>
      <c r="L29" s="88" t="s">
        <v>40</v>
      </c>
      <c r="M29" s="88" t="s">
        <v>22</v>
      </c>
      <c r="N29" s="88"/>
      <c r="O29" s="88"/>
      <c r="P29" s="91" t="s">
        <v>27</v>
      </c>
      <c r="R29" s="37"/>
    </row>
    <row r="30" spans="2:18" s="5" customFormat="1" ht="13.5" customHeight="1">
      <c r="B30" s="83"/>
      <c r="C30" s="80"/>
      <c r="D30" s="80"/>
      <c r="E30" s="80"/>
      <c r="F30" s="80"/>
      <c r="G30" s="80"/>
      <c r="H30" s="80"/>
      <c r="I30" s="87"/>
      <c r="J30" s="88"/>
      <c r="K30" s="88"/>
      <c r="L30" s="88"/>
      <c r="M30" s="43" t="s">
        <v>41</v>
      </c>
      <c r="N30" s="43" t="s">
        <v>122</v>
      </c>
      <c r="O30" s="43" t="s">
        <v>24</v>
      </c>
      <c r="P30" s="91"/>
      <c r="R30" s="37"/>
    </row>
    <row r="31" spans="2:18" ht="27" customHeight="1">
      <c r="B31" s="45" t="s">
        <v>87</v>
      </c>
      <c r="C31" s="1" t="s">
        <v>14</v>
      </c>
      <c r="D31" s="1" t="s">
        <v>29</v>
      </c>
      <c r="E31" s="39" t="s">
        <v>50</v>
      </c>
      <c r="F31" s="39" t="s">
        <v>28</v>
      </c>
      <c r="G31" s="2" t="s">
        <v>26</v>
      </c>
      <c r="H31" s="2" t="s">
        <v>39</v>
      </c>
      <c r="I31" s="35">
        <v>800</v>
      </c>
      <c r="J31" s="53"/>
      <c r="K31" s="56"/>
      <c r="L31" s="56"/>
      <c r="M31" s="38">
        <f>ROUND(N31*K31/10,2)</f>
        <v>0</v>
      </c>
      <c r="N31" s="55"/>
      <c r="O31" s="7">
        <f aca="true" t="shared" si="2" ref="O31:O39">ROUND(I31*N31,2)</f>
        <v>0</v>
      </c>
      <c r="P31" s="54"/>
      <c r="R31" s="36"/>
    </row>
    <row r="32" spans="2:18" ht="27" customHeight="1">
      <c r="B32" s="45" t="s">
        <v>88</v>
      </c>
      <c r="C32" s="1" t="s">
        <v>14</v>
      </c>
      <c r="D32" s="1" t="s">
        <v>29</v>
      </c>
      <c r="E32" s="39" t="s">
        <v>49</v>
      </c>
      <c r="F32" s="39" t="s">
        <v>28</v>
      </c>
      <c r="G32" s="2" t="s">
        <v>26</v>
      </c>
      <c r="H32" s="2" t="s">
        <v>39</v>
      </c>
      <c r="I32" s="35">
        <v>300</v>
      </c>
      <c r="J32" s="53"/>
      <c r="K32" s="56"/>
      <c r="L32" s="56"/>
      <c r="M32" s="38">
        <f aca="true" t="shared" si="3" ref="M32:M39">ROUND(N32*K32/10,2)</f>
        <v>0</v>
      </c>
      <c r="N32" s="55"/>
      <c r="O32" s="7">
        <f t="shared" si="2"/>
        <v>0</v>
      </c>
      <c r="P32" s="54"/>
      <c r="R32" s="36"/>
    </row>
    <row r="33" spans="2:18" ht="27" customHeight="1">
      <c r="B33" s="45" t="s">
        <v>89</v>
      </c>
      <c r="C33" s="1" t="s">
        <v>14</v>
      </c>
      <c r="D33" s="1" t="s">
        <v>29</v>
      </c>
      <c r="E33" s="39" t="s">
        <v>51</v>
      </c>
      <c r="F33" s="39" t="s">
        <v>28</v>
      </c>
      <c r="G33" s="2" t="s">
        <v>26</v>
      </c>
      <c r="H33" s="2" t="s">
        <v>39</v>
      </c>
      <c r="I33" s="35">
        <v>500</v>
      </c>
      <c r="J33" s="53"/>
      <c r="K33" s="56"/>
      <c r="L33" s="56"/>
      <c r="M33" s="38">
        <f t="shared" si="3"/>
        <v>0</v>
      </c>
      <c r="N33" s="55"/>
      <c r="O33" s="7">
        <f t="shared" si="2"/>
        <v>0</v>
      </c>
      <c r="P33" s="54"/>
      <c r="R33" s="36"/>
    </row>
    <row r="34" spans="2:18" ht="27" customHeight="1">
      <c r="B34" s="45" t="s">
        <v>90</v>
      </c>
      <c r="C34" s="1" t="s">
        <v>15</v>
      </c>
      <c r="D34" s="1" t="s">
        <v>30</v>
      </c>
      <c r="E34" s="39" t="s">
        <v>50</v>
      </c>
      <c r="F34" s="39" t="s">
        <v>28</v>
      </c>
      <c r="G34" s="2" t="s">
        <v>26</v>
      </c>
      <c r="H34" s="2" t="s">
        <v>39</v>
      </c>
      <c r="I34" s="35">
        <v>250</v>
      </c>
      <c r="J34" s="53"/>
      <c r="K34" s="56"/>
      <c r="L34" s="56"/>
      <c r="M34" s="38">
        <f t="shared" si="3"/>
        <v>0</v>
      </c>
      <c r="N34" s="55"/>
      <c r="O34" s="7">
        <f t="shared" si="2"/>
        <v>0</v>
      </c>
      <c r="P34" s="54"/>
      <c r="R34" s="36"/>
    </row>
    <row r="35" spans="2:18" ht="27" customHeight="1">
      <c r="B35" s="45" t="s">
        <v>91</v>
      </c>
      <c r="C35" s="1" t="s">
        <v>15</v>
      </c>
      <c r="D35" s="1" t="s">
        <v>30</v>
      </c>
      <c r="E35" s="39" t="s">
        <v>49</v>
      </c>
      <c r="F35" s="39" t="s">
        <v>28</v>
      </c>
      <c r="G35" s="2" t="s">
        <v>26</v>
      </c>
      <c r="H35" s="2" t="s">
        <v>39</v>
      </c>
      <c r="I35" s="35">
        <v>250</v>
      </c>
      <c r="J35" s="53"/>
      <c r="K35" s="56"/>
      <c r="L35" s="56"/>
      <c r="M35" s="38">
        <f t="shared" si="3"/>
        <v>0</v>
      </c>
      <c r="N35" s="55"/>
      <c r="O35" s="7">
        <f t="shared" si="2"/>
        <v>0</v>
      </c>
      <c r="P35" s="54"/>
      <c r="R35" s="36"/>
    </row>
    <row r="36" spans="2:18" ht="27" customHeight="1">
      <c r="B36" s="45" t="s">
        <v>92</v>
      </c>
      <c r="C36" s="1" t="s">
        <v>15</v>
      </c>
      <c r="D36" s="1" t="s">
        <v>30</v>
      </c>
      <c r="E36" s="39" t="s">
        <v>51</v>
      </c>
      <c r="F36" s="39" t="s">
        <v>28</v>
      </c>
      <c r="G36" s="2" t="s">
        <v>26</v>
      </c>
      <c r="H36" s="2" t="s">
        <v>39</v>
      </c>
      <c r="I36" s="35">
        <v>400</v>
      </c>
      <c r="J36" s="53"/>
      <c r="K36" s="56"/>
      <c r="L36" s="56"/>
      <c r="M36" s="38">
        <f t="shared" si="3"/>
        <v>0</v>
      </c>
      <c r="N36" s="55"/>
      <c r="O36" s="7">
        <f t="shared" si="2"/>
        <v>0</v>
      </c>
      <c r="P36" s="54"/>
      <c r="R36" s="36"/>
    </row>
    <row r="37" spans="2:18" ht="27" customHeight="1">
      <c r="B37" s="45" t="s">
        <v>93</v>
      </c>
      <c r="C37" s="1" t="s">
        <v>16</v>
      </c>
      <c r="D37" s="1" t="s">
        <v>31</v>
      </c>
      <c r="E37" s="39" t="s">
        <v>50</v>
      </c>
      <c r="F37" s="39" t="s">
        <v>28</v>
      </c>
      <c r="G37" s="2" t="s">
        <v>26</v>
      </c>
      <c r="H37" s="2" t="s">
        <v>39</v>
      </c>
      <c r="I37" s="35">
        <v>100</v>
      </c>
      <c r="J37" s="53"/>
      <c r="K37" s="56"/>
      <c r="L37" s="56"/>
      <c r="M37" s="38">
        <f t="shared" si="3"/>
        <v>0</v>
      </c>
      <c r="N37" s="55"/>
      <c r="O37" s="7">
        <f t="shared" si="2"/>
        <v>0</v>
      </c>
      <c r="P37" s="54"/>
      <c r="R37" s="36"/>
    </row>
    <row r="38" spans="2:18" ht="27" customHeight="1">
      <c r="B38" s="45" t="s">
        <v>94</v>
      </c>
      <c r="C38" s="1" t="s">
        <v>16</v>
      </c>
      <c r="D38" s="1" t="s">
        <v>31</v>
      </c>
      <c r="E38" s="39" t="s">
        <v>49</v>
      </c>
      <c r="F38" s="39" t="s">
        <v>28</v>
      </c>
      <c r="G38" s="2" t="s">
        <v>26</v>
      </c>
      <c r="H38" s="2" t="s">
        <v>39</v>
      </c>
      <c r="I38" s="35">
        <v>100</v>
      </c>
      <c r="J38" s="53"/>
      <c r="K38" s="56"/>
      <c r="L38" s="56"/>
      <c r="M38" s="38">
        <f t="shared" si="3"/>
        <v>0</v>
      </c>
      <c r="N38" s="55"/>
      <c r="O38" s="7">
        <f t="shared" si="2"/>
        <v>0</v>
      </c>
      <c r="P38" s="54"/>
      <c r="R38" s="36"/>
    </row>
    <row r="39" spans="2:18" ht="27" customHeight="1">
      <c r="B39" s="45" t="s">
        <v>95</v>
      </c>
      <c r="C39" s="1" t="s">
        <v>16</v>
      </c>
      <c r="D39" s="1" t="s">
        <v>31</v>
      </c>
      <c r="E39" s="39" t="s">
        <v>51</v>
      </c>
      <c r="F39" s="39" t="s">
        <v>28</v>
      </c>
      <c r="G39" s="2" t="s">
        <v>26</v>
      </c>
      <c r="H39" s="2" t="s">
        <v>39</v>
      </c>
      <c r="I39" s="35">
        <v>100</v>
      </c>
      <c r="J39" s="53"/>
      <c r="K39" s="56"/>
      <c r="L39" s="56"/>
      <c r="M39" s="38">
        <f t="shared" si="3"/>
        <v>0</v>
      </c>
      <c r="N39" s="55"/>
      <c r="O39" s="7">
        <f t="shared" si="2"/>
        <v>0</v>
      </c>
      <c r="P39" s="54"/>
      <c r="R39" s="36"/>
    </row>
    <row r="40" spans="2:18" ht="13.5" customHeight="1">
      <c r="B40" s="83" t="s">
        <v>0</v>
      </c>
      <c r="C40" s="80" t="s">
        <v>5</v>
      </c>
      <c r="D40" s="80" t="s">
        <v>1</v>
      </c>
      <c r="E40" s="80" t="s">
        <v>4</v>
      </c>
      <c r="F40" s="80" t="s">
        <v>2</v>
      </c>
      <c r="G40" s="80" t="s">
        <v>32</v>
      </c>
      <c r="H40" s="80" t="s">
        <v>36</v>
      </c>
      <c r="I40" s="86" t="s">
        <v>124</v>
      </c>
      <c r="J40" s="88" t="s">
        <v>21</v>
      </c>
      <c r="K40" s="88" t="s">
        <v>112</v>
      </c>
      <c r="L40" s="88"/>
      <c r="M40" s="88" t="s">
        <v>22</v>
      </c>
      <c r="N40" s="88"/>
      <c r="O40" s="88"/>
      <c r="P40" s="91" t="s">
        <v>27</v>
      </c>
      <c r="R40" s="36"/>
    </row>
    <row r="41" spans="2:18" ht="13.5" customHeight="1">
      <c r="B41" s="83"/>
      <c r="C41" s="80"/>
      <c r="D41" s="80"/>
      <c r="E41" s="80"/>
      <c r="F41" s="80"/>
      <c r="G41" s="80"/>
      <c r="H41" s="80"/>
      <c r="I41" s="87"/>
      <c r="J41" s="88"/>
      <c r="K41" s="88"/>
      <c r="L41" s="88"/>
      <c r="M41" s="43" t="s">
        <v>23</v>
      </c>
      <c r="N41" s="43" t="s">
        <v>122</v>
      </c>
      <c r="O41" s="43" t="s">
        <v>24</v>
      </c>
      <c r="P41" s="91"/>
      <c r="R41" s="36"/>
    </row>
    <row r="42" spans="2:18" ht="38.25" customHeight="1">
      <c r="B42" s="45" t="s">
        <v>96</v>
      </c>
      <c r="C42" s="1" t="s">
        <v>110</v>
      </c>
      <c r="D42" s="1" t="s">
        <v>121</v>
      </c>
      <c r="E42" s="39" t="s">
        <v>111</v>
      </c>
      <c r="F42" s="39" t="s">
        <v>118</v>
      </c>
      <c r="G42" s="2" t="s">
        <v>116</v>
      </c>
      <c r="H42" s="2" t="s">
        <v>117</v>
      </c>
      <c r="I42" s="46">
        <v>3000</v>
      </c>
      <c r="J42" s="53"/>
      <c r="K42" s="89"/>
      <c r="L42" s="90"/>
      <c r="M42" s="38">
        <f>ROUND(N42*K42/1000,2)</f>
        <v>0</v>
      </c>
      <c r="N42" s="55"/>
      <c r="O42" s="7">
        <f aca="true" t="shared" si="4" ref="O42">ROUND(I42*N42,2)</f>
        <v>0</v>
      </c>
      <c r="P42" s="54"/>
      <c r="R42" s="36"/>
    </row>
    <row r="43" spans="2:18" s="5" customFormat="1" ht="13.5" customHeight="1">
      <c r="B43" s="83" t="s">
        <v>0</v>
      </c>
      <c r="C43" s="80" t="s">
        <v>5</v>
      </c>
      <c r="D43" s="80" t="s">
        <v>1</v>
      </c>
      <c r="E43" s="80" t="s">
        <v>4</v>
      </c>
      <c r="F43" s="80" t="s">
        <v>2</v>
      </c>
      <c r="G43" s="80" t="s">
        <v>32</v>
      </c>
      <c r="H43" s="80" t="s">
        <v>36</v>
      </c>
      <c r="I43" s="84" t="s">
        <v>124</v>
      </c>
      <c r="J43" s="88" t="s">
        <v>21</v>
      </c>
      <c r="K43" s="88" t="s">
        <v>42</v>
      </c>
      <c r="L43" s="88"/>
      <c r="M43" s="88" t="s">
        <v>22</v>
      </c>
      <c r="N43" s="88"/>
      <c r="O43" s="88"/>
      <c r="P43" s="91" t="s">
        <v>27</v>
      </c>
      <c r="R43" s="37"/>
    </row>
    <row r="44" spans="2:18" s="5" customFormat="1" ht="13.5" customHeight="1">
      <c r="B44" s="83"/>
      <c r="C44" s="80"/>
      <c r="D44" s="80"/>
      <c r="E44" s="80"/>
      <c r="F44" s="80"/>
      <c r="G44" s="80"/>
      <c r="H44" s="80"/>
      <c r="I44" s="85"/>
      <c r="J44" s="88"/>
      <c r="K44" s="88"/>
      <c r="L44" s="88"/>
      <c r="M44" s="43" t="s">
        <v>23</v>
      </c>
      <c r="N44" s="43" t="s">
        <v>122</v>
      </c>
      <c r="O44" s="43" t="s">
        <v>24</v>
      </c>
      <c r="P44" s="91"/>
      <c r="R44" s="37"/>
    </row>
    <row r="45" spans="2:18" ht="27.6">
      <c r="B45" s="45" t="s">
        <v>97</v>
      </c>
      <c r="C45" s="1" t="s">
        <v>17</v>
      </c>
      <c r="D45" s="1" t="s">
        <v>54</v>
      </c>
      <c r="E45" s="39" t="s">
        <v>107</v>
      </c>
      <c r="F45" s="39" t="s">
        <v>106</v>
      </c>
      <c r="G45" s="2" t="s">
        <v>108</v>
      </c>
      <c r="H45" s="2" t="s">
        <v>119</v>
      </c>
      <c r="I45" s="35">
        <v>200</v>
      </c>
      <c r="J45" s="53"/>
      <c r="K45" s="78"/>
      <c r="L45" s="79"/>
      <c r="M45" s="38">
        <f>ROUND(N45*K45/1000,2)</f>
        <v>0</v>
      </c>
      <c r="N45" s="55"/>
      <c r="O45" s="7">
        <f aca="true" t="shared" si="5" ref="O45:O48">ROUND(I45*N45,2)</f>
        <v>0</v>
      </c>
      <c r="P45" s="54"/>
      <c r="R45" s="36"/>
    </row>
    <row r="46" spans="2:18" ht="27.6">
      <c r="B46" s="45" t="s">
        <v>98</v>
      </c>
      <c r="C46" s="1" t="s">
        <v>18</v>
      </c>
      <c r="D46" s="1" t="s">
        <v>55</v>
      </c>
      <c r="E46" s="39" t="s">
        <v>107</v>
      </c>
      <c r="F46" s="39" t="s">
        <v>106</v>
      </c>
      <c r="G46" s="2" t="s">
        <v>108</v>
      </c>
      <c r="H46" s="2" t="s">
        <v>119</v>
      </c>
      <c r="I46" s="35">
        <v>300</v>
      </c>
      <c r="J46" s="53"/>
      <c r="K46" s="78"/>
      <c r="L46" s="79"/>
      <c r="M46" s="38">
        <f aca="true" t="shared" si="6" ref="M46:M48">ROUND(N46*K46/1000,2)</f>
        <v>0</v>
      </c>
      <c r="N46" s="55"/>
      <c r="O46" s="7">
        <f t="shared" si="5"/>
        <v>0</v>
      </c>
      <c r="P46" s="54"/>
      <c r="R46" s="36"/>
    </row>
    <row r="47" spans="2:18" ht="27.6">
      <c r="B47" s="45" t="s">
        <v>99</v>
      </c>
      <c r="C47" s="1" t="s">
        <v>19</v>
      </c>
      <c r="D47" s="1" t="s">
        <v>56</v>
      </c>
      <c r="E47" s="39" t="s">
        <v>107</v>
      </c>
      <c r="F47" s="39" t="s">
        <v>106</v>
      </c>
      <c r="G47" s="2" t="s">
        <v>108</v>
      </c>
      <c r="H47" s="2" t="s">
        <v>119</v>
      </c>
      <c r="I47" s="35">
        <v>200</v>
      </c>
      <c r="J47" s="53"/>
      <c r="K47" s="78"/>
      <c r="L47" s="79"/>
      <c r="M47" s="38">
        <f t="shared" si="6"/>
        <v>0</v>
      </c>
      <c r="N47" s="55"/>
      <c r="O47" s="7">
        <f t="shared" si="5"/>
        <v>0</v>
      </c>
      <c r="P47" s="54"/>
      <c r="R47" s="36"/>
    </row>
    <row r="48" spans="2:18" ht="27.6">
      <c r="B48" s="45" t="s">
        <v>100</v>
      </c>
      <c r="C48" s="1" t="s">
        <v>20</v>
      </c>
      <c r="D48" s="1" t="s">
        <v>57</v>
      </c>
      <c r="E48" s="39" t="s">
        <v>107</v>
      </c>
      <c r="F48" s="39" t="s">
        <v>106</v>
      </c>
      <c r="G48" s="2" t="s">
        <v>108</v>
      </c>
      <c r="H48" s="2" t="s">
        <v>119</v>
      </c>
      <c r="I48" s="35">
        <v>300</v>
      </c>
      <c r="J48" s="53"/>
      <c r="K48" s="81"/>
      <c r="L48" s="82"/>
      <c r="M48" s="38">
        <f t="shared" si="6"/>
        <v>0</v>
      </c>
      <c r="N48" s="55"/>
      <c r="O48" s="7">
        <f t="shared" si="5"/>
        <v>0</v>
      </c>
      <c r="P48" s="54"/>
      <c r="R48" s="36"/>
    </row>
    <row r="49" spans="2:18" ht="13.5" customHeight="1">
      <c r="B49" s="83" t="s">
        <v>0</v>
      </c>
      <c r="C49" s="80" t="s">
        <v>5</v>
      </c>
      <c r="D49" s="80" t="s">
        <v>1</v>
      </c>
      <c r="E49" s="80" t="s">
        <v>32</v>
      </c>
      <c r="F49" s="80" t="s">
        <v>61</v>
      </c>
      <c r="G49" s="80" t="s">
        <v>75</v>
      </c>
      <c r="H49" s="80" t="s">
        <v>36</v>
      </c>
      <c r="I49" s="84" t="s">
        <v>124</v>
      </c>
      <c r="J49" s="88" t="s">
        <v>21</v>
      </c>
      <c r="K49" s="88" t="s">
        <v>38</v>
      </c>
      <c r="L49" s="88" t="s">
        <v>40</v>
      </c>
      <c r="M49" s="88" t="s">
        <v>22</v>
      </c>
      <c r="N49" s="88"/>
      <c r="O49" s="88"/>
      <c r="P49" s="91" t="s">
        <v>27</v>
      </c>
      <c r="R49" s="36"/>
    </row>
    <row r="50" spans="2:18" ht="13.5" customHeight="1">
      <c r="B50" s="83"/>
      <c r="C50" s="80"/>
      <c r="D50" s="80"/>
      <c r="E50" s="80"/>
      <c r="F50" s="80"/>
      <c r="G50" s="80"/>
      <c r="H50" s="80"/>
      <c r="I50" s="85"/>
      <c r="J50" s="88"/>
      <c r="K50" s="88"/>
      <c r="L50" s="88"/>
      <c r="M50" s="43" t="s">
        <v>23</v>
      </c>
      <c r="N50" s="43" t="s">
        <v>122</v>
      </c>
      <c r="O50" s="43" t="s">
        <v>24</v>
      </c>
      <c r="P50" s="91"/>
      <c r="R50" s="36"/>
    </row>
    <row r="51" spans="2:18" ht="27" customHeight="1">
      <c r="B51" s="45" t="s">
        <v>101</v>
      </c>
      <c r="C51" s="31" t="s">
        <v>68</v>
      </c>
      <c r="D51" s="31" t="s">
        <v>59</v>
      </c>
      <c r="E51" s="40" t="s">
        <v>26</v>
      </c>
      <c r="F51" s="41">
        <v>2</v>
      </c>
      <c r="G51" s="1">
        <v>50</v>
      </c>
      <c r="H51" s="44" t="s">
        <v>53</v>
      </c>
      <c r="I51" s="33">
        <v>60</v>
      </c>
      <c r="J51" s="53"/>
      <c r="K51" s="56"/>
      <c r="L51" s="56"/>
      <c r="M51" s="38">
        <f>ROUND(N51*K51/100,2)</f>
        <v>0</v>
      </c>
      <c r="N51" s="55"/>
      <c r="O51" s="7">
        <f aca="true" t="shared" si="7" ref="O51:O52">ROUND(I51*N51,2)</f>
        <v>0</v>
      </c>
      <c r="P51" s="54"/>
      <c r="R51" s="36"/>
    </row>
    <row r="52" spans="2:18" ht="27" customHeight="1">
      <c r="B52" s="45" t="s">
        <v>102</v>
      </c>
      <c r="C52" s="31" t="s">
        <v>69</v>
      </c>
      <c r="D52" s="31" t="s">
        <v>59</v>
      </c>
      <c r="E52" s="40" t="s">
        <v>26</v>
      </c>
      <c r="F52" s="41">
        <v>2</v>
      </c>
      <c r="G52" s="31">
        <v>100</v>
      </c>
      <c r="H52" s="44" t="s">
        <v>53</v>
      </c>
      <c r="I52" s="33">
        <v>20</v>
      </c>
      <c r="J52" s="53"/>
      <c r="K52" s="56"/>
      <c r="L52" s="56"/>
      <c r="M52" s="38">
        <f aca="true" t="shared" si="8" ref="M52">ROUND(N52*K52/100,2)</f>
        <v>0</v>
      </c>
      <c r="N52" s="55"/>
      <c r="O52" s="7">
        <f t="shared" si="7"/>
        <v>0</v>
      </c>
      <c r="P52" s="54"/>
      <c r="R52" s="36"/>
    </row>
    <row r="53" spans="2:18" ht="38.25" customHeight="1">
      <c r="B53" s="45" t="s">
        <v>104</v>
      </c>
      <c r="C53" s="31" t="s">
        <v>123</v>
      </c>
      <c r="D53" s="31" t="s">
        <v>77</v>
      </c>
      <c r="E53" s="40" t="s">
        <v>26</v>
      </c>
      <c r="F53" s="41">
        <v>2</v>
      </c>
      <c r="G53" s="31">
        <v>10</v>
      </c>
      <c r="H53" s="44" t="s">
        <v>39</v>
      </c>
      <c r="I53" s="33">
        <v>10</v>
      </c>
      <c r="J53" s="53"/>
      <c r="K53" s="56"/>
      <c r="L53" s="56"/>
      <c r="M53" s="38">
        <f aca="true" t="shared" si="9" ref="M53">ROUND(N53*K53/100,2)</f>
        <v>0</v>
      </c>
      <c r="N53" s="55"/>
      <c r="O53" s="7">
        <f aca="true" t="shared" si="10" ref="O53:O54">ROUND(I53*N53,2)</f>
        <v>0</v>
      </c>
      <c r="P53" s="54"/>
      <c r="R53" s="36"/>
    </row>
    <row r="54" spans="2:18" ht="27" customHeight="1">
      <c r="B54" s="45" t="s">
        <v>103</v>
      </c>
      <c r="C54" s="31" t="s">
        <v>128</v>
      </c>
      <c r="D54" s="31" t="s">
        <v>59</v>
      </c>
      <c r="E54" s="40" t="s">
        <v>26</v>
      </c>
      <c r="F54" s="41">
        <v>2</v>
      </c>
      <c r="G54" s="31">
        <v>10</v>
      </c>
      <c r="H54" s="44" t="s">
        <v>129</v>
      </c>
      <c r="I54" s="33">
        <v>10</v>
      </c>
      <c r="J54" s="53"/>
      <c r="K54" s="56"/>
      <c r="L54" s="56"/>
      <c r="M54" s="38">
        <v>0</v>
      </c>
      <c r="N54" s="55"/>
      <c r="O54" s="7">
        <f t="shared" si="10"/>
        <v>0</v>
      </c>
      <c r="P54" s="54"/>
      <c r="R54" s="36"/>
    </row>
    <row r="55" spans="2:18" ht="13.5" customHeight="1">
      <c r="B55" s="83" t="s">
        <v>0</v>
      </c>
      <c r="C55" s="80" t="s">
        <v>5</v>
      </c>
      <c r="D55" s="80" t="s">
        <v>1</v>
      </c>
      <c r="E55" s="80" t="s">
        <v>32</v>
      </c>
      <c r="F55" s="80" t="s">
        <v>67</v>
      </c>
      <c r="G55" s="80"/>
      <c r="H55" s="80" t="s">
        <v>36</v>
      </c>
      <c r="I55" s="84" t="s">
        <v>124</v>
      </c>
      <c r="J55" s="88" t="s">
        <v>21</v>
      </c>
      <c r="K55" s="88" t="s">
        <v>42</v>
      </c>
      <c r="L55" s="88"/>
      <c r="M55" s="88" t="s">
        <v>22</v>
      </c>
      <c r="N55" s="88"/>
      <c r="O55" s="88"/>
      <c r="P55" s="91" t="s">
        <v>27</v>
      </c>
      <c r="R55" s="36"/>
    </row>
    <row r="56" spans="2:18" ht="13.5" customHeight="1">
      <c r="B56" s="83"/>
      <c r="C56" s="80"/>
      <c r="D56" s="80"/>
      <c r="E56" s="80"/>
      <c r="F56" s="80"/>
      <c r="G56" s="80"/>
      <c r="H56" s="80"/>
      <c r="I56" s="85"/>
      <c r="J56" s="88"/>
      <c r="K56" s="88"/>
      <c r="L56" s="88"/>
      <c r="M56" s="43" t="s">
        <v>23</v>
      </c>
      <c r="N56" s="43" t="s">
        <v>122</v>
      </c>
      <c r="O56" s="43" t="s">
        <v>24</v>
      </c>
      <c r="P56" s="91"/>
      <c r="R56" s="36"/>
    </row>
    <row r="57" spans="2:18" ht="27" customHeight="1">
      <c r="B57" s="47" t="s">
        <v>120</v>
      </c>
      <c r="C57" s="31" t="s">
        <v>70</v>
      </c>
      <c r="D57" s="31" t="s">
        <v>60</v>
      </c>
      <c r="E57" s="44" t="s">
        <v>58</v>
      </c>
      <c r="F57" s="95" t="s">
        <v>65</v>
      </c>
      <c r="G57" s="95"/>
      <c r="H57" s="44" t="s">
        <v>64</v>
      </c>
      <c r="I57" s="33">
        <v>200</v>
      </c>
      <c r="J57" s="51"/>
      <c r="K57" s="79"/>
      <c r="L57" s="96"/>
      <c r="M57" s="38">
        <f aca="true" t="shared" si="11" ref="M57">ROUND(N57*K57/100,2)</f>
        <v>0</v>
      </c>
      <c r="N57" s="55"/>
      <c r="O57" s="7">
        <f aca="true" t="shared" si="12" ref="O57">ROUND(I57*N57,2)</f>
        <v>0</v>
      </c>
      <c r="P57" s="54"/>
      <c r="R57" s="36"/>
    </row>
    <row r="58" spans="2:18" ht="27" customHeight="1">
      <c r="B58" s="47" t="s">
        <v>135</v>
      </c>
      <c r="C58" s="32" t="s">
        <v>71</v>
      </c>
      <c r="D58" s="32" t="s">
        <v>66</v>
      </c>
      <c r="E58" s="42" t="s">
        <v>58</v>
      </c>
      <c r="F58" s="97" t="s">
        <v>65</v>
      </c>
      <c r="G58" s="97"/>
      <c r="H58" s="42" t="s">
        <v>64</v>
      </c>
      <c r="I58" s="34">
        <v>200</v>
      </c>
      <c r="J58" s="52"/>
      <c r="K58" s="102"/>
      <c r="L58" s="102"/>
      <c r="M58" s="38">
        <f aca="true" t="shared" si="13" ref="M58:M59">ROUND(N58*K58/100,2)</f>
        <v>0</v>
      </c>
      <c r="N58" s="55"/>
      <c r="O58" s="7">
        <f aca="true" t="shared" si="14" ref="O58:O59">ROUND(I58*N58,2)</f>
        <v>0</v>
      </c>
      <c r="P58" s="54"/>
      <c r="R58" s="36"/>
    </row>
    <row r="59" spans="2:18" ht="27" customHeight="1" thickBot="1">
      <c r="B59" s="47" t="s">
        <v>130</v>
      </c>
      <c r="C59" s="32" t="s">
        <v>131</v>
      </c>
      <c r="D59" s="32" t="s">
        <v>132</v>
      </c>
      <c r="E59" s="42" t="s">
        <v>58</v>
      </c>
      <c r="F59" s="97" t="s">
        <v>133</v>
      </c>
      <c r="G59" s="97"/>
      <c r="H59" s="42" t="s">
        <v>134</v>
      </c>
      <c r="I59" s="34">
        <v>30</v>
      </c>
      <c r="J59" s="58"/>
      <c r="K59" s="102"/>
      <c r="L59" s="102"/>
      <c r="M59" s="59">
        <f t="shared" si="13"/>
        <v>0</v>
      </c>
      <c r="N59" s="60"/>
      <c r="O59" s="61">
        <f t="shared" si="14"/>
        <v>0</v>
      </c>
      <c r="P59" s="63"/>
      <c r="R59" s="36"/>
    </row>
    <row r="60" spans="2:16" ht="16.5" customHeight="1" thickBot="1">
      <c r="B60" s="98" t="s">
        <v>244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62"/>
      <c r="O60" s="100">
        <f>SUM(O45:O48,O31:O39,O42,O20:O28,O51:O54,O57:O59)</f>
        <v>0</v>
      </c>
      <c r="P60" s="101"/>
    </row>
    <row r="61" spans="2:16" ht="6.7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8"/>
    </row>
    <row r="62" spans="2:17" ht="15" customHeight="1">
      <c r="B62" s="92" t="s">
        <v>155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6"/>
    </row>
    <row r="63" spans="2:17" ht="15"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4"/>
      <c r="Q63" s="6"/>
    </row>
    <row r="64" spans="2:16" ht="6.75" customHeight="1" thickBo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48"/>
    </row>
    <row r="65" spans="2:16" s="9" customFormat="1" ht="13.8">
      <c r="B65" s="12" t="s">
        <v>33</v>
      </c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</row>
    <row r="66" spans="2:16" s="9" customFormat="1" ht="13.8">
      <c r="B66" s="20"/>
      <c r="C66" s="21" t="s">
        <v>32</v>
      </c>
      <c r="D66" s="22" t="s">
        <v>25</v>
      </c>
      <c r="E66" s="22"/>
      <c r="F66" s="23" t="s">
        <v>34</v>
      </c>
      <c r="G66" s="22"/>
      <c r="H66" s="22"/>
      <c r="I66" s="22"/>
      <c r="J66" s="22"/>
      <c r="K66" s="22"/>
      <c r="L66" s="22"/>
      <c r="M66" s="22"/>
      <c r="N66" s="22"/>
      <c r="O66" s="22"/>
      <c r="P66" s="24"/>
    </row>
    <row r="67" spans="2:16" s="9" customFormat="1" ht="13.8">
      <c r="B67" s="16"/>
      <c r="C67" s="10" t="s">
        <v>2</v>
      </c>
      <c r="D67" s="8" t="s">
        <v>105</v>
      </c>
      <c r="E67" s="17"/>
      <c r="F67" s="18" t="s">
        <v>109</v>
      </c>
      <c r="G67" s="8"/>
      <c r="H67" s="8"/>
      <c r="I67" s="8"/>
      <c r="J67" s="8"/>
      <c r="K67" s="8"/>
      <c r="L67" s="8"/>
      <c r="M67" s="8"/>
      <c r="N67" s="8"/>
      <c r="O67" s="8"/>
      <c r="P67" s="19"/>
    </row>
    <row r="68" spans="2:16" s="9" customFormat="1" ht="13.8">
      <c r="B68" s="20"/>
      <c r="C68" s="21" t="s">
        <v>72</v>
      </c>
      <c r="D68" s="22" t="s">
        <v>73</v>
      </c>
      <c r="E68" s="22"/>
      <c r="F68" s="23" t="s">
        <v>74</v>
      </c>
      <c r="G68" s="22"/>
      <c r="H68" s="22"/>
      <c r="I68" s="22"/>
      <c r="J68" s="22"/>
      <c r="K68" s="22"/>
      <c r="L68" s="22"/>
      <c r="M68" s="22"/>
      <c r="N68" s="22"/>
      <c r="O68" s="22"/>
      <c r="P68" s="24"/>
    </row>
    <row r="69" spans="2:16" s="9" customFormat="1" ht="13.8">
      <c r="B69" s="16"/>
      <c r="C69" s="10" t="s">
        <v>36</v>
      </c>
      <c r="D69" s="8" t="s">
        <v>37</v>
      </c>
      <c r="E69" s="17"/>
      <c r="F69" s="18" t="s">
        <v>127</v>
      </c>
      <c r="G69" s="8"/>
      <c r="H69" s="8"/>
      <c r="I69" s="8"/>
      <c r="J69" s="8"/>
      <c r="K69" s="8"/>
      <c r="L69" s="8"/>
      <c r="M69" s="8"/>
      <c r="N69" s="8"/>
      <c r="O69" s="8"/>
      <c r="P69" s="19"/>
    </row>
    <row r="70" spans="2:16" s="9" customFormat="1" ht="13.8">
      <c r="B70" s="20"/>
      <c r="C70" s="21" t="s">
        <v>124</v>
      </c>
      <c r="D70" s="22" t="s">
        <v>250</v>
      </c>
      <c r="E70" s="22"/>
      <c r="F70" s="23" t="s">
        <v>125</v>
      </c>
      <c r="G70" s="17"/>
      <c r="H70" s="22"/>
      <c r="I70" s="22"/>
      <c r="J70" s="22"/>
      <c r="K70" s="22"/>
      <c r="L70" s="22"/>
      <c r="M70" s="22"/>
      <c r="N70" s="22"/>
      <c r="O70" s="22"/>
      <c r="P70" s="24"/>
    </row>
    <row r="71" spans="2:16" s="9" customFormat="1" ht="13.8">
      <c r="B71" s="16"/>
      <c r="C71" s="10" t="s">
        <v>45</v>
      </c>
      <c r="D71" s="8" t="s">
        <v>46</v>
      </c>
      <c r="E71" s="17"/>
      <c r="F71" s="18" t="s">
        <v>48</v>
      </c>
      <c r="G71" s="8"/>
      <c r="H71" s="8"/>
      <c r="I71" s="8"/>
      <c r="J71" s="8"/>
      <c r="K71" s="8"/>
      <c r="L71" s="8"/>
      <c r="M71" s="8"/>
      <c r="N71" s="8"/>
      <c r="O71" s="8"/>
      <c r="P71" s="19"/>
    </row>
    <row r="72" spans="2:16" s="9" customFormat="1" ht="13.8">
      <c r="B72" s="20"/>
      <c r="C72" s="21" t="s">
        <v>44</v>
      </c>
      <c r="D72" s="22" t="s">
        <v>43</v>
      </c>
      <c r="E72" s="22"/>
      <c r="F72" s="23" t="s">
        <v>126</v>
      </c>
      <c r="G72" s="22"/>
      <c r="H72" s="22"/>
      <c r="I72" s="22"/>
      <c r="J72" s="22"/>
      <c r="K72" s="22"/>
      <c r="L72" s="22"/>
      <c r="M72" s="22"/>
      <c r="N72" s="22"/>
      <c r="O72" s="22"/>
      <c r="P72" s="24"/>
    </row>
    <row r="73" spans="2:16" s="9" customFormat="1" ht="13.8">
      <c r="B73" s="16"/>
      <c r="C73" s="11" t="s">
        <v>3</v>
      </c>
      <c r="D73" s="8" t="s">
        <v>47</v>
      </c>
      <c r="E73" s="17"/>
      <c r="F73" s="18" t="s">
        <v>35</v>
      </c>
      <c r="G73" s="8"/>
      <c r="H73" s="8"/>
      <c r="I73" s="8"/>
      <c r="J73" s="8"/>
      <c r="K73" s="8"/>
      <c r="L73" s="8"/>
      <c r="M73" s="8"/>
      <c r="N73" s="8"/>
      <c r="O73" s="8"/>
      <c r="P73" s="19"/>
    </row>
    <row r="74" spans="2:16" s="9" customFormat="1" ht="13.8">
      <c r="B74" s="16"/>
      <c r="C74" s="11" t="s">
        <v>61</v>
      </c>
      <c r="D74" s="8" t="s">
        <v>62</v>
      </c>
      <c r="E74" s="17"/>
      <c r="F74" s="18" t="s">
        <v>63</v>
      </c>
      <c r="G74" s="8"/>
      <c r="H74" s="8"/>
      <c r="I74" s="8"/>
      <c r="J74" s="8"/>
      <c r="K74" s="8"/>
      <c r="L74" s="8"/>
      <c r="M74" s="8"/>
      <c r="N74" s="8"/>
      <c r="O74" s="8"/>
      <c r="P74" s="19"/>
    </row>
    <row r="75" spans="2:16" s="9" customFormat="1" ht="13.8">
      <c r="B75" s="16"/>
      <c r="C75" s="11" t="s">
        <v>113</v>
      </c>
      <c r="D75" s="8" t="s">
        <v>114</v>
      </c>
      <c r="E75" s="17"/>
      <c r="F75" s="18" t="s">
        <v>115</v>
      </c>
      <c r="G75" s="8"/>
      <c r="H75" s="8"/>
      <c r="I75" s="8"/>
      <c r="J75" s="8"/>
      <c r="K75" s="8"/>
      <c r="L75" s="8"/>
      <c r="M75" s="8"/>
      <c r="N75" s="8"/>
      <c r="O75" s="8"/>
      <c r="P75" s="19"/>
    </row>
    <row r="76" spans="2:16" s="9" customFormat="1" ht="15" thickBot="1">
      <c r="B76" s="25"/>
      <c r="C76" s="26"/>
      <c r="D76" s="27"/>
      <c r="E76" s="27"/>
      <c r="F76" s="28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9" spans="2:16" s="9" customFormat="1" ht="13.8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6" s="9" customFormat="1" ht="13.8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s="9" customFormat="1" ht="13.8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s="9" customFormat="1" ht="13.8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</sheetData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"/>
  <sheetViews>
    <sheetView tabSelected="1" workbookViewId="0" topLeftCell="A37">
      <selection activeCell="D60" sqref="D60"/>
    </sheetView>
  </sheetViews>
  <sheetFormatPr defaultColWidth="9.140625" defaultRowHeight="15"/>
  <cols>
    <col min="1" max="1" width="1.421875" style="4" customWidth="1"/>
    <col min="2" max="2" width="7.421875" style="3" customWidth="1"/>
    <col min="3" max="3" width="15.7109375" style="3" customWidth="1"/>
    <col min="4" max="4" width="43.00390625" style="3" customWidth="1"/>
    <col min="5" max="5" width="10.7109375" style="3" customWidth="1"/>
    <col min="6" max="6" width="8.140625" style="3" customWidth="1"/>
    <col min="7" max="7" width="8.28125" style="3" customWidth="1"/>
    <col min="8" max="8" width="9.28125" style="3" customWidth="1"/>
    <col min="9" max="9" width="30.57421875" style="3" customWidth="1"/>
    <col min="10" max="10" width="8.00390625" style="3" customWidth="1"/>
    <col min="11" max="11" width="6.421875" style="3" customWidth="1"/>
    <col min="12" max="12" width="9.00390625" style="3" bestFit="1" customWidth="1"/>
    <col min="13" max="13" width="15.8515625" style="3" customWidth="1"/>
    <col min="14" max="14" width="7.28125" style="3" customWidth="1"/>
    <col min="15" max="16384" width="9.140625" style="4" customWidth="1"/>
  </cols>
  <sheetData>
    <row r="1" ht="9" customHeight="1" thickBot="1"/>
    <row r="2" spans="2:14" ht="15.75" customHeight="1" thickBot="1">
      <c r="B2" s="172" t="s">
        <v>246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2:14" ht="39" customHeight="1" thickBot="1">
      <c r="B3" s="175" t="s">
        <v>154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2:14" ht="15" thickBot="1">
      <c r="B4" s="178" t="s">
        <v>136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2:14" ht="34.5" customHeight="1" thickBot="1">
      <c r="B5" s="181" t="s">
        <v>249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3"/>
    </row>
    <row r="6" spans="2:14" ht="26.4" thickBot="1">
      <c r="B6" s="184" t="s">
        <v>185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6"/>
    </row>
    <row r="7" spans="2:14" ht="15" customHeight="1">
      <c r="B7" s="129" t="s">
        <v>137</v>
      </c>
      <c r="C7" s="130"/>
      <c r="D7" s="187" t="s">
        <v>157</v>
      </c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2:14" ht="15" customHeight="1">
      <c r="B8" s="131" t="s">
        <v>138</v>
      </c>
      <c r="C8" s="132"/>
      <c r="D8" s="161" t="s">
        <v>139</v>
      </c>
      <c r="E8" s="161"/>
      <c r="F8" s="161"/>
      <c r="G8" s="161"/>
      <c r="H8" s="161"/>
      <c r="I8" s="161"/>
      <c r="J8" s="162" t="s">
        <v>140</v>
      </c>
      <c r="K8" s="162"/>
      <c r="L8" s="163">
        <v>72046635</v>
      </c>
      <c r="M8" s="163"/>
      <c r="N8" s="164"/>
    </row>
    <row r="9" spans="2:14" ht="15" customHeight="1">
      <c r="B9" s="165" t="s">
        <v>141</v>
      </c>
      <c r="C9" s="166"/>
      <c r="D9" s="167" t="s">
        <v>142</v>
      </c>
      <c r="E9" s="168"/>
      <c r="F9" s="168"/>
      <c r="G9" s="168"/>
      <c r="H9" s="168"/>
      <c r="I9" s="168"/>
      <c r="J9" s="168"/>
      <c r="K9" s="168"/>
      <c r="L9" s="168"/>
      <c r="M9" s="168"/>
      <c r="N9" s="169"/>
    </row>
    <row r="10" spans="2:14" ht="15" customHeight="1">
      <c r="B10" s="189" t="s">
        <v>143</v>
      </c>
      <c r="C10" s="190"/>
      <c r="D10" s="191" t="s">
        <v>144</v>
      </c>
      <c r="E10" s="191"/>
      <c r="F10" s="192" t="s">
        <v>145</v>
      </c>
      <c r="G10" s="192"/>
      <c r="H10" s="193" t="s">
        <v>247</v>
      </c>
      <c r="I10" s="193"/>
      <c r="J10" s="162" t="s">
        <v>146</v>
      </c>
      <c r="K10" s="162"/>
      <c r="L10" s="193" t="s">
        <v>248</v>
      </c>
      <c r="M10" s="193"/>
      <c r="N10" s="194"/>
    </row>
    <row r="11" spans="2:14" ht="15" customHeight="1">
      <c r="B11" s="195" t="s">
        <v>147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2:14" ht="15" customHeight="1">
      <c r="B12" s="198" t="s">
        <v>148</v>
      </c>
      <c r="C12" s="199"/>
      <c r="D12" s="170" t="s">
        <v>149</v>
      </c>
      <c r="E12" s="170"/>
      <c r="F12" s="170"/>
      <c r="G12" s="170"/>
      <c r="H12" s="170"/>
      <c r="I12" s="170"/>
      <c r="J12" s="162" t="s">
        <v>140</v>
      </c>
      <c r="K12" s="162"/>
      <c r="L12" s="200"/>
      <c r="M12" s="200"/>
      <c r="N12" s="201"/>
    </row>
    <row r="13" spans="2:14" ht="15" customHeight="1">
      <c r="B13" s="165" t="s">
        <v>138</v>
      </c>
      <c r="C13" s="166"/>
      <c r="D13" s="170" t="s">
        <v>149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1"/>
    </row>
    <row r="14" spans="2:14" ht="15" customHeight="1">
      <c r="B14" s="165" t="s">
        <v>141</v>
      </c>
      <c r="C14" s="166"/>
      <c r="D14" s="170" t="s">
        <v>149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1"/>
    </row>
    <row r="15" spans="2:14" ht="15" customHeight="1">
      <c r="B15" s="165" t="s">
        <v>150</v>
      </c>
      <c r="C15" s="166"/>
      <c r="D15" s="170" t="s">
        <v>149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1"/>
    </row>
    <row r="16" spans="2:14" ht="15" thickBot="1">
      <c r="B16" s="202" t="s">
        <v>151</v>
      </c>
      <c r="C16" s="203"/>
      <c r="D16" s="204" t="s">
        <v>149</v>
      </c>
      <c r="E16" s="204"/>
      <c r="F16" s="204"/>
      <c r="G16" s="204"/>
      <c r="H16" s="204"/>
      <c r="I16" s="204"/>
      <c r="J16" s="205" t="s">
        <v>152</v>
      </c>
      <c r="K16" s="205"/>
      <c r="L16" s="206"/>
      <c r="M16" s="206"/>
      <c r="N16" s="207"/>
    </row>
    <row r="17" spans="2:14" ht="15" customHeight="1">
      <c r="B17" s="208" t="s">
        <v>153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</row>
    <row r="18" spans="2:14" s="5" customFormat="1" ht="13.5" customHeight="1">
      <c r="B18" s="211" t="s">
        <v>0</v>
      </c>
      <c r="C18" s="212" t="s">
        <v>5</v>
      </c>
      <c r="D18" s="212" t="s">
        <v>1</v>
      </c>
      <c r="E18" s="212" t="s">
        <v>32</v>
      </c>
      <c r="F18" s="212" t="s">
        <v>188</v>
      </c>
      <c r="G18" s="212" t="s">
        <v>36</v>
      </c>
      <c r="H18" s="213" t="s">
        <v>124</v>
      </c>
      <c r="I18" s="215" t="s">
        <v>21</v>
      </c>
      <c r="J18" s="215" t="s">
        <v>189</v>
      </c>
      <c r="K18" s="215" t="s">
        <v>190</v>
      </c>
      <c r="L18" s="215" t="s">
        <v>22</v>
      </c>
      <c r="M18" s="215"/>
      <c r="N18" s="216" t="s">
        <v>27</v>
      </c>
    </row>
    <row r="19" spans="2:14" s="5" customFormat="1" ht="13.5" customHeight="1">
      <c r="B19" s="211"/>
      <c r="C19" s="212"/>
      <c r="D19" s="212"/>
      <c r="E19" s="212"/>
      <c r="F19" s="212"/>
      <c r="G19" s="212"/>
      <c r="H19" s="214"/>
      <c r="I19" s="215"/>
      <c r="J19" s="215"/>
      <c r="K19" s="215"/>
      <c r="L19" s="64" t="s">
        <v>122</v>
      </c>
      <c r="M19" s="64" t="s">
        <v>24</v>
      </c>
      <c r="N19" s="216"/>
    </row>
    <row r="20" spans="2:16" ht="27" customHeight="1">
      <c r="B20" s="65" t="s">
        <v>158</v>
      </c>
      <c r="C20" s="66" t="s">
        <v>194</v>
      </c>
      <c r="D20" s="66" t="s">
        <v>191</v>
      </c>
      <c r="E20" s="67" t="s">
        <v>186</v>
      </c>
      <c r="F20" s="68">
        <v>100</v>
      </c>
      <c r="G20" s="68" t="s">
        <v>192</v>
      </c>
      <c r="H20" s="69">
        <v>300</v>
      </c>
      <c r="I20" s="76"/>
      <c r="J20" s="56"/>
      <c r="K20" s="56"/>
      <c r="L20" s="55"/>
      <c r="M20" s="70">
        <f>L20*H20</f>
        <v>0</v>
      </c>
      <c r="N20" s="54"/>
      <c r="P20" s="36"/>
    </row>
    <row r="21" spans="2:16" ht="27" customHeight="1">
      <c r="B21" s="65" t="s">
        <v>159</v>
      </c>
      <c r="C21" s="66" t="s">
        <v>195</v>
      </c>
      <c r="D21" s="66" t="s">
        <v>191</v>
      </c>
      <c r="E21" s="67" t="s">
        <v>186</v>
      </c>
      <c r="F21" s="68">
        <v>100</v>
      </c>
      <c r="G21" s="68" t="s">
        <v>193</v>
      </c>
      <c r="H21" s="69">
        <v>300</v>
      </c>
      <c r="I21" s="77"/>
      <c r="J21" s="56"/>
      <c r="K21" s="56"/>
      <c r="L21" s="55"/>
      <c r="M21" s="70">
        <f aca="true" t="shared" si="0" ref="M21:M28">L21*H21</f>
        <v>0</v>
      </c>
      <c r="N21" s="54"/>
      <c r="P21" s="36"/>
    </row>
    <row r="22" spans="2:16" ht="27" customHeight="1">
      <c r="B22" s="65" t="s">
        <v>160</v>
      </c>
      <c r="C22" s="66" t="s">
        <v>196</v>
      </c>
      <c r="D22" s="66" t="s">
        <v>191</v>
      </c>
      <c r="E22" s="67" t="s">
        <v>186</v>
      </c>
      <c r="F22" s="68">
        <v>100</v>
      </c>
      <c r="G22" s="68" t="s">
        <v>193</v>
      </c>
      <c r="H22" s="69">
        <v>300</v>
      </c>
      <c r="I22" s="77"/>
      <c r="J22" s="56"/>
      <c r="K22" s="56"/>
      <c r="L22" s="55"/>
      <c r="M22" s="70">
        <f t="shared" si="0"/>
        <v>0</v>
      </c>
      <c r="N22" s="54"/>
      <c r="P22" s="36"/>
    </row>
    <row r="23" spans="2:16" ht="27" customHeight="1">
      <c r="B23" s="65" t="s">
        <v>161</v>
      </c>
      <c r="C23" s="66" t="s">
        <v>197</v>
      </c>
      <c r="D23" s="66" t="s">
        <v>203</v>
      </c>
      <c r="E23" s="67" t="s">
        <v>186</v>
      </c>
      <c r="F23" s="68">
        <v>100</v>
      </c>
      <c r="G23" s="68" t="s">
        <v>193</v>
      </c>
      <c r="H23" s="69">
        <v>500</v>
      </c>
      <c r="I23" s="77"/>
      <c r="J23" s="56"/>
      <c r="K23" s="56"/>
      <c r="L23" s="55"/>
      <c r="M23" s="70">
        <f t="shared" si="0"/>
        <v>0</v>
      </c>
      <c r="N23" s="54"/>
      <c r="P23" s="36"/>
    </row>
    <row r="24" spans="2:16" ht="27" customHeight="1">
      <c r="B24" s="65" t="s">
        <v>162</v>
      </c>
      <c r="C24" s="66" t="s">
        <v>198</v>
      </c>
      <c r="D24" s="66" t="s">
        <v>204</v>
      </c>
      <c r="E24" s="67" t="s">
        <v>186</v>
      </c>
      <c r="F24" s="68">
        <v>100</v>
      </c>
      <c r="G24" s="68" t="s">
        <v>193</v>
      </c>
      <c r="H24" s="69">
        <v>500</v>
      </c>
      <c r="I24" s="77"/>
      <c r="J24" s="56"/>
      <c r="K24" s="56"/>
      <c r="L24" s="55"/>
      <c r="M24" s="70">
        <f t="shared" si="0"/>
        <v>0</v>
      </c>
      <c r="N24" s="54"/>
      <c r="P24" s="36"/>
    </row>
    <row r="25" spans="2:16" ht="27" customHeight="1">
      <c r="B25" s="65" t="s">
        <v>163</v>
      </c>
      <c r="C25" s="66" t="s">
        <v>199</v>
      </c>
      <c r="D25" s="66" t="s">
        <v>205</v>
      </c>
      <c r="E25" s="67" t="s">
        <v>186</v>
      </c>
      <c r="F25" s="68">
        <v>100</v>
      </c>
      <c r="G25" s="68" t="s">
        <v>193</v>
      </c>
      <c r="H25" s="69">
        <v>500</v>
      </c>
      <c r="I25" s="77"/>
      <c r="J25" s="56"/>
      <c r="K25" s="56"/>
      <c r="L25" s="55"/>
      <c r="M25" s="70">
        <f t="shared" si="0"/>
        <v>0</v>
      </c>
      <c r="N25" s="54"/>
      <c r="P25" s="36"/>
    </row>
    <row r="26" spans="2:16" ht="27" customHeight="1">
      <c r="B26" s="65" t="s">
        <v>164</v>
      </c>
      <c r="C26" s="66" t="s">
        <v>200</v>
      </c>
      <c r="D26" s="66" t="s">
        <v>206</v>
      </c>
      <c r="E26" s="67" t="s">
        <v>186</v>
      </c>
      <c r="F26" s="68">
        <v>100</v>
      </c>
      <c r="G26" s="68" t="s">
        <v>193</v>
      </c>
      <c r="H26" s="69">
        <v>500</v>
      </c>
      <c r="I26" s="77"/>
      <c r="J26" s="56"/>
      <c r="K26" s="56"/>
      <c r="L26" s="55"/>
      <c r="M26" s="70">
        <f t="shared" si="0"/>
        <v>0</v>
      </c>
      <c r="N26" s="54"/>
      <c r="P26" s="36"/>
    </row>
    <row r="27" spans="2:16" ht="27" customHeight="1">
      <c r="B27" s="65" t="s">
        <v>165</v>
      </c>
      <c r="C27" s="66" t="s">
        <v>201</v>
      </c>
      <c r="D27" s="66" t="s">
        <v>207</v>
      </c>
      <c r="E27" s="67" t="s">
        <v>186</v>
      </c>
      <c r="F27" s="68">
        <v>100</v>
      </c>
      <c r="G27" s="68" t="s">
        <v>193</v>
      </c>
      <c r="H27" s="69">
        <v>300</v>
      </c>
      <c r="I27" s="77"/>
      <c r="J27" s="56"/>
      <c r="K27" s="56"/>
      <c r="L27" s="55"/>
      <c r="M27" s="70">
        <f t="shared" si="0"/>
        <v>0</v>
      </c>
      <c r="N27" s="54"/>
      <c r="P27" s="36"/>
    </row>
    <row r="28" spans="2:16" ht="27" customHeight="1">
      <c r="B28" s="65" t="s">
        <v>166</v>
      </c>
      <c r="C28" s="66" t="s">
        <v>202</v>
      </c>
      <c r="D28" s="66" t="s">
        <v>208</v>
      </c>
      <c r="E28" s="67" t="s">
        <v>186</v>
      </c>
      <c r="F28" s="68">
        <v>100</v>
      </c>
      <c r="G28" s="68" t="s">
        <v>193</v>
      </c>
      <c r="H28" s="69">
        <v>200</v>
      </c>
      <c r="I28" s="77"/>
      <c r="J28" s="56"/>
      <c r="K28" s="56"/>
      <c r="L28" s="55"/>
      <c r="M28" s="70">
        <f t="shared" si="0"/>
        <v>0</v>
      </c>
      <c r="N28" s="54"/>
      <c r="P28" s="36"/>
    </row>
    <row r="29" spans="2:16" s="5" customFormat="1" ht="13.5" customHeight="1">
      <c r="B29" s="211" t="s">
        <v>0</v>
      </c>
      <c r="C29" s="212" t="s">
        <v>5</v>
      </c>
      <c r="D29" s="212" t="s">
        <v>1</v>
      </c>
      <c r="E29" s="212" t="s">
        <v>32</v>
      </c>
      <c r="F29" s="212" t="s">
        <v>188</v>
      </c>
      <c r="G29" s="212" t="s">
        <v>36</v>
      </c>
      <c r="H29" s="217" t="s">
        <v>124</v>
      </c>
      <c r="I29" s="215" t="s">
        <v>21</v>
      </c>
      <c r="J29" s="215" t="s">
        <v>240</v>
      </c>
      <c r="K29" s="215" t="s">
        <v>190</v>
      </c>
      <c r="L29" s="215" t="s">
        <v>22</v>
      </c>
      <c r="M29" s="215"/>
      <c r="N29" s="216" t="s">
        <v>27</v>
      </c>
      <c r="P29" s="37"/>
    </row>
    <row r="30" spans="2:16" s="5" customFormat="1" ht="13.5" customHeight="1">
      <c r="B30" s="211"/>
      <c r="C30" s="212"/>
      <c r="D30" s="212"/>
      <c r="E30" s="212"/>
      <c r="F30" s="212"/>
      <c r="G30" s="212"/>
      <c r="H30" s="218"/>
      <c r="I30" s="215"/>
      <c r="J30" s="215"/>
      <c r="K30" s="215"/>
      <c r="L30" s="64" t="s">
        <v>122</v>
      </c>
      <c r="M30" s="64" t="s">
        <v>24</v>
      </c>
      <c r="N30" s="216"/>
      <c r="P30" s="37"/>
    </row>
    <row r="31" spans="2:16" ht="27" customHeight="1">
      <c r="B31" s="65" t="s">
        <v>167</v>
      </c>
      <c r="C31" s="66" t="s">
        <v>209</v>
      </c>
      <c r="D31" s="66" t="s">
        <v>210</v>
      </c>
      <c r="E31" s="67" t="s">
        <v>186</v>
      </c>
      <c r="F31" s="68">
        <v>100</v>
      </c>
      <c r="G31" s="68" t="s">
        <v>239</v>
      </c>
      <c r="H31" s="69">
        <v>200</v>
      </c>
      <c r="I31" s="53"/>
      <c r="J31" s="56"/>
      <c r="K31" s="56"/>
      <c r="L31" s="55"/>
      <c r="M31" s="70">
        <f>L31*H31</f>
        <v>0</v>
      </c>
      <c r="N31" s="54"/>
      <c r="P31" s="36"/>
    </row>
    <row r="32" spans="2:16" ht="27" customHeight="1">
      <c r="B32" s="65" t="s">
        <v>168</v>
      </c>
      <c r="C32" s="66" t="s">
        <v>211</v>
      </c>
      <c r="D32" s="66" t="s">
        <v>212</v>
      </c>
      <c r="E32" s="67" t="s">
        <v>217</v>
      </c>
      <c r="F32" s="68">
        <v>100</v>
      </c>
      <c r="G32" s="68" t="s">
        <v>219</v>
      </c>
      <c r="H32" s="69">
        <v>800</v>
      </c>
      <c r="I32" s="53"/>
      <c r="J32" s="56"/>
      <c r="K32" s="56"/>
      <c r="L32" s="55"/>
      <c r="M32" s="70">
        <f aca="true" t="shared" si="1" ref="M32:M42">L32*H32</f>
        <v>0</v>
      </c>
      <c r="N32" s="54"/>
      <c r="P32" s="36"/>
    </row>
    <row r="33" spans="2:16" ht="27" customHeight="1">
      <c r="B33" s="65" t="s">
        <v>169</v>
      </c>
      <c r="C33" s="66" t="s">
        <v>214</v>
      </c>
      <c r="D33" s="66" t="s">
        <v>215</v>
      </c>
      <c r="E33" s="67" t="s">
        <v>217</v>
      </c>
      <c r="F33" s="68">
        <v>100</v>
      </c>
      <c r="G33" s="68" t="s">
        <v>219</v>
      </c>
      <c r="H33" s="69">
        <v>800</v>
      </c>
      <c r="I33" s="53"/>
      <c r="J33" s="56"/>
      <c r="K33" s="56"/>
      <c r="L33" s="55"/>
      <c r="M33" s="70">
        <f t="shared" si="1"/>
        <v>0</v>
      </c>
      <c r="N33" s="54"/>
      <c r="P33" s="36"/>
    </row>
    <row r="34" spans="2:16" ht="27" customHeight="1">
      <c r="B34" s="65" t="s">
        <v>170</v>
      </c>
      <c r="C34" s="66" t="s">
        <v>213</v>
      </c>
      <c r="D34" s="66" t="s">
        <v>238</v>
      </c>
      <c r="E34" s="67" t="s">
        <v>186</v>
      </c>
      <c r="F34" s="68">
        <v>100</v>
      </c>
      <c r="G34" s="68" t="s">
        <v>219</v>
      </c>
      <c r="H34" s="69">
        <v>200</v>
      </c>
      <c r="I34" s="53"/>
      <c r="J34" s="56"/>
      <c r="K34" s="56"/>
      <c r="L34" s="55"/>
      <c r="M34" s="70">
        <f t="shared" si="1"/>
        <v>0</v>
      </c>
      <c r="N34" s="54"/>
      <c r="P34" s="36"/>
    </row>
    <row r="35" spans="2:16" ht="27" customHeight="1">
      <c r="B35" s="65" t="s">
        <v>171</v>
      </c>
      <c r="C35" s="66" t="s">
        <v>216</v>
      </c>
      <c r="D35" s="66" t="s">
        <v>218</v>
      </c>
      <c r="E35" s="67" t="s">
        <v>217</v>
      </c>
      <c r="F35" s="68">
        <v>100</v>
      </c>
      <c r="G35" s="68" t="s">
        <v>219</v>
      </c>
      <c r="H35" s="69">
        <v>800</v>
      </c>
      <c r="I35" s="53"/>
      <c r="J35" s="56"/>
      <c r="K35" s="56"/>
      <c r="L35" s="55"/>
      <c r="M35" s="70">
        <f t="shared" si="1"/>
        <v>0</v>
      </c>
      <c r="N35" s="54"/>
      <c r="P35" s="36"/>
    </row>
    <row r="36" spans="2:16" ht="27" customHeight="1">
      <c r="B36" s="65" t="s">
        <v>172</v>
      </c>
      <c r="C36" s="66" t="s">
        <v>216</v>
      </c>
      <c r="D36" s="66" t="s">
        <v>220</v>
      </c>
      <c r="E36" s="67" t="s">
        <v>217</v>
      </c>
      <c r="F36" s="68">
        <v>100</v>
      </c>
      <c r="G36" s="68" t="s">
        <v>219</v>
      </c>
      <c r="H36" s="69">
        <v>800</v>
      </c>
      <c r="I36" s="53"/>
      <c r="J36" s="56"/>
      <c r="K36" s="56"/>
      <c r="L36" s="55"/>
      <c r="M36" s="70">
        <f t="shared" si="1"/>
        <v>0</v>
      </c>
      <c r="N36" s="54"/>
      <c r="P36" s="36"/>
    </row>
    <row r="37" spans="2:16" ht="27" customHeight="1">
      <c r="B37" s="65" t="s">
        <v>173</v>
      </c>
      <c r="C37" s="66" t="s">
        <v>216</v>
      </c>
      <c r="D37" s="66" t="s">
        <v>215</v>
      </c>
      <c r="E37" s="67" t="s">
        <v>217</v>
      </c>
      <c r="F37" s="68">
        <v>100</v>
      </c>
      <c r="G37" s="68" t="s">
        <v>219</v>
      </c>
      <c r="H37" s="69">
        <v>600</v>
      </c>
      <c r="I37" s="53"/>
      <c r="J37" s="56"/>
      <c r="K37" s="56"/>
      <c r="L37" s="55"/>
      <c r="M37" s="70">
        <f t="shared" si="1"/>
        <v>0</v>
      </c>
      <c r="N37" s="54"/>
      <c r="P37" s="36"/>
    </row>
    <row r="38" spans="2:16" ht="42" customHeight="1">
      <c r="B38" s="65" t="s">
        <v>174</v>
      </c>
      <c r="C38" s="66" t="s">
        <v>221</v>
      </c>
      <c r="D38" s="66" t="s">
        <v>222</v>
      </c>
      <c r="E38" s="67" t="s">
        <v>217</v>
      </c>
      <c r="F38" s="68">
        <v>100</v>
      </c>
      <c r="G38" s="68" t="s">
        <v>219</v>
      </c>
      <c r="H38" s="69">
        <v>100</v>
      </c>
      <c r="I38" s="53"/>
      <c r="J38" s="56"/>
      <c r="K38" s="56"/>
      <c r="L38" s="55"/>
      <c r="M38" s="70">
        <f t="shared" si="1"/>
        <v>0</v>
      </c>
      <c r="N38" s="54"/>
      <c r="P38" s="36"/>
    </row>
    <row r="39" spans="2:16" ht="33.75" customHeight="1">
      <c r="B39" s="65" t="s">
        <v>175</v>
      </c>
      <c r="C39" s="66" t="s">
        <v>228</v>
      </c>
      <c r="D39" s="66" t="s">
        <v>228</v>
      </c>
      <c r="E39" s="67" t="s">
        <v>186</v>
      </c>
      <c r="F39" s="68">
        <v>100</v>
      </c>
      <c r="G39" s="68" t="s">
        <v>219</v>
      </c>
      <c r="H39" s="69">
        <v>200</v>
      </c>
      <c r="I39" s="53"/>
      <c r="J39" s="56"/>
      <c r="K39" s="56"/>
      <c r="L39" s="55"/>
      <c r="M39" s="70">
        <f t="shared" si="1"/>
        <v>0</v>
      </c>
      <c r="N39" s="54"/>
      <c r="P39" s="36"/>
    </row>
    <row r="40" spans="2:16" ht="27" customHeight="1">
      <c r="B40" s="65" t="s">
        <v>176</v>
      </c>
      <c r="C40" s="66" t="s">
        <v>223</v>
      </c>
      <c r="D40" s="66" t="s">
        <v>223</v>
      </c>
      <c r="E40" s="67" t="s">
        <v>186</v>
      </c>
      <c r="F40" s="68">
        <v>100</v>
      </c>
      <c r="G40" s="68" t="s">
        <v>219</v>
      </c>
      <c r="H40" s="69">
        <v>1000</v>
      </c>
      <c r="I40" s="53"/>
      <c r="J40" s="56"/>
      <c r="K40" s="56"/>
      <c r="L40" s="55"/>
      <c r="M40" s="70">
        <f t="shared" si="1"/>
        <v>0</v>
      </c>
      <c r="N40" s="54"/>
      <c r="P40" s="36"/>
    </row>
    <row r="41" spans="2:16" ht="38.25" customHeight="1">
      <c r="B41" s="65" t="s">
        <v>177</v>
      </c>
      <c r="C41" s="66" t="s">
        <v>226</v>
      </c>
      <c r="D41" s="66" t="s">
        <v>224</v>
      </c>
      <c r="E41" s="67" t="s">
        <v>225</v>
      </c>
      <c r="F41" s="68">
        <v>100</v>
      </c>
      <c r="G41" s="68" t="s">
        <v>219</v>
      </c>
      <c r="H41" s="71">
        <v>800</v>
      </c>
      <c r="I41" s="53"/>
      <c r="J41" s="56"/>
      <c r="K41" s="56"/>
      <c r="L41" s="55"/>
      <c r="M41" s="70">
        <f t="shared" si="1"/>
        <v>0</v>
      </c>
      <c r="N41" s="54"/>
      <c r="P41" s="36"/>
    </row>
    <row r="42" spans="2:16" ht="38.25" customHeight="1">
      <c r="B42" s="65" t="s">
        <v>178</v>
      </c>
      <c r="C42" s="66" t="s">
        <v>227</v>
      </c>
      <c r="D42" s="66" t="s">
        <v>222</v>
      </c>
      <c r="E42" s="67" t="s">
        <v>217</v>
      </c>
      <c r="F42" s="68">
        <v>100</v>
      </c>
      <c r="G42" s="68" t="s">
        <v>219</v>
      </c>
      <c r="H42" s="72">
        <v>100</v>
      </c>
      <c r="I42" s="53"/>
      <c r="J42" s="56"/>
      <c r="K42" s="56"/>
      <c r="L42" s="55"/>
      <c r="M42" s="70">
        <f t="shared" si="1"/>
        <v>0</v>
      </c>
      <c r="N42" s="54"/>
      <c r="P42" s="36"/>
    </row>
    <row r="43" spans="2:16" s="5" customFormat="1" ht="13.5" customHeight="1">
      <c r="B43" s="211" t="s">
        <v>0</v>
      </c>
      <c r="C43" s="212" t="s">
        <v>5</v>
      </c>
      <c r="D43" s="212" t="s">
        <v>1</v>
      </c>
      <c r="E43" s="212" t="s">
        <v>32</v>
      </c>
      <c r="F43" s="212" t="s">
        <v>188</v>
      </c>
      <c r="G43" s="212" t="s">
        <v>36</v>
      </c>
      <c r="H43" s="213" t="s">
        <v>124</v>
      </c>
      <c r="I43" s="215" t="s">
        <v>21</v>
      </c>
      <c r="J43" s="223" t="s">
        <v>42</v>
      </c>
      <c r="K43" s="224"/>
      <c r="L43" s="215" t="s">
        <v>22</v>
      </c>
      <c r="M43" s="215"/>
      <c r="N43" s="216" t="s">
        <v>27</v>
      </c>
      <c r="P43" s="37"/>
    </row>
    <row r="44" spans="2:16" s="5" customFormat="1" ht="13.5" customHeight="1">
      <c r="B44" s="211"/>
      <c r="C44" s="212"/>
      <c r="D44" s="212"/>
      <c r="E44" s="212"/>
      <c r="F44" s="212"/>
      <c r="G44" s="212"/>
      <c r="H44" s="214"/>
      <c r="I44" s="215"/>
      <c r="J44" s="225"/>
      <c r="K44" s="226"/>
      <c r="L44" s="64" t="s">
        <v>122</v>
      </c>
      <c r="M44" s="64" t="s">
        <v>24</v>
      </c>
      <c r="N44" s="216"/>
      <c r="P44" s="37"/>
    </row>
    <row r="45" spans="2:16" ht="27.6">
      <c r="B45" s="65" t="s">
        <v>179</v>
      </c>
      <c r="C45" s="66" t="s">
        <v>229</v>
      </c>
      <c r="D45" s="66" t="s">
        <v>231</v>
      </c>
      <c r="E45" s="67" t="s">
        <v>186</v>
      </c>
      <c r="F45" s="68">
        <v>20</v>
      </c>
      <c r="G45" s="68" t="s">
        <v>219</v>
      </c>
      <c r="H45" s="69">
        <v>300</v>
      </c>
      <c r="I45" s="53"/>
      <c r="J45" s="159"/>
      <c r="K45" s="160"/>
      <c r="L45" s="55"/>
      <c r="M45" s="70">
        <f aca="true" t="shared" si="2" ref="M45:M50">L45*H45</f>
        <v>0</v>
      </c>
      <c r="N45" s="54"/>
      <c r="P45" s="36"/>
    </row>
    <row r="46" spans="2:16" ht="27.6">
      <c r="B46" s="65" t="s">
        <v>180</v>
      </c>
      <c r="C46" s="66" t="s">
        <v>229</v>
      </c>
      <c r="D46" s="66" t="s">
        <v>232</v>
      </c>
      <c r="E46" s="67" t="s">
        <v>186</v>
      </c>
      <c r="F46" s="68">
        <v>20</v>
      </c>
      <c r="G46" s="68" t="s">
        <v>219</v>
      </c>
      <c r="H46" s="69">
        <v>300</v>
      </c>
      <c r="I46" s="53"/>
      <c r="J46" s="159"/>
      <c r="K46" s="160"/>
      <c r="L46" s="55"/>
      <c r="M46" s="70">
        <f t="shared" si="2"/>
        <v>0</v>
      </c>
      <c r="N46" s="54"/>
      <c r="P46" s="36"/>
    </row>
    <row r="47" spans="2:16" ht="27.6">
      <c r="B47" s="65" t="s">
        <v>181</v>
      </c>
      <c r="C47" s="66" t="s">
        <v>230</v>
      </c>
      <c r="D47" s="66" t="s">
        <v>233</v>
      </c>
      <c r="E47" s="67" t="s">
        <v>186</v>
      </c>
      <c r="F47" s="68">
        <v>20</v>
      </c>
      <c r="G47" s="68" t="s">
        <v>219</v>
      </c>
      <c r="H47" s="69">
        <v>300</v>
      </c>
      <c r="I47" s="53"/>
      <c r="J47" s="159"/>
      <c r="K47" s="160"/>
      <c r="L47" s="55"/>
      <c r="M47" s="70">
        <f t="shared" si="2"/>
        <v>0</v>
      </c>
      <c r="N47" s="54"/>
      <c r="P47" s="36"/>
    </row>
    <row r="48" spans="2:16" ht="27.6">
      <c r="B48" s="65" t="s">
        <v>182</v>
      </c>
      <c r="C48" s="66" t="s">
        <v>230</v>
      </c>
      <c r="D48" s="66" t="s">
        <v>234</v>
      </c>
      <c r="E48" s="67" t="s">
        <v>186</v>
      </c>
      <c r="F48" s="68">
        <v>20</v>
      </c>
      <c r="G48" s="68" t="s">
        <v>219</v>
      </c>
      <c r="H48" s="69">
        <v>300</v>
      </c>
      <c r="I48" s="53"/>
      <c r="J48" s="159"/>
      <c r="K48" s="160"/>
      <c r="L48" s="55"/>
      <c r="M48" s="70">
        <f t="shared" si="2"/>
        <v>0</v>
      </c>
      <c r="N48" s="54"/>
      <c r="P48" s="36"/>
    </row>
    <row r="49" spans="2:16" ht="27" customHeight="1">
      <c r="B49" s="65" t="s">
        <v>183</v>
      </c>
      <c r="C49" s="73" t="s">
        <v>235</v>
      </c>
      <c r="D49" s="73" t="s">
        <v>236</v>
      </c>
      <c r="E49" s="67" t="s">
        <v>186</v>
      </c>
      <c r="F49" s="66">
        <v>50</v>
      </c>
      <c r="G49" s="68" t="s">
        <v>219</v>
      </c>
      <c r="H49" s="74">
        <v>600</v>
      </c>
      <c r="I49" s="53"/>
      <c r="J49" s="159"/>
      <c r="K49" s="160"/>
      <c r="L49" s="55"/>
      <c r="M49" s="70">
        <f t="shared" si="2"/>
        <v>0</v>
      </c>
      <c r="N49" s="54"/>
      <c r="P49" s="36"/>
    </row>
    <row r="50" spans="2:16" ht="27" customHeight="1" thickBot="1">
      <c r="B50" s="65" t="s">
        <v>184</v>
      </c>
      <c r="C50" s="73" t="s">
        <v>237</v>
      </c>
      <c r="D50" s="73" t="s">
        <v>237</v>
      </c>
      <c r="E50" s="67" t="s">
        <v>186</v>
      </c>
      <c r="F50" s="73">
        <v>100</v>
      </c>
      <c r="G50" s="68" t="s">
        <v>219</v>
      </c>
      <c r="H50" s="74">
        <v>800</v>
      </c>
      <c r="I50" s="53"/>
      <c r="J50" s="159"/>
      <c r="K50" s="160"/>
      <c r="L50" s="55"/>
      <c r="M50" s="70">
        <f t="shared" si="2"/>
        <v>0</v>
      </c>
      <c r="N50" s="54"/>
      <c r="P50" s="36"/>
    </row>
    <row r="51" spans="2:14" ht="16.5" customHeight="1" thickBot="1">
      <c r="B51" s="219" t="s">
        <v>243</v>
      </c>
      <c r="C51" s="220"/>
      <c r="D51" s="220"/>
      <c r="E51" s="220"/>
      <c r="F51" s="220"/>
      <c r="G51" s="220"/>
      <c r="H51" s="220"/>
      <c r="I51" s="220"/>
      <c r="J51" s="220"/>
      <c r="K51" s="220"/>
      <c r="L51" s="75"/>
      <c r="M51" s="221">
        <f>SUM(M45:M48,M31:M40,M41,M20:M28,M49:M50)</f>
        <v>0</v>
      </c>
      <c r="N51" s="222"/>
    </row>
    <row r="52" spans="2:14" ht="6.75" customHeight="1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8"/>
    </row>
    <row r="53" spans="2:15" ht="15" customHeight="1">
      <c r="B53" s="92" t="s">
        <v>242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6"/>
    </row>
    <row r="54" spans="2:15" ht="15"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6"/>
    </row>
    <row r="55" spans="2:14" ht="6.75" customHeight="1" thickBo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8"/>
    </row>
    <row r="56" spans="2:14" s="9" customFormat="1" ht="13.8">
      <c r="B56" s="12" t="s">
        <v>33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s="9" customFormat="1" ht="13.8">
      <c r="B57" s="20"/>
      <c r="C57" s="21" t="s">
        <v>32</v>
      </c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4"/>
    </row>
    <row r="58" spans="2:14" s="9" customFormat="1" ht="13.8">
      <c r="B58" s="20"/>
      <c r="C58" s="21" t="s">
        <v>188</v>
      </c>
      <c r="D58" s="22" t="s">
        <v>187</v>
      </c>
      <c r="E58" s="22"/>
      <c r="F58" s="22"/>
      <c r="G58" s="22"/>
      <c r="H58" s="22"/>
      <c r="I58" s="22"/>
      <c r="J58" s="22"/>
      <c r="K58" s="22"/>
      <c r="L58" s="22"/>
      <c r="M58" s="22"/>
      <c r="N58" s="24"/>
    </row>
    <row r="59" spans="2:14" s="9" customFormat="1" ht="13.8">
      <c r="B59" s="20"/>
      <c r="C59" s="10" t="s">
        <v>36</v>
      </c>
      <c r="D59" s="8" t="s">
        <v>37</v>
      </c>
      <c r="E59" s="22"/>
      <c r="F59" s="17"/>
      <c r="G59" s="22"/>
      <c r="H59" s="22"/>
      <c r="I59" s="22"/>
      <c r="J59" s="22"/>
      <c r="K59" s="22"/>
      <c r="L59" s="22"/>
      <c r="M59" s="22"/>
      <c r="N59" s="24"/>
    </row>
    <row r="60" spans="2:14" s="9" customFormat="1" ht="13.8">
      <c r="B60" s="20"/>
      <c r="C60" s="21" t="s">
        <v>124</v>
      </c>
      <c r="D60" s="22" t="s">
        <v>250</v>
      </c>
      <c r="E60" s="22"/>
      <c r="F60" s="22"/>
      <c r="G60" s="22"/>
      <c r="H60" s="22"/>
      <c r="I60" s="22"/>
      <c r="J60" s="22"/>
      <c r="K60" s="22"/>
      <c r="L60" s="22"/>
      <c r="M60" s="22"/>
      <c r="N60" s="24"/>
    </row>
    <row r="61" spans="2:14" s="9" customFormat="1" ht="13.8">
      <c r="B61" s="16"/>
      <c r="C61" s="10" t="s">
        <v>189</v>
      </c>
      <c r="D61" s="8" t="s">
        <v>241</v>
      </c>
      <c r="E61" s="17"/>
      <c r="F61" s="8"/>
      <c r="G61" s="8"/>
      <c r="H61" s="8"/>
      <c r="I61" s="8"/>
      <c r="J61" s="8"/>
      <c r="K61" s="8"/>
      <c r="L61" s="8"/>
      <c r="M61" s="8"/>
      <c r="N61" s="19"/>
    </row>
    <row r="62" spans="2:14" s="9" customFormat="1" ht="15" thickBot="1">
      <c r="B62" s="25"/>
      <c r="C62" s="26" t="s">
        <v>44</v>
      </c>
      <c r="D62" s="27" t="s">
        <v>43</v>
      </c>
      <c r="E62" s="27"/>
      <c r="F62" s="27"/>
      <c r="G62" s="27"/>
      <c r="H62" s="27"/>
      <c r="I62" s="27"/>
      <c r="J62" s="27"/>
      <c r="K62" s="27"/>
      <c r="L62" s="27"/>
      <c r="M62" s="27"/>
      <c r="N62" s="29"/>
    </row>
    <row r="65" spans="2:14" s="9" customFormat="1" ht="13.8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s="9" customFormat="1" ht="13.8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s="9" customFormat="1" ht="13.8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s="9" customFormat="1" ht="13.8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</sheetData>
  <protectedRanges>
    <protectedRange sqref="I20:L28 I49:L50 N45:N50 I31:L42 I45:L45 I46:I48 L46:L48 J46:K47 N20:N28 N31:N42" name="Oblast1"/>
    <protectedRange sqref="J48:K48" name="Oblast1_1"/>
  </protectedRanges>
  <mergeCells count="80">
    <mergeCell ref="B51:F51"/>
    <mergeCell ref="G51:K51"/>
    <mergeCell ref="M51:N51"/>
    <mergeCell ref="B53:N54"/>
    <mergeCell ref="N43:N44"/>
    <mergeCell ref="G43:G44"/>
    <mergeCell ref="H43:H44"/>
    <mergeCell ref="I43:I44"/>
    <mergeCell ref="J43:K44"/>
    <mergeCell ref="L43:M43"/>
    <mergeCell ref="B43:B44"/>
    <mergeCell ref="C43:C44"/>
    <mergeCell ref="D43:D44"/>
    <mergeCell ref="E43:E44"/>
    <mergeCell ref="F43:F44"/>
    <mergeCell ref="J50:K50"/>
    <mergeCell ref="N29:N30"/>
    <mergeCell ref="G29:G30"/>
    <mergeCell ref="H29:H30"/>
    <mergeCell ref="I29:I30"/>
    <mergeCell ref="J29:J30"/>
    <mergeCell ref="K29:K30"/>
    <mergeCell ref="L29:M29"/>
    <mergeCell ref="B29:B30"/>
    <mergeCell ref="C29:C30"/>
    <mergeCell ref="D29:D30"/>
    <mergeCell ref="E29:E30"/>
    <mergeCell ref="F29:F30"/>
    <mergeCell ref="B17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M18"/>
    <mergeCell ref="N18:N19"/>
    <mergeCell ref="B14:C14"/>
    <mergeCell ref="D14:N14"/>
    <mergeCell ref="B15:C15"/>
    <mergeCell ref="D15:N15"/>
    <mergeCell ref="B16:C16"/>
    <mergeCell ref="D16:I16"/>
    <mergeCell ref="J16:K16"/>
    <mergeCell ref="L16:N16"/>
    <mergeCell ref="B11:N11"/>
    <mergeCell ref="B12:C12"/>
    <mergeCell ref="D12:I12"/>
    <mergeCell ref="J12:K12"/>
    <mergeCell ref="L12:N12"/>
    <mergeCell ref="B13:C13"/>
    <mergeCell ref="D13:N13"/>
    <mergeCell ref="B2:N2"/>
    <mergeCell ref="B3:N3"/>
    <mergeCell ref="B4:N4"/>
    <mergeCell ref="B5:N5"/>
    <mergeCell ref="B6:N6"/>
    <mergeCell ref="B7:C7"/>
    <mergeCell ref="D7:N7"/>
    <mergeCell ref="B10:C10"/>
    <mergeCell ref="D10:E10"/>
    <mergeCell ref="F10:G10"/>
    <mergeCell ref="H10:I10"/>
    <mergeCell ref="J10:K10"/>
    <mergeCell ref="L10:N10"/>
    <mergeCell ref="B8:C8"/>
    <mergeCell ref="D8:I8"/>
    <mergeCell ref="J8:K8"/>
    <mergeCell ref="L8:N8"/>
    <mergeCell ref="B9:C9"/>
    <mergeCell ref="D9:N9"/>
    <mergeCell ref="J45:K45"/>
    <mergeCell ref="J46:K46"/>
    <mergeCell ref="J47:K47"/>
    <mergeCell ref="J48:K48"/>
    <mergeCell ref="J49:K49"/>
  </mergeCells>
  <dataValidations count="3">
    <dataValidation type="whole" operator="greaterThan" allowBlank="1" showInputMessage="1" showErrorMessage="1" sqref="K20:K28 K31:K42">
      <formula1>0</formula1>
    </dataValidation>
    <dataValidation type="decimal" operator="greaterThan" allowBlank="1" showInputMessage="1" showErrorMessage="1" sqref="J31:J42 L31:L42 L20:L28 J45:J50 J20:J28 L45:L50">
      <formula1>0</formula1>
    </dataValidation>
    <dataValidation type="textLength" operator="greaterThan" allowBlank="1" showInputMessage="1" showErrorMessage="1" sqref="I20:I28 I45:I50 I31:I42">
      <formula1>1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54" r:id="rId1"/>
  <headerFooter>
    <oddHeader>&amp;LPříloha ZD č. 2</oddHeader>
    <oddFooter>&amp;R&amp;9Stránka &amp;P z &amp;N</oddFooter>
  </headerFooter>
  <ignoredErrors>
    <ignoredError sqref="M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Dominika Komašková</cp:lastModifiedBy>
  <cp:lastPrinted>2021-09-07T11:27:25Z</cp:lastPrinted>
  <dcterms:created xsi:type="dcterms:W3CDTF">2012-07-09T06:19:21Z</dcterms:created>
  <dcterms:modified xsi:type="dcterms:W3CDTF">2022-11-21T15:22:11Z</dcterms:modified>
  <cp:category/>
  <cp:version/>
  <cp:contentType/>
  <cp:contentStatus/>
</cp:coreProperties>
</file>