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Úprava organizace do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Úprava organizace dop...'!$C$125:$K$480</definedName>
    <definedName name="_xlnm.Print_Area" localSheetId="1">'1 - Úprava organizace dop...'!$C$4:$J$39,'1 - Úprava organizace dop...'!$C$50:$J$76,'1 - Úprava organizace dop...'!$C$82:$J$107,'1 - Úprava organizace dop...'!$C$113:$K$480</definedName>
    <definedName name="_xlnm.Print_Titles" localSheetId="1">'1 - Úprava organizace dop...'!$125:$125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77"/>
  <c r="BH477"/>
  <c r="BG477"/>
  <c r="BF477"/>
  <c r="T477"/>
  <c r="T476"/>
  <c r="T475"/>
  <c r="R477"/>
  <c r="R476"/>
  <c r="R475"/>
  <c r="P477"/>
  <c r="P476"/>
  <c r="P475"/>
  <c r="BI471"/>
  <c r="BH471"/>
  <c r="BG471"/>
  <c r="BF471"/>
  <c r="T471"/>
  <c r="R471"/>
  <c r="P471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T323"/>
  <c r="R324"/>
  <c r="R323"/>
  <c r="P324"/>
  <c r="P323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0"/>
  <c r="E118"/>
  <c r="J91"/>
  <c r="F89"/>
  <c r="E87"/>
  <c r="J24"/>
  <c r="E24"/>
  <c r="J92"/>
  <c r="J23"/>
  <c r="J18"/>
  <c r="E18"/>
  <c r="F92"/>
  <c r="J17"/>
  <c r="J15"/>
  <c r="E15"/>
  <c r="F91"/>
  <c r="J14"/>
  <c r="J12"/>
  <c r="J120"/>
  <c r="E7"/>
  <c r="E116"/>
  <c i="1" r="L90"/>
  <c r="AM90"/>
  <c r="AM89"/>
  <c r="L89"/>
  <c r="AM87"/>
  <c r="L87"/>
  <c r="L85"/>
  <c r="L84"/>
  <c i="2" r="BK261"/>
  <c r="BK460"/>
  <c r="J412"/>
  <c r="BK324"/>
  <c r="J223"/>
  <c r="J187"/>
  <c r="BK408"/>
  <c r="BK397"/>
  <c r="J324"/>
  <c r="BK187"/>
  <c r="BK421"/>
  <c r="BK272"/>
  <c r="J393"/>
  <c r="J463"/>
  <c r="J376"/>
  <c r="BK332"/>
  <c r="J277"/>
  <c r="BK249"/>
  <c r="BK161"/>
  <c r="J328"/>
  <c r="J466"/>
  <c r="BK380"/>
  <c r="J253"/>
  <c r="BK209"/>
  <c r="J129"/>
  <c r="J220"/>
  <c r="BK364"/>
  <c r="BK451"/>
  <c r="J228"/>
  <c r="BK129"/>
  <c r="J304"/>
  <c r="BK425"/>
  <c r="J456"/>
  <c r="J364"/>
  <c r="J314"/>
  <c r="J272"/>
  <c r="BK206"/>
  <c r="BK153"/>
  <c r="BK194"/>
  <c r="J425"/>
  <c r="J361"/>
  <c r="BK244"/>
  <c r="BK191"/>
  <c r="BK264"/>
  <c r="BK146"/>
  <c r="J356"/>
  <c r="BK141"/>
  <c r="J200"/>
  <c r="J348"/>
  <c r="J165"/>
  <c r="J460"/>
  <c r="J408"/>
  <c r="BK348"/>
  <c r="J286"/>
  <c r="J261"/>
  <c r="BK203"/>
  <c i="1" r="AS94"/>
  <c i="2" r="J179"/>
  <c r="J443"/>
  <c r="BK384"/>
  <c r="J295"/>
  <c r="J206"/>
  <c r="J161"/>
  <c r="BK253"/>
  <c r="J417"/>
  <c r="BK304"/>
  <c r="J319"/>
  <c r="J431"/>
  <c r="BK228"/>
  <c r="BK314"/>
  <c r="BK466"/>
  <c r="J397"/>
  <c r="J344"/>
  <c r="J281"/>
  <c r="BK232"/>
  <c r="BK183"/>
  <c r="BK133"/>
  <c r="BK436"/>
  <c r="J209"/>
  <c r="J146"/>
  <c r="BK471"/>
  <c r="BK456"/>
  <c r="J433"/>
  <c r="J401"/>
  <c r="J368"/>
  <c r="BK344"/>
  <c r="BK286"/>
  <c r="J241"/>
  <c r="J213"/>
  <c r="J169"/>
  <c r="J148"/>
  <c r="J421"/>
  <c r="BK268"/>
  <c r="BK213"/>
  <c r="BK388"/>
  <c r="BK299"/>
  <c r="BK412"/>
  <c r="BK257"/>
  <c r="J174"/>
  <c r="J438"/>
  <c r="J380"/>
  <c r="J236"/>
  <c r="BK216"/>
  <c r="BK137"/>
  <c r="J309"/>
  <c r="BK477"/>
  <c r="J447"/>
  <c r="BK431"/>
  <c r="BK368"/>
  <c r="BK352"/>
  <c r="BK336"/>
  <c r="J290"/>
  <c r="J264"/>
  <c r="BK236"/>
  <c r="BK200"/>
  <c r="BK179"/>
  <c r="BK148"/>
  <c r="BK401"/>
  <c r="J451"/>
  <c r="J352"/>
  <c r="BK281"/>
  <c r="J203"/>
  <c r="J436"/>
  <c r="J403"/>
  <c r="J332"/>
  <c r="BK290"/>
  <c r="J153"/>
  <c r="J372"/>
  <c r="BK157"/>
  <c r="J133"/>
  <c r="BK433"/>
  <c r="BK372"/>
  <c r="BK328"/>
  <c r="BK223"/>
  <c r="J191"/>
  <c r="BK447"/>
  <c r="J244"/>
  <c r="J157"/>
  <c r="J477"/>
  <c r="BK463"/>
  <c r="BK438"/>
  <c r="J429"/>
  <c r="BK403"/>
  <c r="BK376"/>
  <c r="BK356"/>
  <c r="BK319"/>
  <c r="BK277"/>
  <c r="J232"/>
  <c r="BK220"/>
  <c r="BK174"/>
  <c r="J137"/>
  <c r="BK417"/>
  <c r="J249"/>
  <c r="BK169"/>
  <c r="BK393"/>
  <c r="J336"/>
  <c r="BK295"/>
  <c r="BK241"/>
  <c r="BK197"/>
  <c r="J388"/>
  <c r="J299"/>
  <c r="J183"/>
  <c r="J340"/>
  <c r="J197"/>
  <c r="J471"/>
  <c r="BK443"/>
  <c r="BK429"/>
  <c r="J384"/>
  <c r="BK361"/>
  <c r="BK340"/>
  <c r="BK309"/>
  <c r="J268"/>
  <c r="J257"/>
  <c r="J216"/>
  <c r="J194"/>
  <c r="BK165"/>
  <c r="J141"/>
  <c l="1" r="BK128"/>
  <c r="J128"/>
  <c r="J98"/>
  <c r="T128"/>
  <c r="T178"/>
  <c r="R294"/>
  <c r="R327"/>
  <c r="R178"/>
  <c r="P327"/>
  <c r="R128"/>
  <c r="T145"/>
  <c r="BK392"/>
  <c r="J392"/>
  <c r="J104"/>
  <c r="P128"/>
  <c r="BK145"/>
  <c r="J145"/>
  <c r="J99"/>
  <c r="R145"/>
  <c r="BK294"/>
  <c r="J294"/>
  <c r="J101"/>
  <c r="BK327"/>
  <c r="J327"/>
  <c r="J103"/>
  <c r="T392"/>
  <c r="BK178"/>
  <c r="J178"/>
  <c r="J100"/>
  <c r="T294"/>
  <c r="T327"/>
  <c r="P145"/>
  <c r="P294"/>
  <c r="P392"/>
  <c r="P178"/>
  <c r="R392"/>
  <c r="BK323"/>
  <c r="J323"/>
  <c r="J102"/>
  <c r="BK476"/>
  <c r="J476"/>
  <c r="J106"/>
  <c r="E85"/>
  <c r="J89"/>
  <c r="BE148"/>
  <c r="BE179"/>
  <c r="BE187"/>
  <c r="BE197"/>
  <c r="BE244"/>
  <c r="BE281"/>
  <c r="BE290"/>
  <c r="BE352"/>
  <c r="BE364"/>
  <c r="BE368"/>
  <c r="BE393"/>
  <c r="BE401"/>
  <c r="BE421"/>
  <c r="BE425"/>
  <c r="BE436"/>
  <c r="BE438"/>
  <c r="BE451"/>
  <c r="BE463"/>
  <c r="BE477"/>
  <c r="F123"/>
  <c r="BE174"/>
  <c r="BE223"/>
  <c r="BE261"/>
  <c r="BE277"/>
  <c r="BE332"/>
  <c r="BE361"/>
  <c r="BE384"/>
  <c r="BE412"/>
  <c r="J123"/>
  <c r="BE141"/>
  <c r="BE253"/>
  <c r="BE264"/>
  <c r="BE286"/>
  <c r="BE340"/>
  <c r="BE356"/>
  <c r="BE133"/>
  <c r="BE157"/>
  <c r="BE191"/>
  <c r="BE203"/>
  <c r="BE213"/>
  <c r="BE268"/>
  <c r="BE295"/>
  <c r="BE388"/>
  <c r="BE433"/>
  <c r="F122"/>
  <c r="BE129"/>
  <c r="BE161"/>
  <c r="BE169"/>
  <c r="BE206"/>
  <c r="BE209"/>
  <c r="BE220"/>
  <c r="BE241"/>
  <c r="BE257"/>
  <c r="BE376"/>
  <c r="BE456"/>
  <c r="BE153"/>
  <c r="BE272"/>
  <c r="BE309"/>
  <c r="BE314"/>
  <c r="BE324"/>
  <c r="BE344"/>
  <c r="BE372"/>
  <c r="BE380"/>
  <c r="BE137"/>
  <c r="BE146"/>
  <c r="BE165"/>
  <c r="BE183"/>
  <c r="BE194"/>
  <c r="BE200"/>
  <c r="BE228"/>
  <c r="BE236"/>
  <c r="BE249"/>
  <c r="BE299"/>
  <c r="BE304"/>
  <c r="BE328"/>
  <c r="BE348"/>
  <c r="BE397"/>
  <c r="BE408"/>
  <c r="BE417"/>
  <c r="BE443"/>
  <c r="BE447"/>
  <c r="BE460"/>
  <c r="BE466"/>
  <c r="BE471"/>
  <c r="BE216"/>
  <c r="BE232"/>
  <c r="BE319"/>
  <c r="BE336"/>
  <c r="BE403"/>
  <c r="BE429"/>
  <c r="BE431"/>
  <c r="F35"/>
  <c i="1" r="BB95"/>
  <c r="BB94"/>
  <c r="W31"/>
  <c i="2" r="J34"/>
  <c i="1" r="AW95"/>
  <c i="2" r="F36"/>
  <c i="1" r="BC95"/>
  <c r="BC94"/>
  <c r="AY94"/>
  <c i="2" r="F34"/>
  <c i="1" r="BA95"/>
  <c r="BA94"/>
  <c r="AW94"/>
  <c r="AK30"/>
  <c i="2" r="F37"/>
  <c i="1" r="BD95"/>
  <c r="BD94"/>
  <c r="W33"/>
  <c i="2" l="1" r="R127"/>
  <c r="R126"/>
  <c r="P127"/>
  <c r="P126"/>
  <c i="1" r="AU95"/>
  <c i="2" r="T127"/>
  <c r="T126"/>
  <c r="BK127"/>
  <c r="J127"/>
  <c r="J97"/>
  <c r="BK475"/>
  <c r="J475"/>
  <c r="J105"/>
  <c i="1" r="AX94"/>
  <c r="AU94"/>
  <c i="2" r="F33"/>
  <c i="1" r="AZ95"/>
  <c r="AZ94"/>
  <c r="W29"/>
  <c r="W30"/>
  <c i="2" r="J33"/>
  <c i="1" r="AV95"/>
  <c r="AT95"/>
  <c r="W32"/>
  <c i="2" l="1" r="BK126"/>
  <c r="J126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<sst xmlns="http://schemas.openxmlformats.org/spreadsheetml/2006/main">
  <si>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</si>
  <si>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</si>
  <si>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</si>
  <si>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</si>
  <si>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</si>
  <si>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{a2c9890a-e69f-4b96-811f-b2fc99e56ff2}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</si>
  <si>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</si>
  <si>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</si>
  <si>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</si>
  <si>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</si>
  <si>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</si>
  <si>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</si>
  <si>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</si>
  <si>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</si>
  <si>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</si>
  <si>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</si>
  <si>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</si>
  <si>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Stříbro, křižovatka II/605 - ul. Plzeňská x II/193 - ul. Nádražní x MK ul. Americká_1</t>
  </si>
  <si>
    <t>KSO:</t>
  </si>
  <si>
    <t>CC-CZ:</t>
  </si>
  <si>
    <t>Místo:</t>
  </si>
  <si>
    <t xml:space="preserve"> </t>
  </si>
  <si>
    <t>Datum:</t>
  </si>
  <si>
    <t>2. 8. 2022</t>
  </si>
  <si>
    <t>Zadavatel:</t>
  </si>
  <si>
    <t>IČ:</t>
  </si>
  <si>
    <t>DIČ:</t>
  </si>
  <si>
    <t>Uchazeč:</t>
  </si>
  <si>
    <t>Vyplň údaj</t>
  </si>
  <si>
    <t>Projektant:</t>
  </si>
  <si>
    <t>26388791</t>
  </si>
  <si>
    <t>D PROJEKT PLZEŇ Nedvěd s.r.o.</t>
  </si>
  <si>
    <t>True</t>
  </si>
  <si>
    <t>Zpracovatel:</t>
  </si>
  <si>
    <t>Poznámka: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</si>
  <si>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ÚRS._x000d_
Položky označené "dp;R;X;apod." za devítimístným kódem byly vytvořeny zpracovatelem PD._x000d_
Konkrétní výrobky jsou uvedeny ve vztahu k zákonu č. 134/2016 Sb., o zadávání veřejných zakázek, jako referenční !!_x000d_
Pokud jsou v této specifikaci uvedeny odkazy na jednotlivá obchodní jména, zvláštní označení podniků, zvláštní označení výrobků, výkonů nebo obchodních materiálů, které platí pro určitý podnik nebo organizační jednotku za příznačné, patenty a užitné vzory, umožňuje zadavatel použití i jiných technických a kvalitativně obdobných řešení.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</si>
  <si>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</si>
  <si>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</si>
  <si>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</si>
  <si>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</si>
  <si>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</si>
  <si>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</si>
  <si>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</si>
  <si>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</si>
  <si>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</si>
  <si>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</si>
  <si>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</si>
  <si>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</si>
  <si>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</si>
  <si>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</si>
  <si>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</si>
  <si>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</si>
  <si>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</si>
  <si>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</si>
  <si>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</si>
  <si>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</si>
  <si>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</si>
  <si>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</si>
  <si>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</si>
  <si>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</si>
  <si>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</si>
  <si>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</si>
  <si>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</si>
  <si>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</si>
  <si>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</si>
  <si>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</si>
  <si>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</si>
  <si>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</si>
  <si>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</si>
  <si>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</si>
  <si>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</si>
  <si>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</si>
  <si>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</si>
  <si>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</si>
  <si>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</si>
  <si>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</si>
  <si>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</si>
  <si>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</si>
  <si>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</si>
  <si>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</si>
  <si>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</si>
  <si>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</si>
  <si>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Úprava organizace dopravy s vymezením pěšich koridorů</t>
  </si>
  <si>
    <t>STA</t>
  </si>
  <si>
    <t>{73696586-892c-4564-9a66-3026051724df}</t>
  </si>
  <si>
    <t>2</t>
  </si>
  <si>
    <t>KRYCÍ LIST SOUPISU PRACÍ</t>
  </si>
  <si>
    <t>Objekt:</t>
  </si>
  <si>
    <t>1 - Úprava organizace dopravy s vymezením pěšich koridorů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</si>
  <si>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ÚRS. Položky označené "dp;R;X;apod." za devítimístným kódem byly vytvořeny zpracovatelem PD. Konkrétní výrobky jsou uvedeny ve vztahu k zákonu č. 134/2016 Sb., o zadávání veřejných zakázek, jako referenční !! Pokud jsou v této specifikaci uvedeny odkazy na jednotlivá obchodní jména, zvláštní označení podniků, zvláštní označení výrobků, výkonů nebo obchodních materiálů, které platí pro určitý podnik nebo organizační jednotku za příznačné, patenty a užitné vzory, umožňuje zadavatel použití i jiných technických a kvalitativně obdobných řešení.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</si>
  <si>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</si>
  <si>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</si>
  <si>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</si>
  <si>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</si>
  <si>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</si>
  <si>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</si>
  <si>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</si>
  <si>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</si>
  <si>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</si>
  <si>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</si>
  <si>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</si>
  <si>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J - Úprava nároží - jih</t>
  </si>
  <si>
    <t xml:space="preserve">    ZP - Zatrubnění příkopu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</si>
  <si>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</si>
  <si>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</si>
  <si>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</si>
  <si>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</si>
  <si>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</si>
  <si>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</si>
  <si>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</si>
  <si>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</si>
  <si>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</si>
  <si>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</si>
  <si>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</si>
  <si>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</si>
  <si>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</si>
  <si>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</si>
  <si>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</si>
  <si>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</si>
  <si>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</si>
  <si>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</si>
  <si>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</si>
  <si>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</si>
  <si>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</si>
  <si>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</si>
  <si>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</si>
  <si>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</si>
  <si>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</si>
  <si>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438626450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</si>
  <si>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</si>
  <si>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</si>
  <si>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</si>
  <si>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https://podminky.urs.cz/item/CS_URS_2022_01/113106123</t>
  </si>
  <si>
    <t>P</t>
  </si>
  <si>
    <t xml:space="preserve">Poznámka k položce:_x000d_
plocha změřena pomocí SW v situaci_x000d_
</t>
  </si>
  <si>
    <t>113107321</t>
  </si>
  <si>
    <t>Odstranění podkladu z kameniva drceného tl do 100 mm strojně pl do 50 m2</t>
  </si>
  <si>
    <t>1158414588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</si>
  <si>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</si>
  <si>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https://podminky.urs.cz/item/CS_URS_2022_01/113107321</t>
  </si>
  <si>
    <t>3</t>
  </si>
  <si>
    <t>113202111</t>
  </si>
  <si>
    <t>Vytrhání obrub krajníků obrubníků stojatých</t>
  </si>
  <si>
    <t>m</t>
  </si>
  <si>
    <t>-22262056</t>
  </si>
  <si>
    <t xml:space="preserve">Vytrhání obrub  s vybouráním lože, s přemístěním hmot na skládku na vzdálenost do 3 m nebo s naložením na dopravní prostředek z krajníků nebo obrubníků stojatých</t>
  </si>
  <si>
    <t>https://podminky.urs.cz/item/CS_URS_2022_01/113202111</t>
  </si>
  <si>
    <t xml:space="preserve">Poznámka k položce:_x000d_
délka změřena pomocí SW v situaci_x000d_
</t>
  </si>
  <si>
    <t>113203111</t>
  </si>
  <si>
    <t>Vytrhání obrub z dlažebních kostek</t>
  </si>
  <si>
    <t>-585873221</t>
  </si>
  <si>
    <t xml:space="preserve">Vytrhání obrub  s vybouráním lože, s přemístěním hmot na skládku na vzdálenost do 3 m nebo s naložením na dopravní prostředek z dlažebních kostek</t>
  </si>
  <si>
    <t>https://podminky.urs.cz/item/CS_URS_2022_01/113203111</t>
  </si>
  <si>
    <t>5</t>
  </si>
  <si>
    <t>Komunikace pozemní</t>
  </si>
  <si>
    <t>564000001.dp</t>
  </si>
  <si>
    <t>Vyfrézování, penetrace a zalití styčné spáry</t>
  </si>
  <si>
    <t>-333778014</t>
  </si>
  <si>
    <t>Poznámka k položce:_x000d_
délka změřena pomocí SW v situaci</t>
  </si>
  <si>
    <t>6</t>
  </si>
  <si>
    <t>564811011</t>
  </si>
  <si>
    <t>Podklad ze štěrkodrtě ŠD plochy do 100 m2 tl 50 mm</t>
  </si>
  <si>
    <t>763061854</t>
  </si>
  <si>
    <t>Podklad ze štěrkodrti ŠD s rozprostřením a zhutněním plochy jednotlivě do 100 m2, po zhutnění tl. 50 mm</t>
  </si>
  <si>
    <t>https://podminky.urs.cz/item/CS_URS_2022_01/564811011</t>
  </si>
  <si>
    <t xml:space="preserve">Poznámka k položce:_x000d_
pol. 596211110, pol. </t>
  </si>
  <si>
    <t>VV</t>
  </si>
  <si>
    <t>3+3,2+3</t>
  </si>
  <si>
    <t>7</t>
  </si>
  <si>
    <t>564831011</t>
  </si>
  <si>
    <t>Podklad ze štěrkodrtě ŠD plochy do 100 m2 tl 100 mm</t>
  </si>
  <si>
    <t>-230643712</t>
  </si>
  <si>
    <t>Podklad ze štěrkodrti ŠD s rozprostřením a zhutněním plochy jednotlivě do 100 m2, po zhutnění tl. 100 mm</t>
  </si>
  <si>
    <t>https://podminky.urs.cz/item/CS_URS_2022_01/564831011</t>
  </si>
  <si>
    <t>Poznámka k položce:_x000d_
plocha změřena pomocí SW v situaci</t>
  </si>
  <si>
    <t>8</t>
  </si>
  <si>
    <t>571908111</t>
  </si>
  <si>
    <t>Kryt vymývaným dekoračním kamenivem (kačírkem) tl 200 mm</t>
  </si>
  <si>
    <t>280725069</t>
  </si>
  <si>
    <t xml:space="preserve">Kryt vymývaným dekoračním kamenivem (kačírkem)  tl. 200 mm</t>
  </si>
  <si>
    <t>https://podminky.urs.cz/item/CS_URS_2022_01/571908111</t>
  </si>
  <si>
    <t>Poznámka k položce:_x000d_
tl. 15 cm - plocha změřena pomocí SW v situaci</t>
  </si>
  <si>
    <t>9</t>
  </si>
  <si>
    <t>577133111</t>
  </si>
  <si>
    <t>Asfaltový beton vrstva obrusná ACO 8 (ABJ) tl 40 mm š do 3 m z nemodifikovaného asfaltu</t>
  </si>
  <si>
    <t>1804390519</t>
  </si>
  <si>
    <t xml:space="preserve">Asfaltový beton vrstva obrusná ACO 8 (ABJ)  s rozprostřením a se zhutněním z nemodifikovaného asfaltu v pruhu šířky do 3 m, po zhutnění tl. 40 mm</t>
  </si>
  <si>
    <t>https://podminky.urs.cz/item/CS_URS_2022_01/577133111</t>
  </si>
  <si>
    <t>10</t>
  </si>
  <si>
    <t>577134111</t>
  </si>
  <si>
    <t>Asfaltový beton vrstva obrusná ACO 11 (ABS) tř. I tl 40 mm š do 3 m z nemodifikovaného asfaltu</t>
  </si>
  <si>
    <t>1829758118</t>
  </si>
  <si>
    <t xml:space="preserve">Asfaltový beton vrstva obrusná ACO 11 (ABS)  s rozprostřením a se zhutněním z nemodifikovaného asfaltu v pruhu šířky do 3 m tř. I, po zhutnění tl. 40 mm</t>
  </si>
  <si>
    <t>https://podminky.urs.cz/item/CS_URS_2022_01/577134111</t>
  </si>
  <si>
    <t>11</t>
  </si>
  <si>
    <t>596211110</t>
  </si>
  <si>
    <t>Kladení zámkové dlažby komunikací pro pěší ručně tl 60 mm skupiny A pl do 50 m2</t>
  </si>
  <si>
    <t>-580427396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</si>
  <si>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</si>
  <si>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</si>
  <si>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Poznámka k položce:_x000d_
varovné pásy, předláždění stav. chodníku - plocha změřena pomocí SW v situaci</t>
  </si>
  <si>
    <t>3,2+3</t>
  </si>
  <si>
    <t>12</t>
  </si>
  <si>
    <t>M</t>
  </si>
  <si>
    <t>59245006</t>
  </si>
  <si>
    <t>dlažba tvar obdélník betonová pro nevidomé 200x100x60mm barevná</t>
  </si>
  <si>
    <t>1932087015</t>
  </si>
  <si>
    <t>Poznámka k položce:_x000d_
ztratné 1% - varovné pásy, barva červená (pol. 596211110)</t>
  </si>
  <si>
    <t>3,2*1,01 'Přepočtené koeficientem množství</t>
  </si>
  <si>
    <t>Ostatní konstrukce a práce, bourání</t>
  </si>
  <si>
    <t>13</t>
  </si>
  <si>
    <t>911381215</t>
  </si>
  <si>
    <t>Městská ochranná zábrana betonová průběžná délky 2 m výšky 0,5 m</t>
  </si>
  <si>
    <t>2050369453</t>
  </si>
  <si>
    <t xml:space="preserve">Městská ochranná zábrana  průběžná délky 2 m, výšky 0,5 m</t>
  </si>
  <si>
    <t>https://podminky.urs.cz/item/CS_URS_2022_01/911381215</t>
  </si>
  <si>
    <t>14</t>
  </si>
  <si>
    <t>911381222</t>
  </si>
  <si>
    <t>Městská ochranná zábrana betonová koncová délky 2 m výšky 0,5 m</t>
  </si>
  <si>
    <t>-856264788</t>
  </si>
  <si>
    <t xml:space="preserve">Městská ochranná zábrana  koncová délky 2 m, výšky 0,5 m</t>
  </si>
  <si>
    <t>https://podminky.urs.cz/item/CS_URS_2022_01/911381222</t>
  </si>
  <si>
    <t>914111111</t>
  </si>
  <si>
    <t>Montáž svislé dopravní značky do velikosti 1 m2 objímkami na sloupek nebo konzolu</t>
  </si>
  <si>
    <t>kus</t>
  </si>
  <si>
    <t>967516890</t>
  </si>
  <si>
    <t xml:space="preserve">Montáž svislé dopravní značky základní  velikosti do 1 m2 objímkami na sloupky nebo konzoly</t>
  </si>
  <si>
    <t>https://podminky.urs.cz/item/CS_URS_2022_01/914111111</t>
  </si>
  <si>
    <t xml:space="preserve">Poznámka k položce:_x000d_
spočteno v situaci_x000d_
</t>
  </si>
  <si>
    <t>16</t>
  </si>
  <si>
    <t>40445611</t>
  </si>
  <si>
    <t>značky upravující přednost P2, P3, P8 500mm</t>
  </si>
  <si>
    <t>-165369681</t>
  </si>
  <si>
    <t xml:space="preserve">Poznámka k položce:_x000d_
P3 - pol. 914111111_x000d_
</t>
  </si>
  <si>
    <t>17</t>
  </si>
  <si>
    <t>40445648</t>
  </si>
  <si>
    <t>dodatkové tabulky E2c,d , E11 500x700mm</t>
  </si>
  <si>
    <t>-1514373245</t>
  </si>
  <si>
    <t xml:space="preserve">Poznámka k položce:_x000d_
E2d - pol. 914111111_x000d_
</t>
  </si>
  <si>
    <t>18</t>
  </si>
  <si>
    <t>40445650</t>
  </si>
  <si>
    <t>dodatkové tabulky E7, E12, E13 500x300mm</t>
  </si>
  <si>
    <t>-1979682998</t>
  </si>
  <si>
    <t xml:space="preserve">Poznámka k položce:_x000d_
E13 - pol. 914111111_x000d_
</t>
  </si>
  <si>
    <t>19</t>
  </si>
  <si>
    <t>40445608</t>
  </si>
  <si>
    <t>značky upravující přednost P1, P4 700mm</t>
  </si>
  <si>
    <t>-141003190</t>
  </si>
  <si>
    <t xml:space="preserve">Poznámka k položce:_x000d_
P4 - pol. 914111111_x000d_
</t>
  </si>
  <si>
    <t>20</t>
  </si>
  <si>
    <t>40445615</t>
  </si>
  <si>
    <t>značky upravující přednost P6 700mm</t>
  </si>
  <si>
    <t>-1403038419</t>
  </si>
  <si>
    <t xml:space="preserve">Poznámka k položce:_x000d_
pol. 914111111_x000d_
</t>
  </si>
  <si>
    <t>40445619</t>
  </si>
  <si>
    <t>zákazové, příkazové dopravní značky B1-B34, C1-15 500mm</t>
  </si>
  <si>
    <t>-1134722387</t>
  </si>
  <si>
    <t xml:space="preserve">Poznámka k položce:_x000d_
B24 - pol. 914111111_x000d_
</t>
  </si>
  <si>
    <t>22</t>
  </si>
  <si>
    <t>914111121</t>
  </si>
  <si>
    <t>Montáž svislé dopravní značky do velikosti 2 m2 objímkami na sloupek nebo konzolu</t>
  </si>
  <si>
    <t>880884299</t>
  </si>
  <si>
    <t xml:space="preserve">Montáž svislé dopravní značky základní  velikosti do 2 m2 objímkami na sloupky nebo konzoly</t>
  </si>
  <si>
    <t>https://podminky.urs.cz/item/CS_URS_2022_01/914111121</t>
  </si>
  <si>
    <t>23</t>
  </si>
  <si>
    <t>40445635</t>
  </si>
  <si>
    <t>informativní značky směrové IS9-IS11a 1000x1500mm</t>
  </si>
  <si>
    <t>-931990652</t>
  </si>
  <si>
    <t xml:space="preserve">Poznámka k položce:_x000d_
IS9d - pol. 914211111_x000d_
</t>
  </si>
  <si>
    <t>24</t>
  </si>
  <si>
    <t>914511112</t>
  </si>
  <si>
    <t>Montáž sloupku dopravních značek délky do 3,5 m s betonovým základem a patkou</t>
  </si>
  <si>
    <t>-966811284</t>
  </si>
  <si>
    <t xml:space="preserve">Montáž sloupku dopravních značek  délky do 3,5 m do hliníkové patky</t>
  </si>
  <si>
    <t>https://podminky.urs.cz/item/CS_URS_2022_01/914511112</t>
  </si>
  <si>
    <t>25</t>
  </si>
  <si>
    <t>40445225</t>
  </si>
  <si>
    <t>sloupek pro dopravní značku Zn D 60mm v 3,5m</t>
  </si>
  <si>
    <t>-757546514</t>
  </si>
  <si>
    <t xml:space="preserve">Poznámka k položce:_x000d_
pol. 914511111_x000d_
_x000d_
</t>
  </si>
  <si>
    <t>26</t>
  </si>
  <si>
    <t>915211112</t>
  </si>
  <si>
    <t>Vodorovné dopravní značení dělící čáry souvislé š 125 mm retroreflexní bílý plast</t>
  </si>
  <si>
    <t>-22367692</t>
  </si>
  <si>
    <t xml:space="preserve">Vodorovné dopravní značení stříkaným plastem  dělící čára šířky 125 mm souvislá bílá retroreflexní</t>
  </si>
  <si>
    <t>https://podminky.urs.cz/item/CS_URS_2022_01/915211112</t>
  </si>
  <si>
    <t xml:space="preserve">Poznámka k položce:_x000d_
V4 0.125+V1a - délka změřena pomocí SW v situaci_x000d_
</t>
  </si>
  <si>
    <t>147,9+32</t>
  </si>
  <si>
    <t>27</t>
  </si>
  <si>
    <t>915221112</t>
  </si>
  <si>
    <t>Vodorovné dopravní značení vodící čáry souvislé š 250 mm retroreflexní bílý plast</t>
  </si>
  <si>
    <t>-1694723294</t>
  </si>
  <si>
    <t xml:space="preserve">Vodorovné dopravní značení stříkaným plastem  vodící čára bílá šířky 250 mm souvislá retroreflexní</t>
  </si>
  <si>
    <t>https://podminky.urs.cz/item/CS_URS_2022_01/915221112</t>
  </si>
  <si>
    <t xml:space="preserve">Poznámka k položce:_x000d_
V4 0.25 - délka změřena pomocí SW v situaci_x000d_
</t>
  </si>
  <si>
    <t>28</t>
  </si>
  <si>
    <t>915221122</t>
  </si>
  <si>
    <t>Vodorovné dopravní značení vodící čáry přerušované š 250 mm retroreflexní bílý plast</t>
  </si>
  <si>
    <t>-1606430671</t>
  </si>
  <si>
    <t xml:space="preserve">Vodorovné dopravní značení stříkaným plastem  vodící čára bílá šířky 250 mm přerušovaná retroreflexní</t>
  </si>
  <si>
    <t>https://podminky.urs.cz/item/CS_URS_2022_01/915221122</t>
  </si>
  <si>
    <t xml:space="preserve">Poznámka k položce:_x000d_
V2b 0.25 - délka změřena pomocí SW v situaci_x000d_
_x000d_
</t>
  </si>
  <si>
    <t>29</t>
  </si>
  <si>
    <t>915231112</t>
  </si>
  <si>
    <t>Vodorovné dopravní značení přechody pro chodce, šipky, symboly retroreflexní bílý plast</t>
  </si>
  <si>
    <t>-1789466597</t>
  </si>
  <si>
    <t xml:space="preserve">Vodorovné dopravní značení stříkaným plastem  přechody pro chodce, šipky, symboly nápisy bílé retroreflexní</t>
  </si>
  <si>
    <t>https://podminky.urs.cz/item/CS_URS_2022_01/915231112</t>
  </si>
  <si>
    <t xml:space="preserve">Poznámka k položce:_x000d_
V13+V15 (symbol 220) - plocha změřena pomocí SW v situaci_x000d_
</t>
  </si>
  <si>
    <t>32,5+2</t>
  </si>
  <si>
    <t>30</t>
  </si>
  <si>
    <t>915231100.dp</t>
  </si>
  <si>
    <t>Dopravní značení Z9</t>
  </si>
  <si>
    <t>641624677</t>
  </si>
  <si>
    <t>Poznámka k položce:_x000d_
zvýraznění čela krajního dílu betonových svodidel</t>
  </si>
  <si>
    <t>31</t>
  </si>
  <si>
    <t>915611111</t>
  </si>
  <si>
    <t>Předznačení vodorovného liniového značení</t>
  </si>
  <si>
    <t>1149462720</t>
  </si>
  <si>
    <t xml:space="preserve">Předznačení pro vodorovné značení  stříkané barvou nebo prováděné z nátěrových hmot liniové dělicí čáry, vodicí proužky</t>
  </si>
  <si>
    <t>https://podminky.urs.cz/item/CS_URS_2022_01/915611111</t>
  </si>
  <si>
    <t xml:space="preserve">Poznámka k položce:_x000d_
pol. 915221122, pol. 915211112, pol. 915221112_x000d_
_x000d_
</t>
  </si>
  <si>
    <t>35,1+179,9+133,9</t>
  </si>
  <si>
    <t>32</t>
  </si>
  <si>
    <t>915621111</t>
  </si>
  <si>
    <t>Předznačení vodorovného plošného značení</t>
  </si>
  <si>
    <t>2006656806</t>
  </si>
  <si>
    <t xml:space="preserve">Předznačení pro vodorovné značení  stříkané barvou nebo prováděné z nátěrových hmot plošné šipky, symboly, nápisy</t>
  </si>
  <si>
    <t>https://podminky.urs.cz/item/CS_URS_2022_01/915621111</t>
  </si>
  <si>
    <t>Poznámka k položce:_x000d_
pol. 915231112</t>
  </si>
  <si>
    <t>33</t>
  </si>
  <si>
    <t>916111123</t>
  </si>
  <si>
    <t>Osazení obruby z drobných kostek s boční opěrou do lože z betonu prostého</t>
  </si>
  <si>
    <t>-1610335363</t>
  </si>
  <si>
    <t xml:space="preserve">Osazení silniční obruby z dlažebních kostek v jedné řadě  s ložem tl. přes 50 do 100 mm, s vyplněním a zatřením spár cementovou maltou z drobných kostek s boční opěrou z betonu prostého, do lože z betonu prostého téže značky</t>
  </si>
  <si>
    <t>https://podminky.urs.cz/item/CS_URS_2022_01/916111123</t>
  </si>
  <si>
    <t>34</t>
  </si>
  <si>
    <t>59218560.dp</t>
  </si>
  <si>
    <t>krajník betonový TBX 10-25, 25 x 12,5 x 10 cm přírodní</t>
  </si>
  <si>
    <t>-199741185</t>
  </si>
  <si>
    <t xml:space="preserve">Krajníky a dílce pro horizontální značky betonové a železobetonové krajník betonový TBX 10-25     25 x 12,5 x 10 přír.</t>
  </si>
  <si>
    <t xml:space="preserve">Poznámka k položce:_x000d_
pol. 916111123 - ztratné 2%_x000d_
</t>
  </si>
  <si>
    <t>5*1,02 'Přepočtené koeficientem množství</t>
  </si>
  <si>
    <t>35</t>
  </si>
  <si>
    <t>916131200.dp</t>
  </si>
  <si>
    <t>Osazení vodícího obrubníku z recykl. plastu z červených a bílých kusů včetně dodávky materiálu</t>
  </si>
  <si>
    <t>2048446409</t>
  </si>
  <si>
    <t>36</t>
  </si>
  <si>
    <t>916131213</t>
  </si>
  <si>
    <t>Osazení silničního obrubníku betonového stojatého s boční opěrou do lože z betonu prostého</t>
  </si>
  <si>
    <t>513760434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</si>
  <si>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</si>
  <si>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</si>
  <si>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37</t>
  </si>
  <si>
    <t>59217029</t>
  </si>
  <si>
    <t>obrubník betonový silniční nájezdový 1000x150x150mm</t>
  </si>
  <si>
    <t>2018106954</t>
  </si>
  <si>
    <t xml:space="preserve">Poznámka k položce:_x000d_
ztratné 2% - pol. 916231213_x000d_
</t>
  </si>
  <si>
    <t>6*1,02 'Přepočtené koeficientem množství</t>
  </si>
  <si>
    <t>38</t>
  </si>
  <si>
    <t>59217030</t>
  </si>
  <si>
    <t>obrubník betonový silniční přechodový 1000x150x150-250mm</t>
  </si>
  <si>
    <t>1647093603</t>
  </si>
  <si>
    <t>Poznámka k položce:_x000d_
ztratné 2% - pol. 916231213</t>
  </si>
  <si>
    <t>2*4</t>
  </si>
  <si>
    <t>8*1,02 'Přepočtené koeficientem množství</t>
  </si>
  <si>
    <t>39</t>
  </si>
  <si>
    <t>916781113</t>
  </si>
  <si>
    <t>Zpomalovací plastový práh pro přejezdovou rychlost 10 km/h</t>
  </si>
  <si>
    <t>-2013763474</t>
  </si>
  <si>
    <t xml:space="preserve">Zpomalovací práh  plastový pro přejezdovou rychlost 10 km/h</t>
  </si>
  <si>
    <t>https://podminky.urs.cz/item/CS_URS_2022_01/916781113</t>
  </si>
  <si>
    <t>40</t>
  </si>
  <si>
    <t>916991121</t>
  </si>
  <si>
    <t>Lože pod obrubníky, krajníky nebo obruby z dlažebních kostek z betonu prostého</t>
  </si>
  <si>
    <t>m3</t>
  </si>
  <si>
    <t>-1696015851</t>
  </si>
  <si>
    <t xml:space="preserve">Lože pod obrubníky, krajníky nebo obruby z dlažebních kostek  z betonu prostého</t>
  </si>
  <si>
    <t>https://podminky.urs.cz/item/CS_URS_2022_01/916991121</t>
  </si>
  <si>
    <t>Poznámka k položce:_x000d_
lože navíc</t>
  </si>
  <si>
    <t>5*0,05*0,1</t>
  </si>
  <si>
    <t>41</t>
  </si>
  <si>
    <t>966006211</t>
  </si>
  <si>
    <t>Odstranění svislých dopravních značek ze sloupů, sloupků nebo konzol</t>
  </si>
  <si>
    <t>-2093156566</t>
  </si>
  <si>
    <t xml:space="preserve">Odstranění (demontáž) svislých dopravních značek  s odklizením materiálu na skládku na vzdálenost do 20 m nebo s naložením na dopravní prostředek ze sloupů, sloupků nebo konzol</t>
  </si>
  <si>
    <t>https://podminky.urs.cz/item/CS_URS_2022_01/966006211</t>
  </si>
  <si>
    <t>42</t>
  </si>
  <si>
    <t>979054451</t>
  </si>
  <si>
    <t>Očištění vybouraných zámkových dlaždic s původním spárováním z kameniva těženého</t>
  </si>
  <si>
    <t>621581005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</si>
  <si>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</si>
  <si>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</si>
  <si>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 xml:space="preserve">Poznámka k položce:_x000d_
pol. 113106123_x000d_
</t>
  </si>
  <si>
    <t>997</t>
  </si>
  <si>
    <t>Přesun sutě</t>
  </si>
  <si>
    <t>43</t>
  </si>
  <si>
    <t>997221551</t>
  </si>
  <si>
    <t>Vodorovná doprava suti ze sypkých materiálů do 1 km</t>
  </si>
  <si>
    <t>t</t>
  </si>
  <si>
    <t>-448891988</t>
  </si>
  <si>
    <t xml:space="preserve">Vodorovná doprava suti  bez naložení, ale se složením a s hrubým urovnáním ze sypkých materiálů, na vzdálenost do 1 km</t>
  </si>
  <si>
    <t>https://podminky.urs.cz/item/CS_URS_2022_01/997221551</t>
  </si>
  <si>
    <t xml:space="preserve">Poznámka k položce:_x000d_
pol. 113107321_x000d_
</t>
  </si>
  <si>
    <t>44</t>
  </si>
  <si>
    <t>997221559</t>
  </si>
  <si>
    <t>Příplatek ZKD 1 km u vodorovné dopravy suti ze sypkých materiálů</t>
  </si>
  <si>
    <t>-1493514239</t>
  </si>
  <si>
    <t xml:space="preserve">Vodorovná doprava suti  bez naložení, ale se složením a s hrubým urovnáním Příplatek k ceně za každý další i započatý 1 km přes 1 km</t>
  </si>
  <si>
    <t>https://podminky.urs.cz/item/CS_URS_2022_01/997221559</t>
  </si>
  <si>
    <t>Poznámka k položce:_x000d_
navíc 4 km - pol. 997221551</t>
  </si>
  <si>
    <t>0,51*4</t>
  </si>
  <si>
    <t>45</t>
  </si>
  <si>
    <t>997221571</t>
  </si>
  <si>
    <t>Vodorovná doprava vybouraných hmot do 1 km</t>
  </si>
  <si>
    <t>-530522906</t>
  </si>
  <si>
    <t xml:space="preserve">Vodorovná doprava vybouraných hmot  bez naložení, ale se složením a s hrubým urovnáním na vzdálenost do 1 km</t>
  </si>
  <si>
    <t>https://podminky.urs.cz/item/CS_URS_2022_01/997221571</t>
  </si>
  <si>
    <t>Poznámka k položce:_x000d_
pol. 966006211, pol. 113202111, pol. 113203111</t>
  </si>
  <si>
    <t>0,008+2,87+0,575</t>
  </si>
  <si>
    <t>46</t>
  </si>
  <si>
    <t>997221579</t>
  </si>
  <si>
    <t>Příplatek ZKD 1 km u vodorovné dopravy vybouraných hmot</t>
  </si>
  <si>
    <t>1569372316</t>
  </si>
  <si>
    <t xml:space="preserve">Vodorovná doprava vybouraných hmot  bez naložení, ale se složením a s hrubým urovnáním na vzdálenost Příplatek k ceně za každý další i započatý 1 km přes 1 km</t>
  </si>
  <si>
    <t>https://podminky.urs.cz/item/CS_URS_2022_01/997221579</t>
  </si>
  <si>
    <t xml:space="preserve">Poznámka k položce:_x000d_
navíc 14 km - pol. 997221571_x000d_
</t>
  </si>
  <si>
    <t>3,45*14</t>
  </si>
  <si>
    <t>47</t>
  </si>
  <si>
    <t>997221861</t>
  </si>
  <si>
    <t>Poplatek za uložení stavebního odpadu na recyklační skládce (skládkovné) z prostého betonu pod kódem 17 01 01</t>
  </si>
  <si>
    <t>854533524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</si>
  <si>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</si>
  <si>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</si>
  <si>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Poznámka k položce:_x000d_
pol. 113201112, pol. 113203111</t>
  </si>
  <si>
    <t>2,87+0,575</t>
  </si>
  <si>
    <t>48</t>
  </si>
  <si>
    <t>997221875</t>
  </si>
  <si>
    <t>Poplatek za uložení stavebního odpadu na recyklační skládce (skládkovné) asfaltového bez obsahu dehtu zatříděného do Katalogu odpadů pod kódem 17 03 02</t>
  </si>
  <si>
    <t>564912639</t>
  </si>
  <si>
    <t>https://podminky.urs.cz/item/CS_URS_2022_01/997221875</t>
  </si>
  <si>
    <t>Poznámka k položce:_x000d_
pol. 113107321</t>
  </si>
  <si>
    <t>998</t>
  </si>
  <si>
    <t>Přesun hmot</t>
  </si>
  <si>
    <t>49</t>
  </si>
  <si>
    <t>998225111</t>
  </si>
  <si>
    <t>Přesun hmot pro pozemní komunikace s krytem z kamene, monolitickým betonovým nebo živičným</t>
  </si>
  <si>
    <t>1622110637</t>
  </si>
  <si>
    <t xml:space="preserve">Přesun hmot pro komunikace s krytem z kameniva, monolitickým betonovým nebo živičným  dopravní vzdálenost do 200 m jakékoliv délky objektu</t>
  </si>
  <si>
    <t>https://podminky.urs.cz/item/CS_URS_2022_01/998225111</t>
  </si>
  <si>
    <t>J</t>
  </si>
  <si>
    <t>Úprava nároží - jih</t>
  </si>
  <si>
    <t>50</t>
  </si>
  <si>
    <t>899432111</t>
  </si>
  <si>
    <t>Výšková úprava uličního vstupu nebo vpusti do 200 mm snížením krycího hrnce, šoupěte nebo hydrantu</t>
  </si>
  <si>
    <t>-1039723484</t>
  </si>
  <si>
    <t xml:space="preserve">Výšková úprava uličního vstupu nebo vpusti do 200 mm  snížením krycího hrnce, šoupěte, nebo hydrantu bez úpravy armatur</t>
  </si>
  <si>
    <t>https://podminky.urs.cz/item/CS_URS_2022_01/899432111</t>
  </si>
  <si>
    <t>51</t>
  </si>
  <si>
    <t>-1546730540</t>
  </si>
  <si>
    <t>52</t>
  </si>
  <si>
    <t>997221561</t>
  </si>
  <si>
    <t>Vodorovná doprava suti z kusových materiálů do 1 km</t>
  </si>
  <si>
    <t>1881607988</t>
  </si>
  <si>
    <t xml:space="preserve">Vodorovná doprava suti  bez naložení, ale se složením a s hrubým urovnáním z kusových materiálů, na vzdálenost do 1 km</t>
  </si>
  <si>
    <t>https://podminky.urs.cz/item/CS_URS_2022_01/997221561</t>
  </si>
  <si>
    <t>53</t>
  </si>
  <si>
    <t>997221569</t>
  </si>
  <si>
    <t>Příplatek ZKD 1 km u vodorovné dopravy suti z kusových materiálů</t>
  </si>
  <si>
    <t>-359504484</t>
  </si>
  <si>
    <t>https://podminky.urs.cz/item/CS_URS_2022_01/997221569</t>
  </si>
  <si>
    <t>2,21*4</t>
  </si>
  <si>
    <t>54</t>
  </si>
  <si>
    <t>113201112</t>
  </si>
  <si>
    <t>Vytrhání obrub silničních ležatých</t>
  </si>
  <si>
    <t>-1123521922</t>
  </si>
  <si>
    <t xml:space="preserve">Vytrhání obrub  s vybouráním lože, s přemístěním hmot na skládku na vzdálenost do 3 m nebo s naložením na dopravní prostředek silničních ležatých</t>
  </si>
  <si>
    <t>https://podminky.urs.cz/item/CS_URS_2022_01/113201112</t>
  </si>
  <si>
    <t>55</t>
  </si>
  <si>
    <t>-1836432171</t>
  </si>
  <si>
    <t xml:space="preserve">Poznámka k položce:_x000d_
pol. 113201112_x000d_
</t>
  </si>
  <si>
    <t>56</t>
  </si>
  <si>
    <t>-1101435004</t>
  </si>
  <si>
    <t xml:space="preserve">Poznámka k položce:_x000d_
navíc 4 km - pol. 113201112_x000d_
</t>
  </si>
  <si>
    <t>57</t>
  </si>
  <si>
    <t>-1814519047</t>
  </si>
  <si>
    <t>Poznámka k položce:_x000d_
pol. 113106123, pol. 113201112</t>
  </si>
  <si>
    <t>2,2+1,798</t>
  </si>
  <si>
    <t>58</t>
  </si>
  <si>
    <t>181951114</t>
  </si>
  <si>
    <t>Úprava pláně v hornině třídy těžitelnosti II skupiny 4 a 5 se zhutněním strojně</t>
  </si>
  <si>
    <t>-1053901554</t>
  </si>
  <si>
    <t>Úprava pláně vyrovnáním výškových rozdílů strojně v hornině třídy těžitelnosti II, skupiny 4 a 5 se zhutněním</t>
  </si>
  <si>
    <t>https://podminky.urs.cz/item/CS_URS_2022_01/181951114</t>
  </si>
  <si>
    <t>59</t>
  </si>
  <si>
    <t>916231213</t>
  </si>
  <si>
    <t>Osazení chodníkového obrubníku betonového stojatého s boční opěrou do lože z betonu prostého</t>
  </si>
  <si>
    <t>-732372001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</si>
  <si>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</si>
  <si>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</si>
  <si>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60</t>
  </si>
  <si>
    <t>59217016</t>
  </si>
  <si>
    <t>obrubník betonový chodníkový 1000x80x250mm</t>
  </si>
  <si>
    <t>-431152485</t>
  </si>
  <si>
    <t>Poznámka k položce:_x000d_
pol. 916231213</t>
  </si>
  <si>
    <t>2*1,02 'Přepočtené koeficientem množství</t>
  </si>
  <si>
    <t>61</t>
  </si>
  <si>
    <t>564861011</t>
  </si>
  <si>
    <t>Podklad ze štěrkodrtě ŠD plochy do 100 m2 tl 200 mm</t>
  </si>
  <si>
    <t>-857817524</t>
  </si>
  <si>
    <t>Podklad ze štěrkodrti ŠD s rozprostřením a zhutněním plochy jednotlivě do 100 m2, po zhutnění tl. 200 mm</t>
  </si>
  <si>
    <t>https://podminky.urs.cz/item/CS_URS_2022_01/564861011</t>
  </si>
  <si>
    <t>62</t>
  </si>
  <si>
    <t>564952111</t>
  </si>
  <si>
    <t>Podklad z mechanicky zpevněného kameniva MZK tl 150 mm</t>
  </si>
  <si>
    <t>1372198934</t>
  </si>
  <si>
    <t xml:space="preserve">Podklad z mechanicky zpevněného kameniva MZK (minerální beton)  s rozprostřením a s hutněním, po zhutnění tl. 150 mm</t>
  </si>
  <si>
    <t>https://podminky.urs.cz/item/CS_URS_2022_01/564952111</t>
  </si>
  <si>
    <t xml:space="preserve">Poznámka k položce:_x000d_
pol. 564861011_x000d_
</t>
  </si>
  <si>
    <t>63</t>
  </si>
  <si>
    <t>565165101</t>
  </si>
  <si>
    <t>Asfaltový beton vrstva podkladní ACP 16 (obalované kamenivo OKS) tl 80 mm š do 1,5 m</t>
  </si>
  <si>
    <t>-947508873</t>
  </si>
  <si>
    <t xml:space="preserve">Asfaltový beton vrstva podkladní ACP 16 (obalované kamenivo střednězrnné - OKS)  s rozprostřením a zhutněním v pruhu šířky do 1,5 m, po zhutnění tl. 80 mm</t>
  </si>
  <si>
    <t>https://podminky.urs.cz/item/CS_URS_2022_01/565165101</t>
  </si>
  <si>
    <t>64</t>
  </si>
  <si>
    <t>573211107</t>
  </si>
  <si>
    <t>Postřik živičný spojovací z asfaltu v množství 0,30 kg/m2</t>
  </si>
  <si>
    <t>871650282</t>
  </si>
  <si>
    <t>Postřik spojovací PS bez posypu kamenivem z asfaltu silničního, v množství 0,30 kg/m2</t>
  </si>
  <si>
    <t>https://podminky.urs.cz/item/CS_URS_2022_01/573211107</t>
  </si>
  <si>
    <t>65</t>
  </si>
  <si>
    <t>802425262</t>
  </si>
  <si>
    <t>ZP</t>
  </si>
  <si>
    <t>Zatrubnění příkopu</t>
  </si>
  <si>
    <t>66</t>
  </si>
  <si>
    <t>112101122</t>
  </si>
  <si>
    <t>Odstranění stromů jehličnatých průměru kmene přes 300 do 500 mm</t>
  </si>
  <si>
    <t>-1673749024</t>
  </si>
  <si>
    <t>Odstranění stromů s odřezáním kmene a s odvětvením jehličnatých bez odkornění, průměru kmene přes 300 do 500 mm</t>
  </si>
  <si>
    <t>https://podminky.urs.cz/item/CS_URS_2022_01/112101122</t>
  </si>
  <si>
    <t>Poznámka k položce:_x000d_
spočteno v situaci</t>
  </si>
  <si>
    <t>67</t>
  </si>
  <si>
    <t>112251102</t>
  </si>
  <si>
    <t>Odstranění pařezů D přes 300 do 500 mm</t>
  </si>
  <si>
    <t>-1539967292</t>
  </si>
  <si>
    <t>Odstranění pařezů strojně s jejich vykopáním, vytrháním nebo odstřelením průměru přes 300 do 500 mm</t>
  </si>
  <si>
    <t>https://podminky.urs.cz/item/CS_URS_2022_01/112251102</t>
  </si>
  <si>
    <t xml:space="preserve">Poznámka k položce:_x000d_
pol. 112101122_x000d_
</t>
  </si>
  <si>
    <t>68</t>
  </si>
  <si>
    <t>113100013.dp</t>
  </si>
  <si>
    <t>DMTŽ stávající vpusti vč. obetonování s naložením na DP a vč. zaslepení přípojky</t>
  </si>
  <si>
    <t>1403351837</t>
  </si>
  <si>
    <t>Poznámka k položce:_x000d_
kovovou část odkoupí zhotovitel za cenu šrotu, sečteno v situaci (SO101-2.)</t>
  </si>
  <si>
    <t>69</t>
  </si>
  <si>
    <t>966008112</t>
  </si>
  <si>
    <t>Bourání trubního propustku DN přes 300 do 500</t>
  </si>
  <si>
    <t>-1958968616</t>
  </si>
  <si>
    <t xml:space="preserve">Bourání trubního propustku  s odklizením a uložením vybouraného materiálu na skládku na vzdálenost do 3 m nebo s naložením na dopravní prostředek z trub DN přes 300 do 500 mm</t>
  </si>
  <si>
    <t>https://podminky.urs.cz/item/CS_URS_2022_01/966008112</t>
  </si>
  <si>
    <t>4+4</t>
  </si>
  <si>
    <t>70</t>
  </si>
  <si>
    <t>966008311</t>
  </si>
  <si>
    <t>Bourání čela trubního propustku z betonu železového</t>
  </si>
  <si>
    <t>907200757</t>
  </si>
  <si>
    <t xml:space="preserve">Bourání trubního propustku  s odklizením a uložením vybouraného materiálu na skládku na vzdálenost do 3 m nebo s naložením na dopravní prostředek čela z betonu železového</t>
  </si>
  <si>
    <t>https://podminky.urs.cz/item/CS_URS_2022_01/966008311</t>
  </si>
  <si>
    <t>1,6*2*0,5</t>
  </si>
  <si>
    <t>71</t>
  </si>
  <si>
    <t>-227729477</t>
  </si>
  <si>
    <t xml:space="preserve">Poznámka k položce:_x000d_
pol. 113100013.dp, pol. 966008112, pol. 966008311_x000d_
</t>
  </si>
  <si>
    <t>0,5+7,84+3,84</t>
  </si>
  <si>
    <t>72</t>
  </si>
  <si>
    <t>1783823952</t>
  </si>
  <si>
    <t>12,18*4</t>
  </si>
  <si>
    <t>73</t>
  </si>
  <si>
    <t>2143868783</t>
  </si>
  <si>
    <t>Poznámka k položce:_x000d_
pol. 997221571</t>
  </si>
  <si>
    <t>74</t>
  </si>
  <si>
    <t>895941102</t>
  </si>
  <si>
    <t>Osazení vpusti kanalizační horské z betonových dílců rozměru 1200/600 mm</t>
  </si>
  <si>
    <t>-1311098936</t>
  </si>
  <si>
    <t>https://podminky.urs.cz/item/CS_URS_2022_01/895941102</t>
  </si>
  <si>
    <t>Poznámka k položce:_x000d_
se šikmým čelem</t>
  </si>
  <si>
    <t>75</t>
  </si>
  <si>
    <t>59224448</t>
  </si>
  <si>
    <t>vpusť horská betonová spodní díl 124x62x153</t>
  </si>
  <si>
    <t>976505294</t>
  </si>
  <si>
    <t>76</t>
  </si>
  <si>
    <t>59224449</t>
  </si>
  <si>
    <t>vpusť horská betonová prstenec 127x65x20</t>
  </si>
  <si>
    <t>-827717874</t>
  </si>
  <si>
    <t>77</t>
  </si>
  <si>
    <t>899203112</t>
  </si>
  <si>
    <t>Osazení mříží litinových včetně rámů a košů na bahno pro třídu zatížení B125, C250</t>
  </si>
  <si>
    <t>-1458362439</t>
  </si>
  <si>
    <t>https://podminky.urs.cz/item/CS_URS_2022_01/899203112</t>
  </si>
  <si>
    <t>78</t>
  </si>
  <si>
    <t>59224451</t>
  </si>
  <si>
    <t>mříž kompozit s rámem B125 pro horskou vpusť betonovou 120x60cm</t>
  </si>
  <si>
    <t>-1345665532</t>
  </si>
  <si>
    <t>79</t>
  </si>
  <si>
    <t>451573111</t>
  </si>
  <si>
    <t>Lože pod potrubí otevřený výkop ze štěrkopísku</t>
  </si>
  <si>
    <t>-1437368381</t>
  </si>
  <si>
    <t>Lože pod potrubí, stoky a drobné objekty v otevřeném výkopu z písku a štěrkopísku do 63 mm</t>
  </si>
  <si>
    <t>https://podminky.urs.cz/item/CS_URS_2022_01/451573111</t>
  </si>
  <si>
    <t>0,1*1*26,7</t>
  </si>
  <si>
    <t>80</t>
  </si>
  <si>
    <t>871393121</t>
  </si>
  <si>
    <t>Montáž kanalizačního potrubí z PVC těsněné gumovým kroužkem otevřený výkop sklon do 20 % DN 400</t>
  </si>
  <si>
    <t>-1134986450</t>
  </si>
  <si>
    <t>Montáž kanalizačního potrubí z plastů z tvrdého PVC těsněných gumovým kroužkem v otevřeném výkopu ve sklonu do 20 % DN 400</t>
  </si>
  <si>
    <t>https://podminky.urs.cz/item/CS_URS_2022_01/871393121</t>
  </si>
  <si>
    <t>81</t>
  </si>
  <si>
    <t>28611110</t>
  </si>
  <si>
    <t>trubka kanalizační PVC-U DN 400x6000mm SN12</t>
  </si>
  <si>
    <t>1872831008</t>
  </si>
  <si>
    <t>Poznámka k položce:_x000d_
ztratné 3% - pol. 871393121</t>
  </si>
  <si>
    <t>26,7*1,03 'Přepočtené koeficientem množství</t>
  </si>
  <si>
    <t>82</t>
  </si>
  <si>
    <t>175151101</t>
  </si>
  <si>
    <t>Obsypání potrubí strojně sypaninou bez prohození, uloženou do 3 m</t>
  </si>
  <si>
    <t>2142908148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</si>
  <si>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</si>
  <si>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</si>
  <si>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 xml:space="preserve">Poznámka k položce:_x000d_
délka změřena pomocí SW v situaci_x000d_
odečet potrubí DN 400_x000d_
</t>
  </si>
  <si>
    <t>0,7*1*26,7-3,14*0,2*0,2</t>
  </si>
  <si>
    <t>83</t>
  </si>
  <si>
    <t>58331200</t>
  </si>
  <si>
    <t>štěrkopísek netříděný</t>
  </si>
  <si>
    <t>-567160987</t>
  </si>
  <si>
    <t xml:space="preserve">Poznámka k položce:_x000d_
pol. 175151101_x000d_
</t>
  </si>
  <si>
    <t>18,56*1,9 'Přepočtené koeficientem množství</t>
  </si>
  <si>
    <t>84</t>
  </si>
  <si>
    <t>132251251</t>
  </si>
  <si>
    <t>Hloubení rýh nezapažených š do 2000 mm v hornině třídy těžitelnosti I skupiny 3 objem do 20 m3 strojně</t>
  </si>
  <si>
    <t>-123802670</t>
  </si>
  <si>
    <t>Hloubení nezapažených rýh šířky přes 800 do 2 000 mm strojně s urovnáním dna do předepsaného profilu a spádu v hornině třídy těžitelnosti I skupiny 3 do 20 m3</t>
  </si>
  <si>
    <t>https://podminky.urs.cz/item/CS_URS_2022_01/132251251</t>
  </si>
  <si>
    <t>85</t>
  </si>
  <si>
    <t>174151101</t>
  </si>
  <si>
    <t>Zásyp jam, šachet rýh nebo kolem objektů sypaninou se zhutněním</t>
  </si>
  <si>
    <t>1134865623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</si>
  <si>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</si>
  <si>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</si>
  <si>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86</t>
  </si>
  <si>
    <t>162651112</t>
  </si>
  <si>
    <t>Vodorovné přemístění přes 4 000 do 5000 m výkopku/sypaniny z horniny třídy těžitelnosti I skupiny 1 až 3</t>
  </si>
  <si>
    <t>736923569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</si>
  <si>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</si>
  <si>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https://podminky.urs.cz/item/CS_URS_2022_01/162651112</t>
  </si>
  <si>
    <t>Poznámka k položce:_x000d_
pol. 132251251, pol. 174151101</t>
  </si>
  <si>
    <t>17,62-12</t>
  </si>
  <si>
    <t>87</t>
  </si>
  <si>
    <t>171201231</t>
  </si>
  <si>
    <t>Poplatek za uložení zeminy a kamení na recyklační skládce (skládkovné) kód odpadu 17 05 04</t>
  </si>
  <si>
    <t>-1754685598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</si>
  <si>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</si>
  <si>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</si>
  <si>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5,69*1,9</t>
  </si>
  <si>
    <t>VRN</t>
  </si>
  <si>
    <t>Vedlejší rozpočtové náklady</t>
  </si>
  <si>
    <t>VRN3</t>
  </si>
  <si>
    <t>Zařízení staveniště</t>
  </si>
  <si>
    <t>88</t>
  </si>
  <si>
    <t>034303000</t>
  </si>
  <si>
    <t>Dopravní značení na staveništi</t>
  </si>
  <si>
    <t>kč</t>
  </si>
  <si>
    <t>1024</t>
  </si>
  <si>
    <t>-1843225833</t>
  </si>
  <si>
    <t>https://podminky.urs.cz/item/CS_URS_2022_01/034303000</t>
  </si>
  <si>
    <t>Poznámka k položce:_x000d_
Dopravně inženýrská opatření (DIO) po dobu realizace včetně IČ pro zajištění zvláštního užívání komunikace a přechodné úpravy provozu na PK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</si>
</sst>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13107321" TargetMode="External" /><Relationship Id="rId3" Type="http://schemas.openxmlformats.org/officeDocument/2006/relationships/hyperlink" Target="https://podminky.urs.cz/item/CS_URS_2022_01/113202111" TargetMode="External" /><Relationship Id="rId4" Type="http://schemas.openxmlformats.org/officeDocument/2006/relationships/hyperlink" Target="https://podminky.urs.cz/item/CS_URS_2022_01/113203111" TargetMode="External" /><Relationship Id="rId5" Type="http://schemas.openxmlformats.org/officeDocument/2006/relationships/hyperlink" Target="https://podminky.urs.cz/item/CS_URS_2022_01/564811011" TargetMode="External" /><Relationship Id="rId6" Type="http://schemas.openxmlformats.org/officeDocument/2006/relationships/hyperlink" Target="https://podminky.urs.cz/item/CS_URS_2022_01/564831011" TargetMode="External" /><Relationship Id="rId7" Type="http://schemas.openxmlformats.org/officeDocument/2006/relationships/hyperlink" Target="https://podminky.urs.cz/item/CS_URS_2022_01/571908111" TargetMode="External" /><Relationship Id="rId8" Type="http://schemas.openxmlformats.org/officeDocument/2006/relationships/hyperlink" Target="https://podminky.urs.cz/item/CS_URS_2022_01/577133111" TargetMode="External" /><Relationship Id="rId9" Type="http://schemas.openxmlformats.org/officeDocument/2006/relationships/hyperlink" Target="https://podminky.urs.cz/item/CS_URS_2022_01/577134111" TargetMode="External" /><Relationship Id="rId10" Type="http://schemas.openxmlformats.org/officeDocument/2006/relationships/hyperlink" Target="https://podminky.urs.cz/item/CS_URS_2022_01/596211110" TargetMode="External" /><Relationship Id="rId11" Type="http://schemas.openxmlformats.org/officeDocument/2006/relationships/hyperlink" Target="https://podminky.urs.cz/item/CS_URS_2022_01/911381215" TargetMode="External" /><Relationship Id="rId12" Type="http://schemas.openxmlformats.org/officeDocument/2006/relationships/hyperlink" Target="https://podminky.urs.cz/item/CS_URS_2022_01/911381222" TargetMode="External" /><Relationship Id="rId13" Type="http://schemas.openxmlformats.org/officeDocument/2006/relationships/hyperlink" Target="https://podminky.urs.cz/item/CS_URS_2022_01/914111111" TargetMode="External" /><Relationship Id="rId14" Type="http://schemas.openxmlformats.org/officeDocument/2006/relationships/hyperlink" Target="https://podminky.urs.cz/item/CS_URS_2022_01/914111121" TargetMode="External" /><Relationship Id="rId15" Type="http://schemas.openxmlformats.org/officeDocument/2006/relationships/hyperlink" Target="https://podminky.urs.cz/item/CS_URS_2022_01/914511112" TargetMode="External" /><Relationship Id="rId16" Type="http://schemas.openxmlformats.org/officeDocument/2006/relationships/hyperlink" Target="https://podminky.urs.cz/item/CS_URS_2022_01/915211112" TargetMode="External" /><Relationship Id="rId17" Type="http://schemas.openxmlformats.org/officeDocument/2006/relationships/hyperlink" Target="https://podminky.urs.cz/item/CS_URS_2022_01/915221112" TargetMode="External" /><Relationship Id="rId18" Type="http://schemas.openxmlformats.org/officeDocument/2006/relationships/hyperlink" Target="https://podminky.urs.cz/item/CS_URS_2022_01/915221122" TargetMode="External" /><Relationship Id="rId19" Type="http://schemas.openxmlformats.org/officeDocument/2006/relationships/hyperlink" Target="https://podminky.urs.cz/item/CS_URS_2022_01/915231112" TargetMode="External" /><Relationship Id="rId20" Type="http://schemas.openxmlformats.org/officeDocument/2006/relationships/hyperlink" Target="https://podminky.urs.cz/item/CS_URS_2022_01/915611111" TargetMode="External" /><Relationship Id="rId21" Type="http://schemas.openxmlformats.org/officeDocument/2006/relationships/hyperlink" Target="https://podminky.urs.cz/item/CS_URS_2022_01/915621111" TargetMode="External" /><Relationship Id="rId22" Type="http://schemas.openxmlformats.org/officeDocument/2006/relationships/hyperlink" Target="https://podminky.urs.cz/item/CS_URS_2022_01/916111123" TargetMode="External" /><Relationship Id="rId23" Type="http://schemas.openxmlformats.org/officeDocument/2006/relationships/hyperlink" Target="https://podminky.urs.cz/item/CS_URS_2022_01/916131213" TargetMode="External" /><Relationship Id="rId24" Type="http://schemas.openxmlformats.org/officeDocument/2006/relationships/hyperlink" Target="https://podminky.urs.cz/item/CS_URS_2022_01/916781113" TargetMode="External" /><Relationship Id="rId25" Type="http://schemas.openxmlformats.org/officeDocument/2006/relationships/hyperlink" Target="https://podminky.urs.cz/item/CS_URS_2022_01/916991121" TargetMode="External" /><Relationship Id="rId26" Type="http://schemas.openxmlformats.org/officeDocument/2006/relationships/hyperlink" Target="https://podminky.urs.cz/item/CS_URS_2022_01/966006211" TargetMode="External" /><Relationship Id="rId27" Type="http://schemas.openxmlformats.org/officeDocument/2006/relationships/hyperlink" Target="https://podminky.urs.cz/item/CS_URS_2022_01/979054451" TargetMode="External" /><Relationship Id="rId28" Type="http://schemas.openxmlformats.org/officeDocument/2006/relationships/hyperlink" Target="https://podminky.urs.cz/item/CS_URS_2022_01/997221551" TargetMode="External" /><Relationship Id="rId29" Type="http://schemas.openxmlformats.org/officeDocument/2006/relationships/hyperlink" Target="https://podminky.urs.cz/item/CS_URS_2022_01/997221559" TargetMode="External" /><Relationship Id="rId30" Type="http://schemas.openxmlformats.org/officeDocument/2006/relationships/hyperlink" Target="https://podminky.urs.cz/item/CS_URS_2022_01/997221571" TargetMode="External" /><Relationship Id="rId31" Type="http://schemas.openxmlformats.org/officeDocument/2006/relationships/hyperlink" Target="https://podminky.urs.cz/item/CS_URS_2022_01/997221579" TargetMode="External" /><Relationship Id="rId32" Type="http://schemas.openxmlformats.org/officeDocument/2006/relationships/hyperlink" Target="https://podminky.urs.cz/item/CS_URS_2022_01/997221861" TargetMode="External" /><Relationship Id="rId33" Type="http://schemas.openxmlformats.org/officeDocument/2006/relationships/hyperlink" Target="https://podminky.urs.cz/item/CS_URS_2022_01/997221875" TargetMode="External" /><Relationship Id="rId34" Type="http://schemas.openxmlformats.org/officeDocument/2006/relationships/hyperlink" Target="https://podminky.urs.cz/item/CS_URS_2022_01/998225111" TargetMode="External" /><Relationship Id="rId35" Type="http://schemas.openxmlformats.org/officeDocument/2006/relationships/hyperlink" Target="https://podminky.urs.cz/item/CS_URS_2022_01/899432111" TargetMode="External" /><Relationship Id="rId36" Type="http://schemas.openxmlformats.org/officeDocument/2006/relationships/hyperlink" Target="https://podminky.urs.cz/item/CS_URS_2022_01/113106123" TargetMode="External" /><Relationship Id="rId37" Type="http://schemas.openxmlformats.org/officeDocument/2006/relationships/hyperlink" Target="https://podminky.urs.cz/item/CS_URS_2022_01/997221561" TargetMode="External" /><Relationship Id="rId38" Type="http://schemas.openxmlformats.org/officeDocument/2006/relationships/hyperlink" Target="https://podminky.urs.cz/item/CS_URS_2022_01/997221569" TargetMode="External" /><Relationship Id="rId39" Type="http://schemas.openxmlformats.org/officeDocument/2006/relationships/hyperlink" Target="https://podminky.urs.cz/item/CS_URS_2022_01/113201112" TargetMode="External" /><Relationship Id="rId40" Type="http://schemas.openxmlformats.org/officeDocument/2006/relationships/hyperlink" Target="https://podminky.urs.cz/item/CS_URS_2022_01/997221571" TargetMode="External" /><Relationship Id="rId41" Type="http://schemas.openxmlformats.org/officeDocument/2006/relationships/hyperlink" Target="https://podminky.urs.cz/item/CS_URS_2022_01/997221579" TargetMode="External" /><Relationship Id="rId42" Type="http://schemas.openxmlformats.org/officeDocument/2006/relationships/hyperlink" Target="https://podminky.urs.cz/item/CS_URS_2022_01/997221861" TargetMode="External" /><Relationship Id="rId43" Type="http://schemas.openxmlformats.org/officeDocument/2006/relationships/hyperlink" Target="https://podminky.urs.cz/item/CS_URS_2022_01/181951114" TargetMode="External" /><Relationship Id="rId44" Type="http://schemas.openxmlformats.org/officeDocument/2006/relationships/hyperlink" Target="https://podminky.urs.cz/item/CS_URS_2022_01/916231213" TargetMode="External" /><Relationship Id="rId45" Type="http://schemas.openxmlformats.org/officeDocument/2006/relationships/hyperlink" Target="https://podminky.urs.cz/item/CS_URS_2022_01/564861011" TargetMode="External" /><Relationship Id="rId46" Type="http://schemas.openxmlformats.org/officeDocument/2006/relationships/hyperlink" Target="https://podminky.urs.cz/item/CS_URS_2022_01/564952111" TargetMode="External" /><Relationship Id="rId47" Type="http://schemas.openxmlformats.org/officeDocument/2006/relationships/hyperlink" Target="https://podminky.urs.cz/item/CS_URS_2022_01/565165101" TargetMode="External" /><Relationship Id="rId48" Type="http://schemas.openxmlformats.org/officeDocument/2006/relationships/hyperlink" Target="https://podminky.urs.cz/item/CS_URS_2022_01/573211107" TargetMode="External" /><Relationship Id="rId49" Type="http://schemas.openxmlformats.org/officeDocument/2006/relationships/hyperlink" Target="https://podminky.urs.cz/item/CS_URS_2022_01/577134111" TargetMode="External" /><Relationship Id="rId50" Type="http://schemas.openxmlformats.org/officeDocument/2006/relationships/hyperlink" Target="https://podminky.urs.cz/item/CS_URS_2022_01/112101122" TargetMode="External" /><Relationship Id="rId51" Type="http://schemas.openxmlformats.org/officeDocument/2006/relationships/hyperlink" Target="https://podminky.urs.cz/item/CS_URS_2022_01/112251102" TargetMode="External" /><Relationship Id="rId52" Type="http://schemas.openxmlformats.org/officeDocument/2006/relationships/hyperlink" Target="https://podminky.urs.cz/item/CS_URS_2022_01/966008112" TargetMode="External" /><Relationship Id="rId53" Type="http://schemas.openxmlformats.org/officeDocument/2006/relationships/hyperlink" Target="https://podminky.urs.cz/item/CS_URS_2022_01/966008311" TargetMode="External" /><Relationship Id="rId54" Type="http://schemas.openxmlformats.org/officeDocument/2006/relationships/hyperlink" Target="https://podminky.urs.cz/item/CS_URS_2022_01/997221571" TargetMode="External" /><Relationship Id="rId55" Type="http://schemas.openxmlformats.org/officeDocument/2006/relationships/hyperlink" Target="https://podminky.urs.cz/item/CS_URS_2022_01/997221579" TargetMode="External" /><Relationship Id="rId56" Type="http://schemas.openxmlformats.org/officeDocument/2006/relationships/hyperlink" Target="https://podminky.urs.cz/item/CS_URS_2022_01/997221861" TargetMode="External" /><Relationship Id="rId57" Type="http://schemas.openxmlformats.org/officeDocument/2006/relationships/hyperlink" Target="https://podminky.urs.cz/item/CS_URS_2022_01/895941102" TargetMode="External" /><Relationship Id="rId58" Type="http://schemas.openxmlformats.org/officeDocument/2006/relationships/hyperlink" Target="https://podminky.urs.cz/item/CS_URS_2022_01/899203112" TargetMode="External" /><Relationship Id="rId59" Type="http://schemas.openxmlformats.org/officeDocument/2006/relationships/hyperlink" Target="https://podminky.urs.cz/item/CS_URS_2022_01/451573111" TargetMode="External" /><Relationship Id="rId60" Type="http://schemas.openxmlformats.org/officeDocument/2006/relationships/hyperlink" Target="https://podminky.urs.cz/item/CS_URS_2022_01/871393121" TargetMode="External" /><Relationship Id="rId61" Type="http://schemas.openxmlformats.org/officeDocument/2006/relationships/hyperlink" Target="https://podminky.urs.cz/item/CS_URS_2022_01/175151101" TargetMode="External" /><Relationship Id="rId62" Type="http://schemas.openxmlformats.org/officeDocument/2006/relationships/hyperlink" Target="https://podminky.urs.cz/item/CS_URS_2022_01/132251251" TargetMode="External" /><Relationship Id="rId63" Type="http://schemas.openxmlformats.org/officeDocument/2006/relationships/hyperlink" Target="https://podminky.urs.cz/item/CS_URS_2022_01/174151101" TargetMode="External" /><Relationship Id="rId64" Type="http://schemas.openxmlformats.org/officeDocument/2006/relationships/hyperlink" Target="https://podminky.urs.cz/item/CS_URS_2022_01/162651112" TargetMode="External" /><Relationship Id="rId65" Type="http://schemas.openxmlformats.org/officeDocument/2006/relationships/hyperlink" Target="https://podminky.urs.cz/item/CS_URS_2022_01/171201231" TargetMode="External" /><Relationship Id="rId66" Type="http://schemas.openxmlformats.org/officeDocument/2006/relationships/hyperlink" Target="https://podminky.urs.cz/item/CS_URS_2022_01/034303000" TargetMode="External" /><Relationship Id="rId67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30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95.25" customHeight="1">
      <c r="B23" s="19"/>
      <c r="C23" s="20"/>
      <c r="D23" s="20"/>
      <c r="E23" s="34" t="s">
        <v>35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2022-8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Stříbro, křižovatka II/605 - ul. Plzeňská x II/193 - ul. Nádražní x MK ul. Americká_1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2. 8. 2022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25.6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>D PROJEKT PLZEŇ Nedvěd s.r.o.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24.7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'1 - Úprava organizace dop...'!J30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'1 - Úprava organizace dop...'!P126</f>
        <v>0</v>
      </c>
      <c r="AV95" s="126">
        <f>'1 - Úprava organizace dop...'!J33</f>
        <v>0</v>
      </c>
      <c r="AW95" s="126">
        <f>'1 - Úprava organizace dop...'!J34</f>
        <v>0</v>
      </c>
      <c r="AX95" s="126">
        <f>'1 - Úprava organizace dop...'!J35</f>
        <v>0</v>
      </c>
      <c r="AY95" s="126">
        <f>'1 - Úprava organizace dop...'!J36</f>
        <v>0</v>
      </c>
      <c r="AZ95" s="126">
        <f>'1 - Úprava organizace dop...'!F33</f>
        <v>0</v>
      </c>
      <c r="BA95" s="126">
        <f>'1 - Úprava organizace dop...'!F34</f>
        <v>0</v>
      </c>
      <c r="BB95" s="126">
        <f>'1 - Úprava organizace dop...'!F35</f>
        <v>0</v>
      </c>
      <c r="BC95" s="126">
        <f>'1 - Úprava organizace dop...'!F36</f>
        <v>0</v>
      </c>
      <c r="BD95" s="128">
        <f>'1 - Úprava organizace dop...'!F37</f>
        <v>0</v>
      </c>
      <c r="BE95" s="7"/>
      <c r="BT95" s="129" t="s">
        <v>81</v>
      </c>
      <c r="BV95" s="129" t="s">
        <v>78</v>
      </c>
      <c r="BW95" s="129" t="s">
        <v>84</v>
      </c>
      <c r="BX95" s="129" t="s">
        <v>5</v>
      </c>
      <c r="CL95" s="129" t="s">
        <v>1</v>
      </c>
      <c r="CM95" s="129" t="s">
        <v>85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h65o56uvHckXWBZ7ARLjhFSwvjNCi0wHyr7oZ33LnYvjVr6m2OJ50dJx/p4plpMW/30Z1WNxy2M4iRJ3lcerMQ==" hashValue="6sEZ/z/X6uKyHRHoTZRV7QITjlkU7rUbCOm0z8GHd9HNGmF9K1hNvaCnKeZh8DlwLicfzFul/w1uk4ZcHJJ8/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Úprava organizace do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85</v>
      </c>
    </row>
    <row r="4" s="1" customFormat="1" ht="24.96" customHeight="1">
      <c r="B4" s="18"/>
      <c r="D4" s="132" t="s">
        <v>86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16.5" customHeight="1">
      <c r="B7" s="18"/>
      <c r="E7" s="135" t="str">
        <f>'Rekapitulace stavby'!K6</f>
        <v>Stříbro, křižovatka II/605 - ul. Plzeňská x II/193 - ul. Nádražní x MK ul. Americká_1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2. 8. 2022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tr">
        <f>IF('Rekapitulace stavby'!E11="","",'Rekapitulace stavby'!E11)</f>
        <v xml:space="preserve"> </v>
      </c>
      <c r="F15" s="36"/>
      <c r="G15" s="36"/>
      <c r="H15" s="36"/>
      <c r="I15" s="134" t="s">
        <v>26</v>
      </c>
      <c r="J15" s="137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27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29</v>
      </c>
      <c r="E20" s="36"/>
      <c r="F20" s="36"/>
      <c r="G20" s="36"/>
      <c r="H20" s="36"/>
      <c r="I20" s="134" t="s">
        <v>25</v>
      </c>
      <c r="J20" s="137" t="s">
        <v>30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31</v>
      </c>
      <c r="F21" s="36"/>
      <c r="G21" s="36"/>
      <c r="H21" s="36"/>
      <c r="I21" s="134" t="s">
        <v>26</v>
      </c>
      <c r="J21" s="137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33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26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95.25" customHeight="1">
      <c r="A27" s="139"/>
      <c r="B27" s="140"/>
      <c r="C27" s="139"/>
      <c r="D27" s="139"/>
      <c r="E27" s="141" t="s">
        <v>89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36</v>
      </c>
      <c r="E30" s="36"/>
      <c r="F30" s="36"/>
      <c r="G30" s="36"/>
      <c r="H30" s="36"/>
      <c r="I30" s="36"/>
      <c r="J30" s="145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38</v>
      </c>
      <c r="G32" s="36"/>
      <c r="H32" s="36"/>
      <c r="I32" s="146" t="s">
        <v>37</v>
      </c>
      <c r="J32" s="14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40</v>
      </c>
      <c r="E33" s="134" t="s">
        <v>41</v>
      </c>
      <c r="F33" s="148">
        <f>ROUND((SUM(BE126:BE480)),  2)</f>
        <v>0</v>
      </c>
      <c r="G33" s="36"/>
      <c r="H33" s="36"/>
      <c r="I33" s="149">
        <v>0.20999999999999999</v>
      </c>
      <c r="J33" s="148">
        <f>ROUND(((SUM(BE126:BE480))*I33),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42</v>
      </c>
      <c r="F34" s="148">
        <f>ROUND((SUM(BF126:BF480)),  2)</f>
        <v>0</v>
      </c>
      <c r="G34" s="36"/>
      <c r="H34" s="36"/>
      <c r="I34" s="149">
        <v>0.14999999999999999</v>
      </c>
      <c r="J34" s="148">
        <f>ROUND(((SUM(BF126:BF480))*I34),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43</v>
      </c>
      <c r="F35" s="148">
        <f>ROUND((SUM(BG126:BG480)),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44</v>
      </c>
      <c r="F36" s="148">
        <f>ROUND((SUM(BH126:BH480)),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45</v>
      </c>
      <c r="F37" s="148">
        <f>ROUND((SUM(BI126:BI480)),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68" t="str">
        <f>E7</f>
        <v>Stříbro, křižovatka II/605 - ul. Plzeňská x II/193 - ul. Nádražní x MK ul. Americká_1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1 - Úprava organizace dopravy s vymezením pěšich koridorů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2. 8. 2022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>D PROJEKT PLZEŇ Nedvěd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91</v>
      </c>
      <c r="D94" s="170"/>
      <c r="E94" s="170"/>
      <c r="F94" s="170"/>
      <c r="G94" s="170"/>
      <c r="H94" s="170"/>
      <c r="I94" s="170"/>
      <c r="J94" s="171" t="s">
        <v>92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93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3"/>
      <c r="C97" s="174"/>
      <c r="D97" s="175" t="s">
        <v>95</v>
      </c>
      <c r="E97" s="176"/>
      <c r="F97" s="176"/>
      <c r="G97" s="176"/>
      <c r="H97" s="176"/>
      <c r="I97" s="176"/>
      <c r="J97" s="177">
        <f>J127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96</v>
      </c>
      <c r="E98" s="182"/>
      <c r="F98" s="182"/>
      <c r="G98" s="182"/>
      <c r="H98" s="182"/>
      <c r="I98" s="182"/>
      <c r="J98" s="183">
        <f>J128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97</v>
      </c>
      <c r="E99" s="182"/>
      <c r="F99" s="182"/>
      <c r="G99" s="182"/>
      <c r="H99" s="182"/>
      <c r="I99" s="182"/>
      <c r="J99" s="183">
        <f>J145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98</v>
      </c>
      <c r="E100" s="182"/>
      <c r="F100" s="182"/>
      <c r="G100" s="182"/>
      <c r="H100" s="182"/>
      <c r="I100" s="182"/>
      <c r="J100" s="183">
        <f>J178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99</v>
      </c>
      <c r="E101" s="182"/>
      <c r="F101" s="182"/>
      <c r="G101" s="182"/>
      <c r="H101" s="182"/>
      <c r="I101" s="182"/>
      <c r="J101" s="183">
        <f>J294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100</v>
      </c>
      <c r="E102" s="182"/>
      <c r="F102" s="182"/>
      <c r="G102" s="182"/>
      <c r="H102" s="182"/>
      <c r="I102" s="182"/>
      <c r="J102" s="183">
        <f>J323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101</v>
      </c>
      <c r="E103" s="182"/>
      <c r="F103" s="182"/>
      <c r="G103" s="182"/>
      <c r="H103" s="182"/>
      <c r="I103" s="182"/>
      <c r="J103" s="183">
        <f>J327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102</v>
      </c>
      <c r="E104" s="182"/>
      <c r="F104" s="182"/>
      <c r="G104" s="182"/>
      <c r="H104" s="182"/>
      <c r="I104" s="182"/>
      <c r="J104" s="183">
        <f>J392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3"/>
      <c r="C105" s="174"/>
      <c r="D105" s="175" t="s">
        <v>103</v>
      </c>
      <c r="E105" s="176"/>
      <c r="F105" s="176"/>
      <c r="G105" s="176"/>
      <c r="H105" s="176"/>
      <c r="I105" s="176"/>
      <c r="J105" s="177">
        <f>J475</f>
        <v>0</v>
      </c>
      <c r="K105" s="174"/>
      <c r="L105" s="17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9"/>
      <c r="C106" s="180"/>
      <c r="D106" s="181" t="s">
        <v>104</v>
      </c>
      <c r="E106" s="182"/>
      <c r="F106" s="182"/>
      <c r="G106" s="182"/>
      <c r="H106" s="182"/>
      <c r="I106" s="182"/>
      <c r="J106" s="183">
        <f>J476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68" t="str">
        <f>E7</f>
        <v>Stříbro, křižovatka II/605 - ul. Plzeňská x II/193 - ul. Nádražní x MK ul. Americká_1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87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1 - Úprava organizace dopravy s vymezením pěšich koridorů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 xml:space="preserve"> </v>
      </c>
      <c r="G120" s="38"/>
      <c r="H120" s="38"/>
      <c r="I120" s="30" t="s">
        <v>22</v>
      </c>
      <c r="J120" s="77" t="str">
        <f>IF(J12="","",J12)</f>
        <v>2. 8. 2022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24</v>
      </c>
      <c r="D122" s="38"/>
      <c r="E122" s="38"/>
      <c r="F122" s="25" t="str">
        <f>E15</f>
        <v xml:space="preserve"> </v>
      </c>
      <c r="G122" s="38"/>
      <c r="H122" s="38"/>
      <c r="I122" s="30" t="s">
        <v>29</v>
      </c>
      <c r="J122" s="34" t="str">
        <f>E21</f>
        <v>D PROJEKT PLZEŇ Nedvěd s.r.o.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27</v>
      </c>
      <c r="D123" s="38"/>
      <c r="E123" s="38"/>
      <c r="F123" s="25" t="str">
        <f>IF(E18="","",E18)</f>
        <v>Vyplň údaj</v>
      </c>
      <c r="G123" s="38"/>
      <c r="H123" s="38"/>
      <c r="I123" s="30" t="s">
        <v>33</v>
      </c>
      <c r="J123" s="34" t="str">
        <f>E24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5"/>
      <c r="B125" s="186"/>
      <c r="C125" s="187" t="s">
        <v>106</v>
      </c>
      <c r="D125" s="188" t="s">
        <v>61</v>
      </c>
      <c r="E125" s="188" t="s">
        <v>57</v>
      </c>
      <c r="F125" s="188" t="s">
        <v>58</v>
      </c>
      <c r="G125" s="188" t="s">
        <v>107</v>
      </c>
      <c r="H125" s="188" t="s">
        <v>108</v>
      </c>
      <c r="I125" s="188" t="s">
        <v>109</v>
      </c>
      <c r="J125" s="188" t="s">
        <v>92</v>
      </c>
      <c r="K125" s="189" t="s">
        <v>110</v>
      </c>
      <c r="L125" s="190"/>
      <c r="M125" s="98" t="s">
        <v>1</v>
      </c>
      <c r="N125" s="99" t="s">
        <v>40</v>
      </c>
      <c r="O125" s="99" t="s">
        <v>111</v>
      </c>
      <c r="P125" s="99" t="s">
        <v>112</v>
      </c>
      <c r="Q125" s="99" t="s">
        <v>113</v>
      </c>
      <c r="R125" s="99" t="s">
        <v>114</v>
      </c>
      <c r="S125" s="99" t="s">
        <v>115</v>
      </c>
      <c r="T125" s="100" t="s">
        <v>116</v>
      </c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</row>
    <row r="126" s="2" customFormat="1" ht="22.8" customHeight="1">
      <c r="A126" s="36"/>
      <c r="B126" s="37"/>
      <c r="C126" s="105" t="s">
        <v>117</v>
      </c>
      <c r="D126" s="38"/>
      <c r="E126" s="38"/>
      <c r="F126" s="38"/>
      <c r="G126" s="38"/>
      <c r="H126" s="38"/>
      <c r="I126" s="38"/>
      <c r="J126" s="191">
        <f>BK126</f>
        <v>0</v>
      </c>
      <c r="K126" s="38"/>
      <c r="L126" s="42"/>
      <c r="M126" s="101"/>
      <c r="N126" s="192"/>
      <c r="O126" s="102"/>
      <c r="P126" s="193">
        <f>P127+P475</f>
        <v>0</v>
      </c>
      <c r="Q126" s="102"/>
      <c r="R126" s="193">
        <f>R127+R475</f>
        <v>59.841478530000003</v>
      </c>
      <c r="S126" s="102"/>
      <c r="T126" s="194">
        <f>T127+T475</f>
        <v>20.930999999999997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75</v>
      </c>
      <c r="AU126" s="15" t="s">
        <v>94</v>
      </c>
      <c r="BK126" s="195">
        <f>BK127+BK475</f>
        <v>0</v>
      </c>
    </row>
    <row r="127" s="12" customFormat="1" ht="25.92" customHeight="1">
      <c r="A127" s="12"/>
      <c r="B127" s="196"/>
      <c r="C127" s="197"/>
      <c r="D127" s="198" t="s">
        <v>75</v>
      </c>
      <c r="E127" s="199" t="s">
        <v>118</v>
      </c>
      <c r="F127" s="199" t="s">
        <v>119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P128+P145+P178+P294+P323+P327+P392</f>
        <v>0</v>
      </c>
      <c r="Q127" s="204"/>
      <c r="R127" s="205">
        <f>R128+R145+R178+R294+R323+R327+R392</f>
        <v>59.841478530000003</v>
      </c>
      <c r="S127" s="204"/>
      <c r="T127" s="206">
        <f>T128+T145+T178+T294+T323+T327+T392</f>
        <v>20.930999999999997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81</v>
      </c>
      <c r="AT127" s="208" t="s">
        <v>75</v>
      </c>
      <c r="AU127" s="208" t="s">
        <v>76</v>
      </c>
      <c r="AY127" s="207" t="s">
        <v>120</v>
      </c>
      <c r="BK127" s="209">
        <f>BK128+BK145+BK178+BK294+BK323+BK327+BK392</f>
        <v>0</v>
      </c>
    </row>
    <row r="128" s="12" customFormat="1" ht="22.8" customHeight="1">
      <c r="A128" s="12"/>
      <c r="B128" s="196"/>
      <c r="C128" s="197"/>
      <c r="D128" s="198" t="s">
        <v>75</v>
      </c>
      <c r="E128" s="210" t="s">
        <v>81</v>
      </c>
      <c r="F128" s="210" t="s">
        <v>121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SUM(P129:P144)</f>
        <v>0</v>
      </c>
      <c r="Q128" s="204"/>
      <c r="R128" s="205">
        <f>SUM(R129:R144)</f>
        <v>0</v>
      </c>
      <c r="S128" s="204"/>
      <c r="T128" s="206">
        <f>SUM(T129:T144)</f>
        <v>4.7349999999999994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75</v>
      </c>
      <c r="AU128" s="208" t="s">
        <v>81</v>
      </c>
      <c r="AY128" s="207" t="s">
        <v>120</v>
      </c>
      <c r="BK128" s="209">
        <f>SUM(BK129:BK144)</f>
        <v>0</v>
      </c>
    </row>
    <row r="129" s="2" customFormat="1" ht="16.5" customHeight="1">
      <c r="A129" s="36"/>
      <c r="B129" s="37"/>
      <c r="C129" s="212" t="s">
        <v>81</v>
      </c>
      <c r="D129" s="212" t="s">
        <v>122</v>
      </c>
      <c r="E129" s="213" t="s">
        <v>123</v>
      </c>
      <c r="F129" s="214" t="s">
        <v>124</v>
      </c>
      <c r="G129" s="215" t="s">
        <v>125</v>
      </c>
      <c r="H129" s="216">
        <v>3</v>
      </c>
      <c r="I129" s="217"/>
      <c r="J129" s="218">
        <f>ROUND(I129*H129,2)</f>
        <v>0</v>
      </c>
      <c r="K129" s="214" t="s">
        <v>126</v>
      </c>
      <c r="L129" s="42"/>
      <c r="M129" s="219" t="s">
        <v>1</v>
      </c>
      <c r="N129" s="220" t="s">
        <v>41</v>
      </c>
      <c r="O129" s="89"/>
      <c r="P129" s="221">
        <f>O129*H129</f>
        <v>0</v>
      </c>
      <c r="Q129" s="221">
        <v>0</v>
      </c>
      <c r="R129" s="221">
        <f>Q129*H129</f>
        <v>0</v>
      </c>
      <c r="S129" s="221">
        <v>0.26000000000000001</v>
      </c>
      <c r="T129" s="222">
        <f>S129*H129</f>
        <v>0.78000000000000003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3" t="s">
        <v>127</v>
      </c>
      <c r="AT129" s="223" t="s">
        <v>122</v>
      </c>
      <c r="AU129" s="223" t="s">
        <v>85</v>
      </c>
      <c r="AY129" s="15" t="s">
        <v>120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5" t="s">
        <v>81</v>
      </c>
      <c r="BK129" s="224">
        <f>ROUND(I129*H129,2)</f>
        <v>0</v>
      </c>
      <c r="BL129" s="15" t="s">
        <v>127</v>
      </c>
      <c r="BM129" s="223" t="s">
        <v>128</v>
      </c>
    </row>
    <row r="130" s="2" customFormat="1">
      <c r="A130" s="36"/>
      <c r="B130" s="37"/>
      <c r="C130" s="38"/>
      <c r="D130" s="225" t="s">
        <v>129</v>
      </c>
      <c r="E130" s="38"/>
      <c r="F130" s="226" t="s">
        <v>130</v>
      </c>
      <c r="G130" s="38"/>
      <c r="H130" s="38"/>
      <c r="I130" s="227"/>
      <c r="J130" s="38"/>
      <c r="K130" s="38"/>
      <c r="L130" s="42"/>
      <c r="M130" s="228"/>
      <c r="N130" s="229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129</v>
      </c>
      <c r="AU130" s="15" t="s">
        <v>85</v>
      </c>
    </row>
    <row r="131" s="2" customFormat="1">
      <c r="A131" s="36"/>
      <c r="B131" s="37"/>
      <c r="C131" s="38"/>
      <c r="D131" s="230" t="s">
        <v>131</v>
      </c>
      <c r="E131" s="38"/>
      <c r="F131" s="231" t="s">
        <v>132</v>
      </c>
      <c r="G131" s="38"/>
      <c r="H131" s="38"/>
      <c r="I131" s="227"/>
      <c r="J131" s="38"/>
      <c r="K131" s="38"/>
      <c r="L131" s="42"/>
      <c r="M131" s="228"/>
      <c r="N131" s="229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131</v>
      </c>
      <c r="AU131" s="15" t="s">
        <v>85</v>
      </c>
    </row>
    <row r="132" s="2" customFormat="1">
      <c r="A132" s="36"/>
      <c r="B132" s="37"/>
      <c r="C132" s="38"/>
      <c r="D132" s="225" t="s">
        <v>133</v>
      </c>
      <c r="E132" s="38"/>
      <c r="F132" s="232" t="s">
        <v>134</v>
      </c>
      <c r="G132" s="38"/>
      <c r="H132" s="38"/>
      <c r="I132" s="227"/>
      <c r="J132" s="38"/>
      <c r="K132" s="38"/>
      <c r="L132" s="42"/>
      <c r="M132" s="228"/>
      <c r="N132" s="229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133</v>
      </c>
      <c r="AU132" s="15" t="s">
        <v>85</v>
      </c>
    </row>
    <row r="133" s="2" customFormat="1" ht="16.5" customHeight="1">
      <c r="A133" s="36"/>
      <c r="B133" s="37"/>
      <c r="C133" s="212" t="s">
        <v>85</v>
      </c>
      <c r="D133" s="212" t="s">
        <v>122</v>
      </c>
      <c r="E133" s="213" t="s">
        <v>135</v>
      </c>
      <c r="F133" s="214" t="s">
        <v>136</v>
      </c>
      <c r="G133" s="215" t="s">
        <v>125</v>
      </c>
      <c r="H133" s="216">
        <v>3</v>
      </c>
      <c r="I133" s="217"/>
      <c r="J133" s="218">
        <f>ROUND(I133*H133,2)</f>
        <v>0</v>
      </c>
      <c r="K133" s="214" t="s">
        <v>126</v>
      </c>
      <c r="L133" s="42"/>
      <c r="M133" s="219" t="s">
        <v>1</v>
      </c>
      <c r="N133" s="220" t="s">
        <v>41</v>
      </c>
      <c r="O133" s="89"/>
      <c r="P133" s="221">
        <f>O133*H133</f>
        <v>0</v>
      </c>
      <c r="Q133" s="221">
        <v>0</v>
      </c>
      <c r="R133" s="221">
        <f>Q133*H133</f>
        <v>0</v>
      </c>
      <c r="S133" s="221">
        <v>0.17000000000000001</v>
      </c>
      <c r="T133" s="222">
        <f>S133*H133</f>
        <v>0.51000000000000001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127</v>
      </c>
      <c r="AT133" s="223" t="s">
        <v>122</v>
      </c>
      <c r="AU133" s="223" t="s">
        <v>85</v>
      </c>
      <c r="AY133" s="15" t="s">
        <v>120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81</v>
      </c>
      <c r="BK133" s="224">
        <f>ROUND(I133*H133,2)</f>
        <v>0</v>
      </c>
      <c r="BL133" s="15" t="s">
        <v>127</v>
      </c>
      <c r="BM133" s="223" t="s">
        <v>137</v>
      </c>
    </row>
    <row r="134" s="2" customFormat="1">
      <c r="A134" s="36"/>
      <c r="B134" s="37"/>
      <c r="C134" s="38"/>
      <c r="D134" s="225" t="s">
        <v>129</v>
      </c>
      <c r="E134" s="38"/>
      <c r="F134" s="226" t="s">
        <v>138</v>
      </c>
      <c r="G134" s="38"/>
      <c r="H134" s="38"/>
      <c r="I134" s="227"/>
      <c r="J134" s="38"/>
      <c r="K134" s="38"/>
      <c r="L134" s="42"/>
      <c r="M134" s="228"/>
      <c r="N134" s="229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129</v>
      </c>
      <c r="AU134" s="15" t="s">
        <v>85</v>
      </c>
    </row>
    <row r="135" s="2" customFormat="1">
      <c r="A135" s="36"/>
      <c r="B135" s="37"/>
      <c r="C135" s="38"/>
      <c r="D135" s="230" t="s">
        <v>131</v>
      </c>
      <c r="E135" s="38"/>
      <c r="F135" s="231" t="s">
        <v>139</v>
      </c>
      <c r="G135" s="38"/>
      <c r="H135" s="38"/>
      <c r="I135" s="227"/>
      <c r="J135" s="38"/>
      <c r="K135" s="38"/>
      <c r="L135" s="42"/>
      <c r="M135" s="228"/>
      <c r="N135" s="229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131</v>
      </c>
      <c r="AU135" s="15" t="s">
        <v>85</v>
      </c>
    </row>
    <row r="136" s="2" customFormat="1">
      <c r="A136" s="36"/>
      <c r="B136" s="37"/>
      <c r="C136" s="38"/>
      <c r="D136" s="225" t="s">
        <v>133</v>
      </c>
      <c r="E136" s="38"/>
      <c r="F136" s="232" t="s">
        <v>134</v>
      </c>
      <c r="G136" s="38"/>
      <c r="H136" s="38"/>
      <c r="I136" s="227"/>
      <c r="J136" s="38"/>
      <c r="K136" s="38"/>
      <c r="L136" s="42"/>
      <c r="M136" s="228"/>
      <c r="N136" s="229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133</v>
      </c>
      <c r="AU136" s="15" t="s">
        <v>85</v>
      </c>
    </row>
    <row r="137" s="2" customFormat="1" ht="16.5" customHeight="1">
      <c r="A137" s="36"/>
      <c r="B137" s="37"/>
      <c r="C137" s="212" t="s">
        <v>140</v>
      </c>
      <c r="D137" s="212" t="s">
        <v>122</v>
      </c>
      <c r="E137" s="213" t="s">
        <v>141</v>
      </c>
      <c r="F137" s="214" t="s">
        <v>142</v>
      </c>
      <c r="G137" s="215" t="s">
        <v>143</v>
      </c>
      <c r="H137" s="216">
        <v>14</v>
      </c>
      <c r="I137" s="217"/>
      <c r="J137" s="218">
        <f>ROUND(I137*H137,2)</f>
        <v>0</v>
      </c>
      <c r="K137" s="214" t="s">
        <v>126</v>
      </c>
      <c r="L137" s="42"/>
      <c r="M137" s="219" t="s">
        <v>1</v>
      </c>
      <c r="N137" s="220" t="s">
        <v>41</v>
      </c>
      <c r="O137" s="89"/>
      <c r="P137" s="221">
        <f>O137*H137</f>
        <v>0</v>
      </c>
      <c r="Q137" s="221">
        <v>0</v>
      </c>
      <c r="R137" s="221">
        <f>Q137*H137</f>
        <v>0</v>
      </c>
      <c r="S137" s="221">
        <v>0.20499999999999999</v>
      </c>
      <c r="T137" s="222">
        <f>S137*H137</f>
        <v>2.8699999999999997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3" t="s">
        <v>127</v>
      </c>
      <c r="AT137" s="223" t="s">
        <v>122</v>
      </c>
      <c r="AU137" s="223" t="s">
        <v>85</v>
      </c>
      <c r="AY137" s="15" t="s">
        <v>120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5" t="s">
        <v>81</v>
      </c>
      <c r="BK137" s="224">
        <f>ROUND(I137*H137,2)</f>
        <v>0</v>
      </c>
      <c r="BL137" s="15" t="s">
        <v>127</v>
      </c>
      <c r="BM137" s="223" t="s">
        <v>144</v>
      </c>
    </row>
    <row r="138" s="2" customFormat="1">
      <c r="A138" s="36"/>
      <c r="B138" s="37"/>
      <c r="C138" s="38"/>
      <c r="D138" s="225" t="s">
        <v>129</v>
      </c>
      <c r="E138" s="38"/>
      <c r="F138" s="226" t="s">
        <v>145</v>
      </c>
      <c r="G138" s="38"/>
      <c r="H138" s="38"/>
      <c r="I138" s="227"/>
      <c r="J138" s="38"/>
      <c r="K138" s="38"/>
      <c r="L138" s="42"/>
      <c r="M138" s="228"/>
      <c r="N138" s="229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129</v>
      </c>
      <c r="AU138" s="15" t="s">
        <v>85</v>
      </c>
    </row>
    <row r="139" s="2" customFormat="1">
      <c r="A139" s="36"/>
      <c r="B139" s="37"/>
      <c r="C139" s="38"/>
      <c r="D139" s="230" t="s">
        <v>131</v>
      </c>
      <c r="E139" s="38"/>
      <c r="F139" s="231" t="s">
        <v>146</v>
      </c>
      <c r="G139" s="38"/>
      <c r="H139" s="38"/>
      <c r="I139" s="227"/>
      <c r="J139" s="38"/>
      <c r="K139" s="38"/>
      <c r="L139" s="42"/>
      <c r="M139" s="228"/>
      <c r="N139" s="229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131</v>
      </c>
      <c r="AU139" s="15" t="s">
        <v>85</v>
      </c>
    </row>
    <row r="140" s="2" customFormat="1">
      <c r="A140" s="36"/>
      <c r="B140" s="37"/>
      <c r="C140" s="38"/>
      <c r="D140" s="225" t="s">
        <v>133</v>
      </c>
      <c r="E140" s="38"/>
      <c r="F140" s="232" t="s">
        <v>147</v>
      </c>
      <c r="G140" s="38"/>
      <c r="H140" s="38"/>
      <c r="I140" s="227"/>
      <c r="J140" s="38"/>
      <c r="K140" s="38"/>
      <c r="L140" s="42"/>
      <c r="M140" s="228"/>
      <c r="N140" s="229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133</v>
      </c>
      <c r="AU140" s="15" t="s">
        <v>85</v>
      </c>
    </row>
    <row r="141" s="2" customFormat="1" ht="16.5" customHeight="1">
      <c r="A141" s="36"/>
      <c r="B141" s="37"/>
      <c r="C141" s="212" t="s">
        <v>127</v>
      </c>
      <c r="D141" s="212" t="s">
        <v>122</v>
      </c>
      <c r="E141" s="213" t="s">
        <v>148</v>
      </c>
      <c r="F141" s="214" t="s">
        <v>149</v>
      </c>
      <c r="G141" s="215" t="s">
        <v>143</v>
      </c>
      <c r="H141" s="216">
        <v>5</v>
      </c>
      <c r="I141" s="217"/>
      <c r="J141" s="218">
        <f>ROUND(I141*H141,2)</f>
        <v>0</v>
      </c>
      <c r="K141" s="214" t="s">
        <v>126</v>
      </c>
      <c r="L141" s="42"/>
      <c r="M141" s="219" t="s">
        <v>1</v>
      </c>
      <c r="N141" s="220" t="s">
        <v>41</v>
      </c>
      <c r="O141" s="89"/>
      <c r="P141" s="221">
        <f>O141*H141</f>
        <v>0</v>
      </c>
      <c r="Q141" s="221">
        <v>0</v>
      </c>
      <c r="R141" s="221">
        <f>Q141*H141</f>
        <v>0</v>
      </c>
      <c r="S141" s="221">
        <v>0.11500000000000001</v>
      </c>
      <c r="T141" s="222">
        <f>S141*H141</f>
        <v>0.57500000000000007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127</v>
      </c>
      <c r="AT141" s="223" t="s">
        <v>122</v>
      </c>
      <c r="AU141" s="223" t="s">
        <v>85</v>
      </c>
      <c r="AY141" s="15" t="s">
        <v>120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81</v>
      </c>
      <c r="BK141" s="224">
        <f>ROUND(I141*H141,2)</f>
        <v>0</v>
      </c>
      <c r="BL141" s="15" t="s">
        <v>127</v>
      </c>
      <c r="BM141" s="223" t="s">
        <v>150</v>
      </c>
    </row>
    <row r="142" s="2" customFormat="1">
      <c r="A142" s="36"/>
      <c r="B142" s="37"/>
      <c r="C142" s="38"/>
      <c r="D142" s="225" t="s">
        <v>129</v>
      </c>
      <c r="E142" s="38"/>
      <c r="F142" s="226" t="s">
        <v>151</v>
      </c>
      <c r="G142" s="38"/>
      <c r="H142" s="38"/>
      <c r="I142" s="227"/>
      <c r="J142" s="38"/>
      <c r="K142" s="38"/>
      <c r="L142" s="42"/>
      <c r="M142" s="228"/>
      <c r="N142" s="229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129</v>
      </c>
      <c r="AU142" s="15" t="s">
        <v>85</v>
      </c>
    </row>
    <row r="143" s="2" customFormat="1">
      <c r="A143" s="36"/>
      <c r="B143" s="37"/>
      <c r="C143" s="38"/>
      <c r="D143" s="230" t="s">
        <v>131</v>
      </c>
      <c r="E143" s="38"/>
      <c r="F143" s="231" t="s">
        <v>152</v>
      </c>
      <c r="G143" s="38"/>
      <c r="H143" s="38"/>
      <c r="I143" s="227"/>
      <c r="J143" s="38"/>
      <c r="K143" s="38"/>
      <c r="L143" s="42"/>
      <c r="M143" s="228"/>
      <c r="N143" s="229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131</v>
      </c>
      <c r="AU143" s="15" t="s">
        <v>85</v>
      </c>
    </row>
    <row r="144" s="2" customFormat="1">
      <c r="A144" s="36"/>
      <c r="B144" s="37"/>
      <c r="C144" s="38"/>
      <c r="D144" s="225" t="s">
        <v>133</v>
      </c>
      <c r="E144" s="38"/>
      <c r="F144" s="232" t="s">
        <v>147</v>
      </c>
      <c r="G144" s="38"/>
      <c r="H144" s="38"/>
      <c r="I144" s="227"/>
      <c r="J144" s="38"/>
      <c r="K144" s="38"/>
      <c r="L144" s="42"/>
      <c r="M144" s="228"/>
      <c r="N144" s="229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133</v>
      </c>
      <c r="AU144" s="15" t="s">
        <v>85</v>
      </c>
    </row>
    <row r="145" s="12" customFormat="1" ht="22.8" customHeight="1">
      <c r="A145" s="12"/>
      <c r="B145" s="196"/>
      <c r="C145" s="197"/>
      <c r="D145" s="198" t="s">
        <v>75</v>
      </c>
      <c r="E145" s="210" t="s">
        <v>153</v>
      </c>
      <c r="F145" s="210" t="s">
        <v>154</v>
      </c>
      <c r="G145" s="197"/>
      <c r="H145" s="197"/>
      <c r="I145" s="200"/>
      <c r="J145" s="211">
        <f>BK145</f>
        <v>0</v>
      </c>
      <c r="K145" s="197"/>
      <c r="L145" s="202"/>
      <c r="M145" s="203"/>
      <c r="N145" s="204"/>
      <c r="O145" s="204"/>
      <c r="P145" s="205">
        <f>SUM(P146:P177)</f>
        <v>0</v>
      </c>
      <c r="Q145" s="204"/>
      <c r="R145" s="205">
        <f>SUM(R146:R177)</f>
        <v>3.4245559999999999</v>
      </c>
      <c r="S145" s="204"/>
      <c r="T145" s="206">
        <f>SUM(T146:T177)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81</v>
      </c>
      <c r="AT145" s="208" t="s">
        <v>75</v>
      </c>
      <c r="AU145" s="208" t="s">
        <v>81</v>
      </c>
      <c r="AY145" s="207" t="s">
        <v>120</v>
      </c>
      <c r="BK145" s="209">
        <f>SUM(BK146:BK177)</f>
        <v>0</v>
      </c>
    </row>
    <row r="146" s="2" customFormat="1" ht="16.5" customHeight="1">
      <c r="A146" s="36"/>
      <c r="B146" s="37"/>
      <c r="C146" s="212" t="s">
        <v>153</v>
      </c>
      <c r="D146" s="212" t="s">
        <v>122</v>
      </c>
      <c r="E146" s="213" t="s">
        <v>155</v>
      </c>
      <c r="F146" s="214" t="s">
        <v>156</v>
      </c>
      <c r="G146" s="215" t="s">
        <v>143</v>
      </c>
      <c r="H146" s="216">
        <v>14</v>
      </c>
      <c r="I146" s="217"/>
      <c r="J146" s="218">
        <f>ROUND(I146*H146,2)</f>
        <v>0</v>
      </c>
      <c r="K146" s="214" t="s">
        <v>1</v>
      </c>
      <c r="L146" s="42"/>
      <c r="M146" s="219" t="s">
        <v>1</v>
      </c>
      <c r="N146" s="220" t="s">
        <v>41</v>
      </c>
      <c r="O146" s="89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127</v>
      </c>
      <c r="AT146" s="223" t="s">
        <v>122</v>
      </c>
      <c r="AU146" s="223" t="s">
        <v>85</v>
      </c>
      <c r="AY146" s="15" t="s">
        <v>120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81</v>
      </c>
      <c r="BK146" s="224">
        <f>ROUND(I146*H146,2)</f>
        <v>0</v>
      </c>
      <c r="BL146" s="15" t="s">
        <v>127</v>
      </c>
      <c r="BM146" s="223" t="s">
        <v>157</v>
      </c>
    </row>
    <row r="147" s="2" customFormat="1">
      <c r="A147" s="36"/>
      <c r="B147" s="37"/>
      <c r="C147" s="38"/>
      <c r="D147" s="225" t="s">
        <v>133</v>
      </c>
      <c r="E147" s="38"/>
      <c r="F147" s="232" t="s">
        <v>158</v>
      </c>
      <c r="G147" s="38"/>
      <c r="H147" s="38"/>
      <c r="I147" s="227"/>
      <c r="J147" s="38"/>
      <c r="K147" s="38"/>
      <c r="L147" s="42"/>
      <c r="M147" s="228"/>
      <c r="N147" s="229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133</v>
      </c>
      <c r="AU147" s="15" t="s">
        <v>85</v>
      </c>
    </row>
    <row r="148" s="2" customFormat="1" ht="16.5" customHeight="1">
      <c r="A148" s="36"/>
      <c r="B148" s="37"/>
      <c r="C148" s="212" t="s">
        <v>159</v>
      </c>
      <c r="D148" s="212" t="s">
        <v>122</v>
      </c>
      <c r="E148" s="213" t="s">
        <v>160</v>
      </c>
      <c r="F148" s="214" t="s">
        <v>161</v>
      </c>
      <c r="G148" s="215" t="s">
        <v>125</v>
      </c>
      <c r="H148" s="216">
        <v>9.1999999999999993</v>
      </c>
      <c r="I148" s="217"/>
      <c r="J148" s="218">
        <f>ROUND(I148*H148,2)</f>
        <v>0</v>
      </c>
      <c r="K148" s="214" t="s">
        <v>126</v>
      </c>
      <c r="L148" s="42"/>
      <c r="M148" s="219" t="s">
        <v>1</v>
      </c>
      <c r="N148" s="220" t="s">
        <v>41</v>
      </c>
      <c r="O148" s="89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127</v>
      </c>
      <c r="AT148" s="223" t="s">
        <v>122</v>
      </c>
      <c r="AU148" s="223" t="s">
        <v>85</v>
      </c>
      <c r="AY148" s="15" t="s">
        <v>120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81</v>
      </c>
      <c r="BK148" s="224">
        <f>ROUND(I148*H148,2)</f>
        <v>0</v>
      </c>
      <c r="BL148" s="15" t="s">
        <v>127</v>
      </c>
      <c r="BM148" s="223" t="s">
        <v>162</v>
      </c>
    </row>
    <row r="149" s="2" customFormat="1">
      <c r="A149" s="36"/>
      <c r="B149" s="37"/>
      <c r="C149" s="38"/>
      <c r="D149" s="225" t="s">
        <v>129</v>
      </c>
      <c r="E149" s="38"/>
      <c r="F149" s="226" t="s">
        <v>163</v>
      </c>
      <c r="G149" s="38"/>
      <c r="H149" s="38"/>
      <c r="I149" s="227"/>
      <c r="J149" s="38"/>
      <c r="K149" s="38"/>
      <c r="L149" s="42"/>
      <c r="M149" s="228"/>
      <c r="N149" s="229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129</v>
      </c>
      <c r="AU149" s="15" t="s">
        <v>85</v>
      </c>
    </row>
    <row r="150" s="2" customFormat="1">
      <c r="A150" s="36"/>
      <c r="B150" s="37"/>
      <c r="C150" s="38"/>
      <c r="D150" s="230" t="s">
        <v>131</v>
      </c>
      <c r="E150" s="38"/>
      <c r="F150" s="231" t="s">
        <v>164</v>
      </c>
      <c r="G150" s="38"/>
      <c r="H150" s="38"/>
      <c r="I150" s="227"/>
      <c r="J150" s="38"/>
      <c r="K150" s="38"/>
      <c r="L150" s="42"/>
      <c r="M150" s="228"/>
      <c r="N150" s="229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131</v>
      </c>
      <c r="AU150" s="15" t="s">
        <v>85</v>
      </c>
    </row>
    <row r="151" s="2" customFormat="1">
      <c r="A151" s="36"/>
      <c r="B151" s="37"/>
      <c r="C151" s="38"/>
      <c r="D151" s="225" t="s">
        <v>133</v>
      </c>
      <c r="E151" s="38"/>
      <c r="F151" s="232" t="s">
        <v>165</v>
      </c>
      <c r="G151" s="38"/>
      <c r="H151" s="38"/>
      <c r="I151" s="227"/>
      <c r="J151" s="38"/>
      <c r="K151" s="38"/>
      <c r="L151" s="42"/>
      <c r="M151" s="228"/>
      <c r="N151" s="229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133</v>
      </c>
      <c r="AU151" s="15" t="s">
        <v>85</v>
      </c>
    </row>
    <row r="152" s="13" customFormat="1">
      <c r="A152" s="13"/>
      <c r="B152" s="233"/>
      <c r="C152" s="234"/>
      <c r="D152" s="225" t="s">
        <v>166</v>
      </c>
      <c r="E152" s="235" t="s">
        <v>1</v>
      </c>
      <c r="F152" s="236" t="s">
        <v>167</v>
      </c>
      <c r="G152" s="234"/>
      <c r="H152" s="237">
        <v>9.1999999999999993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166</v>
      </c>
      <c r="AU152" s="243" t="s">
        <v>85</v>
      </c>
      <c r="AV152" s="13" t="s">
        <v>85</v>
      </c>
      <c r="AW152" s="13" t="s">
        <v>32</v>
      </c>
      <c r="AX152" s="13" t="s">
        <v>81</v>
      </c>
      <c r="AY152" s="243" t="s">
        <v>120</v>
      </c>
    </row>
    <row r="153" s="2" customFormat="1" ht="16.5" customHeight="1">
      <c r="A153" s="36"/>
      <c r="B153" s="37"/>
      <c r="C153" s="212" t="s">
        <v>168</v>
      </c>
      <c r="D153" s="212" t="s">
        <v>122</v>
      </c>
      <c r="E153" s="213" t="s">
        <v>169</v>
      </c>
      <c r="F153" s="214" t="s">
        <v>170</v>
      </c>
      <c r="G153" s="215" t="s">
        <v>125</v>
      </c>
      <c r="H153" s="216">
        <v>72.200000000000003</v>
      </c>
      <c r="I153" s="217"/>
      <c r="J153" s="218">
        <f>ROUND(I153*H153,2)</f>
        <v>0</v>
      </c>
      <c r="K153" s="214" t="s">
        <v>126</v>
      </c>
      <c r="L153" s="42"/>
      <c r="M153" s="219" t="s">
        <v>1</v>
      </c>
      <c r="N153" s="220" t="s">
        <v>41</v>
      </c>
      <c r="O153" s="89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3" t="s">
        <v>127</v>
      </c>
      <c r="AT153" s="223" t="s">
        <v>122</v>
      </c>
      <c r="AU153" s="223" t="s">
        <v>85</v>
      </c>
      <c r="AY153" s="15" t="s">
        <v>120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5" t="s">
        <v>81</v>
      </c>
      <c r="BK153" s="224">
        <f>ROUND(I153*H153,2)</f>
        <v>0</v>
      </c>
      <c r="BL153" s="15" t="s">
        <v>127</v>
      </c>
      <c r="BM153" s="223" t="s">
        <v>171</v>
      </c>
    </row>
    <row r="154" s="2" customFormat="1">
      <c r="A154" s="36"/>
      <c r="B154" s="37"/>
      <c r="C154" s="38"/>
      <c r="D154" s="225" t="s">
        <v>129</v>
      </c>
      <c r="E154" s="38"/>
      <c r="F154" s="226" t="s">
        <v>172</v>
      </c>
      <c r="G154" s="38"/>
      <c r="H154" s="38"/>
      <c r="I154" s="227"/>
      <c r="J154" s="38"/>
      <c r="K154" s="38"/>
      <c r="L154" s="42"/>
      <c r="M154" s="228"/>
      <c r="N154" s="229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129</v>
      </c>
      <c r="AU154" s="15" t="s">
        <v>85</v>
      </c>
    </row>
    <row r="155" s="2" customFormat="1">
      <c r="A155" s="36"/>
      <c r="B155" s="37"/>
      <c r="C155" s="38"/>
      <c r="D155" s="230" t="s">
        <v>131</v>
      </c>
      <c r="E155" s="38"/>
      <c r="F155" s="231" t="s">
        <v>173</v>
      </c>
      <c r="G155" s="38"/>
      <c r="H155" s="38"/>
      <c r="I155" s="227"/>
      <c r="J155" s="38"/>
      <c r="K155" s="38"/>
      <c r="L155" s="42"/>
      <c r="M155" s="228"/>
      <c r="N155" s="229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131</v>
      </c>
      <c r="AU155" s="15" t="s">
        <v>85</v>
      </c>
    </row>
    <row r="156" s="2" customFormat="1">
      <c r="A156" s="36"/>
      <c r="B156" s="37"/>
      <c r="C156" s="38"/>
      <c r="D156" s="225" t="s">
        <v>133</v>
      </c>
      <c r="E156" s="38"/>
      <c r="F156" s="232" t="s">
        <v>174</v>
      </c>
      <c r="G156" s="38"/>
      <c r="H156" s="38"/>
      <c r="I156" s="227"/>
      <c r="J156" s="38"/>
      <c r="K156" s="38"/>
      <c r="L156" s="42"/>
      <c r="M156" s="228"/>
      <c r="N156" s="229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133</v>
      </c>
      <c r="AU156" s="15" t="s">
        <v>85</v>
      </c>
    </row>
    <row r="157" s="2" customFormat="1" ht="16.5" customHeight="1">
      <c r="A157" s="36"/>
      <c r="B157" s="37"/>
      <c r="C157" s="212" t="s">
        <v>175</v>
      </c>
      <c r="D157" s="212" t="s">
        <v>122</v>
      </c>
      <c r="E157" s="213" t="s">
        <v>176</v>
      </c>
      <c r="F157" s="214" t="s">
        <v>177</v>
      </c>
      <c r="G157" s="215" t="s">
        <v>125</v>
      </c>
      <c r="H157" s="216">
        <v>6</v>
      </c>
      <c r="I157" s="217"/>
      <c r="J157" s="218">
        <f>ROUND(I157*H157,2)</f>
        <v>0</v>
      </c>
      <c r="K157" s="214" t="s">
        <v>126</v>
      </c>
      <c r="L157" s="42"/>
      <c r="M157" s="219" t="s">
        <v>1</v>
      </c>
      <c r="N157" s="220" t="s">
        <v>41</v>
      </c>
      <c r="O157" s="89"/>
      <c r="P157" s="221">
        <f>O157*H157</f>
        <v>0</v>
      </c>
      <c r="Q157" s="221">
        <v>0.40799999999999997</v>
      </c>
      <c r="R157" s="221">
        <f>Q157*H157</f>
        <v>2.448</v>
      </c>
      <c r="S157" s="221">
        <v>0</v>
      </c>
      <c r="T157" s="22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3" t="s">
        <v>127</v>
      </c>
      <c r="AT157" s="223" t="s">
        <v>122</v>
      </c>
      <c r="AU157" s="223" t="s">
        <v>85</v>
      </c>
      <c r="AY157" s="15" t="s">
        <v>120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5" t="s">
        <v>81</v>
      </c>
      <c r="BK157" s="224">
        <f>ROUND(I157*H157,2)</f>
        <v>0</v>
      </c>
      <c r="BL157" s="15" t="s">
        <v>127</v>
      </c>
      <c r="BM157" s="223" t="s">
        <v>178</v>
      </c>
    </row>
    <row r="158" s="2" customFormat="1">
      <c r="A158" s="36"/>
      <c r="B158" s="37"/>
      <c r="C158" s="38"/>
      <c r="D158" s="225" t="s">
        <v>129</v>
      </c>
      <c r="E158" s="38"/>
      <c r="F158" s="226" t="s">
        <v>179</v>
      </c>
      <c r="G158" s="38"/>
      <c r="H158" s="38"/>
      <c r="I158" s="227"/>
      <c r="J158" s="38"/>
      <c r="K158" s="38"/>
      <c r="L158" s="42"/>
      <c r="M158" s="228"/>
      <c r="N158" s="229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129</v>
      </c>
      <c r="AU158" s="15" t="s">
        <v>85</v>
      </c>
    </row>
    <row r="159" s="2" customFormat="1">
      <c r="A159" s="36"/>
      <c r="B159" s="37"/>
      <c r="C159" s="38"/>
      <c r="D159" s="230" t="s">
        <v>131</v>
      </c>
      <c r="E159" s="38"/>
      <c r="F159" s="231" t="s">
        <v>180</v>
      </c>
      <c r="G159" s="38"/>
      <c r="H159" s="38"/>
      <c r="I159" s="227"/>
      <c r="J159" s="38"/>
      <c r="K159" s="38"/>
      <c r="L159" s="42"/>
      <c r="M159" s="228"/>
      <c r="N159" s="229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131</v>
      </c>
      <c r="AU159" s="15" t="s">
        <v>85</v>
      </c>
    </row>
    <row r="160" s="2" customFormat="1">
      <c r="A160" s="36"/>
      <c r="B160" s="37"/>
      <c r="C160" s="38"/>
      <c r="D160" s="225" t="s">
        <v>133</v>
      </c>
      <c r="E160" s="38"/>
      <c r="F160" s="232" t="s">
        <v>181</v>
      </c>
      <c r="G160" s="38"/>
      <c r="H160" s="38"/>
      <c r="I160" s="227"/>
      <c r="J160" s="38"/>
      <c r="K160" s="38"/>
      <c r="L160" s="42"/>
      <c r="M160" s="228"/>
      <c r="N160" s="229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133</v>
      </c>
      <c r="AU160" s="15" t="s">
        <v>85</v>
      </c>
    </row>
    <row r="161" s="2" customFormat="1" ht="16.5" customHeight="1">
      <c r="A161" s="36"/>
      <c r="B161" s="37"/>
      <c r="C161" s="212" t="s">
        <v>182</v>
      </c>
      <c r="D161" s="212" t="s">
        <v>122</v>
      </c>
      <c r="E161" s="213" t="s">
        <v>183</v>
      </c>
      <c r="F161" s="214" t="s">
        <v>184</v>
      </c>
      <c r="G161" s="215" t="s">
        <v>125</v>
      </c>
      <c r="H161" s="216">
        <v>3</v>
      </c>
      <c r="I161" s="217"/>
      <c r="J161" s="218">
        <f>ROUND(I161*H161,2)</f>
        <v>0</v>
      </c>
      <c r="K161" s="214" t="s">
        <v>126</v>
      </c>
      <c r="L161" s="42"/>
      <c r="M161" s="219" t="s">
        <v>1</v>
      </c>
      <c r="N161" s="220" t="s">
        <v>41</v>
      </c>
      <c r="O161" s="89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3" t="s">
        <v>127</v>
      </c>
      <c r="AT161" s="223" t="s">
        <v>122</v>
      </c>
      <c r="AU161" s="223" t="s">
        <v>85</v>
      </c>
      <c r="AY161" s="15" t="s">
        <v>120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5" t="s">
        <v>81</v>
      </c>
      <c r="BK161" s="224">
        <f>ROUND(I161*H161,2)</f>
        <v>0</v>
      </c>
      <c r="BL161" s="15" t="s">
        <v>127</v>
      </c>
      <c r="BM161" s="223" t="s">
        <v>185</v>
      </c>
    </row>
    <row r="162" s="2" customFormat="1">
      <c r="A162" s="36"/>
      <c r="B162" s="37"/>
      <c r="C162" s="38"/>
      <c r="D162" s="225" t="s">
        <v>129</v>
      </c>
      <c r="E162" s="38"/>
      <c r="F162" s="226" t="s">
        <v>186</v>
      </c>
      <c r="G162" s="38"/>
      <c r="H162" s="38"/>
      <c r="I162" s="227"/>
      <c r="J162" s="38"/>
      <c r="K162" s="38"/>
      <c r="L162" s="42"/>
      <c r="M162" s="228"/>
      <c r="N162" s="229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129</v>
      </c>
      <c r="AU162" s="15" t="s">
        <v>85</v>
      </c>
    </row>
    <row r="163" s="2" customFormat="1">
      <c r="A163" s="36"/>
      <c r="B163" s="37"/>
      <c r="C163" s="38"/>
      <c r="D163" s="230" t="s">
        <v>131</v>
      </c>
      <c r="E163" s="38"/>
      <c r="F163" s="231" t="s">
        <v>187</v>
      </c>
      <c r="G163" s="38"/>
      <c r="H163" s="38"/>
      <c r="I163" s="227"/>
      <c r="J163" s="38"/>
      <c r="K163" s="38"/>
      <c r="L163" s="42"/>
      <c r="M163" s="228"/>
      <c r="N163" s="229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131</v>
      </c>
      <c r="AU163" s="15" t="s">
        <v>85</v>
      </c>
    </row>
    <row r="164" s="2" customFormat="1">
      <c r="A164" s="36"/>
      <c r="B164" s="37"/>
      <c r="C164" s="38"/>
      <c r="D164" s="225" t="s">
        <v>133</v>
      </c>
      <c r="E164" s="38"/>
      <c r="F164" s="232" t="s">
        <v>174</v>
      </c>
      <c r="G164" s="38"/>
      <c r="H164" s="38"/>
      <c r="I164" s="227"/>
      <c r="J164" s="38"/>
      <c r="K164" s="38"/>
      <c r="L164" s="42"/>
      <c r="M164" s="228"/>
      <c r="N164" s="229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133</v>
      </c>
      <c r="AU164" s="15" t="s">
        <v>85</v>
      </c>
    </row>
    <row r="165" s="2" customFormat="1" ht="21.75" customHeight="1">
      <c r="A165" s="36"/>
      <c r="B165" s="37"/>
      <c r="C165" s="212" t="s">
        <v>188</v>
      </c>
      <c r="D165" s="212" t="s">
        <v>122</v>
      </c>
      <c r="E165" s="213" t="s">
        <v>189</v>
      </c>
      <c r="F165" s="214" t="s">
        <v>190</v>
      </c>
      <c r="G165" s="215" t="s">
        <v>125</v>
      </c>
      <c r="H165" s="216">
        <v>2.7999999999999998</v>
      </c>
      <c r="I165" s="217"/>
      <c r="J165" s="218">
        <f>ROUND(I165*H165,2)</f>
        <v>0</v>
      </c>
      <c r="K165" s="214" t="s">
        <v>126</v>
      </c>
      <c r="L165" s="42"/>
      <c r="M165" s="219" t="s">
        <v>1</v>
      </c>
      <c r="N165" s="220" t="s">
        <v>41</v>
      </c>
      <c r="O165" s="89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3" t="s">
        <v>127</v>
      </c>
      <c r="AT165" s="223" t="s">
        <v>122</v>
      </c>
      <c r="AU165" s="223" t="s">
        <v>85</v>
      </c>
      <c r="AY165" s="15" t="s">
        <v>120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5" t="s">
        <v>81</v>
      </c>
      <c r="BK165" s="224">
        <f>ROUND(I165*H165,2)</f>
        <v>0</v>
      </c>
      <c r="BL165" s="15" t="s">
        <v>127</v>
      </c>
      <c r="BM165" s="223" t="s">
        <v>191</v>
      </c>
    </row>
    <row r="166" s="2" customFormat="1">
      <c r="A166" s="36"/>
      <c r="B166" s="37"/>
      <c r="C166" s="38"/>
      <c r="D166" s="225" t="s">
        <v>129</v>
      </c>
      <c r="E166" s="38"/>
      <c r="F166" s="226" t="s">
        <v>192</v>
      </c>
      <c r="G166" s="38"/>
      <c r="H166" s="38"/>
      <c r="I166" s="227"/>
      <c r="J166" s="38"/>
      <c r="K166" s="38"/>
      <c r="L166" s="42"/>
      <c r="M166" s="228"/>
      <c r="N166" s="229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129</v>
      </c>
      <c r="AU166" s="15" t="s">
        <v>85</v>
      </c>
    </row>
    <row r="167" s="2" customFormat="1">
      <c r="A167" s="36"/>
      <c r="B167" s="37"/>
      <c r="C167" s="38"/>
      <c r="D167" s="230" t="s">
        <v>131</v>
      </c>
      <c r="E167" s="38"/>
      <c r="F167" s="231" t="s">
        <v>193</v>
      </c>
      <c r="G167" s="38"/>
      <c r="H167" s="38"/>
      <c r="I167" s="227"/>
      <c r="J167" s="38"/>
      <c r="K167" s="38"/>
      <c r="L167" s="42"/>
      <c r="M167" s="228"/>
      <c r="N167" s="229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131</v>
      </c>
      <c r="AU167" s="15" t="s">
        <v>85</v>
      </c>
    </row>
    <row r="168" s="2" customFormat="1">
      <c r="A168" s="36"/>
      <c r="B168" s="37"/>
      <c r="C168" s="38"/>
      <c r="D168" s="225" t="s">
        <v>133</v>
      </c>
      <c r="E168" s="38"/>
      <c r="F168" s="232" t="s">
        <v>134</v>
      </c>
      <c r="G168" s="38"/>
      <c r="H168" s="38"/>
      <c r="I168" s="227"/>
      <c r="J168" s="38"/>
      <c r="K168" s="38"/>
      <c r="L168" s="42"/>
      <c r="M168" s="228"/>
      <c r="N168" s="229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133</v>
      </c>
      <c r="AU168" s="15" t="s">
        <v>85</v>
      </c>
    </row>
    <row r="169" s="2" customFormat="1" ht="16.5" customHeight="1">
      <c r="A169" s="36"/>
      <c r="B169" s="37"/>
      <c r="C169" s="212" t="s">
        <v>194</v>
      </c>
      <c r="D169" s="212" t="s">
        <v>122</v>
      </c>
      <c r="E169" s="213" t="s">
        <v>195</v>
      </c>
      <c r="F169" s="214" t="s">
        <v>196</v>
      </c>
      <c r="G169" s="215" t="s">
        <v>125</v>
      </c>
      <c r="H169" s="216">
        <v>6.2000000000000002</v>
      </c>
      <c r="I169" s="217"/>
      <c r="J169" s="218">
        <f>ROUND(I169*H169,2)</f>
        <v>0</v>
      </c>
      <c r="K169" s="214" t="s">
        <v>126</v>
      </c>
      <c r="L169" s="42"/>
      <c r="M169" s="219" t="s">
        <v>1</v>
      </c>
      <c r="N169" s="220" t="s">
        <v>41</v>
      </c>
      <c r="O169" s="89"/>
      <c r="P169" s="221">
        <f>O169*H169</f>
        <v>0</v>
      </c>
      <c r="Q169" s="221">
        <v>0.089219999999999994</v>
      </c>
      <c r="R169" s="221">
        <f>Q169*H169</f>
        <v>0.55316399999999999</v>
      </c>
      <c r="S169" s="221">
        <v>0</v>
      </c>
      <c r="T169" s="22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3" t="s">
        <v>127</v>
      </c>
      <c r="AT169" s="223" t="s">
        <v>122</v>
      </c>
      <c r="AU169" s="223" t="s">
        <v>85</v>
      </c>
      <c r="AY169" s="15" t="s">
        <v>120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5" t="s">
        <v>81</v>
      </c>
      <c r="BK169" s="224">
        <f>ROUND(I169*H169,2)</f>
        <v>0</v>
      </c>
      <c r="BL169" s="15" t="s">
        <v>127</v>
      </c>
      <c r="BM169" s="223" t="s">
        <v>197</v>
      </c>
    </row>
    <row r="170" s="2" customFormat="1">
      <c r="A170" s="36"/>
      <c r="B170" s="37"/>
      <c r="C170" s="38"/>
      <c r="D170" s="225" t="s">
        <v>129</v>
      </c>
      <c r="E170" s="38"/>
      <c r="F170" s="226" t="s">
        <v>198</v>
      </c>
      <c r="G170" s="38"/>
      <c r="H170" s="38"/>
      <c r="I170" s="227"/>
      <c r="J170" s="38"/>
      <c r="K170" s="38"/>
      <c r="L170" s="42"/>
      <c r="M170" s="228"/>
      <c r="N170" s="229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129</v>
      </c>
      <c r="AU170" s="15" t="s">
        <v>85</v>
      </c>
    </row>
    <row r="171" s="2" customFormat="1">
      <c r="A171" s="36"/>
      <c r="B171" s="37"/>
      <c r="C171" s="38"/>
      <c r="D171" s="230" t="s">
        <v>131</v>
      </c>
      <c r="E171" s="38"/>
      <c r="F171" s="231" t="s">
        <v>199</v>
      </c>
      <c r="G171" s="38"/>
      <c r="H171" s="38"/>
      <c r="I171" s="227"/>
      <c r="J171" s="38"/>
      <c r="K171" s="38"/>
      <c r="L171" s="42"/>
      <c r="M171" s="228"/>
      <c r="N171" s="229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131</v>
      </c>
      <c r="AU171" s="15" t="s">
        <v>85</v>
      </c>
    </row>
    <row r="172" s="2" customFormat="1">
      <c r="A172" s="36"/>
      <c r="B172" s="37"/>
      <c r="C172" s="38"/>
      <c r="D172" s="225" t="s">
        <v>133</v>
      </c>
      <c r="E172" s="38"/>
      <c r="F172" s="232" t="s">
        <v>200</v>
      </c>
      <c r="G172" s="38"/>
      <c r="H172" s="38"/>
      <c r="I172" s="227"/>
      <c r="J172" s="38"/>
      <c r="K172" s="38"/>
      <c r="L172" s="42"/>
      <c r="M172" s="228"/>
      <c r="N172" s="229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133</v>
      </c>
      <c r="AU172" s="15" t="s">
        <v>85</v>
      </c>
    </row>
    <row r="173" s="13" customFormat="1">
      <c r="A173" s="13"/>
      <c r="B173" s="233"/>
      <c r="C173" s="234"/>
      <c r="D173" s="225" t="s">
        <v>166</v>
      </c>
      <c r="E173" s="235" t="s">
        <v>1</v>
      </c>
      <c r="F173" s="236" t="s">
        <v>201</v>
      </c>
      <c r="G173" s="234"/>
      <c r="H173" s="237">
        <v>6.2000000000000002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166</v>
      </c>
      <c r="AU173" s="243" t="s">
        <v>85</v>
      </c>
      <c r="AV173" s="13" t="s">
        <v>85</v>
      </c>
      <c r="AW173" s="13" t="s">
        <v>32</v>
      </c>
      <c r="AX173" s="13" t="s">
        <v>81</v>
      </c>
      <c r="AY173" s="243" t="s">
        <v>120</v>
      </c>
    </row>
    <row r="174" s="2" customFormat="1" ht="16.5" customHeight="1">
      <c r="A174" s="36"/>
      <c r="B174" s="37"/>
      <c r="C174" s="244" t="s">
        <v>202</v>
      </c>
      <c r="D174" s="244" t="s">
        <v>203</v>
      </c>
      <c r="E174" s="245" t="s">
        <v>204</v>
      </c>
      <c r="F174" s="246" t="s">
        <v>205</v>
      </c>
      <c r="G174" s="247" t="s">
        <v>125</v>
      </c>
      <c r="H174" s="248">
        <v>3.2320000000000002</v>
      </c>
      <c r="I174" s="249"/>
      <c r="J174" s="250">
        <f>ROUND(I174*H174,2)</f>
        <v>0</v>
      </c>
      <c r="K174" s="246" t="s">
        <v>126</v>
      </c>
      <c r="L174" s="251"/>
      <c r="M174" s="252" t="s">
        <v>1</v>
      </c>
      <c r="N174" s="253" t="s">
        <v>41</v>
      </c>
      <c r="O174" s="89"/>
      <c r="P174" s="221">
        <f>O174*H174</f>
        <v>0</v>
      </c>
      <c r="Q174" s="221">
        <v>0.13100000000000001</v>
      </c>
      <c r="R174" s="221">
        <f>Q174*H174</f>
        <v>0.42339200000000005</v>
      </c>
      <c r="S174" s="221">
        <v>0</v>
      </c>
      <c r="T174" s="22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3" t="s">
        <v>175</v>
      </c>
      <c r="AT174" s="223" t="s">
        <v>203</v>
      </c>
      <c r="AU174" s="223" t="s">
        <v>85</v>
      </c>
      <c r="AY174" s="15" t="s">
        <v>120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5" t="s">
        <v>81</v>
      </c>
      <c r="BK174" s="224">
        <f>ROUND(I174*H174,2)</f>
        <v>0</v>
      </c>
      <c r="BL174" s="15" t="s">
        <v>127</v>
      </c>
      <c r="BM174" s="223" t="s">
        <v>206</v>
      </c>
    </row>
    <row r="175" s="2" customFormat="1">
      <c r="A175" s="36"/>
      <c r="B175" s="37"/>
      <c r="C175" s="38"/>
      <c r="D175" s="225" t="s">
        <v>129</v>
      </c>
      <c r="E175" s="38"/>
      <c r="F175" s="226" t="s">
        <v>205</v>
      </c>
      <c r="G175" s="38"/>
      <c r="H175" s="38"/>
      <c r="I175" s="227"/>
      <c r="J175" s="38"/>
      <c r="K175" s="38"/>
      <c r="L175" s="42"/>
      <c r="M175" s="228"/>
      <c r="N175" s="229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129</v>
      </c>
      <c r="AU175" s="15" t="s">
        <v>85</v>
      </c>
    </row>
    <row r="176" s="2" customFormat="1">
      <c r="A176" s="36"/>
      <c r="B176" s="37"/>
      <c r="C176" s="38"/>
      <c r="D176" s="225" t="s">
        <v>133</v>
      </c>
      <c r="E176" s="38"/>
      <c r="F176" s="232" t="s">
        <v>207</v>
      </c>
      <c r="G176" s="38"/>
      <c r="H176" s="38"/>
      <c r="I176" s="227"/>
      <c r="J176" s="38"/>
      <c r="K176" s="38"/>
      <c r="L176" s="42"/>
      <c r="M176" s="228"/>
      <c r="N176" s="229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133</v>
      </c>
      <c r="AU176" s="15" t="s">
        <v>85</v>
      </c>
    </row>
    <row r="177" s="13" customFormat="1">
      <c r="A177" s="13"/>
      <c r="B177" s="233"/>
      <c r="C177" s="234"/>
      <c r="D177" s="225" t="s">
        <v>166</v>
      </c>
      <c r="E177" s="234"/>
      <c r="F177" s="236" t="s">
        <v>208</v>
      </c>
      <c r="G177" s="234"/>
      <c r="H177" s="237">
        <v>3.2320000000000002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166</v>
      </c>
      <c r="AU177" s="243" t="s">
        <v>85</v>
      </c>
      <c r="AV177" s="13" t="s">
        <v>85</v>
      </c>
      <c r="AW177" s="13" t="s">
        <v>4</v>
      </c>
      <c r="AX177" s="13" t="s">
        <v>81</v>
      </c>
      <c r="AY177" s="243" t="s">
        <v>120</v>
      </c>
    </row>
    <row r="178" s="12" customFormat="1" ht="22.8" customHeight="1">
      <c r="A178" s="12"/>
      <c r="B178" s="196"/>
      <c r="C178" s="197"/>
      <c r="D178" s="198" t="s">
        <v>75</v>
      </c>
      <c r="E178" s="210" t="s">
        <v>182</v>
      </c>
      <c r="F178" s="210" t="s">
        <v>209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SUM(P179:P293)</f>
        <v>0</v>
      </c>
      <c r="Q178" s="204"/>
      <c r="R178" s="205">
        <f>SUM(R179:R293)</f>
        <v>16.038629700000001</v>
      </c>
      <c r="S178" s="204"/>
      <c r="T178" s="206">
        <f>SUM(T179:T293)</f>
        <v>0.0080000000000000002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81</v>
      </c>
      <c r="AT178" s="208" t="s">
        <v>75</v>
      </c>
      <c r="AU178" s="208" t="s">
        <v>81</v>
      </c>
      <c r="AY178" s="207" t="s">
        <v>120</v>
      </c>
      <c r="BK178" s="209">
        <f>SUM(BK179:BK293)</f>
        <v>0</v>
      </c>
    </row>
    <row r="179" s="2" customFormat="1" ht="16.5" customHeight="1">
      <c r="A179" s="36"/>
      <c r="B179" s="37"/>
      <c r="C179" s="212" t="s">
        <v>210</v>
      </c>
      <c r="D179" s="212" t="s">
        <v>122</v>
      </c>
      <c r="E179" s="213" t="s">
        <v>211</v>
      </c>
      <c r="F179" s="214" t="s">
        <v>212</v>
      </c>
      <c r="G179" s="215" t="s">
        <v>143</v>
      </c>
      <c r="H179" s="216">
        <v>20</v>
      </c>
      <c r="I179" s="217"/>
      <c r="J179" s="218">
        <f>ROUND(I179*H179,2)</f>
        <v>0</v>
      </c>
      <c r="K179" s="214" t="s">
        <v>126</v>
      </c>
      <c r="L179" s="42"/>
      <c r="M179" s="219" t="s">
        <v>1</v>
      </c>
      <c r="N179" s="220" t="s">
        <v>41</v>
      </c>
      <c r="O179" s="89"/>
      <c r="P179" s="221">
        <f>O179*H179</f>
        <v>0</v>
      </c>
      <c r="Q179" s="221">
        <v>0.26336999999999999</v>
      </c>
      <c r="R179" s="221">
        <f>Q179*H179</f>
        <v>5.2674000000000003</v>
      </c>
      <c r="S179" s="221">
        <v>0</v>
      </c>
      <c r="T179" s="22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3" t="s">
        <v>127</v>
      </c>
      <c r="AT179" s="223" t="s">
        <v>122</v>
      </c>
      <c r="AU179" s="223" t="s">
        <v>85</v>
      </c>
      <c r="AY179" s="15" t="s">
        <v>120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5" t="s">
        <v>81</v>
      </c>
      <c r="BK179" s="224">
        <f>ROUND(I179*H179,2)</f>
        <v>0</v>
      </c>
      <c r="BL179" s="15" t="s">
        <v>127</v>
      </c>
      <c r="BM179" s="223" t="s">
        <v>213</v>
      </c>
    </row>
    <row r="180" s="2" customFormat="1">
      <c r="A180" s="36"/>
      <c r="B180" s="37"/>
      <c r="C180" s="38"/>
      <c r="D180" s="225" t="s">
        <v>129</v>
      </c>
      <c r="E180" s="38"/>
      <c r="F180" s="226" t="s">
        <v>214</v>
      </c>
      <c r="G180" s="38"/>
      <c r="H180" s="38"/>
      <c r="I180" s="227"/>
      <c r="J180" s="38"/>
      <c r="K180" s="38"/>
      <c r="L180" s="42"/>
      <c r="M180" s="228"/>
      <c r="N180" s="229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129</v>
      </c>
      <c r="AU180" s="15" t="s">
        <v>85</v>
      </c>
    </row>
    <row r="181" s="2" customFormat="1">
      <c r="A181" s="36"/>
      <c r="B181" s="37"/>
      <c r="C181" s="38"/>
      <c r="D181" s="230" t="s">
        <v>131</v>
      </c>
      <c r="E181" s="38"/>
      <c r="F181" s="231" t="s">
        <v>215</v>
      </c>
      <c r="G181" s="38"/>
      <c r="H181" s="38"/>
      <c r="I181" s="227"/>
      <c r="J181" s="38"/>
      <c r="K181" s="38"/>
      <c r="L181" s="42"/>
      <c r="M181" s="228"/>
      <c r="N181" s="229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131</v>
      </c>
      <c r="AU181" s="15" t="s">
        <v>85</v>
      </c>
    </row>
    <row r="182" s="2" customFormat="1">
      <c r="A182" s="36"/>
      <c r="B182" s="37"/>
      <c r="C182" s="38"/>
      <c r="D182" s="225" t="s">
        <v>133</v>
      </c>
      <c r="E182" s="38"/>
      <c r="F182" s="232" t="s">
        <v>147</v>
      </c>
      <c r="G182" s="38"/>
      <c r="H182" s="38"/>
      <c r="I182" s="227"/>
      <c r="J182" s="38"/>
      <c r="K182" s="38"/>
      <c r="L182" s="42"/>
      <c r="M182" s="228"/>
      <c r="N182" s="229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133</v>
      </c>
      <c r="AU182" s="15" t="s">
        <v>85</v>
      </c>
    </row>
    <row r="183" s="2" customFormat="1" ht="16.5" customHeight="1">
      <c r="A183" s="36"/>
      <c r="B183" s="37"/>
      <c r="C183" s="212" t="s">
        <v>216</v>
      </c>
      <c r="D183" s="212" t="s">
        <v>122</v>
      </c>
      <c r="E183" s="213" t="s">
        <v>217</v>
      </c>
      <c r="F183" s="214" t="s">
        <v>218</v>
      </c>
      <c r="G183" s="215" t="s">
        <v>143</v>
      </c>
      <c r="H183" s="216">
        <v>10</v>
      </c>
      <c r="I183" s="217"/>
      <c r="J183" s="218">
        <f>ROUND(I183*H183,2)</f>
        <v>0</v>
      </c>
      <c r="K183" s="214" t="s">
        <v>126</v>
      </c>
      <c r="L183" s="42"/>
      <c r="M183" s="219" t="s">
        <v>1</v>
      </c>
      <c r="N183" s="220" t="s">
        <v>41</v>
      </c>
      <c r="O183" s="89"/>
      <c r="P183" s="221">
        <f>O183*H183</f>
        <v>0</v>
      </c>
      <c r="Q183" s="221">
        <v>0.22237000000000001</v>
      </c>
      <c r="R183" s="221">
        <f>Q183*H183</f>
        <v>2.2237</v>
      </c>
      <c r="S183" s="221">
        <v>0</v>
      </c>
      <c r="T183" s="22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3" t="s">
        <v>127</v>
      </c>
      <c r="AT183" s="223" t="s">
        <v>122</v>
      </c>
      <c r="AU183" s="223" t="s">
        <v>85</v>
      </c>
      <c r="AY183" s="15" t="s">
        <v>120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5" t="s">
        <v>81</v>
      </c>
      <c r="BK183" s="224">
        <f>ROUND(I183*H183,2)</f>
        <v>0</v>
      </c>
      <c r="BL183" s="15" t="s">
        <v>127</v>
      </c>
      <c r="BM183" s="223" t="s">
        <v>219</v>
      </c>
    </row>
    <row r="184" s="2" customFormat="1">
      <c r="A184" s="36"/>
      <c r="B184" s="37"/>
      <c r="C184" s="38"/>
      <c r="D184" s="225" t="s">
        <v>129</v>
      </c>
      <c r="E184" s="38"/>
      <c r="F184" s="226" t="s">
        <v>220</v>
      </c>
      <c r="G184" s="38"/>
      <c r="H184" s="38"/>
      <c r="I184" s="227"/>
      <c r="J184" s="38"/>
      <c r="K184" s="38"/>
      <c r="L184" s="42"/>
      <c r="M184" s="228"/>
      <c r="N184" s="229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129</v>
      </c>
      <c r="AU184" s="15" t="s">
        <v>85</v>
      </c>
    </row>
    <row r="185" s="2" customFormat="1">
      <c r="A185" s="36"/>
      <c r="B185" s="37"/>
      <c r="C185" s="38"/>
      <c r="D185" s="230" t="s">
        <v>131</v>
      </c>
      <c r="E185" s="38"/>
      <c r="F185" s="231" t="s">
        <v>221</v>
      </c>
      <c r="G185" s="38"/>
      <c r="H185" s="38"/>
      <c r="I185" s="227"/>
      <c r="J185" s="38"/>
      <c r="K185" s="38"/>
      <c r="L185" s="42"/>
      <c r="M185" s="228"/>
      <c r="N185" s="229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131</v>
      </c>
      <c r="AU185" s="15" t="s">
        <v>85</v>
      </c>
    </row>
    <row r="186" s="2" customFormat="1">
      <c r="A186" s="36"/>
      <c r="B186" s="37"/>
      <c r="C186" s="38"/>
      <c r="D186" s="225" t="s">
        <v>133</v>
      </c>
      <c r="E186" s="38"/>
      <c r="F186" s="232" t="s">
        <v>147</v>
      </c>
      <c r="G186" s="38"/>
      <c r="H186" s="38"/>
      <c r="I186" s="227"/>
      <c r="J186" s="38"/>
      <c r="K186" s="38"/>
      <c r="L186" s="42"/>
      <c r="M186" s="228"/>
      <c r="N186" s="229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133</v>
      </c>
      <c r="AU186" s="15" t="s">
        <v>85</v>
      </c>
    </row>
    <row r="187" s="2" customFormat="1" ht="16.5" customHeight="1">
      <c r="A187" s="36"/>
      <c r="B187" s="37"/>
      <c r="C187" s="212" t="s">
        <v>8</v>
      </c>
      <c r="D187" s="212" t="s">
        <v>122</v>
      </c>
      <c r="E187" s="213" t="s">
        <v>222</v>
      </c>
      <c r="F187" s="214" t="s">
        <v>223</v>
      </c>
      <c r="G187" s="215" t="s">
        <v>224</v>
      </c>
      <c r="H187" s="216">
        <v>11</v>
      </c>
      <c r="I187" s="217"/>
      <c r="J187" s="218">
        <f>ROUND(I187*H187,2)</f>
        <v>0</v>
      </c>
      <c r="K187" s="214" t="s">
        <v>126</v>
      </c>
      <c r="L187" s="42"/>
      <c r="M187" s="219" t="s">
        <v>1</v>
      </c>
      <c r="N187" s="220" t="s">
        <v>41</v>
      </c>
      <c r="O187" s="89"/>
      <c r="P187" s="221">
        <f>O187*H187</f>
        <v>0</v>
      </c>
      <c r="Q187" s="221">
        <v>0.00069999999999999999</v>
      </c>
      <c r="R187" s="221">
        <f>Q187*H187</f>
        <v>0.0077000000000000002</v>
      </c>
      <c r="S187" s="221">
        <v>0</v>
      </c>
      <c r="T187" s="22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3" t="s">
        <v>127</v>
      </c>
      <c r="AT187" s="223" t="s">
        <v>122</v>
      </c>
      <c r="AU187" s="223" t="s">
        <v>85</v>
      </c>
      <c r="AY187" s="15" t="s">
        <v>120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5" t="s">
        <v>81</v>
      </c>
      <c r="BK187" s="224">
        <f>ROUND(I187*H187,2)</f>
        <v>0</v>
      </c>
      <c r="BL187" s="15" t="s">
        <v>127</v>
      </c>
      <c r="BM187" s="223" t="s">
        <v>225</v>
      </c>
    </row>
    <row r="188" s="2" customFormat="1">
      <c r="A188" s="36"/>
      <c r="B188" s="37"/>
      <c r="C188" s="38"/>
      <c r="D188" s="225" t="s">
        <v>129</v>
      </c>
      <c r="E188" s="38"/>
      <c r="F188" s="226" t="s">
        <v>226</v>
      </c>
      <c r="G188" s="38"/>
      <c r="H188" s="38"/>
      <c r="I188" s="227"/>
      <c r="J188" s="38"/>
      <c r="K188" s="38"/>
      <c r="L188" s="42"/>
      <c r="M188" s="228"/>
      <c r="N188" s="229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129</v>
      </c>
      <c r="AU188" s="15" t="s">
        <v>85</v>
      </c>
    </row>
    <row r="189" s="2" customFormat="1">
      <c r="A189" s="36"/>
      <c r="B189" s="37"/>
      <c r="C189" s="38"/>
      <c r="D189" s="230" t="s">
        <v>131</v>
      </c>
      <c r="E189" s="38"/>
      <c r="F189" s="231" t="s">
        <v>227</v>
      </c>
      <c r="G189" s="38"/>
      <c r="H189" s="38"/>
      <c r="I189" s="227"/>
      <c r="J189" s="38"/>
      <c r="K189" s="38"/>
      <c r="L189" s="42"/>
      <c r="M189" s="228"/>
      <c r="N189" s="229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131</v>
      </c>
      <c r="AU189" s="15" t="s">
        <v>85</v>
      </c>
    </row>
    <row r="190" s="2" customFormat="1">
      <c r="A190" s="36"/>
      <c r="B190" s="37"/>
      <c r="C190" s="38"/>
      <c r="D190" s="225" t="s">
        <v>133</v>
      </c>
      <c r="E190" s="38"/>
      <c r="F190" s="232" t="s">
        <v>228</v>
      </c>
      <c r="G190" s="38"/>
      <c r="H190" s="38"/>
      <c r="I190" s="227"/>
      <c r="J190" s="38"/>
      <c r="K190" s="38"/>
      <c r="L190" s="42"/>
      <c r="M190" s="228"/>
      <c r="N190" s="229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133</v>
      </c>
      <c r="AU190" s="15" t="s">
        <v>85</v>
      </c>
    </row>
    <row r="191" s="2" customFormat="1" ht="16.5" customHeight="1">
      <c r="A191" s="36"/>
      <c r="B191" s="37"/>
      <c r="C191" s="244" t="s">
        <v>229</v>
      </c>
      <c r="D191" s="244" t="s">
        <v>203</v>
      </c>
      <c r="E191" s="245" t="s">
        <v>230</v>
      </c>
      <c r="F191" s="246" t="s">
        <v>231</v>
      </c>
      <c r="G191" s="247" t="s">
        <v>224</v>
      </c>
      <c r="H191" s="248">
        <v>1</v>
      </c>
      <c r="I191" s="249"/>
      <c r="J191" s="250">
        <f>ROUND(I191*H191,2)</f>
        <v>0</v>
      </c>
      <c r="K191" s="246" t="s">
        <v>126</v>
      </c>
      <c r="L191" s="251"/>
      <c r="M191" s="252" t="s">
        <v>1</v>
      </c>
      <c r="N191" s="253" t="s">
        <v>41</v>
      </c>
      <c r="O191" s="89"/>
      <c r="P191" s="221">
        <f>O191*H191</f>
        <v>0</v>
      </c>
      <c r="Q191" s="221">
        <v>0.0025000000000000001</v>
      </c>
      <c r="R191" s="221">
        <f>Q191*H191</f>
        <v>0.0025000000000000001</v>
      </c>
      <c r="S191" s="221">
        <v>0</v>
      </c>
      <c r="T191" s="22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3" t="s">
        <v>175</v>
      </c>
      <c r="AT191" s="223" t="s">
        <v>203</v>
      </c>
      <c r="AU191" s="223" t="s">
        <v>85</v>
      </c>
      <c r="AY191" s="15" t="s">
        <v>120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5" t="s">
        <v>81</v>
      </c>
      <c r="BK191" s="224">
        <f>ROUND(I191*H191,2)</f>
        <v>0</v>
      </c>
      <c r="BL191" s="15" t="s">
        <v>127</v>
      </c>
      <c r="BM191" s="223" t="s">
        <v>232</v>
      </c>
    </row>
    <row r="192" s="2" customFormat="1">
      <c r="A192" s="36"/>
      <c r="B192" s="37"/>
      <c r="C192" s="38"/>
      <c r="D192" s="225" t="s">
        <v>129</v>
      </c>
      <c r="E192" s="38"/>
      <c r="F192" s="226" t="s">
        <v>231</v>
      </c>
      <c r="G192" s="38"/>
      <c r="H192" s="38"/>
      <c r="I192" s="227"/>
      <c r="J192" s="38"/>
      <c r="K192" s="38"/>
      <c r="L192" s="42"/>
      <c r="M192" s="228"/>
      <c r="N192" s="229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129</v>
      </c>
      <c r="AU192" s="15" t="s">
        <v>85</v>
      </c>
    </row>
    <row r="193" s="2" customFormat="1">
      <c r="A193" s="36"/>
      <c r="B193" s="37"/>
      <c r="C193" s="38"/>
      <c r="D193" s="225" t="s">
        <v>133</v>
      </c>
      <c r="E193" s="38"/>
      <c r="F193" s="232" t="s">
        <v>233</v>
      </c>
      <c r="G193" s="38"/>
      <c r="H193" s="38"/>
      <c r="I193" s="227"/>
      <c r="J193" s="38"/>
      <c r="K193" s="38"/>
      <c r="L193" s="42"/>
      <c r="M193" s="228"/>
      <c r="N193" s="229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133</v>
      </c>
      <c r="AU193" s="15" t="s">
        <v>85</v>
      </c>
    </row>
    <row r="194" s="2" customFormat="1" ht="16.5" customHeight="1">
      <c r="A194" s="36"/>
      <c r="B194" s="37"/>
      <c r="C194" s="244" t="s">
        <v>234</v>
      </c>
      <c r="D194" s="244" t="s">
        <v>203</v>
      </c>
      <c r="E194" s="245" t="s">
        <v>235</v>
      </c>
      <c r="F194" s="246" t="s">
        <v>236</v>
      </c>
      <c r="G194" s="247" t="s">
        <v>224</v>
      </c>
      <c r="H194" s="248">
        <v>4</v>
      </c>
      <c r="I194" s="249"/>
      <c r="J194" s="250">
        <f>ROUND(I194*H194,2)</f>
        <v>0</v>
      </c>
      <c r="K194" s="246" t="s">
        <v>126</v>
      </c>
      <c r="L194" s="251"/>
      <c r="M194" s="252" t="s">
        <v>1</v>
      </c>
      <c r="N194" s="253" t="s">
        <v>41</v>
      </c>
      <c r="O194" s="89"/>
      <c r="P194" s="221">
        <f>O194*H194</f>
        <v>0</v>
      </c>
      <c r="Q194" s="221">
        <v>0.0035000000000000001</v>
      </c>
      <c r="R194" s="221">
        <f>Q194*H194</f>
        <v>0.014</v>
      </c>
      <c r="S194" s="221">
        <v>0</v>
      </c>
      <c r="T194" s="22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3" t="s">
        <v>175</v>
      </c>
      <c r="AT194" s="223" t="s">
        <v>203</v>
      </c>
      <c r="AU194" s="223" t="s">
        <v>85</v>
      </c>
      <c r="AY194" s="15" t="s">
        <v>120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5" t="s">
        <v>81</v>
      </c>
      <c r="BK194" s="224">
        <f>ROUND(I194*H194,2)</f>
        <v>0</v>
      </c>
      <c r="BL194" s="15" t="s">
        <v>127</v>
      </c>
      <c r="BM194" s="223" t="s">
        <v>237</v>
      </c>
    </row>
    <row r="195" s="2" customFormat="1">
      <c r="A195" s="36"/>
      <c r="B195" s="37"/>
      <c r="C195" s="38"/>
      <c r="D195" s="225" t="s">
        <v>129</v>
      </c>
      <c r="E195" s="38"/>
      <c r="F195" s="226" t="s">
        <v>236</v>
      </c>
      <c r="G195" s="38"/>
      <c r="H195" s="38"/>
      <c r="I195" s="227"/>
      <c r="J195" s="38"/>
      <c r="K195" s="38"/>
      <c r="L195" s="42"/>
      <c r="M195" s="228"/>
      <c r="N195" s="229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129</v>
      </c>
      <c r="AU195" s="15" t="s">
        <v>85</v>
      </c>
    </row>
    <row r="196" s="2" customFormat="1">
      <c r="A196" s="36"/>
      <c r="B196" s="37"/>
      <c r="C196" s="38"/>
      <c r="D196" s="225" t="s">
        <v>133</v>
      </c>
      <c r="E196" s="38"/>
      <c r="F196" s="232" t="s">
        <v>238</v>
      </c>
      <c r="G196" s="38"/>
      <c r="H196" s="38"/>
      <c r="I196" s="227"/>
      <c r="J196" s="38"/>
      <c r="K196" s="38"/>
      <c r="L196" s="42"/>
      <c r="M196" s="228"/>
      <c r="N196" s="229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133</v>
      </c>
      <c r="AU196" s="15" t="s">
        <v>85</v>
      </c>
    </row>
    <row r="197" s="2" customFormat="1" ht="16.5" customHeight="1">
      <c r="A197" s="36"/>
      <c r="B197" s="37"/>
      <c r="C197" s="244" t="s">
        <v>239</v>
      </c>
      <c r="D197" s="244" t="s">
        <v>203</v>
      </c>
      <c r="E197" s="245" t="s">
        <v>240</v>
      </c>
      <c r="F197" s="246" t="s">
        <v>241</v>
      </c>
      <c r="G197" s="247" t="s">
        <v>224</v>
      </c>
      <c r="H197" s="248">
        <v>2</v>
      </c>
      <c r="I197" s="249"/>
      <c r="J197" s="250">
        <f>ROUND(I197*H197,2)</f>
        <v>0</v>
      </c>
      <c r="K197" s="246" t="s">
        <v>126</v>
      </c>
      <c r="L197" s="251"/>
      <c r="M197" s="252" t="s">
        <v>1</v>
      </c>
      <c r="N197" s="253" t="s">
        <v>41</v>
      </c>
      <c r="O197" s="89"/>
      <c r="P197" s="221">
        <f>O197*H197</f>
        <v>0</v>
      </c>
      <c r="Q197" s="221">
        <v>0.0016999999999999999</v>
      </c>
      <c r="R197" s="221">
        <f>Q197*H197</f>
        <v>0.0033999999999999998</v>
      </c>
      <c r="S197" s="221">
        <v>0</v>
      </c>
      <c r="T197" s="22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3" t="s">
        <v>175</v>
      </c>
      <c r="AT197" s="223" t="s">
        <v>203</v>
      </c>
      <c r="AU197" s="223" t="s">
        <v>85</v>
      </c>
      <c r="AY197" s="15" t="s">
        <v>120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5" t="s">
        <v>81</v>
      </c>
      <c r="BK197" s="224">
        <f>ROUND(I197*H197,2)</f>
        <v>0</v>
      </c>
      <c r="BL197" s="15" t="s">
        <v>127</v>
      </c>
      <c r="BM197" s="223" t="s">
        <v>242</v>
      </c>
    </row>
    <row r="198" s="2" customFormat="1">
      <c r="A198" s="36"/>
      <c r="B198" s="37"/>
      <c r="C198" s="38"/>
      <c r="D198" s="225" t="s">
        <v>129</v>
      </c>
      <c r="E198" s="38"/>
      <c r="F198" s="226" t="s">
        <v>241</v>
      </c>
      <c r="G198" s="38"/>
      <c r="H198" s="38"/>
      <c r="I198" s="227"/>
      <c r="J198" s="38"/>
      <c r="K198" s="38"/>
      <c r="L198" s="42"/>
      <c r="M198" s="228"/>
      <c r="N198" s="229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129</v>
      </c>
      <c r="AU198" s="15" t="s">
        <v>85</v>
      </c>
    </row>
    <row r="199" s="2" customFormat="1">
      <c r="A199" s="36"/>
      <c r="B199" s="37"/>
      <c r="C199" s="38"/>
      <c r="D199" s="225" t="s">
        <v>133</v>
      </c>
      <c r="E199" s="38"/>
      <c r="F199" s="232" t="s">
        <v>243</v>
      </c>
      <c r="G199" s="38"/>
      <c r="H199" s="38"/>
      <c r="I199" s="227"/>
      <c r="J199" s="38"/>
      <c r="K199" s="38"/>
      <c r="L199" s="42"/>
      <c r="M199" s="228"/>
      <c r="N199" s="229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133</v>
      </c>
      <c r="AU199" s="15" t="s">
        <v>85</v>
      </c>
    </row>
    <row r="200" s="2" customFormat="1" ht="16.5" customHeight="1">
      <c r="A200" s="36"/>
      <c r="B200" s="37"/>
      <c r="C200" s="244" t="s">
        <v>244</v>
      </c>
      <c r="D200" s="244" t="s">
        <v>203</v>
      </c>
      <c r="E200" s="245" t="s">
        <v>245</v>
      </c>
      <c r="F200" s="246" t="s">
        <v>246</v>
      </c>
      <c r="G200" s="247" t="s">
        <v>224</v>
      </c>
      <c r="H200" s="248">
        <v>1</v>
      </c>
      <c r="I200" s="249"/>
      <c r="J200" s="250">
        <f>ROUND(I200*H200,2)</f>
        <v>0</v>
      </c>
      <c r="K200" s="246" t="s">
        <v>126</v>
      </c>
      <c r="L200" s="251"/>
      <c r="M200" s="252" t="s">
        <v>1</v>
      </c>
      <c r="N200" s="253" t="s">
        <v>41</v>
      </c>
      <c r="O200" s="89"/>
      <c r="P200" s="221">
        <f>O200*H200</f>
        <v>0</v>
      </c>
      <c r="Q200" s="221">
        <v>0.0040000000000000001</v>
      </c>
      <c r="R200" s="221">
        <f>Q200*H200</f>
        <v>0.0040000000000000001</v>
      </c>
      <c r="S200" s="221">
        <v>0</v>
      </c>
      <c r="T200" s="22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3" t="s">
        <v>175</v>
      </c>
      <c r="AT200" s="223" t="s">
        <v>203</v>
      </c>
      <c r="AU200" s="223" t="s">
        <v>85</v>
      </c>
      <c r="AY200" s="15" t="s">
        <v>120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5" t="s">
        <v>81</v>
      </c>
      <c r="BK200" s="224">
        <f>ROUND(I200*H200,2)</f>
        <v>0</v>
      </c>
      <c r="BL200" s="15" t="s">
        <v>127</v>
      </c>
      <c r="BM200" s="223" t="s">
        <v>247</v>
      </c>
    </row>
    <row r="201" s="2" customFormat="1">
      <c r="A201" s="36"/>
      <c r="B201" s="37"/>
      <c r="C201" s="38"/>
      <c r="D201" s="225" t="s">
        <v>129</v>
      </c>
      <c r="E201" s="38"/>
      <c r="F201" s="226" t="s">
        <v>246</v>
      </c>
      <c r="G201" s="38"/>
      <c r="H201" s="38"/>
      <c r="I201" s="227"/>
      <c r="J201" s="38"/>
      <c r="K201" s="38"/>
      <c r="L201" s="42"/>
      <c r="M201" s="228"/>
      <c r="N201" s="229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129</v>
      </c>
      <c r="AU201" s="15" t="s">
        <v>85</v>
      </c>
    </row>
    <row r="202" s="2" customFormat="1">
      <c r="A202" s="36"/>
      <c r="B202" s="37"/>
      <c r="C202" s="38"/>
      <c r="D202" s="225" t="s">
        <v>133</v>
      </c>
      <c r="E202" s="38"/>
      <c r="F202" s="232" t="s">
        <v>248</v>
      </c>
      <c r="G202" s="38"/>
      <c r="H202" s="38"/>
      <c r="I202" s="227"/>
      <c r="J202" s="38"/>
      <c r="K202" s="38"/>
      <c r="L202" s="42"/>
      <c r="M202" s="228"/>
      <c r="N202" s="229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133</v>
      </c>
      <c r="AU202" s="15" t="s">
        <v>85</v>
      </c>
    </row>
    <row r="203" s="2" customFormat="1" ht="16.5" customHeight="1">
      <c r="A203" s="36"/>
      <c r="B203" s="37"/>
      <c r="C203" s="244" t="s">
        <v>249</v>
      </c>
      <c r="D203" s="244" t="s">
        <v>203</v>
      </c>
      <c r="E203" s="245" t="s">
        <v>250</v>
      </c>
      <c r="F203" s="246" t="s">
        <v>251</v>
      </c>
      <c r="G203" s="247" t="s">
        <v>224</v>
      </c>
      <c r="H203" s="248">
        <v>1</v>
      </c>
      <c r="I203" s="249"/>
      <c r="J203" s="250">
        <f>ROUND(I203*H203,2)</f>
        <v>0</v>
      </c>
      <c r="K203" s="246" t="s">
        <v>126</v>
      </c>
      <c r="L203" s="251"/>
      <c r="M203" s="252" t="s">
        <v>1</v>
      </c>
      <c r="N203" s="253" t="s">
        <v>41</v>
      </c>
      <c r="O203" s="89"/>
      <c r="P203" s="221">
        <f>O203*H203</f>
        <v>0</v>
      </c>
      <c r="Q203" s="221">
        <v>0.0050000000000000001</v>
      </c>
      <c r="R203" s="221">
        <f>Q203*H203</f>
        <v>0.0050000000000000001</v>
      </c>
      <c r="S203" s="221">
        <v>0</v>
      </c>
      <c r="T203" s="22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3" t="s">
        <v>175</v>
      </c>
      <c r="AT203" s="223" t="s">
        <v>203</v>
      </c>
      <c r="AU203" s="223" t="s">
        <v>85</v>
      </c>
      <c r="AY203" s="15" t="s">
        <v>120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5" t="s">
        <v>81</v>
      </c>
      <c r="BK203" s="224">
        <f>ROUND(I203*H203,2)</f>
        <v>0</v>
      </c>
      <c r="BL203" s="15" t="s">
        <v>127</v>
      </c>
      <c r="BM203" s="223" t="s">
        <v>252</v>
      </c>
    </row>
    <row r="204" s="2" customFormat="1">
      <c r="A204" s="36"/>
      <c r="B204" s="37"/>
      <c r="C204" s="38"/>
      <c r="D204" s="225" t="s">
        <v>129</v>
      </c>
      <c r="E204" s="38"/>
      <c r="F204" s="226" t="s">
        <v>251</v>
      </c>
      <c r="G204" s="38"/>
      <c r="H204" s="38"/>
      <c r="I204" s="227"/>
      <c r="J204" s="38"/>
      <c r="K204" s="38"/>
      <c r="L204" s="42"/>
      <c r="M204" s="228"/>
      <c r="N204" s="229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129</v>
      </c>
      <c r="AU204" s="15" t="s">
        <v>85</v>
      </c>
    </row>
    <row r="205" s="2" customFormat="1">
      <c r="A205" s="36"/>
      <c r="B205" s="37"/>
      <c r="C205" s="38"/>
      <c r="D205" s="225" t="s">
        <v>133</v>
      </c>
      <c r="E205" s="38"/>
      <c r="F205" s="232" t="s">
        <v>253</v>
      </c>
      <c r="G205" s="38"/>
      <c r="H205" s="38"/>
      <c r="I205" s="227"/>
      <c r="J205" s="38"/>
      <c r="K205" s="38"/>
      <c r="L205" s="42"/>
      <c r="M205" s="228"/>
      <c r="N205" s="229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133</v>
      </c>
      <c r="AU205" s="15" t="s">
        <v>85</v>
      </c>
    </row>
    <row r="206" s="2" customFormat="1" ht="16.5" customHeight="1">
      <c r="A206" s="36"/>
      <c r="B206" s="37"/>
      <c r="C206" s="244" t="s">
        <v>7</v>
      </c>
      <c r="D206" s="244" t="s">
        <v>203</v>
      </c>
      <c r="E206" s="245" t="s">
        <v>254</v>
      </c>
      <c r="F206" s="246" t="s">
        <v>255</v>
      </c>
      <c r="G206" s="247" t="s">
        <v>224</v>
      </c>
      <c r="H206" s="248">
        <v>2</v>
      </c>
      <c r="I206" s="249"/>
      <c r="J206" s="250">
        <f>ROUND(I206*H206,2)</f>
        <v>0</v>
      </c>
      <c r="K206" s="246" t="s">
        <v>126</v>
      </c>
      <c r="L206" s="251"/>
      <c r="M206" s="252" t="s">
        <v>1</v>
      </c>
      <c r="N206" s="253" t="s">
        <v>41</v>
      </c>
      <c r="O206" s="89"/>
      <c r="P206" s="221">
        <f>O206*H206</f>
        <v>0</v>
      </c>
      <c r="Q206" s="221">
        <v>0.0012999999999999999</v>
      </c>
      <c r="R206" s="221">
        <f>Q206*H206</f>
        <v>0.0025999999999999999</v>
      </c>
      <c r="S206" s="221">
        <v>0</v>
      </c>
      <c r="T206" s="22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3" t="s">
        <v>175</v>
      </c>
      <c r="AT206" s="223" t="s">
        <v>203</v>
      </c>
      <c r="AU206" s="223" t="s">
        <v>85</v>
      </c>
      <c r="AY206" s="15" t="s">
        <v>120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5" t="s">
        <v>81</v>
      </c>
      <c r="BK206" s="224">
        <f>ROUND(I206*H206,2)</f>
        <v>0</v>
      </c>
      <c r="BL206" s="15" t="s">
        <v>127</v>
      </c>
      <c r="BM206" s="223" t="s">
        <v>256</v>
      </c>
    </row>
    <row r="207" s="2" customFormat="1">
      <c r="A207" s="36"/>
      <c r="B207" s="37"/>
      <c r="C207" s="38"/>
      <c r="D207" s="225" t="s">
        <v>129</v>
      </c>
      <c r="E207" s="38"/>
      <c r="F207" s="226" t="s">
        <v>255</v>
      </c>
      <c r="G207" s="38"/>
      <c r="H207" s="38"/>
      <c r="I207" s="227"/>
      <c r="J207" s="38"/>
      <c r="K207" s="38"/>
      <c r="L207" s="42"/>
      <c r="M207" s="228"/>
      <c r="N207" s="229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129</v>
      </c>
      <c r="AU207" s="15" t="s">
        <v>85</v>
      </c>
    </row>
    <row r="208" s="2" customFormat="1">
      <c r="A208" s="36"/>
      <c r="B208" s="37"/>
      <c r="C208" s="38"/>
      <c r="D208" s="225" t="s">
        <v>133</v>
      </c>
      <c r="E208" s="38"/>
      <c r="F208" s="232" t="s">
        <v>257</v>
      </c>
      <c r="G208" s="38"/>
      <c r="H208" s="38"/>
      <c r="I208" s="227"/>
      <c r="J208" s="38"/>
      <c r="K208" s="38"/>
      <c r="L208" s="42"/>
      <c r="M208" s="228"/>
      <c r="N208" s="229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133</v>
      </c>
      <c r="AU208" s="15" t="s">
        <v>85</v>
      </c>
    </row>
    <row r="209" s="2" customFormat="1" ht="16.5" customHeight="1">
      <c r="A209" s="36"/>
      <c r="B209" s="37"/>
      <c r="C209" s="212" t="s">
        <v>258</v>
      </c>
      <c r="D209" s="212" t="s">
        <v>122</v>
      </c>
      <c r="E209" s="213" t="s">
        <v>259</v>
      </c>
      <c r="F209" s="214" t="s">
        <v>260</v>
      </c>
      <c r="G209" s="215" t="s">
        <v>224</v>
      </c>
      <c r="H209" s="216">
        <v>2</v>
      </c>
      <c r="I209" s="217"/>
      <c r="J209" s="218">
        <f>ROUND(I209*H209,2)</f>
        <v>0</v>
      </c>
      <c r="K209" s="214" t="s">
        <v>126</v>
      </c>
      <c r="L209" s="42"/>
      <c r="M209" s="219" t="s">
        <v>1</v>
      </c>
      <c r="N209" s="220" t="s">
        <v>41</v>
      </c>
      <c r="O209" s="89"/>
      <c r="P209" s="221">
        <f>O209*H209</f>
        <v>0</v>
      </c>
      <c r="Q209" s="221">
        <v>0.0010499999999999999</v>
      </c>
      <c r="R209" s="221">
        <f>Q209*H209</f>
        <v>0.0020999999999999999</v>
      </c>
      <c r="S209" s="221">
        <v>0</v>
      </c>
      <c r="T209" s="22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3" t="s">
        <v>127</v>
      </c>
      <c r="AT209" s="223" t="s">
        <v>122</v>
      </c>
      <c r="AU209" s="223" t="s">
        <v>85</v>
      </c>
      <c r="AY209" s="15" t="s">
        <v>120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5" t="s">
        <v>81</v>
      </c>
      <c r="BK209" s="224">
        <f>ROUND(I209*H209,2)</f>
        <v>0</v>
      </c>
      <c r="BL209" s="15" t="s">
        <v>127</v>
      </c>
      <c r="BM209" s="223" t="s">
        <v>261</v>
      </c>
    </row>
    <row r="210" s="2" customFormat="1">
      <c r="A210" s="36"/>
      <c r="B210" s="37"/>
      <c r="C210" s="38"/>
      <c r="D210" s="225" t="s">
        <v>129</v>
      </c>
      <c r="E210" s="38"/>
      <c r="F210" s="226" t="s">
        <v>262</v>
      </c>
      <c r="G210" s="38"/>
      <c r="H210" s="38"/>
      <c r="I210" s="227"/>
      <c r="J210" s="38"/>
      <c r="K210" s="38"/>
      <c r="L210" s="42"/>
      <c r="M210" s="228"/>
      <c r="N210" s="229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129</v>
      </c>
      <c r="AU210" s="15" t="s">
        <v>85</v>
      </c>
    </row>
    <row r="211" s="2" customFormat="1">
      <c r="A211" s="36"/>
      <c r="B211" s="37"/>
      <c r="C211" s="38"/>
      <c r="D211" s="230" t="s">
        <v>131</v>
      </c>
      <c r="E211" s="38"/>
      <c r="F211" s="231" t="s">
        <v>263</v>
      </c>
      <c r="G211" s="38"/>
      <c r="H211" s="38"/>
      <c r="I211" s="227"/>
      <c r="J211" s="38"/>
      <c r="K211" s="38"/>
      <c r="L211" s="42"/>
      <c r="M211" s="228"/>
      <c r="N211" s="229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131</v>
      </c>
      <c r="AU211" s="15" t="s">
        <v>85</v>
      </c>
    </row>
    <row r="212" s="2" customFormat="1">
      <c r="A212" s="36"/>
      <c r="B212" s="37"/>
      <c r="C212" s="38"/>
      <c r="D212" s="225" t="s">
        <v>133</v>
      </c>
      <c r="E212" s="38"/>
      <c r="F212" s="232" t="s">
        <v>228</v>
      </c>
      <c r="G212" s="38"/>
      <c r="H212" s="38"/>
      <c r="I212" s="227"/>
      <c r="J212" s="38"/>
      <c r="K212" s="38"/>
      <c r="L212" s="42"/>
      <c r="M212" s="228"/>
      <c r="N212" s="229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133</v>
      </c>
      <c r="AU212" s="15" t="s">
        <v>85</v>
      </c>
    </row>
    <row r="213" s="2" customFormat="1" ht="16.5" customHeight="1">
      <c r="A213" s="36"/>
      <c r="B213" s="37"/>
      <c r="C213" s="244" t="s">
        <v>264</v>
      </c>
      <c r="D213" s="244" t="s">
        <v>203</v>
      </c>
      <c r="E213" s="245" t="s">
        <v>265</v>
      </c>
      <c r="F213" s="246" t="s">
        <v>266</v>
      </c>
      <c r="G213" s="247" t="s">
        <v>224</v>
      </c>
      <c r="H213" s="248">
        <v>2</v>
      </c>
      <c r="I213" s="249"/>
      <c r="J213" s="250">
        <f>ROUND(I213*H213,2)</f>
        <v>0</v>
      </c>
      <c r="K213" s="246" t="s">
        <v>126</v>
      </c>
      <c r="L213" s="251"/>
      <c r="M213" s="252" t="s">
        <v>1</v>
      </c>
      <c r="N213" s="253" t="s">
        <v>41</v>
      </c>
      <c r="O213" s="89"/>
      <c r="P213" s="221">
        <f>O213*H213</f>
        <v>0</v>
      </c>
      <c r="Q213" s="221">
        <v>0.015599999999999999</v>
      </c>
      <c r="R213" s="221">
        <f>Q213*H213</f>
        <v>0.031199999999999999</v>
      </c>
      <c r="S213" s="221">
        <v>0</v>
      </c>
      <c r="T213" s="22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3" t="s">
        <v>175</v>
      </c>
      <c r="AT213" s="223" t="s">
        <v>203</v>
      </c>
      <c r="AU213" s="223" t="s">
        <v>85</v>
      </c>
      <c r="AY213" s="15" t="s">
        <v>120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5" t="s">
        <v>81</v>
      </c>
      <c r="BK213" s="224">
        <f>ROUND(I213*H213,2)</f>
        <v>0</v>
      </c>
      <c r="BL213" s="15" t="s">
        <v>127</v>
      </c>
      <c r="BM213" s="223" t="s">
        <v>267</v>
      </c>
    </row>
    <row r="214" s="2" customFormat="1">
      <c r="A214" s="36"/>
      <c r="B214" s="37"/>
      <c r="C214" s="38"/>
      <c r="D214" s="225" t="s">
        <v>129</v>
      </c>
      <c r="E214" s="38"/>
      <c r="F214" s="226" t="s">
        <v>266</v>
      </c>
      <c r="G214" s="38"/>
      <c r="H214" s="38"/>
      <c r="I214" s="227"/>
      <c r="J214" s="38"/>
      <c r="K214" s="38"/>
      <c r="L214" s="42"/>
      <c r="M214" s="228"/>
      <c r="N214" s="229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129</v>
      </c>
      <c r="AU214" s="15" t="s">
        <v>85</v>
      </c>
    </row>
    <row r="215" s="2" customFormat="1">
      <c r="A215" s="36"/>
      <c r="B215" s="37"/>
      <c r="C215" s="38"/>
      <c r="D215" s="225" t="s">
        <v>133</v>
      </c>
      <c r="E215" s="38"/>
      <c r="F215" s="232" t="s">
        <v>268</v>
      </c>
      <c r="G215" s="38"/>
      <c r="H215" s="38"/>
      <c r="I215" s="227"/>
      <c r="J215" s="38"/>
      <c r="K215" s="38"/>
      <c r="L215" s="42"/>
      <c r="M215" s="228"/>
      <c r="N215" s="229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133</v>
      </c>
      <c r="AU215" s="15" t="s">
        <v>85</v>
      </c>
    </row>
    <row r="216" s="2" customFormat="1" ht="16.5" customHeight="1">
      <c r="A216" s="36"/>
      <c r="B216" s="37"/>
      <c r="C216" s="212" t="s">
        <v>269</v>
      </c>
      <c r="D216" s="212" t="s">
        <v>122</v>
      </c>
      <c r="E216" s="213" t="s">
        <v>270</v>
      </c>
      <c r="F216" s="214" t="s">
        <v>271</v>
      </c>
      <c r="G216" s="215" t="s">
        <v>224</v>
      </c>
      <c r="H216" s="216">
        <v>7</v>
      </c>
      <c r="I216" s="217"/>
      <c r="J216" s="218">
        <f>ROUND(I216*H216,2)</f>
        <v>0</v>
      </c>
      <c r="K216" s="214" t="s">
        <v>126</v>
      </c>
      <c r="L216" s="42"/>
      <c r="M216" s="219" t="s">
        <v>1</v>
      </c>
      <c r="N216" s="220" t="s">
        <v>41</v>
      </c>
      <c r="O216" s="89"/>
      <c r="P216" s="221">
        <f>O216*H216</f>
        <v>0</v>
      </c>
      <c r="Q216" s="221">
        <v>0.11241</v>
      </c>
      <c r="R216" s="221">
        <f>Q216*H216</f>
        <v>0.78686999999999996</v>
      </c>
      <c r="S216" s="221">
        <v>0</v>
      </c>
      <c r="T216" s="22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3" t="s">
        <v>127</v>
      </c>
      <c r="AT216" s="223" t="s">
        <v>122</v>
      </c>
      <c r="AU216" s="223" t="s">
        <v>85</v>
      </c>
      <c r="AY216" s="15" t="s">
        <v>120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5" t="s">
        <v>81</v>
      </c>
      <c r="BK216" s="224">
        <f>ROUND(I216*H216,2)</f>
        <v>0</v>
      </c>
      <c r="BL216" s="15" t="s">
        <v>127</v>
      </c>
      <c r="BM216" s="223" t="s">
        <v>272</v>
      </c>
    </row>
    <row r="217" s="2" customFormat="1">
      <c r="A217" s="36"/>
      <c r="B217" s="37"/>
      <c r="C217" s="38"/>
      <c r="D217" s="225" t="s">
        <v>129</v>
      </c>
      <c r="E217" s="38"/>
      <c r="F217" s="226" t="s">
        <v>273</v>
      </c>
      <c r="G217" s="38"/>
      <c r="H217" s="38"/>
      <c r="I217" s="227"/>
      <c r="J217" s="38"/>
      <c r="K217" s="38"/>
      <c r="L217" s="42"/>
      <c r="M217" s="228"/>
      <c r="N217" s="229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129</v>
      </c>
      <c r="AU217" s="15" t="s">
        <v>85</v>
      </c>
    </row>
    <row r="218" s="2" customFormat="1">
      <c r="A218" s="36"/>
      <c r="B218" s="37"/>
      <c r="C218" s="38"/>
      <c r="D218" s="230" t="s">
        <v>131</v>
      </c>
      <c r="E218" s="38"/>
      <c r="F218" s="231" t="s">
        <v>274</v>
      </c>
      <c r="G218" s="38"/>
      <c r="H218" s="38"/>
      <c r="I218" s="227"/>
      <c r="J218" s="38"/>
      <c r="K218" s="38"/>
      <c r="L218" s="42"/>
      <c r="M218" s="228"/>
      <c r="N218" s="229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131</v>
      </c>
      <c r="AU218" s="15" t="s">
        <v>85</v>
      </c>
    </row>
    <row r="219" s="2" customFormat="1">
      <c r="A219" s="36"/>
      <c r="B219" s="37"/>
      <c r="C219" s="38"/>
      <c r="D219" s="225" t="s">
        <v>133</v>
      </c>
      <c r="E219" s="38"/>
      <c r="F219" s="232" t="s">
        <v>228</v>
      </c>
      <c r="G219" s="38"/>
      <c r="H219" s="38"/>
      <c r="I219" s="227"/>
      <c r="J219" s="38"/>
      <c r="K219" s="38"/>
      <c r="L219" s="42"/>
      <c r="M219" s="228"/>
      <c r="N219" s="229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133</v>
      </c>
      <c r="AU219" s="15" t="s">
        <v>85</v>
      </c>
    </row>
    <row r="220" s="2" customFormat="1" ht="16.5" customHeight="1">
      <c r="A220" s="36"/>
      <c r="B220" s="37"/>
      <c r="C220" s="244" t="s">
        <v>275</v>
      </c>
      <c r="D220" s="244" t="s">
        <v>203</v>
      </c>
      <c r="E220" s="245" t="s">
        <v>276</v>
      </c>
      <c r="F220" s="246" t="s">
        <v>277</v>
      </c>
      <c r="G220" s="247" t="s">
        <v>224</v>
      </c>
      <c r="H220" s="248">
        <v>7</v>
      </c>
      <c r="I220" s="249"/>
      <c r="J220" s="250">
        <f>ROUND(I220*H220,2)</f>
        <v>0</v>
      </c>
      <c r="K220" s="246" t="s">
        <v>126</v>
      </c>
      <c r="L220" s="251"/>
      <c r="M220" s="252" t="s">
        <v>1</v>
      </c>
      <c r="N220" s="253" t="s">
        <v>41</v>
      </c>
      <c r="O220" s="89"/>
      <c r="P220" s="221">
        <f>O220*H220</f>
        <v>0</v>
      </c>
      <c r="Q220" s="221">
        <v>0.0061000000000000004</v>
      </c>
      <c r="R220" s="221">
        <f>Q220*H220</f>
        <v>0.042700000000000002</v>
      </c>
      <c r="S220" s="221">
        <v>0</v>
      </c>
      <c r="T220" s="22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3" t="s">
        <v>175</v>
      </c>
      <c r="AT220" s="223" t="s">
        <v>203</v>
      </c>
      <c r="AU220" s="223" t="s">
        <v>85</v>
      </c>
      <c r="AY220" s="15" t="s">
        <v>120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5" t="s">
        <v>81</v>
      </c>
      <c r="BK220" s="224">
        <f>ROUND(I220*H220,2)</f>
        <v>0</v>
      </c>
      <c r="BL220" s="15" t="s">
        <v>127</v>
      </c>
      <c r="BM220" s="223" t="s">
        <v>278</v>
      </c>
    </row>
    <row r="221" s="2" customFormat="1">
      <c r="A221" s="36"/>
      <c r="B221" s="37"/>
      <c r="C221" s="38"/>
      <c r="D221" s="225" t="s">
        <v>129</v>
      </c>
      <c r="E221" s="38"/>
      <c r="F221" s="226" t="s">
        <v>277</v>
      </c>
      <c r="G221" s="38"/>
      <c r="H221" s="38"/>
      <c r="I221" s="227"/>
      <c r="J221" s="38"/>
      <c r="K221" s="38"/>
      <c r="L221" s="42"/>
      <c r="M221" s="228"/>
      <c r="N221" s="229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129</v>
      </c>
      <c r="AU221" s="15" t="s">
        <v>85</v>
      </c>
    </row>
    <row r="222" s="2" customFormat="1">
      <c r="A222" s="36"/>
      <c r="B222" s="37"/>
      <c r="C222" s="38"/>
      <c r="D222" s="225" t="s">
        <v>133</v>
      </c>
      <c r="E222" s="38"/>
      <c r="F222" s="232" t="s">
        <v>279</v>
      </c>
      <c r="G222" s="38"/>
      <c r="H222" s="38"/>
      <c r="I222" s="227"/>
      <c r="J222" s="38"/>
      <c r="K222" s="38"/>
      <c r="L222" s="42"/>
      <c r="M222" s="228"/>
      <c r="N222" s="229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133</v>
      </c>
      <c r="AU222" s="15" t="s">
        <v>85</v>
      </c>
    </row>
    <row r="223" s="2" customFormat="1" ht="16.5" customHeight="1">
      <c r="A223" s="36"/>
      <c r="B223" s="37"/>
      <c r="C223" s="212" t="s">
        <v>280</v>
      </c>
      <c r="D223" s="212" t="s">
        <v>122</v>
      </c>
      <c r="E223" s="213" t="s">
        <v>281</v>
      </c>
      <c r="F223" s="214" t="s">
        <v>282</v>
      </c>
      <c r="G223" s="215" t="s">
        <v>143</v>
      </c>
      <c r="H223" s="216">
        <v>179.90000000000001</v>
      </c>
      <c r="I223" s="217"/>
      <c r="J223" s="218">
        <f>ROUND(I223*H223,2)</f>
        <v>0</v>
      </c>
      <c r="K223" s="214" t="s">
        <v>126</v>
      </c>
      <c r="L223" s="42"/>
      <c r="M223" s="219" t="s">
        <v>1</v>
      </c>
      <c r="N223" s="220" t="s">
        <v>41</v>
      </c>
      <c r="O223" s="89"/>
      <c r="P223" s="221">
        <f>O223*H223</f>
        <v>0</v>
      </c>
      <c r="Q223" s="221">
        <v>0.00033</v>
      </c>
      <c r="R223" s="221">
        <f>Q223*H223</f>
        <v>0.059367000000000003</v>
      </c>
      <c r="S223" s="221">
        <v>0</v>
      </c>
      <c r="T223" s="22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3" t="s">
        <v>127</v>
      </c>
      <c r="AT223" s="223" t="s">
        <v>122</v>
      </c>
      <c r="AU223" s="223" t="s">
        <v>85</v>
      </c>
      <c r="AY223" s="15" t="s">
        <v>120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5" t="s">
        <v>81</v>
      </c>
      <c r="BK223" s="224">
        <f>ROUND(I223*H223,2)</f>
        <v>0</v>
      </c>
      <c r="BL223" s="15" t="s">
        <v>127</v>
      </c>
      <c r="BM223" s="223" t="s">
        <v>283</v>
      </c>
    </row>
    <row r="224" s="2" customFormat="1">
      <c r="A224" s="36"/>
      <c r="B224" s="37"/>
      <c r="C224" s="38"/>
      <c r="D224" s="225" t="s">
        <v>129</v>
      </c>
      <c r="E224" s="38"/>
      <c r="F224" s="226" t="s">
        <v>284</v>
      </c>
      <c r="G224" s="38"/>
      <c r="H224" s="38"/>
      <c r="I224" s="227"/>
      <c r="J224" s="38"/>
      <c r="K224" s="38"/>
      <c r="L224" s="42"/>
      <c r="M224" s="228"/>
      <c r="N224" s="229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129</v>
      </c>
      <c r="AU224" s="15" t="s">
        <v>85</v>
      </c>
    </row>
    <row r="225" s="2" customFormat="1">
      <c r="A225" s="36"/>
      <c r="B225" s="37"/>
      <c r="C225" s="38"/>
      <c r="D225" s="230" t="s">
        <v>131</v>
      </c>
      <c r="E225" s="38"/>
      <c r="F225" s="231" t="s">
        <v>285</v>
      </c>
      <c r="G225" s="38"/>
      <c r="H225" s="38"/>
      <c r="I225" s="227"/>
      <c r="J225" s="38"/>
      <c r="K225" s="38"/>
      <c r="L225" s="42"/>
      <c r="M225" s="228"/>
      <c r="N225" s="229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131</v>
      </c>
      <c r="AU225" s="15" t="s">
        <v>85</v>
      </c>
    </row>
    <row r="226" s="2" customFormat="1">
      <c r="A226" s="36"/>
      <c r="B226" s="37"/>
      <c r="C226" s="38"/>
      <c r="D226" s="225" t="s">
        <v>133</v>
      </c>
      <c r="E226" s="38"/>
      <c r="F226" s="232" t="s">
        <v>286</v>
      </c>
      <c r="G226" s="38"/>
      <c r="H226" s="38"/>
      <c r="I226" s="227"/>
      <c r="J226" s="38"/>
      <c r="K226" s="38"/>
      <c r="L226" s="42"/>
      <c r="M226" s="228"/>
      <c r="N226" s="229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133</v>
      </c>
      <c r="AU226" s="15" t="s">
        <v>85</v>
      </c>
    </row>
    <row r="227" s="13" customFormat="1">
      <c r="A227" s="13"/>
      <c r="B227" s="233"/>
      <c r="C227" s="234"/>
      <c r="D227" s="225" t="s">
        <v>166</v>
      </c>
      <c r="E227" s="235" t="s">
        <v>1</v>
      </c>
      <c r="F227" s="236" t="s">
        <v>287</v>
      </c>
      <c r="G227" s="234"/>
      <c r="H227" s="237">
        <v>179.90000000000001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166</v>
      </c>
      <c r="AU227" s="243" t="s">
        <v>85</v>
      </c>
      <c r="AV227" s="13" t="s">
        <v>85</v>
      </c>
      <c r="AW227" s="13" t="s">
        <v>32</v>
      </c>
      <c r="AX227" s="13" t="s">
        <v>81</v>
      </c>
      <c r="AY227" s="243" t="s">
        <v>120</v>
      </c>
    </row>
    <row r="228" s="2" customFormat="1" ht="16.5" customHeight="1">
      <c r="A228" s="36"/>
      <c r="B228" s="37"/>
      <c r="C228" s="212" t="s">
        <v>288</v>
      </c>
      <c r="D228" s="212" t="s">
        <v>122</v>
      </c>
      <c r="E228" s="213" t="s">
        <v>289</v>
      </c>
      <c r="F228" s="214" t="s">
        <v>290</v>
      </c>
      <c r="G228" s="215" t="s">
        <v>143</v>
      </c>
      <c r="H228" s="216">
        <v>133.90000000000001</v>
      </c>
      <c r="I228" s="217"/>
      <c r="J228" s="218">
        <f>ROUND(I228*H228,2)</f>
        <v>0</v>
      </c>
      <c r="K228" s="214" t="s">
        <v>126</v>
      </c>
      <c r="L228" s="42"/>
      <c r="M228" s="219" t="s">
        <v>1</v>
      </c>
      <c r="N228" s="220" t="s">
        <v>41</v>
      </c>
      <c r="O228" s="89"/>
      <c r="P228" s="221">
        <f>O228*H228</f>
        <v>0</v>
      </c>
      <c r="Q228" s="221">
        <v>0.00064999999999999997</v>
      </c>
      <c r="R228" s="221">
        <f>Q228*H228</f>
        <v>0.087035000000000001</v>
      </c>
      <c r="S228" s="221">
        <v>0</v>
      </c>
      <c r="T228" s="22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3" t="s">
        <v>127</v>
      </c>
      <c r="AT228" s="223" t="s">
        <v>122</v>
      </c>
      <c r="AU228" s="223" t="s">
        <v>85</v>
      </c>
      <c r="AY228" s="15" t="s">
        <v>120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5" t="s">
        <v>81</v>
      </c>
      <c r="BK228" s="224">
        <f>ROUND(I228*H228,2)</f>
        <v>0</v>
      </c>
      <c r="BL228" s="15" t="s">
        <v>127</v>
      </c>
      <c r="BM228" s="223" t="s">
        <v>291</v>
      </c>
    </row>
    <row r="229" s="2" customFormat="1">
      <c r="A229" s="36"/>
      <c r="B229" s="37"/>
      <c r="C229" s="38"/>
      <c r="D229" s="225" t="s">
        <v>129</v>
      </c>
      <c r="E229" s="38"/>
      <c r="F229" s="226" t="s">
        <v>292</v>
      </c>
      <c r="G229" s="38"/>
      <c r="H229" s="38"/>
      <c r="I229" s="227"/>
      <c r="J229" s="38"/>
      <c r="K229" s="38"/>
      <c r="L229" s="42"/>
      <c r="M229" s="228"/>
      <c r="N229" s="229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129</v>
      </c>
      <c r="AU229" s="15" t="s">
        <v>85</v>
      </c>
    </row>
    <row r="230" s="2" customFormat="1">
      <c r="A230" s="36"/>
      <c r="B230" s="37"/>
      <c r="C230" s="38"/>
      <c r="D230" s="230" t="s">
        <v>131</v>
      </c>
      <c r="E230" s="38"/>
      <c r="F230" s="231" t="s">
        <v>293</v>
      </c>
      <c r="G230" s="38"/>
      <c r="H230" s="38"/>
      <c r="I230" s="227"/>
      <c r="J230" s="38"/>
      <c r="K230" s="38"/>
      <c r="L230" s="42"/>
      <c r="M230" s="228"/>
      <c r="N230" s="229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131</v>
      </c>
      <c r="AU230" s="15" t="s">
        <v>85</v>
      </c>
    </row>
    <row r="231" s="2" customFormat="1">
      <c r="A231" s="36"/>
      <c r="B231" s="37"/>
      <c r="C231" s="38"/>
      <c r="D231" s="225" t="s">
        <v>133</v>
      </c>
      <c r="E231" s="38"/>
      <c r="F231" s="232" t="s">
        <v>294</v>
      </c>
      <c r="G231" s="38"/>
      <c r="H231" s="38"/>
      <c r="I231" s="227"/>
      <c r="J231" s="38"/>
      <c r="K231" s="38"/>
      <c r="L231" s="42"/>
      <c r="M231" s="228"/>
      <c r="N231" s="229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133</v>
      </c>
      <c r="AU231" s="15" t="s">
        <v>85</v>
      </c>
    </row>
    <row r="232" s="2" customFormat="1" ht="16.5" customHeight="1">
      <c r="A232" s="36"/>
      <c r="B232" s="37"/>
      <c r="C232" s="212" t="s">
        <v>295</v>
      </c>
      <c r="D232" s="212" t="s">
        <v>122</v>
      </c>
      <c r="E232" s="213" t="s">
        <v>296</v>
      </c>
      <c r="F232" s="214" t="s">
        <v>297</v>
      </c>
      <c r="G232" s="215" t="s">
        <v>143</v>
      </c>
      <c r="H232" s="216">
        <v>38.700000000000003</v>
      </c>
      <c r="I232" s="217"/>
      <c r="J232" s="218">
        <f>ROUND(I232*H232,2)</f>
        <v>0</v>
      </c>
      <c r="K232" s="214" t="s">
        <v>126</v>
      </c>
      <c r="L232" s="42"/>
      <c r="M232" s="219" t="s">
        <v>1</v>
      </c>
      <c r="N232" s="220" t="s">
        <v>41</v>
      </c>
      <c r="O232" s="89"/>
      <c r="P232" s="221">
        <f>O232*H232</f>
        <v>0</v>
      </c>
      <c r="Q232" s="221">
        <v>0.00038000000000000002</v>
      </c>
      <c r="R232" s="221">
        <f>Q232*H232</f>
        <v>0.014706000000000002</v>
      </c>
      <c r="S232" s="221">
        <v>0</v>
      </c>
      <c r="T232" s="22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3" t="s">
        <v>127</v>
      </c>
      <c r="AT232" s="223" t="s">
        <v>122</v>
      </c>
      <c r="AU232" s="223" t="s">
        <v>85</v>
      </c>
      <c r="AY232" s="15" t="s">
        <v>120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5" t="s">
        <v>81</v>
      </c>
      <c r="BK232" s="224">
        <f>ROUND(I232*H232,2)</f>
        <v>0</v>
      </c>
      <c r="BL232" s="15" t="s">
        <v>127</v>
      </c>
      <c r="BM232" s="223" t="s">
        <v>298</v>
      </c>
    </row>
    <row r="233" s="2" customFormat="1">
      <c r="A233" s="36"/>
      <c r="B233" s="37"/>
      <c r="C233" s="38"/>
      <c r="D233" s="225" t="s">
        <v>129</v>
      </c>
      <c r="E233" s="38"/>
      <c r="F233" s="226" t="s">
        <v>299</v>
      </c>
      <c r="G233" s="38"/>
      <c r="H233" s="38"/>
      <c r="I233" s="227"/>
      <c r="J233" s="38"/>
      <c r="K233" s="38"/>
      <c r="L233" s="42"/>
      <c r="M233" s="228"/>
      <c r="N233" s="229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129</v>
      </c>
      <c r="AU233" s="15" t="s">
        <v>85</v>
      </c>
    </row>
    <row r="234" s="2" customFormat="1">
      <c r="A234" s="36"/>
      <c r="B234" s="37"/>
      <c r="C234" s="38"/>
      <c r="D234" s="230" t="s">
        <v>131</v>
      </c>
      <c r="E234" s="38"/>
      <c r="F234" s="231" t="s">
        <v>300</v>
      </c>
      <c r="G234" s="38"/>
      <c r="H234" s="38"/>
      <c r="I234" s="227"/>
      <c r="J234" s="38"/>
      <c r="K234" s="38"/>
      <c r="L234" s="42"/>
      <c r="M234" s="228"/>
      <c r="N234" s="229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131</v>
      </c>
      <c r="AU234" s="15" t="s">
        <v>85</v>
      </c>
    </row>
    <row r="235" s="2" customFormat="1">
      <c r="A235" s="36"/>
      <c r="B235" s="37"/>
      <c r="C235" s="38"/>
      <c r="D235" s="225" t="s">
        <v>133</v>
      </c>
      <c r="E235" s="38"/>
      <c r="F235" s="232" t="s">
        <v>301</v>
      </c>
      <c r="G235" s="38"/>
      <c r="H235" s="38"/>
      <c r="I235" s="227"/>
      <c r="J235" s="38"/>
      <c r="K235" s="38"/>
      <c r="L235" s="42"/>
      <c r="M235" s="228"/>
      <c r="N235" s="229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133</v>
      </c>
      <c r="AU235" s="15" t="s">
        <v>85</v>
      </c>
    </row>
    <row r="236" s="2" customFormat="1" ht="16.5" customHeight="1">
      <c r="A236" s="36"/>
      <c r="B236" s="37"/>
      <c r="C236" s="212" t="s">
        <v>302</v>
      </c>
      <c r="D236" s="212" t="s">
        <v>122</v>
      </c>
      <c r="E236" s="213" t="s">
        <v>303</v>
      </c>
      <c r="F236" s="214" t="s">
        <v>304</v>
      </c>
      <c r="G236" s="215" t="s">
        <v>125</v>
      </c>
      <c r="H236" s="216">
        <v>34.5</v>
      </c>
      <c r="I236" s="217"/>
      <c r="J236" s="218">
        <f>ROUND(I236*H236,2)</f>
        <v>0</v>
      </c>
      <c r="K236" s="214" t="s">
        <v>126</v>
      </c>
      <c r="L236" s="42"/>
      <c r="M236" s="219" t="s">
        <v>1</v>
      </c>
      <c r="N236" s="220" t="s">
        <v>41</v>
      </c>
      <c r="O236" s="89"/>
      <c r="P236" s="221">
        <f>O236*H236</f>
        <v>0</v>
      </c>
      <c r="Q236" s="221">
        <v>0.0025999999999999999</v>
      </c>
      <c r="R236" s="221">
        <f>Q236*H236</f>
        <v>0.089700000000000002</v>
      </c>
      <c r="S236" s="221">
        <v>0</v>
      </c>
      <c r="T236" s="22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3" t="s">
        <v>127</v>
      </c>
      <c r="AT236" s="223" t="s">
        <v>122</v>
      </c>
      <c r="AU236" s="223" t="s">
        <v>85</v>
      </c>
      <c r="AY236" s="15" t="s">
        <v>120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5" t="s">
        <v>81</v>
      </c>
      <c r="BK236" s="224">
        <f>ROUND(I236*H236,2)</f>
        <v>0</v>
      </c>
      <c r="BL236" s="15" t="s">
        <v>127</v>
      </c>
      <c r="BM236" s="223" t="s">
        <v>305</v>
      </c>
    </row>
    <row r="237" s="2" customFormat="1">
      <c r="A237" s="36"/>
      <c r="B237" s="37"/>
      <c r="C237" s="38"/>
      <c r="D237" s="225" t="s">
        <v>129</v>
      </c>
      <c r="E237" s="38"/>
      <c r="F237" s="226" t="s">
        <v>306</v>
      </c>
      <c r="G237" s="38"/>
      <c r="H237" s="38"/>
      <c r="I237" s="227"/>
      <c r="J237" s="38"/>
      <c r="K237" s="38"/>
      <c r="L237" s="42"/>
      <c r="M237" s="228"/>
      <c r="N237" s="229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129</v>
      </c>
      <c r="AU237" s="15" t="s">
        <v>85</v>
      </c>
    </row>
    <row r="238" s="2" customFormat="1">
      <c r="A238" s="36"/>
      <c r="B238" s="37"/>
      <c r="C238" s="38"/>
      <c r="D238" s="230" t="s">
        <v>131</v>
      </c>
      <c r="E238" s="38"/>
      <c r="F238" s="231" t="s">
        <v>307</v>
      </c>
      <c r="G238" s="38"/>
      <c r="H238" s="38"/>
      <c r="I238" s="227"/>
      <c r="J238" s="38"/>
      <c r="K238" s="38"/>
      <c r="L238" s="42"/>
      <c r="M238" s="228"/>
      <c r="N238" s="229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131</v>
      </c>
      <c r="AU238" s="15" t="s">
        <v>85</v>
      </c>
    </row>
    <row r="239" s="2" customFormat="1">
      <c r="A239" s="36"/>
      <c r="B239" s="37"/>
      <c r="C239" s="38"/>
      <c r="D239" s="225" t="s">
        <v>133</v>
      </c>
      <c r="E239" s="38"/>
      <c r="F239" s="232" t="s">
        <v>308</v>
      </c>
      <c r="G239" s="38"/>
      <c r="H239" s="38"/>
      <c r="I239" s="227"/>
      <c r="J239" s="38"/>
      <c r="K239" s="38"/>
      <c r="L239" s="42"/>
      <c r="M239" s="228"/>
      <c r="N239" s="229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133</v>
      </c>
      <c r="AU239" s="15" t="s">
        <v>85</v>
      </c>
    </row>
    <row r="240" s="13" customFormat="1">
      <c r="A240" s="13"/>
      <c r="B240" s="233"/>
      <c r="C240" s="234"/>
      <c r="D240" s="225" t="s">
        <v>166</v>
      </c>
      <c r="E240" s="235" t="s">
        <v>1</v>
      </c>
      <c r="F240" s="236" t="s">
        <v>309</v>
      </c>
      <c r="G240" s="234"/>
      <c r="H240" s="237">
        <v>34.5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166</v>
      </c>
      <c r="AU240" s="243" t="s">
        <v>85</v>
      </c>
      <c r="AV240" s="13" t="s">
        <v>85</v>
      </c>
      <c r="AW240" s="13" t="s">
        <v>32</v>
      </c>
      <c r="AX240" s="13" t="s">
        <v>81</v>
      </c>
      <c r="AY240" s="243" t="s">
        <v>120</v>
      </c>
    </row>
    <row r="241" s="2" customFormat="1" ht="16.5" customHeight="1">
      <c r="A241" s="36"/>
      <c r="B241" s="37"/>
      <c r="C241" s="212" t="s">
        <v>310</v>
      </c>
      <c r="D241" s="212" t="s">
        <v>122</v>
      </c>
      <c r="E241" s="213" t="s">
        <v>311</v>
      </c>
      <c r="F241" s="214" t="s">
        <v>312</v>
      </c>
      <c r="G241" s="215" t="s">
        <v>224</v>
      </c>
      <c r="H241" s="216">
        <v>2</v>
      </c>
      <c r="I241" s="217"/>
      <c r="J241" s="218">
        <f>ROUND(I241*H241,2)</f>
        <v>0</v>
      </c>
      <c r="K241" s="214" t="s">
        <v>1</v>
      </c>
      <c r="L241" s="42"/>
      <c r="M241" s="219" t="s">
        <v>1</v>
      </c>
      <c r="N241" s="220" t="s">
        <v>41</v>
      </c>
      <c r="O241" s="89"/>
      <c r="P241" s="221">
        <f>O241*H241</f>
        <v>0</v>
      </c>
      <c r="Q241" s="221">
        <v>0.0025999999999999999</v>
      </c>
      <c r="R241" s="221">
        <f>Q241*H241</f>
        <v>0.0051999999999999998</v>
      </c>
      <c r="S241" s="221">
        <v>0</v>
      </c>
      <c r="T241" s="22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3" t="s">
        <v>127</v>
      </c>
      <c r="AT241" s="223" t="s">
        <v>122</v>
      </c>
      <c r="AU241" s="223" t="s">
        <v>85</v>
      </c>
      <c r="AY241" s="15" t="s">
        <v>120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5" t="s">
        <v>81</v>
      </c>
      <c r="BK241" s="224">
        <f>ROUND(I241*H241,2)</f>
        <v>0</v>
      </c>
      <c r="BL241" s="15" t="s">
        <v>127</v>
      </c>
      <c r="BM241" s="223" t="s">
        <v>313</v>
      </c>
    </row>
    <row r="242" s="2" customFormat="1">
      <c r="A242" s="36"/>
      <c r="B242" s="37"/>
      <c r="C242" s="38"/>
      <c r="D242" s="225" t="s">
        <v>129</v>
      </c>
      <c r="E242" s="38"/>
      <c r="F242" s="226" t="s">
        <v>312</v>
      </c>
      <c r="G242" s="38"/>
      <c r="H242" s="38"/>
      <c r="I242" s="227"/>
      <c r="J242" s="38"/>
      <c r="K242" s="38"/>
      <c r="L242" s="42"/>
      <c r="M242" s="228"/>
      <c r="N242" s="229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129</v>
      </c>
      <c r="AU242" s="15" t="s">
        <v>85</v>
      </c>
    </row>
    <row r="243" s="2" customFormat="1">
      <c r="A243" s="36"/>
      <c r="B243" s="37"/>
      <c r="C243" s="38"/>
      <c r="D243" s="225" t="s">
        <v>133</v>
      </c>
      <c r="E243" s="38"/>
      <c r="F243" s="232" t="s">
        <v>314</v>
      </c>
      <c r="G243" s="38"/>
      <c r="H243" s="38"/>
      <c r="I243" s="227"/>
      <c r="J243" s="38"/>
      <c r="K243" s="38"/>
      <c r="L243" s="42"/>
      <c r="M243" s="228"/>
      <c r="N243" s="229"/>
      <c r="O243" s="89"/>
      <c r="P243" s="89"/>
      <c r="Q243" s="89"/>
      <c r="R243" s="89"/>
      <c r="S243" s="89"/>
      <c r="T243" s="90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133</v>
      </c>
      <c r="AU243" s="15" t="s">
        <v>85</v>
      </c>
    </row>
    <row r="244" s="2" customFormat="1" ht="16.5" customHeight="1">
      <c r="A244" s="36"/>
      <c r="B244" s="37"/>
      <c r="C244" s="212" t="s">
        <v>315</v>
      </c>
      <c r="D244" s="212" t="s">
        <v>122</v>
      </c>
      <c r="E244" s="213" t="s">
        <v>316</v>
      </c>
      <c r="F244" s="214" t="s">
        <v>317</v>
      </c>
      <c r="G244" s="215" t="s">
        <v>143</v>
      </c>
      <c r="H244" s="216">
        <v>348.89999999999998</v>
      </c>
      <c r="I244" s="217"/>
      <c r="J244" s="218">
        <f>ROUND(I244*H244,2)</f>
        <v>0</v>
      </c>
      <c r="K244" s="214" t="s">
        <v>126</v>
      </c>
      <c r="L244" s="42"/>
      <c r="M244" s="219" t="s">
        <v>1</v>
      </c>
      <c r="N244" s="220" t="s">
        <v>41</v>
      </c>
      <c r="O244" s="89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3" t="s">
        <v>127</v>
      </c>
      <c r="AT244" s="223" t="s">
        <v>122</v>
      </c>
      <c r="AU244" s="223" t="s">
        <v>85</v>
      </c>
      <c r="AY244" s="15" t="s">
        <v>120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5" t="s">
        <v>81</v>
      </c>
      <c r="BK244" s="224">
        <f>ROUND(I244*H244,2)</f>
        <v>0</v>
      </c>
      <c r="BL244" s="15" t="s">
        <v>127</v>
      </c>
      <c r="BM244" s="223" t="s">
        <v>318</v>
      </c>
    </row>
    <row r="245" s="2" customFormat="1">
      <c r="A245" s="36"/>
      <c r="B245" s="37"/>
      <c r="C245" s="38"/>
      <c r="D245" s="225" t="s">
        <v>129</v>
      </c>
      <c r="E245" s="38"/>
      <c r="F245" s="226" t="s">
        <v>319</v>
      </c>
      <c r="G245" s="38"/>
      <c r="H245" s="38"/>
      <c r="I245" s="227"/>
      <c r="J245" s="38"/>
      <c r="K245" s="38"/>
      <c r="L245" s="42"/>
      <c r="M245" s="228"/>
      <c r="N245" s="229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129</v>
      </c>
      <c r="AU245" s="15" t="s">
        <v>85</v>
      </c>
    </row>
    <row r="246" s="2" customFormat="1">
      <c r="A246" s="36"/>
      <c r="B246" s="37"/>
      <c r="C246" s="38"/>
      <c r="D246" s="230" t="s">
        <v>131</v>
      </c>
      <c r="E246" s="38"/>
      <c r="F246" s="231" t="s">
        <v>320</v>
      </c>
      <c r="G246" s="38"/>
      <c r="H246" s="38"/>
      <c r="I246" s="227"/>
      <c r="J246" s="38"/>
      <c r="K246" s="38"/>
      <c r="L246" s="42"/>
      <c r="M246" s="228"/>
      <c r="N246" s="229"/>
      <c r="O246" s="89"/>
      <c r="P246" s="89"/>
      <c r="Q246" s="89"/>
      <c r="R246" s="89"/>
      <c r="S246" s="89"/>
      <c r="T246" s="90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131</v>
      </c>
      <c r="AU246" s="15" t="s">
        <v>85</v>
      </c>
    </row>
    <row r="247" s="2" customFormat="1">
      <c r="A247" s="36"/>
      <c r="B247" s="37"/>
      <c r="C247" s="38"/>
      <c r="D247" s="225" t="s">
        <v>133</v>
      </c>
      <c r="E247" s="38"/>
      <c r="F247" s="232" t="s">
        <v>321</v>
      </c>
      <c r="G247" s="38"/>
      <c r="H247" s="38"/>
      <c r="I247" s="227"/>
      <c r="J247" s="38"/>
      <c r="K247" s="38"/>
      <c r="L247" s="42"/>
      <c r="M247" s="228"/>
      <c r="N247" s="229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133</v>
      </c>
      <c r="AU247" s="15" t="s">
        <v>85</v>
      </c>
    </row>
    <row r="248" s="13" customFormat="1">
      <c r="A248" s="13"/>
      <c r="B248" s="233"/>
      <c r="C248" s="234"/>
      <c r="D248" s="225" t="s">
        <v>166</v>
      </c>
      <c r="E248" s="235" t="s">
        <v>1</v>
      </c>
      <c r="F248" s="236" t="s">
        <v>322</v>
      </c>
      <c r="G248" s="234"/>
      <c r="H248" s="237">
        <v>348.89999999999998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166</v>
      </c>
      <c r="AU248" s="243" t="s">
        <v>85</v>
      </c>
      <c r="AV248" s="13" t="s">
        <v>85</v>
      </c>
      <c r="AW248" s="13" t="s">
        <v>32</v>
      </c>
      <c r="AX248" s="13" t="s">
        <v>81</v>
      </c>
      <c r="AY248" s="243" t="s">
        <v>120</v>
      </c>
    </row>
    <row r="249" s="2" customFormat="1" ht="16.5" customHeight="1">
      <c r="A249" s="36"/>
      <c r="B249" s="37"/>
      <c r="C249" s="212" t="s">
        <v>323</v>
      </c>
      <c r="D249" s="212" t="s">
        <v>122</v>
      </c>
      <c r="E249" s="213" t="s">
        <v>324</v>
      </c>
      <c r="F249" s="214" t="s">
        <v>325</v>
      </c>
      <c r="G249" s="215" t="s">
        <v>125</v>
      </c>
      <c r="H249" s="216">
        <v>34.5</v>
      </c>
      <c r="I249" s="217"/>
      <c r="J249" s="218">
        <f>ROUND(I249*H249,2)</f>
        <v>0</v>
      </c>
      <c r="K249" s="214" t="s">
        <v>126</v>
      </c>
      <c r="L249" s="42"/>
      <c r="M249" s="219" t="s">
        <v>1</v>
      </c>
      <c r="N249" s="220" t="s">
        <v>41</v>
      </c>
      <c r="O249" s="89"/>
      <c r="P249" s="221">
        <f>O249*H249</f>
        <v>0</v>
      </c>
      <c r="Q249" s="221">
        <v>1.0000000000000001E-05</v>
      </c>
      <c r="R249" s="221">
        <f>Q249*H249</f>
        <v>0.00034500000000000004</v>
      </c>
      <c r="S249" s="221">
        <v>0</v>
      </c>
      <c r="T249" s="22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3" t="s">
        <v>127</v>
      </c>
      <c r="AT249" s="223" t="s">
        <v>122</v>
      </c>
      <c r="AU249" s="223" t="s">
        <v>85</v>
      </c>
      <c r="AY249" s="15" t="s">
        <v>120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5" t="s">
        <v>81</v>
      </c>
      <c r="BK249" s="224">
        <f>ROUND(I249*H249,2)</f>
        <v>0</v>
      </c>
      <c r="BL249" s="15" t="s">
        <v>127</v>
      </c>
      <c r="BM249" s="223" t="s">
        <v>326</v>
      </c>
    </row>
    <row r="250" s="2" customFormat="1">
      <c r="A250" s="36"/>
      <c r="B250" s="37"/>
      <c r="C250" s="38"/>
      <c r="D250" s="225" t="s">
        <v>129</v>
      </c>
      <c r="E250" s="38"/>
      <c r="F250" s="226" t="s">
        <v>327</v>
      </c>
      <c r="G250" s="38"/>
      <c r="H250" s="38"/>
      <c r="I250" s="227"/>
      <c r="J250" s="38"/>
      <c r="K250" s="38"/>
      <c r="L250" s="42"/>
      <c r="M250" s="228"/>
      <c r="N250" s="229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129</v>
      </c>
      <c r="AU250" s="15" t="s">
        <v>85</v>
      </c>
    </row>
    <row r="251" s="2" customFormat="1">
      <c r="A251" s="36"/>
      <c r="B251" s="37"/>
      <c r="C251" s="38"/>
      <c r="D251" s="230" t="s">
        <v>131</v>
      </c>
      <c r="E251" s="38"/>
      <c r="F251" s="231" t="s">
        <v>328</v>
      </c>
      <c r="G251" s="38"/>
      <c r="H251" s="38"/>
      <c r="I251" s="227"/>
      <c r="J251" s="38"/>
      <c r="K251" s="38"/>
      <c r="L251" s="42"/>
      <c r="M251" s="228"/>
      <c r="N251" s="229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131</v>
      </c>
      <c r="AU251" s="15" t="s">
        <v>85</v>
      </c>
    </row>
    <row r="252" s="2" customFormat="1">
      <c r="A252" s="36"/>
      <c r="B252" s="37"/>
      <c r="C252" s="38"/>
      <c r="D252" s="225" t="s">
        <v>133</v>
      </c>
      <c r="E252" s="38"/>
      <c r="F252" s="232" t="s">
        <v>329</v>
      </c>
      <c r="G252" s="38"/>
      <c r="H252" s="38"/>
      <c r="I252" s="227"/>
      <c r="J252" s="38"/>
      <c r="K252" s="38"/>
      <c r="L252" s="42"/>
      <c r="M252" s="228"/>
      <c r="N252" s="229"/>
      <c r="O252" s="89"/>
      <c r="P252" s="89"/>
      <c r="Q252" s="89"/>
      <c r="R252" s="89"/>
      <c r="S252" s="89"/>
      <c r="T252" s="90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133</v>
      </c>
      <c r="AU252" s="15" t="s">
        <v>85</v>
      </c>
    </row>
    <row r="253" s="2" customFormat="1" ht="16.5" customHeight="1">
      <c r="A253" s="36"/>
      <c r="B253" s="37"/>
      <c r="C253" s="212" t="s">
        <v>330</v>
      </c>
      <c r="D253" s="212" t="s">
        <v>122</v>
      </c>
      <c r="E253" s="213" t="s">
        <v>331</v>
      </c>
      <c r="F253" s="214" t="s">
        <v>332</v>
      </c>
      <c r="G253" s="215" t="s">
        <v>143</v>
      </c>
      <c r="H253" s="216">
        <v>5</v>
      </c>
      <c r="I253" s="217"/>
      <c r="J253" s="218">
        <f>ROUND(I253*H253,2)</f>
        <v>0</v>
      </c>
      <c r="K253" s="214" t="s">
        <v>126</v>
      </c>
      <c r="L253" s="42"/>
      <c r="M253" s="219" t="s">
        <v>1</v>
      </c>
      <c r="N253" s="220" t="s">
        <v>41</v>
      </c>
      <c r="O253" s="89"/>
      <c r="P253" s="221">
        <f>O253*H253</f>
        <v>0</v>
      </c>
      <c r="Q253" s="221">
        <v>0.089779999999999999</v>
      </c>
      <c r="R253" s="221">
        <f>Q253*H253</f>
        <v>0.44889999999999997</v>
      </c>
      <c r="S253" s="221">
        <v>0</v>
      </c>
      <c r="T253" s="22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3" t="s">
        <v>127</v>
      </c>
      <c r="AT253" s="223" t="s">
        <v>122</v>
      </c>
      <c r="AU253" s="223" t="s">
        <v>85</v>
      </c>
      <c r="AY253" s="15" t="s">
        <v>120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5" t="s">
        <v>81</v>
      </c>
      <c r="BK253" s="224">
        <f>ROUND(I253*H253,2)</f>
        <v>0</v>
      </c>
      <c r="BL253" s="15" t="s">
        <v>127</v>
      </c>
      <c r="BM253" s="223" t="s">
        <v>333</v>
      </c>
    </row>
    <row r="254" s="2" customFormat="1">
      <c r="A254" s="36"/>
      <c r="B254" s="37"/>
      <c r="C254" s="38"/>
      <c r="D254" s="225" t="s">
        <v>129</v>
      </c>
      <c r="E254" s="38"/>
      <c r="F254" s="226" t="s">
        <v>334</v>
      </c>
      <c r="G254" s="38"/>
      <c r="H254" s="38"/>
      <c r="I254" s="227"/>
      <c r="J254" s="38"/>
      <c r="K254" s="38"/>
      <c r="L254" s="42"/>
      <c r="M254" s="228"/>
      <c r="N254" s="229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129</v>
      </c>
      <c r="AU254" s="15" t="s">
        <v>85</v>
      </c>
    </row>
    <row r="255" s="2" customFormat="1">
      <c r="A255" s="36"/>
      <c r="B255" s="37"/>
      <c r="C255" s="38"/>
      <c r="D255" s="230" t="s">
        <v>131</v>
      </c>
      <c r="E255" s="38"/>
      <c r="F255" s="231" t="s">
        <v>335</v>
      </c>
      <c r="G255" s="38"/>
      <c r="H255" s="38"/>
      <c r="I255" s="227"/>
      <c r="J255" s="38"/>
      <c r="K255" s="38"/>
      <c r="L255" s="42"/>
      <c r="M255" s="228"/>
      <c r="N255" s="229"/>
      <c r="O255" s="89"/>
      <c r="P255" s="89"/>
      <c r="Q255" s="89"/>
      <c r="R255" s="89"/>
      <c r="S255" s="89"/>
      <c r="T255" s="90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5" t="s">
        <v>131</v>
      </c>
      <c r="AU255" s="15" t="s">
        <v>85</v>
      </c>
    </row>
    <row r="256" s="2" customFormat="1">
      <c r="A256" s="36"/>
      <c r="B256" s="37"/>
      <c r="C256" s="38"/>
      <c r="D256" s="225" t="s">
        <v>133</v>
      </c>
      <c r="E256" s="38"/>
      <c r="F256" s="232" t="s">
        <v>147</v>
      </c>
      <c r="G256" s="38"/>
      <c r="H256" s="38"/>
      <c r="I256" s="227"/>
      <c r="J256" s="38"/>
      <c r="K256" s="38"/>
      <c r="L256" s="42"/>
      <c r="M256" s="228"/>
      <c r="N256" s="229"/>
      <c r="O256" s="89"/>
      <c r="P256" s="89"/>
      <c r="Q256" s="89"/>
      <c r="R256" s="89"/>
      <c r="S256" s="89"/>
      <c r="T256" s="9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5" t="s">
        <v>133</v>
      </c>
      <c r="AU256" s="15" t="s">
        <v>85</v>
      </c>
    </row>
    <row r="257" s="2" customFormat="1" ht="16.5" customHeight="1">
      <c r="A257" s="36"/>
      <c r="B257" s="37"/>
      <c r="C257" s="244" t="s">
        <v>336</v>
      </c>
      <c r="D257" s="244" t="s">
        <v>203</v>
      </c>
      <c r="E257" s="245" t="s">
        <v>337</v>
      </c>
      <c r="F257" s="246" t="s">
        <v>338</v>
      </c>
      <c r="G257" s="247" t="s">
        <v>143</v>
      </c>
      <c r="H257" s="248">
        <v>5.0999999999999996</v>
      </c>
      <c r="I257" s="249"/>
      <c r="J257" s="250">
        <f>ROUND(I257*H257,2)</f>
        <v>0</v>
      </c>
      <c r="K257" s="246" t="s">
        <v>1</v>
      </c>
      <c r="L257" s="251"/>
      <c r="M257" s="252" t="s">
        <v>1</v>
      </c>
      <c r="N257" s="253" t="s">
        <v>41</v>
      </c>
      <c r="O257" s="89"/>
      <c r="P257" s="221">
        <f>O257*H257</f>
        <v>0</v>
      </c>
      <c r="Q257" s="221">
        <v>0.22500000000000001</v>
      </c>
      <c r="R257" s="221">
        <f>Q257*H257</f>
        <v>1.1475</v>
      </c>
      <c r="S257" s="221">
        <v>0</v>
      </c>
      <c r="T257" s="22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3" t="s">
        <v>175</v>
      </c>
      <c r="AT257" s="223" t="s">
        <v>203</v>
      </c>
      <c r="AU257" s="223" t="s">
        <v>85</v>
      </c>
      <c r="AY257" s="15" t="s">
        <v>120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5" t="s">
        <v>81</v>
      </c>
      <c r="BK257" s="224">
        <f>ROUND(I257*H257,2)</f>
        <v>0</v>
      </c>
      <c r="BL257" s="15" t="s">
        <v>127</v>
      </c>
      <c r="BM257" s="223" t="s">
        <v>339</v>
      </c>
    </row>
    <row r="258" s="2" customFormat="1">
      <c r="A258" s="36"/>
      <c r="B258" s="37"/>
      <c r="C258" s="38"/>
      <c r="D258" s="225" t="s">
        <v>129</v>
      </c>
      <c r="E258" s="38"/>
      <c r="F258" s="226" t="s">
        <v>340</v>
      </c>
      <c r="G258" s="38"/>
      <c r="H258" s="38"/>
      <c r="I258" s="227"/>
      <c r="J258" s="38"/>
      <c r="K258" s="38"/>
      <c r="L258" s="42"/>
      <c r="M258" s="228"/>
      <c r="N258" s="229"/>
      <c r="O258" s="89"/>
      <c r="P258" s="89"/>
      <c r="Q258" s="89"/>
      <c r="R258" s="89"/>
      <c r="S258" s="89"/>
      <c r="T258" s="90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5" t="s">
        <v>129</v>
      </c>
      <c r="AU258" s="15" t="s">
        <v>85</v>
      </c>
    </row>
    <row r="259" s="2" customFormat="1">
      <c r="A259" s="36"/>
      <c r="B259" s="37"/>
      <c r="C259" s="38"/>
      <c r="D259" s="225" t="s">
        <v>133</v>
      </c>
      <c r="E259" s="38"/>
      <c r="F259" s="232" t="s">
        <v>341</v>
      </c>
      <c r="G259" s="38"/>
      <c r="H259" s="38"/>
      <c r="I259" s="227"/>
      <c r="J259" s="38"/>
      <c r="K259" s="38"/>
      <c r="L259" s="42"/>
      <c r="M259" s="228"/>
      <c r="N259" s="229"/>
      <c r="O259" s="89"/>
      <c r="P259" s="89"/>
      <c r="Q259" s="89"/>
      <c r="R259" s="89"/>
      <c r="S259" s="89"/>
      <c r="T259" s="90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5" t="s">
        <v>133</v>
      </c>
      <c r="AU259" s="15" t="s">
        <v>85</v>
      </c>
    </row>
    <row r="260" s="13" customFormat="1">
      <c r="A260" s="13"/>
      <c r="B260" s="233"/>
      <c r="C260" s="234"/>
      <c r="D260" s="225" t="s">
        <v>166</v>
      </c>
      <c r="E260" s="234"/>
      <c r="F260" s="236" t="s">
        <v>342</v>
      </c>
      <c r="G260" s="234"/>
      <c r="H260" s="237">
        <v>5.0999999999999996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166</v>
      </c>
      <c r="AU260" s="243" t="s">
        <v>85</v>
      </c>
      <c r="AV260" s="13" t="s">
        <v>85</v>
      </c>
      <c r="AW260" s="13" t="s">
        <v>4</v>
      </c>
      <c r="AX260" s="13" t="s">
        <v>81</v>
      </c>
      <c r="AY260" s="243" t="s">
        <v>120</v>
      </c>
    </row>
    <row r="261" s="2" customFormat="1" ht="16.5" customHeight="1">
      <c r="A261" s="36"/>
      <c r="B261" s="37"/>
      <c r="C261" s="212" t="s">
        <v>343</v>
      </c>
      <c r="D261" s="212" t="s">
        <v>122</v>
      </c>
      <c r="E261" s="213" t="s">
        <v>344</v>
      </c>
      <c r="F261" s="214" t="s">
        <v>345</v>
      </c>
      <c r="G261" s="215" t="s">
        <v>143</v>
      </c>
      <c r="H261" s="216">
        <v>14</v>
      </c>
      <c r="I261" s="217"/>
      <c r="J261" s="218">
        <f>ROUND(I261*H261,2)</f>
        <v>0</v>
      </c>
      <c r="K261" s="214" t="s">
        <v>1</v>
      </c>
      <c r="L261" s="42"/>
      <c r="M261" s="219" t="s">
        <v>1</v>
      </c>
      <c r="N261" s="220" t="s">
        <v>41</v>
      </c>
      <c r="O261" s="89"/>
      <c r="P261" s="221">
        <f>O261*H261</f>
        <v>0</v>
      </c>
      <c r="Q261" s="221">
        <v>0.15540000000000001</v>
      </c>
      <c r="R261" s="221">
        <f>Q261*H261</f>
        <v>2.1756000000000002</v>
      </c>
      <c r="S261" s="221">
        <v>0</v>
      </c>
      <c r="T261" s="22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3" t="s">
        <v>127</v>
      </c>
      <c r="AT261" s="223" t="s">
        <v>122</v>
      </c>
      <c r="AU261" s="223" t="s">
        <v>85</v>
      </c>
      <c r="AY261" s="15" t="s">
        <v>120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5" t="s">
        <v>81</v>
      </c>
      <c r="BK261" s="224">
        <f>ROUND(I261*H261,2)</f>
        <v>0</v>
      </c>
      <c r="BL261" s="15" t="s">
        <v>127</v>
      </c>
      <c r="BM261" s="223" t="s">
        <v>346</v>
      </c>
    </row>
    <row r="262" s="2" customFormat="1">
      <c r="A262" s="36"/>
      <c r="B262" s="37"/>
      <c r="C262" s="38"/>
      <c r="D262" s="225" t="s">
        <v>129</v>
      </c>
      <c r="E262" s="38"/>
      <c r="F262" s="226" t="s">
        <v>345</v>
      </c>
      <c r="G262" s="38"/>
      <c r="H262" s="38"/>
      <c r="I262" s="227"/>
      <c r="J262" s="38"/>
      <c r="K262" s="38"/>
      <c r="L262" s="42"/>
      <c r="M262" s="228"/>
      <c r="N262" s="229"/>
      <c r="O262" s="89"/>
      <c r="P262" s="89"/>
      <c r="Q262" s="89"/>
      <c r="R262" s="89"/>
      <c r="S262" s="89"/>
      <c r="T262" s="90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5" t="s">
        <v>129</v>
      </c>
      <c r="AU262" s="15" t="s">
        <v>85</v>
      </c>
    </row>
    <row r="263" s="2" customFormat="1">
      <c r="A263" s="36"/>
      <c r="B263" s="37"/>
      <c r="C263" s="38"/>
      <c r="D263" s="225" t="s">
        <v>133</v>
      </c>
      <c r="E263" s="38"/>
      <c r="F263" s="232" t="s">
        <v>158</v>
      </c>
      <c r="G263" s="38"/>
      <c r="H263" s="38"/>
      <c r="I263" s="227"/>
      <c r="J263" s="38"/>
      <c r="K263" s="38"/>
      <c r="L263" s="42"/>
      <c r="M263" s="228"/>
      <c r="N263" s="229"/>
      <c r="O263" s="89"/>
      <c r="P263" s="89"/>
      <c r="Q263" s="89"/>
      <c r="R263" s="89"/>
      <c r="S263" s="89"/>
      <c r="T263" s="90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133</v>
      </c>
      <c r="AU263" s="15" t="s">
        <v>85</v>
      </c>
    </row>
    <row r="264" s="2" customFormat="1" ht="16.5" customHeight="1">
      <c r="A264" s="36"/>
      <c r="B264" s="37"/>
      <c r="C264" s="212" t="s">
        <v>347</v>
      </c>
      <c r="D264" s="212" t="s">
        <v>122</v>
      </c>
      <c r="E264" s="213" t="s">
        <v>348</v>
      </c>
      <c r="F264" s="214" t="s">
        <v>349</v>
      </c>
      <c r="G264" s="215" t="s">
        <v>143</v>
      </c>
      <c r="H264" s="216">
        <v>14</v>
      </c>
      <c r="I264" s="217"/>
      <c r="J264" s="218">
        <f>ROUND(I264*H264,2)</f>
        <v>0</v>
      </c>
      <c r="K264" s="214" t="s">
        <v>126</v>
      </c>
      <c r="L264" s="42"/>
      <c r="M264" s="219" t="s">
        <v>1</v>
      </c>
      <c r="N264" s="220" t="s">
        <v>41</v>
      </c>
      <c r="O264" s="89"/>
      <c r="P264" s="221">
        <f>O264*H264</f>
        <v>0</v>
      </c>
      <c r="Q264" s="221">
        <v>0.15540000000000001</v>
      </c>
      <c r="R264" s="221">
        <f>Q264*H264</f>
        <v>2.1756000000000002</v>
      </c>
      <c r="S264" s="221">
        <v>0</v>
      </c>
      <c r="T264" s="22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3" t="s">
        <v>127</v>
      </c>
      <c r="AT264" s="223" t="s">
        <v>122</v>
      </c>
      <c r="AU264" s="223" t="s">
        <v>85</v>
      </c>
      <c r="AY264" s="15" t="s">
        <v>120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5" t="s">
        <v>81</v>
      </c>
      <c r="BK264" s="224">
        <f>ROUND(I264*H264,2)</f>
        <v>0</v>
      </c>
      <c r="BL264" s="15" t="s">
        <v>127</v>
      </c>
      <c r="BM264" s="223" t="s">
        <v>350</v>
      </c>
    </row>
    <row r="265" s="2" customFormat="1">
      <c r="A265" s="36"/>
      <c r="B265" s="37"/>
      <c r="C265" s="38"/>
      <c r="D265" s="225" t="s">
        <v>129</v>
      </c>
      <c r="E265" s="38"/>
      <c r="F265" s="226" t="s">
        <v>351</v>
      </c>
      <c r="G265" s="38"/>
      <c r="H265" s="38"/>
      <c r="I265" s="227"/>
      <c r="J265" s="38"/>
      <c r="K265" s="38"/>
      <c r="L265" s="42"/>
      <c r="M265" s="228"/>
      <c r="N265" s="229"/>
      <c r="O265" s="89"/>
      <c r="P265" s="89"/>
      <c r="Q265" s="89"/>
      <c r="R265" s="89"/>
      <c r="S265" s="89"/>
      <c r="T265" s="90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129</v>
      </c>
      <c r="AU265" s="15" t="s">
        <v>85</v>
      </c>
    </row>
    <row r="266" s="2" customFormat="1">
      <c r="A266" s="36"/>
      <c r="B266" s="37"/>
      <c r="C266" s="38"/>
      <c r="D266" s="230" t="s">
        <v>131</v>
      </c>
      <c r="E266" s="38"/>
      <c r="F266" s="231" t="s">
        <v>352</v>
      </c>
      <c r="G266" s="38"/>
      <c r="H266" s="38"/>
      <c r="I266" s="227"/>
      <c r="J266" s="38"/>
      <c r="K266" s="38"/>
      <c r="L266" s="42"/>
      <c r="M266" s="228"/>
      <c r="N266" s="229"/>
      <c r="O266" s="89"/>
      <c r="P266" s="89"/>
      <c r="Q266" s="89"/>
      <c r="R266" s="89"/>
      <c r="S266" s="89"/>
      <c r="T266" s="90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5" t="s">
        <v>131</v>
      </c>
      <c r="AU266" s="15" t="s">
        <v>85</v>
      </c>
    </row>
    <row r="267" s="2" customFormat="1">
      <c r="A267" s="36"/>
      <c r="B267" s="37"/>
      <c r="C267" s="38"/>
      <c r="D267" s="225" t="s">
        <v>133</v>
      </c>
      <c r="E267" s="38"/>
      <c r="F267" s="232" t="s">
        <v>147</v>
      </c>
      <c r="G267" s="38"/>
      <c r="H267" s="38"/>
      <c r="I267" s="227"/>
      <c r="J267" s="38"/>
      <c r="K267" s="38"/>
      <c r="L267" s="42"/>
      <c r="M267" s="228"/>
      <c r="N267" s="229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5" t="s">
        <v>133</v>
      </c>
      <c r="AU267" s="15" t="s">
        <v>85</v>
      </c>
    </row>
    <row r="268" s="2" customFormat="1" ht="16.5" customHeight="1">
      <c r="A268" s="36"/>
      <c r="B268" s="37"/>
      <c r="C268" s="244" t="s">
        <v>353</v>
      </c>
      <c r="D268" s="244" t="s">
        <v>203</v>
      </c>
      <c r="E268" s="245" t="s">
        <v>354</v>
      </c>
      <c r="F268" s="246" t="s">
        <v>355</v>
      </c>
      <c r="G268" s="247" t="s">
        <v>143</v>
      </c>
      <c r="H268" s="248">
        <v>6.1200000000000001</v>
      </c>
      <c r="I268" s="249"/>
      <c r="J268" s="250">
        <f>ROUND(I268*H268,2)</f>
        <v>0</v>
      </c>
      <c r="K268" s="246" t="s">
        <v>126</v>
      </c>
      <c r="L268" s="251"/>
      <c r="M268" s="252" t="s">
        <v>1</v>
      </c>
      <c r="N268" s="253" t="s">
        <v>41</v>
      </c>
      <c r="O268" s="89"/>
      <c r="P268" s="221">
        <f>O268*H268</f>
        <v>0</v>
      </c>
      <c r="Q268" s="221">
        <v>0.048300000000000003</v>
      </c>
      <c r="R268" s="221">
        <f>Q268*H268</f>
        <v>0.29559600000000003</v>
      </c>
      <c r="S268" s="221">
        <v>0</v>
      </c>
      <c r="T268" s="22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3" t="s">
        <v>175</v>
      </c>
      <c r="AT268" s="223" t="s">
        <v>203</v>
      </c>
      <c r="AU268" s="223" t="s">
        <v>85</v>
      </c>
      <c r="AY268" s="15" t="s">
        <v>120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5" t="s">
        <v>81</v>
      </c>
      <c r="BK268" s="224">
        <f>ROUND(I268*H268,2)</f>
        <v>0</v>
      </c>
      <c r="BL268" s="15" t="s">
        <v>127</v>
      </c>
      <c r="BM268" s="223" t="s">
        <v>356</v>
      </c>
    </row>
    <row r="269" s="2" customFormat="1">
      <c r="A269" s="36"/>
      <c r="B269" s="37"/>
      <c r="C269" s="38"/>
      <c r="D269" s="225" t="s">
        <v>129</v>
      </c>
      <c r="E269" s="38"/>
      <c r="F269" s="226" t="s">
        <v>355</v>
      </c>
      <c r="G269" s="38"/>
      <c r="H269" s="38"/>
      <c r="I269" s="227"/>
      <c r="J269" s="38"/>
      <c r="K269" s="38"/>
      <c r="L269" s="42"/>
      <c r="M269" s="228"/>
      <c r="N269" s="229"/>
      <c r="O269" s="89"/>
      <c r="P269" s="89"/>
      <c r="Q269" s="89"/>
      <c r="R269" s="89"/>
      <c r="S269" s="89"/>
      <c r="T269" s="90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5" t="s">
        <v>129</v>
      </c>
      <c r="AU269" s="15" t="s">
        <v>85</v>
      </c>
    </row>
    <row r="270" s="2" customFormat="1">
      <c r="A270" s="36"/>
      <c r="B270" s="37"/>
      <c r="C270" s="38"/>
      <c r="D270" s="225" t="s">
        <v>133</v>
      </c>
      <c r="E270" s="38"/>
      <c r="F270" s="232" t="s">
        <v>357</v>
      </c>
      <c r="G270" s="38"/>
      <c r="H270" s="38"/>
      <c r="I270" s="227"/>
      <c r="J270" s="38"/>
      <c r="K270" s="38"/>
      <c r="L270" s="42"/>
      <c r="M270" s="228"/>
      <c r="N270" s="229"/>
      <c r="O270" s="89"/>
      <c r="P270" s="89"/>
      <c r="Q270" s="89"/>
      <c r="R270" s="89"/>
      <c r="S270" s="89"/>
      <c r="T270" s="9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133</v>
      </c>
      <c r="AU270" s="15" t="s">
        <v>85</v>
      </c>
    </row>
    <row r="271" s="13" customFormat="1">
      <c r="A271" s="13"/>
      <c r="B271" s="233"/>
      <c r="C271" s="234"/>
      <c r="D271" s="225" t="s">
        <v>166</v>
      </c>
      <c r="E271" s="234"/>
      <c r="F271" s="236" t="s">
        <v>358</v>
      </c>
      <c r="G271" s="234"/>
      <c r="H271" s="237">
        <v>6.1200000000000001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166</v>
      </c>
      <c r="AU271" s="243" t="s">
        <v>85</v>
      </c>
      <c r="AV271" s="13" t="s">
        <v>85</v>
      </c>
      <c r="AW271" s="13" t="s">
        <v>4</v>
      </c>
      <c r="AX271" s="13" t="s">
        <v>81</v>
      </c>
      <c r="AY271" s="243" t="s">
        <v>120</v>
      </c>
    </row>
    <row r="272" s="2" customFormat="1" ht="16.5" customHeight="1">
      <c r="A272" s="36"/>
      <c r="B272" s="37"/>
      <c r="C272" s="244" t="s">
        <v>359</v>
      </c>
      <c r="D272" s="244" t="s">
        <v>203</v>
      </c>
      <c r="E272" s="245" t="s">
        <v>360</v>
      </c>
      <c r="F272" s="246" t="s">
        <v>361</v>
      </c>
      <c r="G272" s="247" t="s">
        <v>143</v>
      </c>
      <c r="H272" s="248">
        <v>8.1600000000000001</v>
      </c>
      <c r="I272" s="249"/>
      <c r="J272" s="250">
        <f>ROUND(I272*H272,2)</f>
        <v>0</v>
      </c>
      <c r="K272" s="246" t="s">
        <v>126</v>
      </c>
      <c r="L272" s="251"/>
      <c r="M272" s="252" t="s">
        <v>1</v>
      </c>
      <c r="N272" s="253" t="s">
        <v>41</v>
      </c>
      <c r="O272" s="89"/>
      <c r="P272" s="221">
        <f>O272*H272</f>
        <v>0</v>
      </c>
      <c r="Q272" s="221">
        <v>0.065670000000000006</v>
      </c>
      <c r="R272" s="221">
        <f>Q272*H272</f>
        <v>0.5358672000000001</v>
      </c>
      <c r="S272" s="221">
        <v>0</v>
      </c>
      <c r="T272" s="22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3" t="s">
        <v>175</v>
      </c>
      <c r="AT272" s="223" t="s">
        <v>203</v>
      </c>
      <c r="AU272" s="223" t="s">
        <v>85</v>
      </c>
      <c r="AY272" s="15" t="s">
        <v>120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5" t="s">
        <v>81</v>
      </c>
      <c r="BK272" s="224">
        <f>ROUND(I272*H272,2)</f>
        <v>0</v>
      </c>
      <c r="BL272" s="15" t="s">
        <v>127</v>
      </c>
      <c r="BM272" s="223" t="s">
        <v>362</v>
      </c>
    </row>
    <row r="273" s="2" customFormat="1">
      <c r="A273" s="36"/>
      <c r="B273" s="37"/>
      <c r="C273" s="38"/>
      <c r="D273" s="225" t="s">
        <v>129</v>
      </c>
      <c r="E273" s="38"/>
      <c r="F273" s="226" t="s">
        <v>361</v>
      </c>
      <c r="G273" s="38"/>
      <c r="H273" s="38"/>
      <c r="I273" s="227"/>
      <c r="J273" s="38"/>
      <c r="K273" s="38"/>
      <c r="L273" s="42"/>
      <c r="M273" s="228"/>
      <c r="N273" s="229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129</v>
      </c>
      <c r="AU273" s="15" t="s">
        <v>85</v>
      </c>
    </row>
    <row r="274" s="2" customFormat="1">
      <c r="A274" s="36"/>
      <c r="B274" s="37"/>
      <c r="C274" s="38"/>
      <c r="D274" s="225" t="s">
        <v>133</v>
      </c>
      <c r="E274" s="38"/>
      <c r="F274" s="232" t="s">
        <v>363</v>
      </c>
      <c r="G274" s="38"/>
      <c r="H274" s="38"/>
      <c r="I274" s="227"/>
      <c r="J274" s="38"/>
      <c r="K274" s="38"/>
      <c r="L274" s="42"/>
      <c r="M274" s="228"/>
      <c r="N274" s="229"/>
      <c r="O274" s="89"/>
      <c r="P274" s="89"/>
      <c r="Q274" s="89"/>
      <c r="R274" s="89"/>
      <c r="S274" s="89"/>
      <c r="T274" s="9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133</v>
      </c>
      <c r="AU274" s="15" t="s">
        <v>85</v>
      </c>
    </row>
    <row r="275" s="13" customFormat="1">
      <c r="A275" s="13"/>
      <c r="B275" s="233"/>
      <c r="C275" s="234"/>
      <c r="D275" s="225" t="s">
        <v>166</v>
      </c>
      <c r="E275" s="235" t="s">
        <v>1</v>
      </c>
      <c r="F275" s="236" t="s">
        <v>364</v>
      </c>
      <c r="G275" s="234"/>
      <c r="H275" s="237">
        <v>8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166</v>
      </c>
      <c r="AU275" s="243" t="s">
        <v>85</v>
      </c>
      <c r="AV275" s="13" t="s">
        <v>85</v>
      </c>
      <c r="AW275" s="13" t="s">
        <v>32</v>
      </c>
      <c r="AX275" s="13" t="s">
        <v>81</v>
      </c>
      <c r="AY275" s="243" t="s">
        <v>120</v>
      </c>
    </row>
    <row r="276" s="13" customFormat="1">
      <c r="A276" s="13"/>
      <c r="B276" s="233"/>
      <c r="C276" s="234"/>
      <c r="D276" s="225" t="s">
        <v>166</v>
      </c>
      <c r="E276" s="234"/>
      <c r="F276" s="236" t="s">
        <v>365</v>
      </c>
      <c r="G276" s="234"/>
      <c r="H276" s="237">
        <v>8.1600000000000001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166</v>
      </c>
      <c r="AU276" s="243" t="s">
        <v>85</v>
      </c>
      <c r="AV276" s="13" t="s">
        <v>85</v>
      </c>
      <c r="AW276" s="13" t="s">
        <v>4</v>
      </c>
      <c r="AX276" s="13" t="s">
        <v>81</v>
      </c>
      <c r="AY276" s="243" t="s">
        <v>120</v>
      </c>
    </row>
    <row r="277" s="2" customFormat="1" ht="16.5" customHeight="1">
      <c r="A277" s="36"/>
      <c r="B277" s="37"/>
      <c r="C277" s="212" t="s">
        <v>366</v>
      </c>
      <c r="D277" s="212" t="s">
        <v>122</v>
      </c>
      <c r="E277" s="213" t="s">
        <v>367</v>
      </c>
      <c r="F277" s="214" t="s">
        <v>368</v>
      </c>
      <c r="G277" s="215" t="s">
        <v>143</v>
      </c>
      <c r="H277" s="216">
        <v>13.5</v>
      </c>
      <c r="I277" s="217"/>
      <c r="J277" s="218">
        <f>ROUND(I277*H277,2)</f>
        <v>0</v>
      </c>
      <c r="K277" s="214" t="s">
        <v>126</v>
      </c>
      <c r="L277" s="42"/>
      <c r="M277" s="219" t="s">
        <v>1</v>
      </c>
      <c r="N277" s="220" t="s">
        <v>41</v>
      </c>
      <c r="O277" s="89"/>
      <c r="P277" s="221">
        <f>O277*H277</f>
        <v>0</v>
      </c>
      <c r="Q277" s="221">
        <v>0.041009999999999998</v>
      </c>
      <c r="R277" s="221">
        <f>Q277*H277</f>
        <v>0.55363499999999999</v>
      </c>
      <c r="S277" s="221">
        <v>0</v>
      </c>
      <c r="T277" s="22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3" t="s">
        <v>127</v>
      </c>
      <c r="AT277" s="223" t="s">
        <v>122</v>
      </c>
      <c r="AU277" s="223" t="s">
        <v>85</v>
      </c>
      <c r="AY277" s="15" t="s">
        <v>120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5" t="s">
        <v>81</v>
      </c>
      <c r="BK277" s="224">
        <f>ROUND(I277*H277,2)</f>
        <v>0</v>
      </c>
      <c r="BL277" s="15" t="s">
        <v>127</v>
      </c>
      <c r="BM277" s="223" t="s">
        <v>369</v>
      </c>
    </row>
    <row r="278" s="2" customFormat="1">
      <c r="A278" s="36"/>
      <c r="B278" s="37"/>
      <c r="C278" s="38"/>
      <c r="D278" s="225" t="s">
        <v>129</v>
      </c>
      <c r="E278" s="38"/>
      <c r="F278" s="226" t="s">
        <v>370</v>
      </c>
      <c r="G278" s="38"/>
      <c r="H278" s="38"/>
      <c r="I278" s="227"/>
      <c r="J278" s="38"/>
      <c r="K278" s="38"/>
      <c r="L278" s="42"/>
      <c r="M278" s="228"/>
      <c r="N278" s="229"/>
      <c r="O278" s="89"/>
      <c r="P278" s="89"/>
      <c r="Q278" s="89"/>
      <c r="R278" s="89"/>
      <c r="S278" s="89"/>
      <c r="T278" s="90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5" t="s">
        <v>129</v>
      </c>
      <c r="AU278" s="15" t="s">
        <v>85</v>
      </c>
    </row>
    <row r="279" s="2" customFormat="1">
      <c r="A279" s="36"/>
      <c r="B279" s="37"/>
      <c r="C279" s="38"/>
      <c r="D279" s="230" t="s">
        <v>131</v>
      </c>
      <c r="E279" s="38"/>
      <c r="F279" s="231" t="s">
        <v>371</v>
      </c>
      <c r="G279" s="38"/>
      <c r="H279" s="38"/>
      <c r="I279" s="227"/>
      <c r="J279" s="38"/>
      <c r="K279" s="38"/>
      <c r="L279" s="42"/>
      <c r="M279" s="228"/>
      <c r="N279" s="229"/>
      <c r="O279" s="89"/>
      <c r="P279" s="89"/>
      <c r="Q279" s="89"/>
      <c r="R279" s="89"/>
      <c r="S279" s="89"/>
      <c r="T279" s="9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5" t="s">
        <v>131</v>
      </c>
      <c r="AU279" s="15" t="s">
        <v>85</v>
      </c>
    </row>
    <row r="280" s="2" customFormat="1">
      <c r="A280" s="36"/>
      <c r="B280" s="37"/>
      <c r="C280" s="38"/>
      <c r="D280" s="225" t="s">
        <v>133</v>
      </c>
      <c r="E280" s="38"/>
      <c r="F280" s="232" t="s">
        <v>158</v>
      </c>
      <c r="G280" s="38"/>
      <c r="H280" s="38"/>
      <c r="I280" s="227"/>
      <c r="J280" s="38"/>
      <c r="K280" s="38"/>
      <c r="L280" s="42"/>
      <c r="M280" s="228"/>
      <c r="N280" s="229"/>
      <c r="O280" s="89"/>
      <c r="P280" s="89"/>
      <c r="Q280" s="89"/>
      <c r="R280" s="89"/>
      <c r="S280" s="89"/>
      <c r="T280" s="90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5" t="s">
        <v>133</v>
      </c>
      <c r="AU280" s="15" t="s">
        <v>85</v>
      </c>
    </row>
    <row r="281" s="2" customFormat="1" ht="16.5" customHeight="1">
      <c r="A281" s="36"/>
      <c r="B281" s="37"/>
      <c r="C281" s="212" t="s">
        <v>372</v>
      </c>
      <c r="D281" s="212" t="s">
        <v>122</v>
      </c>
      <c r="E281" s="213" t="s">
        <v>373</v>
      </c>
      <c r="F281" s="214" t="s">
        <v>374</v>
      </c>
      <c r="G281" s="215" t="s">
        <v>375</v>
      </c>
      <c r="H281" s="216">
        <v>0.025000000000000001</v>
      </c>
      <c r="I281" s="217"/>
      <c r="J281" s="218">
        <f>ROUND(I281*H281,2)</f>
        <v>0</v>
      </c>
      <c r="K281" s="214" t="s">
        <v>126</v>
      </c>
      <c r="L281" s="42"/>
      <c r="M281" s="219" t="s">
        <v>1</v>
      </c>
      <c r="N281" s="220" t="s">
        <v>41</v>
      </c>
      <c r="O281" s="89"/>
      <c r="P281" s="221">
        <f>O281*H281</f>
        <v>0</v>
      </c>
      <c r="Q281" s="221">
        <v>2.2563399999999998</v>
      </c>
      <c r="R281" s="221">
        <f>Q281*H281</f>
        <v>0.0564085</v>
      </c>
      <c r="S281" s="221">
        <v>0</v>
      </c>
      <c r="T281" s="22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3" t="s">
        <v>127</v>
      </c>
      <c r="AT281" s="223" t="s">
        <v>122</v>
      </c>
      <c r="AU281" s="223" t="s">
        <v>85</v>
      </c>
      <c r="AY281" s="15" t="s">
        <v>120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5" t="s">
        <v>81</v>
      </c>
      <c r="BK281" s="224">
        <f>ROUND(I281*H281,2)</f>
        <v>0</v>
      </c>
      <c r="BL281" s="15" t="s">
        <v>127</v>
      </c>
      <c r="BM281" s="223" t="s">
        <v>376</v>
      </c>
    </row>
    <row r="282" s="2" customFormat="1">
      <c r="A282" s="36"/>
      <c r="B282" s="37"/>
      <c r="C282" s="38"/>
      <c r="D282" s="225" t="s">
        <v>129</v>
      </c>
      <c r="E282" s="38"/>
      <c r="F282" s="226" t="s">
        <v>377</v>
      </c>
      <c r="G282" s="38"/>
      <c r="H282" s="38"/>
      <c r="I282" s="227"/>
      <c r="J282" s="38"/>
      <c r="K282" s="38"/>
      <c r="L282" s="42"/>
      <c r="M282" s="228"/>
      <c r="N282" s="229"/>
      <c r="O282" s="89"/>
      <c r="P282" s="89"/>
      <c r="Q282" s="89"/>
      <c r="R282" s="89"/>
      <c r="S282" s="89"/>
      <c r="T282" s="9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5" t="s">
        <v>129</v>
      </c>
      <c r="AU282" s="15" t="s">
        <v>85</v>
      </c>
    </row>
    <row r="283" s="2" customFormat="1">
      <c r="A283" s="36"/>
      <c r="B283" s="37"/>
      <c r="C283" s="38"/>
      <c r="D283" s="230" t="s">
        <v>131</v>
      </c>
      <c r="E283" s="38"/>
      <c r="F283" s="231" t="s">
        <v>378</v>
      </c>
      <c r="G283" s="38"/>
      <c r="H283" s="38"/>
      <c r="I283" s="227"/>
      <c r="J283" s="38"/>
      <c r="K283" s="38"/>
      <c r="L283" s="42"/>
      <c r="M283" s="228"/>
      <c r="N283" s="229"/>
      <c r="O283" s="89"/>
      <c r="P283" s="89"/>
      <c r="Q283" s="89"/>
      <c r="R283" s="89"/>
      <c r="S283" s="89"/>
      <c r="T283" s="9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5" t="s">
        <v>131</v>
      </c>
      <c r="AU283" s="15" t="s">
        <v>85</v>
      </c>
    </row>
    <row r="284" s="2" customFormat="1">
      <c r="A284" s="36"/>
      <c r="B284" s="37"/>
      <c r="C284" s="38"/>
      <c r="D284" s="225" t="s">
        <v>133</v>
      </c>
      <c r="E284" s="38"/>
      <c r="F284" s="232" t="s">
        <v>379</v>
      </c>
      <c r="G284" s="38"/>
      <c r="H284" s="38"/>
      <c r="I284" s="227"/>
      <c r="J284" s="38"/>
      <c r="K284" s="38"/>
      <c r="L284" s="42"/>
      <c r="M284" s="228"/>
      <c r="N284" s="229"/>
      <c r="O284" s="89"/>
      <c r="P284" s="89"/>
      <c r="Q284" s="89"/>
      <c r="R284" s="89"/>
      <c r="S284" s="89"/>
      <c r="T284" s="9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133</v>
      </c>
      <c r="AU284" s="15" t="s">
        <v>85</v>
      </c>
    </row>
    <row r="285" s="13" customFormat="1">
      <c r="A285" s="13"/>
      <c r="B285" s="233"/>
      <c r="C285" s="234"/>
      <c r="D285" s="225" t="s">
        <v>166</v>
      </c>
      <c r="E285" s="235" t="s">
        <v>1</v>
      </c>
      <c r="F285" s="236" t="s">
        <v>380</v>
      </c>
      <c r="G285" s="234"/>
      <c r="H285" s="237">
        <v>0.025000000000000001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166</v>
      </c>
      <c r="AU285" s="243" t="s">
        <v>85</v>
      </c>
      <c r="AV285" s="13" t="s">
        <v>85</v>
      </c>
      <c r="AW285" s="13" t="s">
        <v>32</v>
      </c>
      <c r="AX285" s="13" t="s">
        <v>81</v>
      </c>
      <c r="AY285" s="243" t="s">
        <v>120</v>
      </c>
    </row>
    <row r="286" s="2" customFormat="1" ht="16.5" customHeight="1">
      <c r="A286" s="36"/>
      <c r="B286" s="37"/>
      <c r="C286" s="212" t="s">
        <v>381</v>
      </c>
      <c r="D286" s="212" t="s">
        <v>122</v>
      </c>
      <c r="E286" s="213" t="s">
        <v>382</v>
      </c>
      <c r="F286" s="214" t="s">
        <v>383</v>
      </c>
      <c r="G286" s="215" t="s">
        <v>224</v>
      </c>
      <c r="H286" s="216">
        <v>2</v>
      </c>
      <c r="I286" s="217"/>
      <c r="J286" s="218">
        <f>ROUND(I286*H286,2)</f>
        <v>0</v>
      </c>
      <c r="K286" s="214" t="s">
        <v>126</v>
      </c>
      <c r="L286" s="42"/>
      <c r="M286" s="219" t="s">
        <v>1</v>
      </c>
      <c r="N286" s="220" t="s">
        <v>41</v>
      </c>
      <c r="O286" s="89"/>
      <c r="P286" s="221">
        <f>O286*H286</f>
        <v>0</v>
      </c>
      <c r="Q286" s="221">
        <v>0</v>
      </c>
      <c r="R286" s="221">
        <f>Q286*H286</f>
        <v>0</v>
      </c>
      <c r="S286" s="221">
        <v>0.0040000000000000001</v>
      </c>
      <c r="T286" s="222">
        <f>S286*H286</f>
        <v>0.0080000000000000002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3" t="s">
        <v>127</v>
      </c>
      <c r="AT286" s="223" t="s">
        <v>122</v>
      </c>
      <c r="AU286" s="223" t="s">
        <v>85</v>
      </c>
      <c r="AY286" s="15" t="s">
        <v>120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5" t="s">
        <v>81</v>
      </c>
      <c r="BK286" s="224">
        <f>ROUND(I286*H286,2)</f>
        <v>0</v>
      </c>
      <c r="BL286" s="15" t="s">
        <v>127</v>
      </c>
      <c r="BM286" s="223" t="s">
        <v>384</v>
      </c>
    </row>
    <row r="287" s="2" customFormat="1">
      <c r="A287" s="36"/>
      <c r="B287" s="37"/>
      <c r="C287" s="38"/>
      <c r="D287" s="225" t="s">
        <v>129</v>
      </c>
      <c r="E287" s="38"/>
      <c r="F287" s="226" t="s">
        <v>385</v>
      </c>
      <c r="G287" s="38"/>
      <c r="H287" s="38"/>
      <c r="I287" s="227"/>
      <c r="J287" s="38"/>
      <c r="K287" s="38"/>
      <c r="L287" s="42"/>
      <c r="M287" s="228"/>
      <c r="N287" s="229"/>
      <c r="O287" s="89"/>
      <c r="P287" s="89"/>
      <c r="Q287" s="89"/>
      <c r="R287" s="89"/>
      <c r="S287" s="89"/>
      <c r="T287" s="90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5" t="s">
        <v>129</v>
      </c>
      <c r="AU287" s="15" t="s">
        <v>85</v>
      </c>
    </row>
    <row r="288" s="2" customFormat="1">
      <c r="A288" s="36"/>
      <c r="B288" s="37"/>
      <c r="C288" s="38"/>
      <c r="D288" s="230" t="s">
        <v>131</v>
      </c>
      <c r="E288" s="38"/>
      <c r="F288" s="231" t="s">
        <v>386</v>
      </c>
      <c r="G288" s="38"/>
      <c r="H288" s="38"/>
      <c r="I288" s="227"/>
      <c r="J288" s="38"/>
      <c r="K288" s="38"/>
      <c r="L288" s="42"/>
      <c r="M288" s="228"/>
      <c r="N288" s="229"/>
      <c r="O288" s="89"/>
      <c r="P288" s="89"/>
      <c r="Q288" s="89"/>
      <c r="R288" s="89"/>
      <c r="S288" s="89"/>
      <c r="T288" s="90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5" t="s">
        <v>131</v>
      </c>
      <c r="AU288" s="15" t="s">
        <v>85</v>
      </c>
    </row>
    <row r="289" s="2" customFormat="1">
      <c r="A289" s="36"/>
      <c r="B289" s="37"/>
      <c r="C289" s="38"/>
      <c r="D289" s="225" t="s">
        <v>133</v>
      </c>
      <c r="E289" s="38"/>
      <c r="F289" s="232" t="s">
        <v>228</v>
      </c>
      <c r="G289" s="38"/>
      <c r="H289" s="38"/>
      <c r="I289" s="227"/>
      <c r="J289" s="38"/>
      <c r="K289" s="38"/>
      <c r="L289" s="42"/>
      <c r="M289" s="228"/>
      <c r="N289" s="229"/>
      <c r="O289" s="89"/>
      <c r="P289" s="89"/>
      <c r="Q289" s="89"/>
      <c r="R289" s="89"/>
      <c r="S289" s="89"/>
      <c r="T289" s="90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5" t="s">
        <v>133</v>
      </c>
      <c r="AU289" s="15" t="s">
        <v>85</v>
      </c>
    </row>
    <row r="290" s="2" customFormat="1" ht="16.5" customHeight="1">
      <c r="A290" s="36"/>
      <c r="B290" s="37"/>
      <c r="C290" s="212" t="s">
        <v>387</v>
      </c>
      <c r="D290" s="212" t="s">
        <v>122</v>
      </c>
      <c r="E290" s="213" t="s">
        <v>388</v>
      </c>
      <c r="F290" s="214" t="s">
        <v>389</v>
      </c>
      <c r="G290" s="215" t="s">
        <v>125</v>
      </c>
      <c r="H290" s="216">
        <v>3</v>
      </c>
      <c r="I290" s="217"/>
      <c r="J290" s="218">
        <f>ROUND(I290*H290,2)</f>
        <v>0</v>
      </c>
      <c r="K290" s="214" t="s">
        <v>126</v>
      </c>
      <c r="L290" s="42"/>
      <c r="M290" s="219" t="s">
        <v>1</v>
      </c>
      <c r="N290" s="220" t="s">
        <v>41</v>
      </c>
      <c r="O290" s="89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3" t="s">
        <v>127</v>
      </c>
      <c r="AT290" s="223" t="s">
        <v>122</v>
      </c>
      <c r="AU290" s="223" t="s">
        <v>85</v>
      </c>
      <c r="AY290" s="15" t="s">
        <v>120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5" t="s">
        <v>81</v>
      </c>
      <c r="BK290" s="224">
        <f>ROUND(I290*H290,2)</f>
        <v>0</v>
      </c>
      <c r="BL290" s="15" t="s">
        <v>127</v>
      </c>
      <c r="BM290" s="223" t="s">
        <v>390</v>
      </c>
    </row>
    <row r="291" s="2" customFormat="1">
      <c r="A291" s="36"/>
      <c r="B291" s="37"/>
      <c r="C291" s="38"/>
      <c r="D291" s="225" t="s">
        <v>129</v>
      </c>
      <c r="E291" s="38"/>
      <c r="F291" s="226" t="s">
        <v>391</v>
      </c>
      <c r="G291" s="38"/>
      <c r="H291" s="38"/>
      <c r="I291" s="227"/>
      <c r="J291" s="38"/>
      <c r="K291" s="38"/>
      <c r="L291" s="42"/>
      <c r="M291" s="228"/>
      <c r="N291" s="229"/>
      <c r="O291" s="89"/>
      <c r="P291" s="89"/>
      <c r="Q291" s="89"/>
      <c r="R291" s="89"/>
      <c r="S291" s="89"/>
      <c r="T291" s="90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5" t="s">
        <v>129</v>
      </c>
      <c r="AU291" s="15" t="s">
        <v>85</v>
      </c>
    </row>
    <row r="292" s="2" customFormat="1">
      <c r="A292" s="36"/>
      <c r="B292" s="37"/>
      <c r="C292" s="38"/>
      <c r="D292" s="230" t="s">
        <v>131</v>
      </c>
      <c r="E292" s="38"/>
      <c r="F292" s="231" t="s">
        <v>392</v>
      </c>
      <c r="G292" s="38"/>
      <c r="H292" s="38"/>
      <c r="I292" s="227"/>
      <c r="J292" s="38"/>
      <c r="K292" s="38"/>
      <c r="L292" s="42"/>
      <c r="M292" s="228"/>
      <c r="N292" s="229"/>
      <c r="O292" s="89"/>
      <c r="P292" s="89"/>
      <c r="Q292" s="89"/>
      <c r="R292" s="89"/>
      <c r="S292" s="89"/>
      <c r="T292" s="90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5" t="s">
        <v>131</v>
      </c>
      <c r="AU292" s="15" t="s">
        <v>85</v>
      </c>
    </row>
    <row r="293" s="2" customFormat="1">
      <c r="A293" s="36"/>
      <c r="B293" s="37"/>
      <c r="C293" s="38"/>
      <c r="D293" s="225" t="s">
        <v>133</v>
      </c>
      <c r="E293" s="38"/>
      <c r="F293" s="232" t="s">
        <v>393</v>
      </c>
      <c r="G293" s="38"/>
      <c r="H293" s="38"/>
      <c r="I293" s="227"/>
      <c r="J293" s="38"/>
      <c r="K293" s="38"/>
      <c r="L293" s="42"/>
      <c r="M293" s="228"/>
      <c r="N293" s="229"/>
      <c r="O293" s="89"/>
      <c r="P293" s="89"/>
      <c r="Q293" s="89"/>
      <c r="R293" s="89"/>
      <c r="S293" s="89"/>
      <c r="T293" s="90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5" t="s">
        <v>133</v>
      </c>
      <c r="AU293" s="15" t="s">
        <v>85</v>
      </c>
    </row>
    <row r="294" s="12" customFormat="1" ht="22.8" customHeight="1">
      <c r="A294" s="12"/>
      <c r="B294" s="196"/>
      <c r="C294" s="197"/>
      <c r="D294" s="198" t="s">
        <v>75</v>
      </c>
      <c r="E294" s="210" t="s">
        <v>394</v>
      </c>
      <c r="F294" s="210" t="s">
        <v>395</v>
      </c>
      <c r="G294" s="197"/>
      <c r="H294" s="197"/>
      <c r="I294" s="200"/>
      <c r="J294" s="211">
        <f>BK294</f>
        <v>0</v>
      </c>
      <c r="K294" s="197"/>
      <c r="L294" s="202"/>
      <c r="M294" s="203"/>
      <c r="N294" s="204"/>
      <c r="O294" s="204"/>
      <c r="P294" s="205">
        <f>SUM(P295:P322)</f>
        <v>0</v>
      </c>
      <c r="Q294" s="204"/>
      <c r="R294" s="205">
        <f>SUM(R295:R322)</f>
        <v>0</v>
      </c>
      <c r="S294" s="204"/>
      <c r="T294" s="206">
        <f>SUM(T295:T322)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7" t="s">
        <v>81</v>
      </c>
      <c r="AT294" s="208" t="s">
        <v>75</v>
      </c>
      <c r="AU294" s="208" t="s">
        <v>81</v>
      </c>
      <c r="AY294" s="207" t="s">
        <v>120</v>
      </c>
      <c r="BK294" s="209">
        <f>SUM(BK295:BK322)</f>
        <v>0</v>
      </c>
    </row>
    <row r="295" s="2" customFormat="1" ht="16.5" customHeight="1">
      <c r="A295" s="36"/>
      <c r="B295" s="37"/>
      <c r="C295" s="212" t="s">
        <v>396</v>
      </c>
      <c r="D295" s="212" t="s">
        <v>122</v>
      </c>
      <c r="E295" s="213" t="s">
        <v>397</v>
      </c>
      <c r="F295" s="214" t="s">
        <v>398</v>
      </c>
      <c r="G295" s="215" t="s">
        <v>399</v>
      </c>
      <c r="H295" s="216">
        <v>0.51000000000000001</v>
      </c>
      <c r="I295" s="217"/>
      <c r="J295" s="218">
        <f>ROUND(I295*H295,2)</f>
        <v>0</v>
      </c>
      <c r="K295" s="214" t="s">
        <v>126</v>
      </c>
      <c r="L295" s="42"/>
      <c r="M295" s="219" t="s">
        <v>1</v>
      </c>
      <c r="N295" s="220" t="s">
        <v>41</v>
      </c>
      <c r="O295" s="89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3" t="s">
        <v>127</v>
      </c>
      <c r="AT295" s="223" t="s">
        <v>122</v>
      </c>
      <c r="AU295" s="223" t="s">
        <v>85</v>
      </c>
      <c r="AY295" s="15" t="s">
        <v>120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5" t="s">
        <v>81</v>
      </c>
      <c r="BK295" s="224">
        <f>ROUND(I295*H295,2)</f>
        <v>0</v>
      </c>
      <c r="BL295" s="15" t="s">
        <v>127</v>
      </c>
      <c r="BM295" s="223" t="s">
        <v>400</v>
      </c>
    </row>
    <row r="296" s="2" customFormat="1">
      <c r="A296" s="36"/>
      <c r="B296" s="37"/>
      <c r="C296" s="38"/>
      <c r="D296" s="225" t="s">
        <v>129</v>
      </c>
      <c r="E296" s="38"/>
      <c r="F296" s="226" t="s">
        <v>401</v>
      </c>
      <c r="G296" s="38"/>
      <c r="H296" s="38"/>
      <c r="I296" s="227"/>
      <c r="J296" s="38"/>
      <c r="K296" s="38"/>
      <c r="L296" s="42"/>
      <c r="M296" s="228"/>
      <c r="N296" s="229"/>
      <c r="O296" s="89"/>
      <c r="P296" s="89"/>
      <c r="Q296" s="89"/>
      <c r="R296" s="89"/>
      <c r="S296" s="89"/>
      <c r="T296" s="90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5" t="s">
        <v>129</v>
      </c>
      <c r="AU296" s="15" t="s">
        <v>85</v>
      </c>
    </row>
    <row r="297" s="2" customFormat="1">
      <c r="A297" s="36"/>
      <c r="B297" s="37"/>
      <c r="C297" s="38"/>
      <c r="D297" s="230" t="s">
        <v>131</v>
      </c>
      <c r="E297" s="38"/>
      <c r="F297" s="231" t="s">
        <v>402</v>
      </c>
      <c r="G297" s="38"/>
      <c r="H297" s="38"/>
      <c r="I297" s="227"/>
      <c r="J297" s="38"/>
      <c r="K297" s="38"/>
      <c r="L297" s="42"/>
      <c r="M297" s="228"/>
      <c r="N297" s="229"/>
      <c r="O297" s="89"/>
      <c r="P297" s="89"/>
      <c r="Q297" s="89"/>
      <c r="R297" s="89"/>
      <c r="S297" s="89"/>
      <c r="T297" s="90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131</v>
      </c>
      <c r="AU297" s="15" t="s">
        <v>85</v>
      </c>
    </row>
    <row r="298" s="2" customFormat="1">
      <c r="A298" s="36"/>
      <c r="B298" s="37"/>
      <c r="C298" s="38"/>
      <c r="D298" s="225" t="s">
        <v>133</v>
      </c>
      <c r="E298" s="38"/>
      <c r="F298" s="232" t="s">
        <v>403</v>
      </c>
      <c r="G298" s="38"/>
      <c r="H298" s="38"/>
      <c r="I298" s="227"/>
      <c r="J298" s="38"/>
      <c r="K298" s="38"/>
      <c r="L298" s="42"/>
      <c r="M298" s="228"/>
      <c r="N298" s="229"/>
      <c r="O298" s="89"/>
      <c r="P298" s="89"/>
      <c r="Q298" s="89"/>
      <c r="R298" s="89"/>
      <c r="S298" s="89"/>
      <c r="T298" s="9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5" t="s">
        <v>133</v>
      </c>
      <c r="AU298" s="15" t="s">
        <v>85</v>
      </c>
    </row>
    <row r="299" s="2" customFormat="1" ht="16.5" customHeight="1">
      <c r="A299" s="36"/>
      <c r="B299" s="37"/>
      <c r="C299" s="212" t="s">
        <v>404</v>
      </c>
      <c r="D299" s="212" t="s">
        <v>122</v>
      </c>
      <c r="E299" s="213" t="s">
        <v>405</v>
      </c>
      <c r="F299" s="214" t="s">
        <v>406</v>
      </c>
      <c r="G299" s="215" t="s">
        <v>399</v>
      </c>
      <c r="H299" s="216">
        <v>2.04</v>
      </c>
      <c r="I299" s="217"/>
      <c r="J299" s="218">
        <f>ROUND(I299*H299,2)</f>
        <v>0</v>
      </c>
      <c r="K299" s="214" t="s">
        <v>126</v>
      </c>
      <c r="L299" s="42"/>
      <c r="M299" s="219" t="s">
        <v>1</v>
      </c>
      <c r="N299" s="220" t="s">
        <v>41</v>
      </c>
      <c r="O299" s="89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23" t="s">
        <v>127</v>
      </c>
      <c r="AT299" s="223" t="s">
        <v>122</v>
      </c>
      <c r="AU299" s="223" t="s">
        <v>85</v>
      </c>
      <c r="AY299" s="15" t="s">
        <v>120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5" t="s">
        <v>81</v>
      </c>
      <c r="BK299" s="224">
        <f>ROUND(I299*H299,2)</f>
        <v>0</v>
      </c>
      <c r="BL299" s="15" t="s">
        <v>127</v>
      </c>
      <c r="BM299" s="223" t="s">
        <v>407</v>
      </c>
    </row>
    <row r="300" s="2" customFormat="1">
      <c r="A300" s="36"/>
      <c r="B300" s="37"/>
      <c r="C300" s="38"/>
      <c r="D300" s="225" t="s">
        <v>129</v>
      </c>
      <c r="E300" s="38"/>
      <c r="F300" s="226" t="s">
        <v>408</v>
      </c>
      <c r="G300" s="38"/>
      <c r="H300" s="38"/>
      <c r="I300" s="227"/>
      <c r="J300" s="38"/>
      <c r="K300" s="38"/>
      <c r="L300" s="42"/>
      <c r="M300" s="228"/>
      <c r="N300" s="229"/>
      <c r="O300" s="89"/>
      <c r="P300" s="89"/>
      <c r="Q300" s="89"/>
      <c r="R300" s="89"/>
      <c r="S300" s="89"/>
      <c r="T300" s="90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5" t="s">
        <v>129</v>
      </c>
      <c r="AU300" s="15" t="s">
        <v>85</v>
      </c>
    </row>
    <row r="301" s="2" customFormat="1">
      <c r="A301" s="36"/>
      <c r="B301" s="37"/>
      <c r="C301" s="38"/>
      <c r="D301" s="230" t="s">
        <v>131</v>
      </c>
      <c r="E301" s="38"/>
      <c r="F301" s="231" t="s">
        <v>409</v>
      </c>
      <c r="G301" s="38"/>
      <c r="H301" s="38"/>
      <c r="I301" s="227"/>
      <c r="J301" s="38"/>
      <c r="K301" s="38"/>
      <c r="L301" s="42"/>
      <c r="M301" s="228"/>
      <c r="N301" s="229"/>
      <c r="O301" s="89"/>
      <c r="P301" s="89"/>
      <c r="Q301" s="89"/>
      <c r="R301" s="89"/>
      <c r="S301" s="89"/>
      <c r="T301" s="9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5" t="s">
        <v>131</v>
      </c>
      <c r="AU301" s="15" t="s">
        <v>85</v>
      </c>
    </row>
    <row r="302" s="2" customFormat="1">
      <c r="A302" s="36"/>
      <c r="B302" s="37"/>
      <c r="C302" s="38"/>
      <c r="D302" s="225" t="s">
        <v>133</v>
      </c>
      <c r="E302" s="38"/>
      <c r="F302" s="232" t="s">
        <v>410</v>
      </c>
      <c r="G302" s="38"/>
      <c r="H302" s="38"/>
      <c r="I302" s="227"/>
      <c r="J302" s="38"/>
      <c r="K302" s="38"/>
      <c r="L302" s="42"/>
      <c r="M302" s="228"/>
      <c r="N302" s="229"/>
      <c r="O302" s="89"/>
      <c r="P302" s="89"/>
      <c r="Q302" s="89"/>
      <c r="R302" s="89"/>
      <c r="S302" s="89"/>
      <c r="T302" s="90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5" t="s">
        <v>133</v>
      </c>
      <c r="AU302" s="15" t="s">
        <v>85</v>
      </c>
    </row>
    <row r="303" s="13" customFormat="1">
      <c r="A303" s="13"/>
      <c r="B303" s="233"/>
      <c r="C303" s="234"/>
      <c r="D303" s="225" t="s">
        <v>166</v>
      </c>
      <c r="E303" s="235" t="s">
        <v>1</v>
      </c>
      <c r="F303" s="236" t="s">
        <v>411</v>
      </c>
      <c r="G303" s="234"/>
      <c r="H303" s="237">
        <v>2.04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166</v>
      </c>
      <c r="AU303" s="243" t="s">
        <v>85</v>
      </c>
      <c r="AV303" s="13" t="s">
        <v>85</v>
      </c>
      <c r="AW303" s="13" t="s">
        <v>32</v>
      </c>
      <c r="AX303" s="13" t="s">
        <v>81</v>
      </c>
      <c r="AY303" s="243" t="s">
        <v>120</v>
      </c>
    </row>
    <row r="304" s="2" customFormat="1" ht="16.5" customHeight="1">
      <c r="A304" s="36"/>
      <c r="B304" s="37"/>
      <c r="C304" s="212" t="s">
        <v>412</v>
      </c>
      <c r="D304" s="212" t="s">
        <v>122</v>
      </c>
      <c r="E304" s="213" t="s">
        <v>413</v>
      </c>
      <c r="F304" s="214" t="s">
        <v>414</v>
      </c>
      <c r="G304" s="215" t="s">
        <v>399</v>
      </c>
      <c r="H304" s="216">
        <v>3.4529999999999998</v>
      </c>
      <c r="I304" s="217"/>
      <c r="J304" s="218">
        <f>ROUND(I304*H304,2)</f>
        <v>0</v>
      </c>
      <c r="K304" s="214" t="s">
        <v>126</v>
      </c>
      <c r="L304" s="42"/>
      <c r="M304" s="219" t="s">
        <v>1</v>
      </c>
      <c r="N304" s="220" t="s">
        <v>41</v>
      </c>
      <c r="O304" s="89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3" t="s">
        <v>127</v>
      </c>
      <c r="AT304" s="223" t="s">
        <v>122</v>
      </c>
      <c r="AU304" s="223" t="s">
        <v>85</v>
      </c>
      <c r="AY304" s="15" t="s">
        <v>120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5" t="s">
        <v>81</v>
      </c>
      <c r="BK304" s="224">
        <f>ROUND(I304*H304,2)</f>
        <v>0</v>
      </c>
      <c r="BL304" s="15" t="s">
        <v>127</v>
      </c>
      <c r="BM304" s="223" t="s">
        <v>415</v>
      </c>
    </row>
    <row r="305" s="2" customFormat="1">
      <c r="A305" s="36"/>
      <c r="B305" s="37"/>
      <c r="C305" s="38"/>
      <c r="D305" s="225" t="s">
        <v>129</v>
      </c>
      <c r="E305" s="38"/>
      <c r="F305" s="226" t="s">
        <v>416</v>
      </c>
      <c r="G305" s="38"/>
      <c r="H305" s="38"/>
      <c r="I305" s="227"/>
      <c r="J305" s="38"/>
      <c r="K305" s="38"/>
      <c r="L305" s="42"/>
      <c r="M305" s="228"/>
      <c r="N305" s="229"/>
      <c r="O305" s="89"/>
      <c r="P305" s="89"/>
      <c r="Q305" s="89"/>
      <c r="R305" s="89"/>
      <c r="S305" s="89"/>
      <c r="T305" s="90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5" t="s">
        <v>129</v>
      </c>
      <c r="AU305" s="15" t="s">
        <v>85</v>
      </c>
    </row>
    <row r="306" s="2" customFormat="1">
      <c r="A306" s="36"/>
      <c r="B306" s="37"/>
      <c r="C306" s="38"/>
      <c r="D306" s="230" t="s">
        <v>131</v>
      </c>
      <c r="E306" s="38"/>
      <c r="F306" s="231" t="s">
        <v>417</v>
      </c>
      <c r="G306" s="38"/>
      <c r="H306" s="38"/>
      <c r="I306" s="227"/>
      <c r="J306" s="38"/>
      <c r="K306" s="38"/>
      <c r="L306" s="42"/>
      <c r="M306" s="228"/>
      <c r="N306" s="229"/>
      <c r="O306" s="89"/>
      <c r="P306" s="89"/>
      <c r="Q306" s="89"/>
      <c r="R306" s="89"/>
      <c r="S306" s="89"/>
      <c r="T306" s="90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5" t="s">
        <v>131</v>
      </c>
      <c r="AU306" s="15" t="s">
        <v>85</v>
      </c>
    </row>
    <row r="307" s="2" customFormat="1">
      <c r="A307" s="36"/>
      <c r="B307" s="37"/>
      <c r="C307" s="38"/>
      <c r="D307" s="225" t="s">
        <v>133</v>
      </c>
      <c r="E307" s="38"/>
      <c r="F307" s="232" t="s">
        <v>418</v>
      </c>
      <c r="G307" s="38"/>
      <c r="H307" s="38"/>
      <c r="I307" s="227"/>
      <c r="J307" s="38"/>
      <c r="K307" s="38"/>
      <c r="L307" s="42"/>
      <c r="M307" s="228"/>
      <c r="N307" s="229"/>
      <c r="O307" s="89"/>
      <c r="P307" s="89"/>
      <c r="Q307" s="89"/>
      <c r="R307" s="89"/>
      <c r="S307" s="89"/>
      <c r="T307" s="90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5" t="s">
        <v>133</v>
      </c>
      <c r="AU307" s="15" t="s">
        <v>85</v>
      </c>
    </row>
    <row r="308" s="13" customFormat="1">
      <c r="A308" s="13"/>
      <c r="B308" s="233"/>
      <c r="C308" s="234"/>
      <c r="D308" s="225" t="s">
        <v>166</v>
      </c>
      <c r="E308" s="235" t="s">
        <v>1</v>
      </c>
      <c r="F308" s="236" t="s">
        <v>419</v>
      </c>
      <c r="G308" s="234"/>
      <c r="H308" s="237">
        <v>3.4529999999999998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166</v>
      </c>
      <c r="AU308" s="243" t="s">
        <v>85</v>
      </c>
      <c r="AV308" s="13" t="s">
        <v>85</v>
      </c>
      <c r="AW308" s="13" t="s">
        <v>32</v>
      </c>
      <c r="AX308" s="13" t="s">
        <v>81</v>
      </c>
      <c r="AY308" s="243" t="s">
        <v>120</v>
      </c>
    </row>
    <row r="309" s="2" customFormat="1" ht="16.5" customHeight="1">
      <c r="A309" s="36"/>
      <c r="B309" s="37"/>
      <c r="C309" s="212" t="s">
        <v>420</v>
      </c>
      <c r="D309" s="212" t="s">
        <v>122</v>
      </c>
      <c r="E309" s="213" t="s">
        <v>421</v>
      </c>
      <c r="F309" s="214" t="s">
        <v>422</v>
      </c>
      <c r="G309" s="215" t="s">
        <v>399</v>
      </c>
      <c r="H309" s="216">
        <v>48.299999999999997</v>
      </c>
      <c r="I309" s="217"/>
      <c r="J309" s="218">
        <f>ROUND(I309*H309,2)</f>
        <v>0</v>
      </c>
      <c r="K309" s="214" t="s">
        <v>126</v>
      </c>
      <c r="L309" s="42"/>
      <c r="M309" s="219" t="s">
        <v>1</v>
      </c>
      <c r="N309" s="220" t="s">
        <v>41</v>
      </c>
      <c r="O309" s="89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23" t="s">
        <v>127</v>
      </c>
      <c r="AT309" s="223" t="s">
        <v>122</v>
      </c>
      <c r="AU309" s="223" t="s">
        <v>85</v>
      </c>
      <c r="AY309" s="15" t="s">
        <v>120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5" t="s">
        <v>81</v>
      </c>
      <c r="BK309" s="224">
        <f>ROUND(I309*H309,2)</f>
        <v>0</v>
      </c>
      <c r="BL309" s="15" t="s">
        <v>127</v>
      </c>
      <c r="BM309" s="223" t="s">
        <v>423</v>
      </c>
    </row>
    <row r="310" s="2" customFormat="1">
      <c r="A310" s="36"/>
      <c r="B310" s="37"/>
      <c r="C310" s="38"/>
      <c r="D310" s="225" t="s">
        <v>129</v>
      </c>
      <c r="E310" s="38"/>
      <c r="F310" s="226" t="s">
        <v>424</v>
      </c>
      <c r="G310" s="38"/>
      <c r="H310" s="38"/>
      <c r="I310" s="227"/>
      <c r="J310" s="38"/>
      <c r="K310" s="38"/>
      <c r="L310" s="42"/>
      <c r="M310" s="228"/>
      <c r="N310" s="229"/>
      <c r="O310" s="89"/>
      <c r="P310" s="89"/>
      <c r="Q310" s="89"/>
      <c r="R310" s="89"/>
      <c r="S310" s="89"/>
      <c r="T310" s="90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5" t="s">
        <v>129</v>
      </c>
      <c r="AU310" s="15" t="s">
        <v>85</v>
      </c>
    </row>
    <row r="311" s="2" customFormat="1">
      <c r="A311" s="36"/>
      <c r="B311" s="37"/>
      <c r="C311" s="38"/>
      <c r="D311" s="230" t="s">
        <v>131</v>
      </c>
      <c r="E311" s="38"/>
      <c r="F311" s="231" t="s">
        <v>425</v>
      </c>
      <c r="G311" s="38"/>
      <c r="H311" s="38"/>
      <c r="I311" s="227"/>
      <c r="J311" s="38"/>
      <c r="K311" s="38"/>
      <c r="L311" s="42"/>
      <c r="M311" s="228"/>
      <c r="N311" s="229"/>
      <c r="O311" s="89"/>
      <c r="P311" s="89"/>
      <c r="Q311" s="89"/>
      <c r="R311" s="89"/>
      <c r="S311" s="89"/>
      <c r="T311" s="90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131</v>
      </c>
      <c r="AU311" s="15" t="s">
        <v>85</v>
      </c>
    </row>
    <row r="312" s="2" customFormat="1">
      <c r="A312" s="36"/>
      <c r="B312" s="37"/>
      <c r="C312" s="38"/>
      <c r="D312" s="225" t="s">
        <v>133</v>
      </c>
      <c r="E312" s="38"/>
      <c r="F312" s="232" t="s">
        <v>426</v>
      </c>
      <c r="G312" s="38"/>
      <c r="H312" s="38"/>
      <c r="I312" s="227"/>
      <c r="J312" s="38"/>
      <c r="K312" s="38"/>
      <c r="L312" s="42"/>
      <c r="M312" s="228"/>
      <c r="N312" s="229"/>
      <c r="O312" s="89"/>
      <c r="P312" s="89"/>
      <c r="Q312" s="89"/>
      <c r="R312" s="89"/>
      <c r="S312" s="89"/>
      <c r="T312" s="90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5" t="s">
        <v>133</v>
      </c>
      <c r="AU312" s="15" t="s">
        <v>85</v>
      </c>
    </row>
    <row r="313" s="13" customFormat="1">
      <c r="A313" s="13"/>
      <c r="B313" s="233"/>
      <c r="C313" s="234"/>
      <c r="D313" s="225" t="s">
        <v>166</v>
      </c>
      <c r="E313" s="235" t="s">
        <v>1</v>
      </c>
      <c r="F313" s="236" t="s">
        <v>427</v>
      </c>
      <c r="G313" s="234"/>
      <c r="H313" s="237">
        <v>48.299999999999997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166</v>
      </c>
      <c r="AU313" s="243" t="s">
        <v>85</v>
      </c>
      <c r="AV313" s="13" t="s">
        <v>85</v>
      </c>
      <c r="AW313" s="13" t="s">
        <v>32</v>
      </c>
      <c r="AX313" s="13" t="s">
        <v>81</v>
      </c>
      <c r="AY313" s="243" t="s">
        <v>120</v>
      </c>
    </row>
    <row r="314" s="2" customFormat="1" ht="24.15" customHeight="1">
      <c r="A314" s="36"/>
      <c r="B314" s="37"/>
      <c r="C314" s="212" t="s">
        <v>428</v>
      </c>
      <c r="D314" s="212" t="s">
        <v>122</v>
      </c>
      <c r="E314" s="213" t="s">
        <v>429</v>
      </c>
      <c r="F314" s="214" t="s">
        <v>430</v>
      </c>
      <c r="G314" s="215" t="s">
        <v>399</v>
      </c>
      <c r="H314" s="216">
        <v>3.4449999999999998</v>
      </c>
      <c r="I314" s="217"/>
      <c r="J314" s="218">
        <f>ROUND(I314*H314,2)</f>
        <v>0</v>
      </c>
      <c r="K314" s="214" t="s">
        <v>126</v>
      </c>
      <c r="L314" s="42"/>
      <c r="M314" s="219" t="s">
        <v>1</v>
      </c>
      <c r="N314" s="220" t="s">
        <v>41</v>
      </c>
      <c r="O314" s="89"/>
      <c r="P314" s="221">
        <f>O314*H314</f>
        <v>0</v>
      </c>
      <c r="Q314" s="221">
        <v>0</v>
      </c>
      <c r="R314" s="221">
        <f>Q314*H314</f>
        <v>0</v>
      </c>
      <c r="S314" s="221">
        <v>0</v>
      </c>
      <c r="T314" s="22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23" t="s">
        <v>127</v>
      </c>
      <c r="AT314" s="223" t="s">
        <v>122</v>
      </c>
      <c r="AU314" s="223" t="s">
        <v>85</v>
      </c>
      <c r="AY314" s="15" t="s">
        <v>120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5" t="s">
        <v>81</v>
      </c>
      <c r="BK314" s="224">
        <f>ROUND(I314*H314,2)</f>
        <v>0</v>
      </c>
      <c r="BL314" s="15" t="s">
        <v>127</v>
      </c>
      <c r="BM314" s="223" t="s">
        <v>431</v>
      </c>
    </row>
    <row r="315" s="2" customFormat="1">
      <c r="A315" s="36"/>
      <c r="B315" s="37"/>
      <c r="C315" s="38"/>
      <c r="D315" s="225" t="s">
        <v>129</v>
      </c>
      <c r="E315" s="38"/>
      <c r="F315" s="226" t="s">
        <v>432</v>
      </c>
      <c r="G315" s="38"/>
      <c r="H315" s="38"/>
      <c r="I315" s="227"/>
      <c r="J315" s="38"/>
      <c r="K315" s="38"/>
      <c r="L315" s="42"/>
      <c r="M315" s="228"/>
      <c r="N315" s="229"/>
      <c r="O315" s="89"/>
      <c r="P315" s="89"/>
      <c r="Q315" s="89"/>
      <c r="R315" s="89"/>
      <c r="S315" s="89"/>
      <c r="T315" s="90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5" t="s">
        <v>129</v>
      </c>
      <c r="AU315" s="15" t="s">
        <v>85</v>
      </c>
    </row>
    <row r="316" s="2" customFormat="1">
      <c r="A316" s="36"/>
      <c r="B316" s="37"/>
      <c r="C316" s="38"/>
      <c r="D316" s="230" t="s">
        <v>131</v>
      </c>
      <c r="E316" s="38"/>
      <c r="F316" s="231" t="s">
        <v>433</v>
      </c>
      <c r="G316" s="38"/>
      <c r="H316" s="38"/>
      <c r="I316" s="227"/>
      <c r="J316" s="38"/>
      <c r="K316" s="38"/>
      <c r="L316" s="42"/>
      <c r="M316" s="228"/>
      <c r="N316" s="229"/>
      <c r="O316" s="89"/>
      <c r="P316" s="89"/>
      <c r="Q316" s="89"/>
      <c r="R316" s="89"/>
      <c r="S316" s="89"/>
      <c r="T316" s="90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5" t="s">
        <v>131</v>
      </c>
      <c r="AU316" s="15" t="s">
        <v>85</v>
      </c>
    </row>
    <row r="317" s="2" customFormat="1">
      <c r="A317" s="36"/>
      <c r="B317" s="37"/>
      <c r="C317" s="38"/>
      <c r="D317" s="225" t="s">
        <v>133</v>
      </c>
      <c r="E317" s="38"/>
      <c r="F317" s="232" t="s">
        <v>434</v>
      </c>
      <c r="G317" s="38"/>
      <c r="H317" s="38"/>
      <c r="I317" s="227"/>
      <c r="J317" s="38"/>
      <c r="K317" s="38"/>
      <c r="L317" s="42"/>
      <c r="M317" s="228"/>
      <c r="N317" s="229"/>
      <c r="O317" s="89"/>
      <c r="P317" s="89"/>
      <c r="Q317" s="89"/>
      <c r="R317" s="89"/>
      <c r="S317" s="89"/>
      <c r="T317" s="90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5" t="s">
        <v>133</v>
      </c>
      <c r="AU317" s="15" t="s">
        <v>85</v>
      </c>
    </row>
    <row r="318" s="13" customFormat="1">
      <c r="A318" s="13"/>
      <c r="B318" s="233"/>
      <c r="C318" s="234"/>
      <c r="D318" s="225" t="s">
        <v>166</v>
      </c>
      <c r="E318" s="235" t="s">
        <v>1</v>
      </c>
      <c r="F318" s="236" t="s">
        <v>435</v>
      </c>
      <c r="G318" s="234"/>
      <c r="H318" s="237">
        <v>3.4449999999999998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166</v>
      </c>
      <c r="AU318" s="243" t="s">
        <v>85</v>
      </c>
      <c r="AV318" s="13" t="s">
        <v>85</v>
      </c>
      <c r="AW318" s="13" t="s">
        <v>32</v>
      </c>
      <c r="AX318" s="13" t="s">
        <v>81</v>
      </c>
      <c r="AY318" s="243" t="s">
        <v>120</v>
      </c>
    </row>
    <row r="319" s="2" customFormat="1" ht="24.15" customHeight="1">
      <c r="A319" s="36"/>
      <c r="B319" s="37"/>
      <c r="C319" s="212" t="s">
        <v>436</v>
      </c>
      <c r="D319" s="212" t="s">
        <v>122</v>
      </c>
      <c r="E319" s="213" t="s">
        <v>437</v>
      </c>
      <c r="F319" s="214" t="s">
        <v>438</v>
      </c>
      <c r="G319" s="215" t="s">
        <v>399</v>
      </c>
      <c r="H319" s="216">
        <v>0.51000000000000001</v>
      </c>
      <c r="I319" s="217"/>
      <c r="J319" s="218">
        <f>ROUND(I319*H319,2)</f>
        <v>0</v>
      </c>
      <c r="K319" s="214" t="s">
        <v>126</v>
      </c>
      <c r="L319" s="42"/>
      <c r="M319" s="219" t="s">
        <v>1</v>
      </c>
      <c r="N319" s="220" t="s">
        <v>41</v>
      </c>
      <c r="O319" s="89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23" t="s">
        <v>127</v>
      </c>
      <c r="AT319" s="223" t="s">
        <v>122</v>
      </c>
      <c r="AU319" s="223" t="s">
        <v>85</v>
      </c>
      <c r="AY319" s="15" t="s">
        <v>120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5" t="s">
        <v>81</v>
      </c>
      <c r="BK319" s="224">
        <f>ROUND(I319*H319,2)</f>
        <v>0</v>
      </c>
      <c r="BL319" s="15" t="s">
        <v>127</v>
      </c>
      <c r="BM319" s="223" t="s">
        <v>439</v>
      </c>
    </row>
    <row r="320" s="2" customFormat="1">
      <c r="A320" s="36"/>
      <c r="B320" s="37"/>
      <c r="C320" s="38"/>
      <c r="D320" s="225" t="s">
        <v>129</v>
      </c>
      <c r="E320" s="38"/>
      <c r="F320" s="226" t="s">
        <v>438</v>
      </c>
      <c r="G320" s="38"/>
      <c r="H320" s="38"/>
      <c r="I320" s="227"/>
      <c r="J320" s="38"/>
      <c r="K320" s="38"/>
      <c r="L320" s="42"/>
      <c r="M320" s="228"/>
      <c r="N320" s="229"/>
      <c r="O320" s="89"/>
      <c r="P320" s="89"/>
      <c r="Q320" s="89"/>
      <c r="R320" s="89"/>
      <c r="S320" s="89"/>
      <c r="T320" s="90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5" t="s">
        <v>129</v>
      </c>
      <c r="AU320" s="15" t="s">
        <v>85</v>
      </c>
    </row>
    <row r="321" s="2" customFormat="1">
      <c r="A321" s="36"/>
      <c r="B321" s="37"/>
      <c r="C321" s="38"/>
      <c r="D321" s="230" t="s">
        <v>131</v>
      </c>
      <c r="E321" s="38"/>
      <c r="F321" s="231" t="s">
        <v>440</v>
      </c>
      <c r="G321" s="38"/>
      <c r="H321" s="38"/>
      <c r="I321" s="227"/>
      <c r="J321" s="38"/>
      <c r="K321" s="38"/>
      <c r="L321" s="42"/>
      <c r="M321" s="228"/>
      <c r="N321" s="229"/>
      <c r="O321" s="89"/>
      <c r="P321" s="89"/>
      <c r="Q321" s="89"/>
      <c r="R321" s="89"/>
      <c r="S321" s="89"/>
      <c r="T321" s="90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5" t="s">
        <v>131</v>
      </c>
      <c r="AU321" s="15" t="s">
        <v>85</v>
      </c>
    </row>
    <row r="322" s="2" customFormat="1">
      <c r="A322" s="36"/>
      <c r="B322" s="37"/>
      <c r="C322" s="38"/>
      <c r="D322" s="225" t="s">
        <v>133</v>
      </c>
      <c r="E322" s="38"/>
      <c r="F322" s="232" t="s">
        <v>441</v>
      </c>
      <c r="G322" s="38"/>
      <c r="H322" s="38"/>
      <c r="I322" s="227"/>
      <c r="J322" s="38"/>
      <c r="K322" s="38"/>
      <c r="L322" s="42"/>
      <c r="M322" s="228"/>
      <c r="N322" s="229"/>
      <c r="O322" s="89"/>
      <c r="P322" s="89"/>
      <c r="Q322" s="89"/>
      <c r="R322" s="89"/>
      <c r="S322" s="89"/>
      <c r="T322" s="90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5" t="s">
        <v>133</v>
      </c>
      <c r="AU322" s="15" t="s">
        <v>85</v>
      </c>
    </row>
    <row r="323" s="12" customFormat="1" ht="22.8" customHeight="1">
      <c r="A323" s="12"/>
      <c r="B323" s="196"/>
      <c r="C323" s="197"/>
      <c r="D323" s="198" t="s">
        <v>75</v>
      </c>
      <c r="E323" s="210" t="s">
        <v>442</v>
      </c>
      <c r="F323" s="210" t="s">
        <v>443</v>
      </c>
      <c r="G323" s="197"/>
      <c r="H323" s="197"/>
      <c r="I323" s="200"/>
      <c r="J323" s="211">
        <f>BK323</f>
        <v>0</v>
      </c>
      <c r="K323" s="197"/>
      <c r="L323" s="202"/>
      <c r="M323" s="203"/>
      <c r="N323" s="204"/>
      <c r="O323" s="204"/>
      <c r="P323" s="205">
        <f>SUM(P324:P326)</f>
        <v>0</v>
      </c>
      <c r="Q323" s="204"/>
      <c r="R323" s="205">
        <f>SUM(R324:R326)</f>
        <v>0</v>
      </c>
      <c r="S323" s="204"/>
      <c r="T323" s="206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81</v>
      </c>
      <c r="AT323" s="208" t="s">
        <v>75</v>
      </c>
      <c r="AU323" s="208" t="s">
        <v>81</v>
      </c>
      <c r="AY323" s="207" t="s">
        <v>120</v>
      </c>
      <c r="BK323" s="209">
        <f>SUM(BK324:BK326)</f>
        <v>0</v>
      </c>
    </row>
    <row r="324" s="2" customFormat="1" ht="21.75" customHeight="1">
      <c r="A324" s="36"/>
      <c r="B324" s="37"/>
      <c r="C324" s="212" t="s">
        <v>444</v>
      </c>
      <c r="D324" s="212" t="s">
        <v>122</v>
      </c>
      <c r="E324" s="213" t="s">
        <v>445</v>
      </c>
      <c r="F324" s="214" t="s">
        <v>446</v>
      </c>
      <c r="G324" s="215" t="s">
        <v>399</v>
      </c>
      <c r="H324" s="216">
        <v>59.841000000000001</v>
      </c>
      <c r="I324" s="217"/>
      <c r="J324" s="218">
        <f>ROUND(I324*H324,2)</f>
        <v>0</v>
      </c>
      <c r="K324" s="214" t="s">
        <v>126</v>
      </c>
      <c r="L324" s="42"/>
      <c r="M324" s="219" t="s">
        <v>1</v>
      </c>
      <c r="N324" s="220" t="s">
        <v>41</v>
      </c>
      <c r="O324" s="89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3" t="s">
        <v>127</v>
      </c>
      <c r="AT324" s="223" t="s">
        <v>122</v>
      </c>
      <c r="AU324" s="223" t="s">
        <v>85</v>
      </c>
      <c r="AY324" s="15" t="s">
        <v>120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5" t="s">
        <v>81</v>
      </c>
      <c r="BK324" s="224">
        <f>ROUND(I324*H324,2)</f>
        <v>0</v>
      </c>
      <c r="BL324" s="15" t="s">
        <v>127</v>
      </c>
      <c r="BM324" s="223" t="s">
        <v>447</v>
      </c>
    </row>
    <row r="325" s="2" customFormat="1">
      <c r="A325" s="36"/>
      <c r="B325" s="37"/>
      <c r="C325" s="38"/>
      <c r="D325" s="225" t="s">
        <v>129</v>
      </c>
      <c r="E325" s="38"/>
      <c r="F325" s="226" t="s">
        <v>448</v>
      </c>
      <c r="G325" s="38"/>
      <c r="H325" s="38"/>
      <c r="I325" s="227"/>
      <c r="J325" s="38"/>
      <c r="K325" s="38"/>
      <c r="L325" s="42"/>
      <c r="M325" s="228"/>
      <c r="N325" s="229"/>
      <c r="O325" s="89"/>
      <c r="P325" s="89"/>
      <c r="Q325" s="89"/>
      <c r="R325" s="89"/>
      <c r="S325" s="89"/>
      <c r="T325" s="90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5" t="s">
        <v>129</v>
      </c>
      <c r="AU325" s="15" t="s">
        <v>85</v>
      </c>
    </row>
    <row r="326" s="2" customFormat="1">
      <c r="A326" s="36"/>
      <c r="B326" s="37"/>
      <c r="C326" s="38"/>
      <c r="D326" s="230" t="s">
        <v>131</v>
      </c>
      <c r="E326" s="38"/>
      <c r="F326" s="231" t="s">
        <v>449</v>
      </c>
      <c r="G326" s="38"/>
      <c r="H326" s="38"/>
      <c r="I326" s="227"/>
      <c r="J326" s="38"/>
      <c r="K326" s="38"/>
      <c r="L326" s="42"/>
      <c r="M326" s="228"/>
      <c r="N326" s="229"/>
      <c r="O326" s="89"/>
      <c r="P326" s="89"/>
      <c r="Q326" s="89"/>
      <c r="R326" s="89"/>
      <c r="S326" s="89"/>
      <c r="T326" s="90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5" t="s">
        <v>131</v>
      </c>
      <c r="AU326" s="15" t="s">
        <v>85</v>
      </c>
    </row>
    <row r="327" s="12" customFormat="1" ht="22.8" customHeight="1">
      <c r="A327" s="12"/>
      <c r="B327" s="196"/>
      <c r="C327" s="197"/>
      <c r="D327" s="198" t="s">
        <v>75</v>
      </c>
      <c r="E327" s="210" t="s">
        <v>450</v>
      </c>
      <c r="F327" s="210" t="s">
        <v>451</v>
      </c>
      <c r="G327" s="197"/>
      <c r="H327" s="197"/>
      <c r="I327" s="200"/>
      <c r="J327" s="211">
        <f>BK327</f>
        <v>0</v>
      </c>
      <c r="K327" s="197"/>
      <c r="L327" s="202"/>
      <c r="M327" s="203"/>
      <c r="N327" s="204"/>
      <c r="O327" s="204"/>
      <c r="P327" s="205">
        <f>SUM(P328:P391)</f>
        <v>0</v>
      </c>
      <c r="Q327" s="204"/>
      <c r="R327" s="205">
        <f>SUM(R328:R391)</f>
        <v>1.1449</v>
      </c>
      <c r="S327" s="204"/>
      <c r="T327" s="206">
        <f>SUM(T328:T391)</f>
        <v>4.008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7" t="s">
        <v>81</v>
      </c>
      <c r="AT327" s="208" t="s">
        <v>75</v>
      </c>
      <c r="AU327" s="208" t="s">
        <v>81</v>
      </c>
      <c r="AY327" s="207" t="s">
        <v>120</v>
      </c>
      <c r="BK327" s="209">
        <f>SUM(BK328:BK391)</f>
        <v>0</v>
      </c>
    </row>
    <row r="328" s="2" customFormat="1" ht="21.75" customHeight="1">
      <c r="A328" s="36"/>
      <c r="B328" s="37"/>
      <c r="C328" s="212" t="s">
        <v>452</v>
      </c>
      <c r="D328" s="212" t="s">
        <v>122</v>
      </c>
      <c r="E328" s="213" t="s">
        <v>453</v>
      </c>
      <c r="F328" s="214" t="s">
        <v>454</v>
      </c>
      <c r="G328" s="215" t="s">
        <v>224</v>
      </c>
      <c r="H328" s="216">
        <v>3</v>
      </c>
      <c r="I328" s="217"/>
      <c r="J328" s="218">
        <f>ROUND(I328*H328,2)</f>
        <v>0</v>
      </c>
      <c r="K328" s="214" t="s">
        <v>126</v>
      </c>
      <c r="L328" s="42"/>
      <c r="M328" s="219" t="s">
        <v>1</v>
      </c>
      <c r="N328" s="220" t="s">
        <v>41</v>
      </c>
      <c r="O328" s="89"/>
      <c r="P328" s="221">
        <f>O328*H328</f>
        <v>0</v>
      </c>
      <c r="Q328" s="221">
        <v>0.26469999999999999</v>
      </c>
      <c r="R328" s="221">
        <f>Q328*H328</f>
        <v>0.79410000000000003</v>
      </c>
      <c r="S328" s="221">
        <v>0</v>
      </c>
      <c r="T328" s="22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23" t="s">
        <v>127</v>
      </c>
      <c r="AT328" s="223" t="s">
        <v>122</v>
      </c>
      <c r="AU328" s="223" t="s">
        <v>85</v>
      </c>
      <c r="AY328" s="15" t="s">
        <v>120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5" t="s">
        <v>81</v>
      </c>
      <c r="BK328" s="224">
        <f>ROUND(I328*H328,2)</f>
        <v>0</v>
      </c>
      <c r="BL328" s="15" t="s">
        <v>127</v>
      </c>
      <c r="BM328" s="223" t="s">
        <v>455</v>
      </c>
    </row>
    <row r="329" s="2" customFormat="1">
      <c r="A329" s="36"/>
      <c r="B329" s="37"/>
      <c r="C329" s="38"/>
      <c r="D329" s="225" t="s">
        <v>129</v>
      </c>
      <c r="E329" s="38"/>
      <c r="F329" s="226" t="s">
        <v>456</v>
      </c>
      <c r="G329" s="38"/>
      <c r="H329" s="38"/>
      <c r="I329" s="227"/>
      <c r="J329" s="38"/>
      <c r="K329" s="38"/>
      <c r="L329" s="42"/>
      <c r="M329" s="228"/>
      <c r="N329" s="229"/>
      <c r="O329" s="89"/>
      <c r="P329" s="89"/>
      <c r="Q329" s="89"/>
      <c r="R329" s="89"/>
      <c r="S329" s="89"/>
      <c r="T329" s="90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5" t="s">
        <v>129</v>
      </c>
      <c r="AU329" s="15" t="s">
        <v>85</v>
      </c>
    </row>
    <row r="330" s="2" customFormat="1">
      <c r="A330" s="36"/>
      <c r="B330" s="37"/>
      <c r="C330" s="38"/>
      <c r="D330" s="230" t="s">
        <v>131</v>
      </c>
      <c r="E330" s="38"/>
      <c r="F330" s="231" t="s">
        <v>457</v>
      </c>
      <c r="G330" s="38"/>
      <c r="H330" s="38"/>
      <c r="I330" s="227"/>
      <c r="J330" s="38"/>
      <c r="K330" s="38"/>
      <c r="L330" s="42"/>
      <c r="M330" s="228"/>
      <c r="N330" s="229"/>
      <c r="O330" s="89"/>
      <c r="P330" s="89"/>
      <c r="Q330" s="89"/>
      <c r="R330" s="89"/>
      <c r="S330" s="89"/>
      <c r="T330" s="90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5" t="s">
        <v>131</v>
      </c>
      <c r="AU330" s="15" t="s">
        <v>85</v>
      </c>
    </row>
    <row r="331" s="2" customFormat="1">
      <c r="A331" s="36"/>
      <c r="B331" s="37"/>
      <c r="C331" s="38"/>
      <c r="D331" s="225" t="s">
        <v>133</v>
      </c>
      <c r="E331" s="38"/>
      <c r="F331" s="232" t="s">
        <v>228</v>
      </c>
      <c r="G331" s="38"/>
      <c r="H331" s="38"/>
      <c r="I331" s="227"/>
      <c r="J331" s="38"/>
      <c r="K331" s="38"/>
      <c r="L331" s="42"/>
      <c r="M331" s="228"/>
      <c r="N331" s="229"/>
      <c r="O331" s="89"/>
      <c r="P331" s="89"/>
      <c r="Q331" s="89"/>
      <c r="R331" s="89"/>
      <c r="S331" s="89"/>
      <c r="T331" s="90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5" t="s">
        <v>133</v>
      </c>
      <c r="AU331" s="15" t="s">
        <v>85</v>
      </c>
    </row>
    <row r="332" s="2" customFormat="1" ht="16.5" customHeight="1">
      <c r="A332" s="36"/>
      <c r="B332" s="37"/>
      <c r="C332" s="212" t="s">
        <v>458</v>
      </c>
      <c r="D332" s="212" t="s">
        <v>122</v>
      </c>
      <c r="E332" s="213" t="s">
        <v>123</v>
      </c>
      <c r="F332" s="214" t="s">
        <v>124</v>
      </c>
      <c r="G332" s="215" t="s">
        <v>125</v>
      </c>
      <c r="H332" s="216">
        <v>8.5</v>
      </c>
      <c r="I332" s="217"/>
      <c r="J332" s="218">
        <f>ROUND(I332*H332,2)</f>
        <v>0</v>
      </c>
      <c r="K332" s="214" t="s">
        <v>126</v>
      </c>
      <c r="L332" s="42"/>
      <c r="M332" s="219" t="s">
        <v>1</v>
      </c>
      <c r="N332" s="220" t="s">
        <v>41</v>
      </c>
      <c r="O332" s="89"/>
      <c r="P332" s="221">
        <f>O332*H332</f>
        <v>0</v>
      </c>
      <c r="Q332" s="221">
        <v>0</v>
      </c>
      <c r="R332" s="221">
        <f>Q332*H332</f>
        <v>0</v>
      </c>
      <c r="S332" s="221">
        <v>0.26000000000000001</v>
      </c>
      <c r="T332" s="222">
        <f>S332*H332</f>
        <v>2.21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23" t="s">
        <v>127</v>
      </c>
      <c r="AT332" s="223" t="s">
        <v>122</v>
      </c>
      <c r="AU332" s="223" t="s">
        <v>85</v>
      </c>
      <c r="AY332" s="15" t="s">
        <v>120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5" t="s">
        <v>81</v>
      </c>
      <c r="BK332" s="224">
        <f>ROUND(I332*H332,2)</f>
        <v>0</v>
      </c>
      <c r="BL332" s="15" t="s">
        <v>127</v>
      </c>
      <c r="BM332" s="223" t="s">
        <v>459</v>
      </c>
    </row>
    <row r="333" s="2" customFormat="1">
      <c r="A333" s="36"/>
      <c r="B333" s="37"/>
      <c r="C333" s="38"/>
      <c r="D333" s="225" t="s">
        <v>129</v>
      </c>
      <c r="E333" s="38"/>
      <c r="F333" s="226" t="s">
        <v>130</v>
      </c>
      <c r="G333" s="38"/>
      <c r="H333" s="38"/>
      <c r="I333" s="227"/>
      <c r="J333" s="38"/>
      <c r="K333" s="38"/>
      <c r="L333" s="42"/>
      <c r="M333" s="228"/>
      <c r="N333" s="229"/>
      <c r="O333" s="89"/>
      <c r="P333" s="89"/>
      <c r="Q333" s="89"/>
      <c r="R333" s="89"/>
      <c r="S333" s="89"/>
      <c r="T333" s="90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5" t="s">
        <v>129</v>
      </c>
      <c r="AU333" s="15" t="s">
        <v>85</v>
      </c>
    </row>
    <row r="334" s="2" customFormat="1">
      <c r="A334" s="36"/>
      <c r="B334" s="37"/>
      <c r="C334" s="38"/>
      <c r="D334" s="230" t="s">
        <v>131</v>
      </c>
      <c r="E334" s="38"/>
      <c r="F334" s="231" t="s">
        <v>132</v>
      </c>
      <c r="G334" s="38"/>
      <c r="H334" s="38"/>
      <c r="I334" s="227"/>
      <c r="J334" s="38"/>
      <c r="K334" s="38"/>
      <c r="L334" s="42"/>
      <c r="M334" s="228"/>
      <c r="N334" s="229"/>
      <c r="O334" s="89"/>
      <c r="P334" s="89"/>
      <c r="Q334" s="89"/>
      <c r="R334" s="89"/>
      <c r="S334" s="89"/>
      <c r="T334" s="90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5" t="s">
        <v>131</v>
      </c>
      <c r="AU334" s="15" t="s">
        <v>85</v>
      </c>
    </row>
    <row r="335" s="2" customFormat="1">
      <c r="A335" s="36"/>
      <c r="B335" s="37"/>
      <c r="C335" s="38"/>
      <c r="D335" s="225" t="s">
        <v>133</v>
      </c>
      <c r="E335" s="38"/>
      <c r="F335" s="232" t="s">
        <v>134</v>
      </c>
      <c r="G335" s="38"/>
      <c r="H335" s="38"/>
      <c r="I335" s="227"/>
      <c r="J335" s="38"/>
      <c r="K335" s="38"/>
      <c r="L335" s="42"/>
      <c r="M335" s="228"/>
      <c r="N335" s="229"/>
      <c r="O335" s="89"/>
      <c r="P335" s="89"/>
      <c r="Q335" s="89"/>
      <c r="R335" s="89"/>
      <c r="S335" s="89"/>
      <c r="T335" s="90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5" t="s">
        <v>133</v>
      </c>
      <c r="AU335" s="15" t="s">
        <v>85</v>
      </c>
    </row>
    <row r="336" s="2" customFormat="1" ht="16.5" customHeight="1">
      <c r="A336" s="36"/>
      <c r="B336" s="37"/>
      <c r="C336" s="212" t="s">
        <v>460</v>
      </c>
      <c r="D336" s="212" t="s">
        <v>122</v>
      </c>
      <c r="E336" s="213" t="s">
        <v>461</v>
      </c>
      <c r="F336" s="214" t="s">
        <v>462</v>
      </c>
      <c r="G336" s="215" t="s">
        <v>399</v>
      </c>
      <c r="H336" s="216">
        <v>2.21</v>
      </c>
      <c r="I336" s="217"/>
      <c r="J336" s="218">
        <f>ROUND(I336*H336,2)</f>
        <v>0</v>
      </c>
      <c r="K336" s="214" t="s">
        <v>126</v>
      </c>
      <c r="L336" s="42"/>
      <c r="M336" s="219" t="s">
        <v>1</v>
      </c>
      <c r="N336" s="220" t="s">
        <v>41</v>
      </c>
      <c r="O336" s="89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23" t="s">
        <v>127</v>
      </c>
      <c r="AT336" s="223" t="s">
        <v>122</v>
      </c>
      <c r="AU336" s="223" t="s">
        <v>85</v>
      </c>
      <c r="AY336" s="15" t="s">
        <v>120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5" t="s">
        <v>81</v>
      </c>
      <c r="BK336" s="224">
        <f>ROUND(I336*H336,2)</f>
        <v>0</v>
      </c>
      <c r="BL336" s="15" t="s">
        <v>127</v>
      </c>
      <c r="BM336" s="223" t="s">
        <v>463</v>
      </c>
    </row>
    <row r="337" s="2" customFormat="1">
      <c r="A337" s="36"/>
      <c r="B337" s="37"/>
      <c r="C337" s="38"/>
      <c r="D337" s="225" t="s">
        <v>129</v>
      </c>
      <c r="E337" s="38"/>
      <c r="F337" s="226" t="s">
        <v>464</v>
      </c>
      <c r="G337" s="38"/>
      <c r="H337" s="38"/>
      <c r="I337" s="227"/>
      <c r="J337" s="38"/>
      <c r="K337" s="38"/>
      <c r="L337" s="42"/>
      <c r="M337" s="228"/>
      <c r="N337" s="229"/>
      <c r="O337" s="89"/>
      <c r="P337" s="89"/>
      <c r="Q337" s="89"/>
      <c r="R337" s="89"/>
      <c r="S337" s="89"/>
      <c r="T337" s="90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5" t="s">
        <v>129</v>
      </c>
      <c r="AU337" s="15" t="s">
        <v>85</v>
      </c>
    </row>
    <row r="338" s="2" customFormat="1">
      <c r="A338" s="36"/>
      <c r="B338" s="37"/>
      <c r="C338" s="38"/>
      <c r="D338" s="230" t="s">
        <v>131</v>
      </c>
      <c r="E338" s="38"/>
      <c r="F338" s="231" t="s">
        <v>465</v>
      </c>
      <c r="G338" s="38"/>
      <c r="H338" s="38"/>
      <c r="I338" s="227"/>
      <c r="J338" s="38"/>
      <c r="K338" s="38"/>
      <c r="L338" s="42"/>
      <c r="M338" s="228"/>
      <c r="N338" s="229"/>
      <c r="O338" s="89"/>
      <c r="P338" s="89"/>
      <c r="Q338" s="89"/>
      <c r="R338" s="89"/>
      <c r="S338" s="89"/>
      <c r="T338" s="90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5" t="s">
        <v>131</v>
      </c>
      <c r="AU338" s="15" t="s">
        <v>85</v>
      </c>
    </row>
    <row r="339" s="2" customFormat="1">
      <c r="A339" s="36"/>
      <c r="B339" s="37"/>
      <c r="C339" s="38"/>
      <c r="D339" s="225" t="s">
        <v>133</v>
      </c>
      <c r="E339" s="38"/>
      <c r="F339" s="232" t="s">
        <v>393</v>
      </c>
      <c r="G339" s="38"/>
      <c r="H339" s="38"/>
      <c r="I339" s="227"/>
      <c r="J339" s="38"/>
      <c r="K339" s="38"/>
      <c r="L339" s="42"/>
      <c r="M339" s="228"/>
      <c r="N339" s="229"/>
      <c r="O339" s="89"/>
      <c r="P339" s="89"/>
      <c r="Q339" s="89"/>
      <c r="R339" s="89"/>
      <c r="S339" s="89"/>
      <c r="T339" s="90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5" t="s">
        <v>133</v>
      </c>
      <c r="AU339" s="15" t="s">
        <v>85</v>
      </c>
    </row>
    <row r="340" s="2" customFormat="1" ht="16.5" customHeight="1">
      <c r="A340" s="36"/>
      <c r="B340" s="37"/>
      <c r="C340" s="212" t="s">
        <v>466</v>
      </c>
      <c r="D340" s="212" t="s">
        <v>122</v>
      </c>
      <c r="E340" s="213" t="s">
        <v>467</v>
      </c>
      <c r="F340" s="214" t="s">
        <v>468</v>
      </c>
      <c r="G340" s="215" t="s">
        <v>399</v>
      </c>
      <c r="H340" s="216">
        <v>8.8399999999999999</v>
      </c>
      <c r="I340" s="217"/>
      <c r="J340" s="218">
        <f>ROUND(I340*H340,2)</f>
        <v>0</v>
      </c>
      <c r="K340" s="214" t="s">
        <v>126</v>
      </c>
      <c r="L340" s="42"/>
      <c r="M340" s="219" t="s">
        <v>1</v>
      </c>
      <c r="N340" s="220" t="s">
        <v>41</v>
      </c>
      <c r="O340" s="89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23" t="s">
        <v>127</v>
      </c>
      <c r="AT340" s="223" t="s">
        <v>122</v>
      </c>
      <c r="AU340" s="223" t="s">
        <v>85</v>
      </c>
      <c r="AY340" s="15" t="s">
        <v>120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5" t="s">
        <v>81</v>
      </c>
      <c r="BK340" s="224">
        <f>ROUND(I340*H340,2)</f>
        <v>0</v>
      </c>
      <c r="BL340" s="15" t="s">
        <v>127</v>
      </c>
      <c r="BM340" s="223" t="s">
        <v>469</v>
      </c>
    </row>
    <row r="341" s="2" customFormat="1">
      <c r="A341" s="36"/>
      <c r="B341" s="37"/>
      <c r="C341" s="38"/>
      <c r="D341" s="225" t="s">
        <v>129</v>
      </c>
      <c r="E341" s="38"/>
      <c r="F341" s="226" t="s">
        <v>408</v>
      </c>
      <c r="G341" s="38"/>
      <c r="H341" s="38"/>
      <c r="I341" s="227"/>
      <c r="J341" s="38"/>
      <c r="K341" s="38"/>
      <c r="L341" s="42"/>
      <c r="M341" s="228"/>
      <c r="N341" s="229"/>
      <c r="O341" s="89"/>
      <c r="P341" s="89"/>
      <c r="Q341" s="89"/>
      <c r="R341" s="89"/>
      <c r="S341" s="89"/>
      <c r="T341" s="90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5" t="s">
        <v>129</v>
      </c>
      <c r="AU341" s="15" t="s">
        <v>85</v>
      </c>
    </row>
    <row r="342" s="2" customFormat="1">
      <c r="A342" s="36"/>
      <c r="B342" s="37"/>
      <c r="C342" s="38"/>
      <c r="D342" s="230" t="s">
        <v>131</v>
      </c>
      <c r="E342" s="38"/>
      <c r="F342" s="231" t="s">
        <v>470</v>
      </c>
      <c r="G342" s="38"/>
      <c r="H342" s="38"/>
      <c r="I342" s="227"/>
      <c r="J342" s="38"/>
      <c r="K342" s="38"/>
      <c r="L342" s="42"/>
      <c r="M342" s="228"/>
      <c r="N342" s="229"/>
      <c r="O342" s="89"/>
      <c r="P342" s="89"/>
      <c r="Q342" s="89"/>
      <c r="R342" s="89"/>
      <c r="S342" s="89"/>
      <c r="T342" s="90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5" t="s">
        <v>131</v>
      </c>
      <c r="AU342" s="15" t="s">
        <v>85</v>
      </c>
    </row>
    <row r="343" s="13" customFormat="1">
      <c r="A343" s="13"/>
      <c r="B343" s="233"/>
      <c r="C343" s="234"/>
      <c r="D343" s="225" t="s">
        <v>166</v>
      </c>
      <c r="E343" s="235" t="s">
        <v>1</v>
      </c>
      <c r="F343" s="236" t="s">
        <v>471</v>
      </c>
      <c r="G343" s="234"/>
      <c r="H343" s="237">
        <v>8.8399999999999999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166</v>
      </c>
      <c r="AU343" s="243" t="s">
        <v>85</v>
      </c>
      <c r="AV343" s="13" t="s">
        <v>85</v>
      </c>
      <c r="AW343" s="13" t="s">
        <v>32</v>
      </c>
      <c r="AX343" s="13" t="s">
        <v>81</v>
      </c>
      <c r="AY343" s="243" t="s">
        <v>120</v>
      </c>
    </row>
    <row r="344" s="2" customFormat="1" ht="16.5" customHeight="1">
      <c r="A344" s="36"/>
      <c r="B344" s="37"/>
      <c r="C344" s="212" t="s">
        <v>472</v>
      </c>
      <c r="D344" s="212" t="s">
        <v>122</v>
      </c>
      <c r="E344" s="213" t="s">
        <v>473</v>
      </c>
      <c r="F344" s="214" t="s">
        <v>474</v>
      </c>
      <c r="G344" s="215" t="s">
        <v>143</v>
      </c>
      <c r="H344" s="216">
        <v>6.2000000000000002</v>
      </c>
      <c r="I344" s="217"/>
      <c r="J344" s="218">
        <f>ROUND(I344*H344,2)</f>
        <v>0</v>
      </c>
      <c r="K344" s="214" t="s">
        <v>126</v>
      </c>
      <c r="L344" s="42"/>
      <c r="M344" s="219" t="s">
        <v>1</v>
      </c>
      <c r="N344" s="220" t="s">
        <v>41</v>
      </c>
      <c r="O344" s="89"/>
      <c r="P344" s="221">
        <f>O344*H344</f>
        <v>0</v>
      </c>
      <c r="Q344" s="221">
        <v>0</v>
      </c>
      <c r="R344" s="221">
        <f>Q344*H344</f>
        <v>0</v>
      </c>
      <c r="S344" s="221">
        <v>0.28999999999999998</v>
      </c>
      <c r="T344" s="222">
        <f>S344*H344</f>
        <v>1.7979999999999998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23" t="s">
        <v>127</v>
      </c>
      <c r="AT344" s="223" t="s">
        <v>122</v>
      </c>
      <c r="AU344" s="223" t="s">
        <v>85</v>
      </c>
      <c r="AY344" s="15" t="s">
        <v>120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5" t="s">
        <v>81</v>
      </c>
      <c r="BK344" s="224">
        <f>ROUND(I344*H344,2)</f>
        <v>0</v>
      </c>
      <c r="BL344" s="15" t="s">
        <v>127</v>
      </c>
      <c r="BM344" s="223" t="s">
        <v>475</v>
      </c>
    </row>
    <row r="345" s="2" customFormat="1">
      <c r="A345" s="36"/>
      <c r="B345" s="37"/>
      <c r="C345" s="38"/>
      <c r="D345" s="225" t="s">
        <v>129</v>
      </c>
      <c r="E345" s="38"/>
      <c r="F345" s="226" t="s">
        <v>476</v>
      </c>
      <c r="G345" s="38"/>
      <c r="H345" s="38"/>
      <c r="I345" s="227"/>
      <c r="J345" s="38"/>
      <c r="K345" s="38"/>
      <c r="L345" s="42"/>
      <c r="M345" s="228"/>
      <c r="N345" s="229"/>
      <c r="O345" s="89"/>
      <c r="P345" s="89"/>
      <c r="Q345" s="89"/>
      <c r="R345" s="89"/>
      <c r="S345" s="89"/>
      <c r="T345" s="90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5" t="s">
        <v>129</v>
      </c>
      <c r="AU345" s="15" t="s">
        <v>85</v>
      </c>
    </row>
    <row r="346" s="2" customFormat="1">
      <c r="A346" s="36"/>
      <c r="B346" s="37"/>
      <c r="C346" s="38"/>
      <c r="D346" s="230" t="s">
        <v>131</v>
      </c>
      <c r="E346" s="38"/>
      <c r="F346" s="231" t="s">
        <v>477</v>
      </c>
      <c r="G346" s="38"/>
      <c r="H346" s="38"/>
      <c r="I346" s="227"/>
      <c r="J346" s="38"/>
      <c r="K346" s="38"/>
      <c r="L346" s="42"/>
      <c r="M346" s="228"/>
      <c r="N346" s="229"/>
      <c r="O346" s="89"/>
      <c r="P346" s="89"/>
      <c r="Q346" s="89"/>
      <c r="R346" s="89"/>
      <c r="S346" s="89"/>
      <c r="T346" s="90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5" t="s">
        <v>131</v>
      </c>
      <c r="AU346" s="15" t="s">
        <v>85</v>
      </c>
    </row>
    <row r="347" s="2" customFormat="1">
      <c r="A347" s="36"/>
      <c r="B347" s="37"/>
      <c r="C347" s="38"/>
      <c r="D347" s="225" t="s">
        <v>133</v>
      </c>
      <c r="E347" s="38"/>
      <c r="F347" s="232" t="s">
        <v>147</v>
      </c>
      <c r="G347" s="38"/>
      <c r="H347" s="38"/>
      <c r="I347" s="227"/>
      <c r="J347" s="38"/>
      <c r="K347" s="38"/>
      <c r="L347" s="42"/>
      <c r="M347" s="228"/>
      <c r="N347" s="229"/>
      <c r="O347" s="89"/>
      <c r="P347" s="89"/>
      <c r="Q347" s="89"/>
      <c r="R347" s="89"/>
      <c r="S347" s="89"/>
      <c r="T347" s="90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5" t="s">
        <v>133</v>
      </c>
      <c r="AU347" s="15" t="s">
        <v>85</v>
      </c>
    </row>
    <row r="348" s="2" customFormat="1" ht="16.5" customHeight="1">
      <c r="A348" s="36"/>
      <c r="B348" s="37"/>
      <c r="C348" s="212" t="s">
        <v>478</v>
      </c>
      <c r="D348" s="212" t="s">
        <v>122</v>
      </c>
      <c r="E348" s="213" t="s">
        <v>413</v>
      </c>
      <c r="F348" s="214" t="s">
        <v>414</v>
      </c>
      <c r="G348" s="215" t="s">
        <v>399</v>
      </c>
      <c r="H348" s="216">
        <v>1.798</v>
      </c>
      <c r="I348" s="217"/>
      <c r="J348" s="218">
        <f>ROUND(I348*H348,2)</f>
        <v>0</v>
      </c>
      <c r="K348" s="214" t="s">
        <v>126</v>
      </c>
      <c r="L348" s="42"/>
      <c r="M348" s="219" t="s">
        <v>1</v>
      </c>
      <c r="N348" s="220" t="s">
        <v>41</v>
      </c>
      <c r="O348" s="89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23" t="s">
        <v>127</v>
      </c>
      <c r="AT348" s="223" t="s">
        <v>122</v>
      </c>
      <c r="AU348" s="223" t="s">
        <v>85</v>
      </c>
      <c r="AY348" s="15" t="s">
        <v>120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5" t="s">
        <v>81</v>
      </c>
      <c r="BK348" s="224">
        <f>ROUND(I348*H348,2)</f>
        <v>0</v>
      </c>
      <c r="BL348" s="15" t="s">
        <v>127</v>
      </c>
      <c r="BM348" s="223" t="s">
        <v>479</v>
      </c>
    </row>
    <row r="349" s="2" customFormat="1">
      <c r="A349" s="36"/>
      <c r="B349" s="37"/>
      <c r="C349" s="38"/>
      <c r="D349" s="225" t="s">
        <v>129</v>
      </c>
      <c r="E349" s="38"/>
      <c r="F349" s="226" t="s">
        <v>416</v>
      </c>
      <c r="G349" s="38"/>
      <c r="H349" s="38"/>
      <c r="I349" s="227"/>
      <c r="J349" s="38"/>
      <c r="K349" s="38"/>
      <c r="L349" s="42"/>
      <c r="M349" s="228"/>
      <c r="N349" s="229"/>
      <c r="O349" s="89"/>
      <c r="P349" s="89"/>
      <c r="Q349" s="89"/>
      <c r="R349" s="89"/>
      <c r="S349" s="89"/>
      <c r="T349" s="90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5" t="s">
        <v>129</v>
      </c>
      <c r="AU349" s="15" t="s">
        <v>85</v>
      </c>
    </row>
    <row r="350" s="2" customFormat="1">
      <c r="A350" s="36"/>
      <c r="B350" s="37"/>
      <c r="C350" s="38"/>
      <c r="D350" s="230" t="s">
        <v>131</v>
      </c>
      <c r="E350" s="38"/>
      <c r="F350" s="231" t="s">
        <v>417</v>
      </c>
      <c r="G350" s="38"/>
      <c r="H350" s="38"/>
      <c r="I350" s="227"/>
      <c r="J350" s="38"/>
      <c r="K350" s="38"/>
      <c r="L350" s="42"/>
      <c r="M350" s="228"/>
      <c r="N350" s="229"/>
      <c r="O350" s="89"/>
      <c r="P350" s="89"/>
      <c r="Q350" s="89"/>
      <c r="R350" s="89"/>
      <c r="S350" s="89"/>
      <c r="T350" s="90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5" t="s">
        <v>131</v>
      </c>
      <c r="AU350" s="15" t="s">
        <v>85</v>
      </c>
    </row>
    <row r="351" s="2" customFormat="1">
      <c r="A351" s="36"/>
      <c r="B351" s="37"/>
      <c r="C351" s="38"/>
      <c r="D351" s="225" t="s">
        <v>133</v>
      </c>
      <c r="E351" s="38"/>
      <c r="F351" s="232" t="s">
        <v>480</v>
      </c>
      <c r="G351" s="38"/>
      <c r="H351" s="38"/>
      <c r="I351" s="227"/>
      <c r="J351" s="38"/>
      <c r="K351" s="38"/>
      <c r="L351" s="42"/>
      <c r="M351" s="228"/>
      <c r="N351" s="229"/>
      <c r="O351" s="89"/>
      <c r="P351" s="89"/>
      <c r="Q351" s="89"/>
      <c r="R351" s="89"/>
      <c r="S351" s="89"/>
      <c r="T351" s="90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5" t="s">
        <v>133</v>
      </c>
      <c r="AU351" s="15" t="s">
        <v>85</v>
      </c>
    </row>
    <row r="352" s="2" customFormat="1" ht="16.5" customHeight="1">
      <c r="A352" s="36"/>
      <c r="B352" s="37"/>
      <c r="C352" s="212" t="s">
        <v>481</v>
      </c>
      <c r="D352" s="212" t="s">
        <v>122</v>
      </c>
      <c r="E352" s="213" t="s">
        <v>421</v>
      </c>
      <c r="F352" s="214" t="s">
        <v>422</v>
      </c>
      <c r="G352" s="215" t="s">
        <v>399</v>
      </c>
      <c r="H352" s="216">
        <v>7.1900000000000004</v>
      </c>
      <c r="I352" s="217"/>
      <c r="J352" s="218">
        <f>ROUND(I352*H352,2)</f>
        <v>0</v>
      </c>
      <c r="K352" s="214" t="s">
        <v>126</v>
      </c>
      <c r="L352" s="42"/>
      <c r="M352" s="219" t="s">
        <v>1</v>
      </c>
      <c r="N352" s="220" t="s">
        <v>41</v>
      </c>
      <c r="O352" s="89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23" t="s">
        <v>127</v>
      </c>
      <c r="AT352" s="223" t="s">
        <v>122</v>
      </c>
      <c r="AU352" s="223" t="s">
        <v>85</v>
      </c>
      <c r="AY352" s="15" t="s">
        <v>120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5" t="s">
        <v>81</v>
      </c>
      <c r="BK352" s="224">
        <f>ROUND(I352*H352,2)</f>
        <v>0</v>
      </c>
      <c r="BL352" s="15" t="s">
        <v>127</v>
      </c>
      <c r="BM352" s="223" t="s">
        <v>482</v>
      </c>
    </row>
    <row r="353" s="2" customFormat="1">
      <c r="A353" s="36"/>
      <c r="B353" s="37"/>
      <c r="C353" s="38"/>
      <c r="D353" s="225" t="s">
        <v>129</v>
      </c>
      <c r="E353" s="38"/>
      <c r="F353" s="226" t="s">
        <v>424</v>
      </c>
      <c r="G353" s="38"/>
      <c r="H353" s="38"/>
      <c r="I353" s="227"/>
      <c r="J353" s="38"/>
      <c r="K353" s="38"/>
      <c r="L353" s="42"/>
      <c r="M353" s="228"/>
      <c r="N353" s="229"/>
      <c r="O353" s="89"/>
      <c r="P353" s="89"/>
      <c r="Q353" s="89"/>
      <c r="R353" s="89"/>
      <c r="S353" s="89"/>
      <c r="T353" s="90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5" t="s">
        <v>129</v>
      </c>
      <c r="AU353" s="15" t="s">
        <v>85</v>
      </c>
    </row>
    <row r="354" s="2" customFormat="1">
      <c r="A354" s="36"/>
      <c r="B354" s="37"/>
      <c r="C354" s="38"/>
      <c r="D354" s="230" t="s">
        <v>131</v>
      </c>
      <c r="E354" s="38"/>
      <c r="F354" s="231" t="s">
        <v>425</v>
      </c>
      <c r="G354" s="38"/>
      <c r="H354" s="38"/>
      <c r="I354" s="227"/>
      <c r="J354" s="38"/>
      <c r="K354" s="38"/>
      <c r="L354" s="42"/>
      <c r="M354" s="228"/>
      <c r="N354" s="229"/>
      <c r="O354" s="89"/>
      <c r="P354" s="89"/>
      <c r="Q354" s="89"/>
      <c r="R354" s="89"/>
      <c r="S354" s="89"/>
      <c r="T354" s="90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5" t="s">
        <v>131</v>
      </c>
      <c r="AU354" s="15" t="s">
        <v>85</v>
      </c>
    </row>
    <row r="355" s="2" customFormat="1">
      <c r="A355" s="36"/>
      <c r="B355" s="37"/>
      <c r="C355" s="38"/>
      <c r="D355" s="225" t="s">
        <v>133</v>
      </c>
      <c r="E355" s="38"/>
      <c r="F355" s="232" t="s">
        <v>483</v>
      </c>
      <c r="G355" s="38"/>
      <c r="H355" s="38"/>
      <c r="I355" s="227"/>
      <c r="J355" s="38"/>
      <c r="K355" s="38"/>
      <c r="L355" s="42"/>
      <c r="M355" s="228"/>
      <c r="N355" s="229"/>
      <c r="O355" s="89"/>
      <c r="P355" s="89"/>
      <c r="Q355" s="89"/>
      <c r="R355" s="89"/>
      <c r="S355" s="89"/>
      <c r="T355" s="90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5" t="s">
        <v>133</v>
      </c>
      <c r="AU355" s="15" t="s">
        <v>85</v>
      </c>
    </row>
    <row r="356" s="2" customFormat="1" ht="24.15" customHeight="1">
      <c r="A356" s="36"/>
      <c r="B356" s="37"/>
      <c r="C356" s="212" t="s">
        <v>484</v>
      </c>
      <c r="D356" s="212" t="s">
        <v>122</v>
      </c>
      <c r="E356" s="213" t="s">
        <v>429</v>
      </c>
      <c r="F356" s="214" t="s">
        <v>430</v>
      </c>
      <c r="G356" s="215" t="s">
        <v>399</v>
      </c>
      <c r="H356" s="216">
        <v>3.9980000000000002</v>
      </c>
      <c r="I356" s="217"/>
      <c r="J356" s="218">
        <f>ROUND(I356*H356,2)</f>
        <v>0</v>
      </c>
      <c r="K356" s="214" t="s">
        <v>126</v>
      </c>
      <c r="L356" s="42"/>
      <c r="M356" s="219" t="s">
        <v>1</v>
      </c>
      <c r="N356" s="220" t="s">
        <v>41</v>
      </c>
      <c r="O356" s="89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23" t="s">
        <v>127</v>
      </c>
      <c r="AT356" s="223" t="s">
        <v>122</v>
      </c>
      <c r="AU356" s="223" t="s">
        <v>85</v>
      </c>
      <c r="AY356" s="15" t="s">
        <v>120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5" t="s">
        <v>81</v>
      </c>
      <c r="BK356" s="224">
        <f>ROUND(I356*H356,2)</f>
        <v>0</v>
      </c>
      <c r="BL356" s="15" t="s">
        <v>127</v>
      </c>
      <c r="BM356" s="223" t="s">
        <v>485</v>
      </c>
    </row>
    <row r="357" s="2" customFormat="1">
      <c r="A357" s="36"/>
      <c r="B357" s="37"/>
      <c r="C357" s="38"/>
      <c r="D357" s="225" t="s">
        <v>129</v>
      </c>
      <c r="E357" s="38"/>
      <c r="F357" s="226" t="s">
        <v>432</v>
      </c>
      <c r="G357" s="38"/>
      <c r="H357" s="38"/>
      <c r="I357" s="227"/>
      <c r="J357" s="38"/>
      <c r="K357" s="38"/>
      <c r="L357" s="42"/>
      <c r="M357" s="228"/>
      <c r="N357" s="229"/>
      <c r="O357" s="89"/>
      <c r="P357" s="89"/>
      <c r="Q357" s="89"/>
      <c r="R357" s="89"/>
      <c r="S357" s="89"/>
      <c r="T357" s="90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5" t="s">
        <v>129</v>
      </c>
      <c r="AU357" s="15" t="s">
        <v>85</v>
      </c>
    </row>
    <row r="358" s="2" customFormat="1">
      <c r="A358" s="36"/>
      <c r="B358" s="37"/>
      <c r="C358" s="38"/>
      <c r="D358" s="230" t="s">
        <v>131</v>
      </c>
      <c r="E358" s="38"/>
      <c r="F358" s="231" t="s">
        <v>433</v>
      </c>
      <c r="G358" s="38"/>
      <c r="H358" s="38"/>
      <c r="I358" s="227"/>
      <c r="J358" s="38"/>
      <c r="K358" s="38"/>
      <c r="L358" s="42"/>
      <c r="M358" s="228"/>
      <c r="N358" s="229"/>
      <c r="O358" s="89"/>
      <c r="P358" s="89"/>
      <c r="Q358" s="89"/>
      <c r="R358" s="89"/>
      <c r="S358" s="89"/>
      <c r="T358" s="90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5" t="s">
        <v>131</v>
      </c>
      <c r="AU358" s="15" t="s">
        <v>85</v>
      </c>
    </row>
    <row r="359" s="2" customFormat="1">
      <c r="A359" s="36"/>
      <c r="B359" s="37"/>
      <c r="C359" s="38"/>
      <c r="D359" s="225" t="s">
        <v>133</v>
      </c>
      <c r="E359" s="38"/>
      <c r="F359" s="232" t="s">
        <v>486</v>
      </c>
      <c r="G359" s="38"/>
      <c r="H359" s="38"/>
      <c r="I359" s="227"/>
      <c r="J359" s="38"/>
      <c r="K359" s="38"/>
      <c r="L359" s="42"/>
      <c r="M359" s="228"/>
      <c r="N359" s="229"/>
      <c r="O359" s="89"/>
      <c r="P359" s="89"/>
      <c r="Q359" s="89"/>
      <c r="R359" s="89"/>
      <c r="S359" s="89"/>
      <c r="T359" s="90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5" t="s">
        <v>133</v>
      </c>
      <c r="AU359" s="15" t="s">
        <v>85</v>
      </c>
    </row>
    <row r="360" s="13" customFormat="1">
      <c r="A360" s="13"/>
      <c r="B360" s="233"/>
      <c r="C360" s="234"/>
      <c r="D360" s="225" t="s">
        <v>166</v>
      </c>
      <c r="E360" s="235" t="s">
        <v>1</v>
      </c>
      <c r="F360" s="236" t="s">
        <v>487</v>
      </c>
      <c r="G360" s="234"/>
      <c r="H360" s="237">
        <v>3.9980000000000002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166</v>
      </c>
      <c r="AU360" s="243" t="s">
        <v>85</v>
      </c>
      <c r="AV360" s="13" t="s">
        <v>85</v>
      </c>
      <c r="AW360" s="13" t="s">
        <v>32</v>
      </c>
      <c r="AX360" s="13" t="s">
        <v>81</v>
      </c>
      <c r="AY360" s="243" t="s">
        <v>120</v>
      </c>
    </row>
    <row r="361" s="2" customFormat="1" ht="16.5" customHeight="1">
      <c r="A361" s="36"/>
      <c r="B361" s="37"/>
      <c r="C361" s="212" t="s">
        <v>488</v>
      </c>
      <c r="D361" s="212" t="s">
        <v>122</v>
      </c>
      <c r="E361" s="213" t="s">
        <v>489</v>
      </c>
      <c r="F361" s="214" t="s">
        <v>490</v>
      </c>
      <c r="G361" s="215" t="s">
        <v>125</v>
      </c>
      <c r="H361" s="216">
        <v>12</v>
      </c>
      <c r="I361" s="217"/>
      <c r="J361" s="218">
        <f>ROUND(I361*H361,2)</f>
        <v>0</v>
      </c>
      <c r="K361" s="214" t="s">
        <v>126</v>
      </c>
      <c r="L361" s="42"/>
      <c r="M361" s="219" t="s">
        <v>1</v>
      </c>
      <c r="N361" s="220" t="s">
        <v>41</v>
      </c>
      <c r="O361" s="89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23" t="s">
        <v>127</v>
      </c>
      <c r="AT361" s="223" t="s">
        <v>122</v>
      </c>
      <c r="AU361" s="223" t="s">
        <v>85</v>
      </c>
      <c r="AY361" s="15" t="s">
        <v>120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5" t="s">
        <v>81</v>
      </c>
      <c r="BK361" s="224">
        <f>ROUND(I361*H361,2)</f>
        <v>0</v>
      </c>
      <c r="BL361" s="15" t="s">
        <v>127</v>
      </c>
      <c r="BM361" s="223" t="s">
        <v>491</v>
      </c>
    </row>
    <row r="362" s="2" customFormat="1">
      <c r="A362" s="36"/>
      <c r="B362" s="37"/>
      <c r="C362" s="38"/>
      <c r="D362" s="225" t="s">
        <v>129</v>
      </c>
      <c r="E362" s="38"/>
      <c r="F362" s="226" t="s">
        <v>492</v>
      </c>
      <c r="G362" s="38"/>
      <c r="H362" s="38"/>
      <c r="I362" s="227"/>
      <c r="J362" s="38"/>
      <c r="K362" s="38"/>
      <c r="L362" s="42"/>
      <c r="M362" s="228"/>
      <c r="N362" s="229"/>
      <c r="O362" s="89"/>
      <c r="P362" s="89"/>
      <c r="Q362" s="89"/>
      <c r="R362" s="89"/>
      <c r="S362" s="89"/>
      <c r="T362" s="90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5" t="s">
        <v>129</v>
      </c>
      <c r="AU362" s="15" t="s">
        <v>85</v>
      </c>
    </row>
    <row r="363" s="2" customFormat="1">
      <c r="A363" s="36"/>
      <c r="B363" s="37"/>
      <c r="C363" s="38"/>
      <c r="D363" s="230" t="s">
        <v>131</v>
      </c>
      <c r="E363" s="38"/>
      <c r="F363" s="231" t="s">
        <v>493</v>
      </c>
      <c r="G363" s="38"/>
      <c r="H363" s="38"/>
      <c r="I363" s="227"/>
      <c r="J363" s="38"/>
      <c r="K363" s="38"/>
      <c r="L363" s="42"/>
      <c r="M363" s="228"/>
      <c r="N363" s="229"/>
      <c r="O363" s="89"/>
      <c r="P363" s="89"/>
      <c r="Q363" s="89"/>
      <c r="R363" s="89"/>
      <c r="S363" s="89"/>
      <c r="T363" s="90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5" t="s">
        <v>131</v>
      </c>
      <c r="AU363" s="15" t="s">
        <v>85</v>
      </c>
    </row>
    <row r="364" s="2" customFormat="1" ht="16.5" customHeight="1">
      <c r="A364" s="36"/>
      <c r="B364" s="37"/>
      <c r="C364" s="212" t="s">
        <v>494</v>
      </c>
      <c r="D364" s="212" t="s">
        <v>122</v>
      </c>
      <c r="E364" s="213" t="s">
        <v>495</v>
      </c>
      <c r="F364" s="214" t="s">
        <v>496</v>
      </c>
      <c r="G364" s="215" t="s">
        <v>143</v>
      </c>
      <c r="H364" s="216">
        <v>2</v>
      </c>
      <c r="I364" s="217"/>
      <c r="J364" s="218">
        <f>ROUND(I364*H364,2)</f>
        <v>0</v>
      </c>
      <c r="K364" s="214" t="s">
        <v>126</v>
      </c>
      <c r="L364" s="42"/>
      <c r="M364" s="219" t="s">
        <v>1</v>
      </c>
      <c r="N364" s="220" t="s">
        <v>41</v>
      </c>
      <c r="O364" s="89"/>
      <c r="P364" s="221">
        <f>O364*H364</f>
        <v>0</v>
      </c>
      <c r="Q364" s="221">
        <v>0.1295</v>
      </c>
      <c r="R364" s="221">
        <f>Q364*H364</f>
        <v>0.25900000000000001</v>
      </c>
      <c r="S364" s="221">
        <v>0</v>
      </c>
      <c r="T364" s="22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23" t="s">
        <v>127</v>
      </c>
      <c r="AT364" s="223" t="s">
        <v>122</v>
      </c>
      <c r="AU364" s="223" t="s">
        <v>85</v>
      </c>
      <c r="AY364" s="15" t="s">
        <v>120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5" t="s">
        <v>81</v>
      </c>
      <c r="BK364" s="224">
        <f>ROUND(I364*H364,2)</f>
        <v>0</v>
      </c>
      <c r="BL364" s="15" t="s">
        <v>127</v>
      </c>
      <c r="BM364" s="223" t="s">
        <v>497</v>
      </c>
    </row>
    <row r="365" s="2" customFormat="1">
      <c r="A365" s="36"/>
      <c r="B365" s="37"/>
      <c r="C365" s="38"/>
      <c r="D365" s="225" t="s">
        <v>129</v>
      </c>
      <c r="E365" s="38"/>
      <c r="F365" s="226" t="s">
        <v>498</v>
      </c>
      <c r="G365" s="38"/>
      <c r="H365" s="38"/>
      <c r="I365" s="227"/>
      <c r="J365" s="38"/>
      <c r="K365" s="38"/>
      <c r="L365" s="42"/>
      <c r="M365" s="228"/>
      <c r="N365" s="229"/>
      <c r="O365" s="89"/>
      <c r="P365" s="89"/>
      <c r="Q365" s="89"/>
      <c r="R365" s="89"/>
      <c r="S365" s="89"/>
      <c r="T365" s="90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5" t="s">
        <v>129</v>
      </c>
      <c r="AU365" s="15" t="s">
        <v>85</v>
      </c>
    </row>
    <row r="366" s="2" customFormat="1">
      <c r="A366" s="36"/>
      <c r="B366" s="37"/>
      <c r="C366" s="38"/>
      <c r="D366" s="230" t="s">
        <v>131</v>
      </c>
      <c r="E366" s="38"/>
      <c r="F366" s="231" t="s">
        <v>499</v>
      </c>
      <c r="G366" s="38"/>
      <c r="H366" s="38"/>
      <c r="I366" s="227"/>
      <c r="J366" s="38"/>
      <c r="K366" s="38"/>
      <c r="L366" s="42"/>
      <c r="M366" s="228"/>
      <c r="N366" s="229"/>
      <c r="O366" s="89"/>
      <c r="P366" s="89"/>
      <c r="Q366" s="89"/>
      <c r="R366" s="89"/>
      <c r="S366" s="89"/>
      <c r="T366" s="90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5" t="s">
        <v>131</v>
      </c>
      <c r="AU366" s="15" t="s">
        <v>85</v>
      </c>
    </row>
    <row r="367" s="2" customFormat="1">
      <c r="A367" s="36"/>
      <c r="B367" s="37"/>
      <c r="C367" s="38"/>
      <c r="D367" s="225" t="s">
        <v>133</v>
      </c>
      <c r="E367" s="38"/>
      <c r="F367" s="232" t="s">
        <v>147</v>
      </c>
      <c r="G367" s="38"/>
      <c r="H367" s="38"/>
      <c r="I367" s="227"/>
      <c r="J367" s="38"/>
      <c r="K367" s="38"/>
      <c r="L367" s="42"/>
      <c r="M367" s="228"/>
      <c r="N367" s="229"/>
      <c r="O367" s="89"/>
      <c r="P367" s="89"/>
      <c r="Q367" s="89"/>
      <c r="R367" s="89"/>
      <c r="S367" s="89"/>
      <c r="T367" s="90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5" t="s">
        <v>133</v>
      </c>
      <c r="AU367" s="15" t="s">
        <v>85</v>
      </c>
    </row>
    <row r="368" s="2" customFormat="1" ht="16.5" customHeight="1">
      <c r="A368" s="36"/>
      <c r="B368" s="37"/>
      <c r="C368" s="244" t="s">
        <v>500</v>
      </c>
      <c r="D368" s="244" t="s">
        <v>203</v>
      </c>
      <c r="E368" s="245" t="s">
        <v>501</v>
      </c>
      <c r="F368" s="246" t="s">
        <v>502</v>
      </c>
      <c r="G368" s="247" t="s">
        <v>143</v>
      </c>
      <c r="H368" s="248">
        <v>2.04</v>
      </c>
      <c r="I368" s="249"/>
      <c r="J368" s="250">
        <f>ROUND(I368*H368,2)</f>
        <v>0</v>
      </c>
      <c r="K368" s="246" t="s">
        <v>126</v>
      </c>
      <c r="L368" s="251"/>
      <c r="M368" s="252" t="s">
        <v>1</v>
      </c>
      <c r="N368" s="253" t="s">
        <v>41</v>
      </c>
      <c r="O368" s="89"/>
      <c r="P368" s="221">
        <f>O368*H368</f>
        <v>0</v>
      </c>
      <c r="Q368" s="221">
        <v>0.044999999999999998</v>
      </c>
      <c r="R368" s="221">
        <f>Q368*H368</f>
        <v>0.091799999999999993</v>
      </c>
      <c r="S368" s="221">
        <v>0</v>
      </c>
      <c r="T368" s="222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23" t="s">
        <v>175</v>
      </c>
      <c r="AT368" s="223" t="s">
        <v>203</v>
      </c>
      <c r="AU368" s="223" t="s">
        <v>85</v>
      </c>
      <c r="AY368" s="15" t="s">
        <v>120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5" t="s">
        <v>81</v>
      </c>
      <c r="BK368" s="224">
        <f>ROUND(I368*H368,2)</f>
        <v>0</v>
      </c>
      <c r="BL368" s="15" t="s">
        <v>127</v>
      </c>
      <c r="BM368" s="223" t="s">
        <v>503</v>
      </c>
    </row>
    <row r="369" s="2" customFormat="1">
      <c r="A369" s="36"/>
      <c r="B369" s="37"/>
      <c r="C369" s="38"/>
      <c r="D369" s="225" t="s">
        <v>129</v>
      </c>
      <c r="E369" s="38"/>
      <c r="F369" s="226" t="s">
        <v>502</v>
      </c>
      <c r="G369" s="38"/>
      <c r="H369" s="38"/>
      <c r="I369" s="227"/>
      <c r="J369" s="38"/>
      <c r="K369" s="38"/>
      <c r="L369" s="42"/>
      <c r="M369" s="228"/>
      <c r="N369" s="229"/>
      <c r="O369" s="89"/>
      <c r="P369" s="89"/>
      <c r="Q369" s="89"/>
      <c r="R369" s="89"/>
      <c r="S369" s="89"/>
      <c r="T369" s="90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5" t="s">
        <v>129</v>
      </c>
      <c r="AU369" s="15" t="s">
        <v>85</v>
      </c>
    </row>
    <row r="370" s="2" customFormat="1">
      <c r="A370" s="36"/>
      <c r="B370" s="37"/>
      <c r="C370" s="38"/>
      <c r="D370" s="225" t="s">
        <v>133</v>
      </c>
      <c r="E370" s="38"/>
      <c r="F370" s="232" t="s">
        <v>504</v>
      </c>
      <c r="G370" s="38"/>
      <c r="H370" s="38"/>
      <c r="I370" s="227"/>
      <c r="J370" s="38"/>
      <c r="K370" s="38"/>
      <c r="L370" s="42"/>
      <c r="M370" s="228"/>
      <c r="N370" s="229"/>
      <c r="O370" s="89"/>
      <c r="P370" s="89"/>
      <c r="Q370" s="89"/>
      <c r="R370" s="89"/>
      <c r="S370" s="89"/>
      <c r="T370" s="90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5" t="s">
        <v>133</v>
      </c>
      <c r="AU370" s="15" t="s">
        <v>85</v>
      </c>
    </row>
    <row r="371" s="13" customFormat="1">
      <c r="A371" s="13"/>
      <c r="B371" s="233"/>
      <c r="C371" s="234"/>
      <c r="D371" s="225" t="s">
        <v>166</v>
      </c>
      <c r="E371" s="234"/>
      <c r="F371" s="236" t="s">
        <v>505</v>
      </c>
      <c r="G371" s="234"/>
      <c r="H371" s="237">
        <v>2.04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166</v>
      </c>
      <c r="AU371" s="243" t="s">
        <v>85</v>
      </c>
      <c r="AV371" s="13" t="s">
        <v>85</v>
      </c>
      <c r="AW371" s="13" t="s">
        <v>4</v>
      </c>
      <c r="AX371" s="13" t="s">
        <v>81</v>
      </c>
      <c r="AY371" s="243" t="s">
        <v>120</v>
      </c>
    </row>
    <row r="372" s="2" customFormat="1" ht="16.5" customHeight="1">
      <c r="A372" s="36"/>
      <c r="B372" s="37"/>
      <c r="C372" s="212" t="s">
        <v>506</v>
      </c>
      <c r="D372" s="212" t="s">
        <v>122</v>
      </c>
      <c r="E372" s="213" t="s">
        <v>507</v>
      </c>
      <c r="F372" s="214" t="s">
        <v>508</v>
      </c>
      <c r="G372" s="215" t="s">
        <v>125</v>
      </c>
      <c r="H372" s="216">
        <v>12</v>
      </c>
      <c r="I372" s="217"/>
      <c r="J372" s="218">
        <f>ROUND(I372*H372,2)</f>
        <v>0</v>
      </c>
      <c r="K372" s="214" t="s">
        <v>126</v>
      </c>
      <c r="L372" s="42"/>
      <c r="M372" s="219" t="s">
        <v>1</v>
      </c>
      <c r="N372" s="220" t="s">
        <v>41</v>
      </c>
      <c r="O372" s="89"/>
      <c r="P372" s="221">
        <f>O372*H372</f>
        <v>0</v>
      </c>
      <c r="Q372" s="221">
        <v>0</v>
      </c>
      <c r="R372" s="221">
        <f>Q372*H372</f>
        <v>0</v>
      </c>
      <c r="S372" s="221">
        <v>0</v>
      </c>
      <c r="T372" s="222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23" t="s">
        <v>127</v>
      </c>
      <c r="AT372" s="223" t="s">
        <v>122</v>
      </c>
      <c r="AU372" s="223" t="s">
        <v>85</v>
      </c>
      <c r="AY372" s="15" t="s">
        <v>120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5" t="s">
        <v>81</v>
      </c>
      <c r="BK372" s="224">
        <f>ROUND(I372*H372,2)</f>
        <v>0</v>
      </c>
      <c r="BL372" s="15" t="s">
        <v>127</v>
      </c>
      <c r="BM372" s="223" t="s">
        <v>509</v>
      </c>
    </row>
    <row r="373" s="2" customFormat="1">
      <c r="A373" s="36"/>
      <c r="B373" s="37"/>
      <c r="C373" s="38"/>
      <c r="D373" s="225" t="s">
        <v>129</v>
      </c>
      <c r="E373" s="38"/>
      <c r="F373" s="226" t="s">
        <v>510</v>
      </c>
      <c r="G373" s="38"/>
      <c r="H373" s="38"/>
      <c r="I373" s="227"/>
      <c r="J373" s="38"/>
      <c r="K373" s="38"/>
      <c r="L373" s="42"/>
      <c r="M373" s="228"/>
      <c r="N373" s="229"/>
      <c r="O373" s="89"/>
      <c r="P373" s="89"/>
      <c r="Q373" s="89"/>
      <c r="R373" s="89"/>
      <c r="S373" s="89"/>
      <c r="T373" s="9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5" t="s">
        <v>129</v>
      </c>
      <c r="AU373" s="15" t="s">
        <v>85</v>
      </c>
    </row>
    <row r="374" s="2" customFormat="1">
      <c r="A374" s="36"/>
      <c r="B374" s="37"/>
      <c r="C374" s="38"/>
      <c r="D374" s="230" t="s">
        <v>131</v>
      </c>
      <c r="E374" s="38"/>
      <c r="F374" s="231" t="s">
        <v>511</v>
      </c>
      <c r="G374" s="38"/>
      <c r="H374" s="38"/>
      <c r="I374" s="227"/>
      <c r="J374" s="38"/>
      <c r="K374" s="38"/>
      <c r="L374" s="42"/>
      <c r="M374" s="228"/>
      <c r="N374" s="229"/>
      <c r="O374" s="89"/>
      <c r="P374" s="89"/>
      <c r="Q374" s="89"/>
      <c r="R374" s="89"/>
      <c r="S374" s="89"/>
      <c r="T374" s="90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5" t="s">
        <v>131</v>
      </c>
      <c r="AU374" s="15" t="s">
        <v>85</v>
      </c>
    </row>
    <row r="375" s="2" customFormat="1">
      <c r="A375" s="36"/>
      <c r="B375" s="37"/>
      <c r="C375" s="38"/>
      <c r="D375" s="225" t="s">
        <v>133</v>
      </c>
      <c r="E375" s="38"/>
      <c r="F375" s="232" t="s">
        <v>134</v>
      </c>
      <c r="G375" s="38"/>
      <c r="H375" s="38"/>
      <c r="I375" s="227"/>
      <c r="J375" s="38"/>
      <c r="K375" s="38"/>
      <c r="L375" s="42"/>
      <c r="M375" s="228"/>
      <c r="N375" s="229"/>
      <c r="O375" s="89"/>
      <c r="P375" s="89"/>
      <c r="Q375" s="89"/>
      <c r="R375" s="89"/>
      <c r="S375" s="89"/>
      <c r="T375" s="90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5" t="s">
        <v>133</v>
      </c>
      <c r="AU375" s="15" t="s">
        <v>85</v>
      </c>
    </row>
    <row r="376" s="2" customFormat="1" ht="16.5" customHeight="1">
      <c r="A376" s="36"/>
      <c r="B376" s="37"/>
      <c r="C376" s="212" t="s">
        <v>512</v>
      </c>
      <c r="D376" s="212" t="s">
        <v>122</v>
      </c>
      <c r="E376" s="213" t="s">
        <v>513</v>
      </c>
      <c r="F376" s="214" t="s">
        <v>514</v>
      </c>
      <c r="G376" s="215" t="s">
        <v>125</v>
      </c>
      <c r="H376" s="216">
        <v>12</v>
      </c>
      <c r="I376" s="217"/>
      <c r="J376" s="218">
        <f>ROUND(I376*H376,2)</f>
        <v>0</v>
      </c>
      <c r="K376" s="214" t="s">
        <v>126</v>
      </c>
      <c r="L376" s="42"/>
      <c r="M376" s="219" t="s">
        <v>1</v>
      </c>
      <c r="N376" s="220" t="s">
        <v>41</v>
      </c>
      <c r="O376" s="89"/>
      <c r="P376" s="221">
        <f>O376*H376</f>
        <v>0</v>
      </c>
      <c r="Q376" s="221">
        <v>0</v>
      </c>
      <c r="R376" s="221">
        <f>Q376*H376</f>
        <v>0</v>
      </c>
      <c r="S376" s="221">
        <v>0</v>
      </c>
      <c r="T376" s="22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23" t="s">
        <v>127</v>
      </c>
      <c r="AT376" s="223" t="s">
        <v>122</v>
      </c>
      <c r="AU376" s="223" t="s">
        <v>85</v>
      </c>
      <c r="AY376" s="15" t="s">
        <v>120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5" t="s">
        <v>81</v>
      </c>
      <c r="BK376" s="224">
        <f>ROUND(I376*H376,2)</f>
        <v>0</v>
      </c>
      <c r="BL376" s="15" t="s">
        <v>127</v>
      </c>
      <c r="BM376" s="223" t="s">
        <v>515</v>
      </c>
    </row>
    <row r="377" s="2" customFormat="1">
      <c r="A377" s="36"/>
      <c r="B377" s="37"/>
      <c r="C377" s="38"/>
      <c r="D377" s="225" t="s">
        <v>129</v>
      </c>
      <c r="E377" s="38"/>
      <c r="F377" s="226" t="s">
        <v>516</v>
      </c>
      <c r="G377" s="38"/>
      <c r="H377" s="38"/>
      <c r="I377" s="227"/>
      <c r="J377" s="38"/>
      <c r="K377" s="38"/>
      <c r="L377" s="42"/>
      <c r="M377" s="228"/>
      <c r="N377" s="229"/>
      <c r="O377" s="89"/>
      <c r="P377" s="89"/>
      <c r="Q377" s="89"/>
      <c r="R377" s="89"/>
      <c r="S377" s="89"/>
      <c r="T377" s="90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5" t="s">
        <v>129</v>
      </c>
      <c r="AU377" s="15" t="s">
        <v>85</v>
      </c>
    </row>
    <row r="378" s="2" customFormat="1">
      <c r="A378" s="36"/>
      <c r="B378" s="37"/>
      <c r="C378" s="38"/>
      <c r="D378" s="230" t="s">
        <v>131</v>
      </c>
      <c r="E378" s="38"/>
      <c r="F378" s="231" t="s">
        <v>517</v>
      </c>
      <c r="G378" s="38"/>
      <c r="H378" s="38"/>
      <c r="I378" s="227"/>
      <c r="J378" s="38"/>
      <c r="K378" s="38"/>
      <c r="L378" s="42"/>
      <c r="M378" s="228"/>
      <c r="N378" s="229"/>
      <c r="O378" s="89"/>
      <c r="P378" s="89"/>
      <c r="Q378" s="89"/>
      <c r="R378" s="89"/>
      <c r="S378" s="89"/>
      <c r="T378" s="90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5" t="s">
        <v>131</v>
      </c>
      <c r="AU378" s="15" t="s">
        <v>85</v>
      </c>
    </row>
    <row r="379" s="2" customFormat="1">
      <c r="A379" s="36"/>
      <c r="B379" s="37"/>
      <c r="C379" s="38"/>
      <c r="D379" s="225" t="s">
        <v>133</v>
      </c>
      <c r="E379" s="38"/>
      <c r="F379" s="232" t="s">
        <v>518</v>
      </c>
      <c r="G379" s="38"/>
      <c r="H379" s="38"/>
      <c r="I379" s="227"/>
      <c r="J379" s="38"/>
      <c r="K379" s="38"/>
      <c r="L379" s="42"/>
      <c r="M379" s="228"/>
      <c r="N379" s="229"/>
      <c r="O379" s="89"/>
      <c r="P379" s="89"/>
      <c r="Q379" s="89"/>
      <c r="R379" s="89"/>
      <c r="S379" s="89"/>
      <c r="T379" s="90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5" t="s">
        <v>133</v>
      </c>
      <c r="AU379" s="15" t="s">
        <v>85</v>
      </c>
    </row>
    <row r="380" s="2" customFormat="1" ht="16.5" customHeight="1">
      <c r="A380" s="36"/>
      <c r="B380" s="37"/>
      <c r="C380" s="212" t="s">
        <v>519</v>
      </c>
      <c r="D380" s="212" t="s">
        <v>122</v>
      </c>
      <c r="E380" s="213" t="s">
        <v>520</v>
      </c>
      <c r="F380" s="214" t="s">
        <v>521</v>
      </c>
      <c r="G380" s="215" t="s">
        <v>125</v>
      </c>
      <c r="H380" s="216">
        <v>12</v>
      </c>
      <c r="I380" s="217"/>
      <c r="J380" s="218">
        <f>ROUND(I380*H380,2)</f>
        <v>0</v>
      </c>
      <c r="K380" s="214" t="s">
        <v>126</v>
      </c>
      <c r="L380" s="42"/>
      <c r="M380" s="219" t="s">
        <v>1</v>
      </c>
      <c r="N380" s="220" t="s">
        <v>41</v>
      </c>
      <c r="O380" s="89"/>
      <c r="P380" s="221">
        <f>O380*H380</f>
        <v>0</v>
      </c>
      <c r="Q380" s="221">
        <v>0</v>
      </c>
      <c r="R380" s="221">
        <f>Q380*H380</f>
        <v>0</v>
      </c>
      <c r="S380" s="221">
        <v>0</v>
      </c>
      <c r="T380" s="22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23" t="s">
        <v>127</v>
      </c>
      <c r="AT380" s="223" t="s">
        <v>122</v>
      </c>
      <c r="AU380" s="223" t="s">
        <v>85</v>
      </c>
      <c r="AY380" s="15" t="s">
        <v>120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5" t="s">
        <v>81</v>
      </c>
      <c r="BK380" s="224">
        <f>ROUND(I380*H380,2)</f>
        <v>0</v>
      </c>
      <c r="BL380" s="15" t="s">
        <v>127</v>
      </c>
      <c r="BM380" s="223" t="s">
        <v>522</v>
      </c>
    </row>
    <row r="381" s="2" customFormat="1">
      <c r="A381" s="36"/>
      <c r="B381" s="37"/>
      <c r="C381" s="38"/>
      <c r="D381" s="225" t="s">
        <v>129</v>
      </c>
      <c r="E381" s="38"/>
      <c r="F381" s="226" t="s">
        <v>523</v>
      </c>
      <c r="G381" s="38"/>
      <c r="H381" s="38"/>
      <c r="I381" s="227"/>
      <c r="J381" s="38"/>
      <c r="K381" s="38"/>
      <c r="L381" s="42"/>
      <c r="M381" s="228"/>
      <c r="N381" s="229"/>
      <c r="O381" s="89"/>
      <c r="P381" s="89"/>
      <c r="Q381" s="89"/>
      <c r="R381" s="89"/>
      <c r="S381" s="89"/>
      <c r="T381" s="90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5" t="s">
        <v>129</v>
      </c>
      <c r="AU381" s="15" t="s">
        <v>85</v>
      </c>
    </row>
    <row r="382" s="2" customFormat="1">
      <c r="A382" s="36"/>
      <c r="B382" s="37"/>
      <c r="C382" s="38"/>
      <c r="D382" s="230" t="s">
        <v>131</v>
      </c>
      <c r="E382" s="38"/>
      <c r="F382" s="231" t="s">
        <v>524</v>
      </c>
      <c r="G382" s="38"/>
      <c r="H382" s="38"/>
      <c r="I382" s="227"/>
      <c r="J382" s="38"/>
      <c r="K382" s="38"/>
      <c r="L382" s="42"/>
      <c r="M382" s="228"/>
      <c r="N382" s="229"/>
      <c r="O382" s="89"/>
      <c r="P382" s="89"/>
      <c r="Q382" s="89"/>
      <c r="R382" s="89"/>
      <c r="S382" s="89"/>
      <c r="T382" s="90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5" t="s">
        <v>131</v>
      </c>
      <c r="AU382" s="15" t="s">
        <v>85</v>
      </c>
    </row>
    <row r="383" s="2" customFormat="1">
      <c r="A383" s="36"/>
      <c r="B383" s="37"/>
      <c r="C383" s="38"/>
      <c r="D383" s="225" t="s">
        <v>133</v>
      </c>
      <c r="E383" s="38"/>
      <c r="F383" s="232" t="s">
        <v>518</v>
      </c>
      <c r="G383" s="38"/>
      <c r="H383" s="38"/>
      <c r="I383" s="227"/>
      <c r="J383" s="38"/>
      <c r="K383" s="38"/>
      <c r="L383" s="42"/>
      <c r="M383" s="228"/>
      <c r="N383" s="229"/>
      <c r="O383" s="89"/>
      <c r="P383" s="89"/>
      <c r="Q383" s="89"/>
      <c r="R383" s="89"/>
      <c r="S383" s="89"/>
      <c r="T383" s="90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5" t="s">
        <v>133</v>
      </c>
      <c r="AU383" s="15" t="s">
        <v>85</v>
      </c>
    </row>
    <row r="384" s="2" customFormat="1" ht="16.5" customHeight="1">
      <c r="A384" s="36"/>
      <c r="B384" s="37"/>
      <c r="C384" s="212" t="s">
        <v>525</v>
      </c>
      <c r="D384" s="212" t="s">
        <v>122</v>
      </c>
      <c r="E384" s="213" t="s">
        <v>526</v>
      </c>
      <c r="F384" s="214" t="s">
        <v>527</v>
      </c>
      <c r="G384" s="215" t="s">
        <v>125</v>
      </c>
      <c r="H384" s="216">
        <v>12</v>
      </c>
      <c r="I384" s="217"/>
      <c r="J384" s="218">
        <f>ROUND(I384*H384,2)</f>
        <v>0</v>
      </c>
      <c r="K384" s="214" t="s">
        <v>126</v>
      </c>
      <c r="L384" s="42"/>
      <c r="M384" s="219" t="s">
        <v>1</v>
      </c>
      <c r="N384" s="220" t="s">
        <v>41</v>
      </c>
      <c r="O384" s="89"/>
      <c r="P384" s="221">
        <f>O384*H384</f>
        <v>0</v>
      </c>
      <c r="Q384" s="221">
        <v>0</v>
      </c>
      <c r="R384" s="221">
        <f>Q384*H384</f>
        <v>0</v>
      </c>
      <c r="S384" s="221">
        <v>0</v>
      </c>
      <c r="T384" s="222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23" t="s">
        <v>127</v>
      </c>
      <c r="AT384" s="223" t="s">
        <v>122</v>
      </c>
      <c r="AU384" s="223" t="s">
        <v>85</v>
      </c>
      <c r="AY384" s="15" t="s">
        <v>120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5" t="s">
        <v>81</v>
      </c>
      <c r="BK384" s="224">
        <f>ROUND(I384*H384,2)</f>
        <v>0</v>
      </c>
      <c r="BL384" s="15" t="s">
        <v>127</v>
      </c>
      <c r="BM384" s="223" t="s">
        <v>528</v>
      </c>
    </row>
    <row r="385" s="2" customFormat="1">
      <c r="A385" s="36"/>
      <c r="B385" s="37"/>
      <c r="C385" s="38"/>
      <c r="D385" s="225" t="s">
        <v>129</v>
      </c>
      <c r="E385" s="38"/>
      <c r="F385" s="226" t="s">
        <v>529</v>
      </c>
      <c r="G385" s="38"/>
      <c r="H385" s="38"/>
      <c r="I385" s="227"/>
      <c r="J385" s="38"/>
      <c r="K385" s="38"/>
      <c r="L385" s="42"/>
      <c r="M385" s="228"/>
      <c r="N385" s="229"/>
      <c r="O385" s="89"/>
      <c r="P385" s="89"/>
      <c r="Q385" s="89"/>
      <c r="R385" s="89"/>
      <c r="S385" s="89"/>
      <c r="T385" s="90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5" t="s">
        <v>129</v>
      </c>
      <c r="AU385" s="15" t="s">
        <v>85</v>
      </c>
    </row>
    <row r="386" s="2" customFormat="1">
      <c r="A386" s="36"/>
      <c r="B386" s="37"/>
      <c r="C386" s="38"/>
      <c r="D386" s="230" t="s">
        <v>131</v>
      </c>
      <c r="E386" s="38"/>
      <c r="F386" s="231" t="s">
        <v>530</v>
      </c>
      <c r="G386" s="38"/>
      <c r="H386" s="38"/>
      <c r="I386" s="227"/>
      <c r="J386" s="38"/>
      <c r="K386" s="38"/>
      <c r="L386" s="42"/>
      <c r="M386" s="228"/>
      <c r="N386" s="229"/>
      <c r="O386" s="89"/>
      <c r="P386" s="89"/>
      <c r="Q386" s="89"/>
      <c r="R386" s="89"/>
      <c r="S386" s="89"/>
      <c r="T386" s="90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5" t="s">
        <v>131</v>
      </c>
      <c r="AU386" s="15" t="s">
        <v>85</v>
      </c>
    </row>
    <row r="387" s="2" customFormat="1">
      <c r="A387" s="36"/>
      <c r="B387" s="37"/>
      <c r="C387" s="38"/>
      <c r="D387" s="225" t="s">
        <v>133</v>
      </c>
      <c r="E387" s="38"/>
      <c r="F387" s="232" t="s">
        <v>518</v>
      </c>
      <c r="G387" s="38"/>
      <c r="H387" s="38"/>
      <c r="I387" s="227"/>
      <c r="J387" s="38"/>
      <c r="K387" s="38"/>
      <c r="L387" s="42"/>
      <c r="M387" s="228"/>
      <c r="N387" s="229"/>
      <c r="O387" s="89"/>
      <c r="P387" s="89"/>
      <c r="Q387" s="89"/>
      <c r="R387" s="89"/>
      <c r="S387" s="89"/>
      <c r="T387" s="90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5" t="s">
        <v>133</v>
      </c>
      <c r="AU387" s="15" t="s">
        <v>85</v>
      </c>
    </row>
    <row r="388" s="2" customFormat="1" ht="21.75" customHeight="1">
      <c r="A388" s="36"/>
      <c r="B388" s="37"/>
      <c r="C388" s="212" t="s">
        <v>531</v>
      </c>
      <c r="D388" s="212" t="s">
        <v>122</v>
      </c>
      <c r="E388" s="213" t="s">
        <v>189</v>
      </c>
      <c r="F388" s="214" t="s">
        <v>190</v>
      </c>
      <c r="G388" s="215" t="s">
        <v>125</v>
      </c>
      <c r="H388" s="216">
        <v>12</v>
      </c>
      <c r="I388" s="217"/>
      <c r="J388" s="218">
        <f>ROUND(I388*H388,2)</f>
        <v>0</v>
      </c>
      <c r="K388" s="214" t="s">
        <v>126</v>
      </c>
      <c r="L388" s="42"/>
      <c r="M388" s="219" t="s">
        <v>1</v>
      </c>
      <c r="N388" s="220" t="s">
        <v>41</v>
      </c>
      <c r="O388" s="89"/>
      <c r="P388" s="221">
        <f>O388*H388</f>
        <v>0</v>
      </c>
      <c r="Q388" s="221">
        <v>0</v>
      </c>
      <c r="R388" s="221">
        <f>Q388*H388</f>
        <v>0</v>
      </c>
      <c r="S388" s="221">
        <v>0</v>
      </c>
      <c r="T388" s="22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23" t="s">
        <v>127</v>
      </c>
      <c r="AT388" s="223" t="s">
        <v>122</v>
      </c>
      <c r="AU388" s="223" t="s">
        <v>85</v>
      </c>
      <c r="AY388" s="15" t="s">
        <v>120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5" t="s">
        <v>81</v>
      </c>
      <c r="BK388" s="224">
        <f>ROUND(I388*H388,2)</f>
        <v>0</v>
      </c>
      <c r="BL388" s="15" t="s">
        <v>127</v>
      </c>
      <c r="BM388" s="223" t="s">
        <v>532</v>
      </c>
    </row>
    <row r="389" s="2" customFormat="1">
      <c r="A389" s="36"/>
      <c r="B389" s="37"/>
      <c r="C389" s="38"/>
      <c r="D389" s="225" t="s">
        <v>129</v>
      </c>
      <c r="E389" s="38"/>
      <c r="F389" s="226" t="s">
        <v>192</v>
      </c>
      <c r="G389" s="38"/>
      <c r="H389" s="38"/>
      <c r="I389" s="227"/>
      <c r="J389" s="38"/>
      <c r="K389" s="38"/>
      <c r="L389" s="42"/>
      <c r="M389" s="228"/>
      <c r="N389" s="229"/>
      <c r="O389" s="89"/>
      <c r="P389" s="89"/>
      <c r="Q389" s="89"/>
      <c r="R389" s="89"/>
      <c r="S389" s="89"/>
      <c r="T389" s="90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5" t="s">
        <v>129</v>
      </c>
      <c r="AU389" s="15" t="s">
        <v>85</v>
      </c>
    </row>
    <row r="390" s="2" customFormat="1">
      <c r="A390" s="36"/>
      <c r="B390" s="37"/>
      <c r="C390" s="38"/>
      <c r="D390" s="230" t="s">
        <v>131</v>
      </c>
      <c r="E390" s="38"/>
      <c r="F390" s="231" t="s">
        <v>193</v>
      </c>
      <c r="G390" s="38"/>
      <c r="H390" s="38"/>
      <c r="I390" s="227"/>
      <c r="J390" s="38"/>
      <c r="K390" s="38"/>
      <c r="L390" s="42"/>
      <c r="M390" s="228"/>
      <c r="N390" s="229"/>
      <c r="O390" s="89"/>
      <c r="P390" s="89"/>
      <c r="Q390" s="89"/>
      <c r="R390" s="89"/>
      <c r="S390" s="89"/>
      <c r="T390" s="90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5" t="s">
        <v>131</v>
      </c>
      <c r="AU390" s="15" t="s">
        <v>85</v>
      </c>
    </row>
    <row r="391" s="2" customFormat="1">
      <c r="A391" s="36"/>
      <c r="B391" s="37"/>
      <c r="C391" s="38"/>
      <c r="D391" s="225" t="s">
        <v>133</v>
      </c>
      <c r="E391" s="38"/>
      <c r="F391" s="232" t="s">
        <v>518</v>
      </c>
      <c r="G391" s="38"/>
      <c r="H391" s="38"/>
      <c r="I391" s="227"/>
      <c r="J391" s="38"/>
      <c r="K391" s="38"/>
      <c r="L391" s="42"/>
      <c r="M391" s="228"/>
      <c r="N391" s="229"/>
      <c r="O391" s="89"/>
      <c r="P391" s="89"/>
      <c r="Q391" s="89"/>
      <c r="R391" s="89"/>
      <c r="S391" s="89"/>
      <c r="T391" s="90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5" t="s">
        <v>133</v>
      </c>
      <c r="AU391" s="15" t="s">
        <v>85</v>
      </c>
    </row>
    <row r="392" s="12" customFormat="1" ht="22.8" customHeight="1">
      <c r="A392" s="12"/>
      <c r="B392" s="196"/>
      <c r="C392" s="197"/>
      <c r="D392" s="198" t="s">
        <v>75</v>
      </c>
      <c r="E392" s="210" t="s">
        <v>533</v>
      </c>
      <c r="F392" s="210" t="s">
        <v>534</v>
      </c>
      <c r="G392" s="197"/>
      <c r="H392" s="197"/>
      <c r="I392" s="200"/>
      <c r="J392" s="211">
        <f>BK392</f>
        <v>0</v>
      </c>
      <c r="K392" s="197"/>
      <c r="L392" s="202"/>
      <c r="M392" s="203"/>
      <c r="N392" s="204"/>
      <c r="O392" s="204"/>
      <c r="P392" s="205">
        <f>SUM(P393:P474)</f>
        <v>0</v>
      </c>
      <c r="Q392" s="204"/>
      <c r="R392" s="205">
        <f>SUM(R393:R474)</f>
        <v>39.23339283</v>
      </c>
      <c r="S392" s="204"/>
      <c r="T392" s="206">
        <f>SUM(T393:T474)</f>
        <v>12.18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7" t="s">
        <v>81</v>
      </c>
      <c r="AT392" s="208" t="s">
        <v>75</v>
      </c>
      <c r="AU392" s="208" t="s">
        <v>81</v>
      </c>
      <c r="AY392" s="207" t="s">
        <v>120</v>
      </c>
      <c r="BK392" s="209">
        <f>SUM(BK393:BK474)</f>
        <v>0</v>
      </c>
    </row>
    <row r="393" s="2" customFormat="1" ht="16.5" customHeight="1">
      <c r="A393" s="36"/>
      <c r="B393" s="37"/>
      <c r="C393" s="212" t="s">
        <v>535</v>
      </c>
      <c r="D393" s="212" t="s">
        <v>122</v>
      </c>
      <c r="E393" s="213" t="s">
        <v>536</v>
      </c>
      <c r="F393" s="214" t="s">
        <v>537</v>
      </c>
      <c r="G393" s="215" t="s">
        <v>224</v>
      </c>
      <c r="H393" s="216">
        <v>1</v>
      </c>
      <c r="I393" s="217"/>
      <c r="J393" s="218">
        <f>ROUND(I393*H393,2)</f>
        <v>0</v>
      </c>
      <c r="K393" s="214" t="s">
        <v>126</v>
      </c>
      <c r="L393" s="42"/>
      <c r="M393" s="219" t="s">
        <v>1</v>
      </c>
      <c r="N393" s="220" t="s">
        <v>41</v>
      </c>
      <c r="O393" s="89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23" t="s">
        <v>127</v>
      </c>
      <c r="AT393" s="223" t="s">
        <v>122</v>
      </c>
      <c r="AU393" s="223" t="s">
        <v>85</v>
      </c>
      <c r="AY393" s="15" t="s">
        <v>120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5" t="s">
        <v>81</v>
      </c>
      <c r="BK393" s="224">
        <f>ROUND(I393*H393,2)</f>
        <v>0</v>
      </c>
      <c r="BL393" s="15" t="s">
        <v>127</v>
      </c>
      <c r="BM393" s="223" t="s">
        <v>538</v>
      </c>
    </row>
    <row r="394" s="2" customFormat="1">
      <c r="A394" s="36"/>
      <c r="B394" s="37"/>
      <c r="C394" s="38"/>
      <c r="D394" s="225" t="s">
        <v>129</v>
      </c>
      <c r="E394" s="38"/>
      <c r="F394" s="226" t="s">
        <v>539</v>
      </c>
      <c r="G394" s="38"/>
      <c r="H394" s="38"/>
      <c r="I394" s="227"/>
      <c r="J394" s="38"/>
      <c r="K394" s="38"/>
      <c r="L394" s="42"/>
      <c r="M394" s="228"/>
      <c r="N394" s="229"/>
      <c r="O394" s="89"/>
      <c r="P394" s="89"/>
      <c r="Q394" s="89"/>
      <c r="R394" s="89"/>
      <c r="S394" s="89"/>
      <c r="T394" s="90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5" t="s">
        <v>129</v>
      </c>
      <c r="AU394" s="15" t="s">
        <v>85</v>
      </c>
    </row>
    <row r="395" s="2" customFormat="1">
      <c r="A395" s="36"/>
      <c r="B395" s="37"/>
      <c r="C395" s="38"/>
      <c r="D395" s="230" t="s">
        <v>131</v>
      </c>
      <c r="E395" s="38"/>
      <c r="F395" s="231" t="s">
        <v>540</v>
      </c>
      <c r="G395" s="38"/>
      <c r="H395" s="38"/>
      <c r="I395" s="227"/>
      <c r="J395" s="38"/>
      <c r="K395" s="38"/>
      <c r="L395" s="42"/>
      <c r="M395" s="228"/>
      <c r="N395" s="229"/>
      <c r="O395" s="89"/>
      <c r="P395" s="89"/>
      <c r="Q395" s="89"/>
      <c r="R395" s="89"/>
      <c r="S395" s="89"/>
      <c r="T395" s="90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5" t="s">
        <v>131</v>
      </c>
      <c r="AU395" s="15" t="s">
        <v>85</v>
      </c>
    </row>
    <row r="396" s="2" customFormat="1">
      <c r="A396" s="36"/>
      <c r="B396" s="37"/>
      <c r="C396" s="38"/>
      <c r="D396" s="225" t="s">
        <v>133</v>
      </c>
      <c r="E396" s="38"/>
      <c r="F396" s="232" t="s">
        <v>541</v>
      </c>
      <c r="G396" s="38"/>
      <c r="H396" s="38"/>
      <c r="I396" s="227"/>
      <c r="J396" s="38"/>
      <c r="K396" s="38"/>
      <c r="L396" s="42"/>
      <c r="M396" s="228"/>
      <c r="N396" s="229"/>
      <c r="O396" s="89"/>
      <c r="P396" s="89"/>
      <c r="Q396" s="89"/>
      <c r="R396" s="89"/>
      <c r="S396" s="89"/>
      <c r="T396" s="90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5" t="s">
        <v>133</v>
      </c>
      <c r="AU396" s="15" t="s">
        <v>85</v>
      </c>
    </row>
    <row r="397" s="2" customFormat="1" ht="16.5" customHeight="1">
      <c r="A397" s="36"/>
      <c r="B397" s="37"/>
      <c r="C397" s="212" t="s">
        <v>542</v>
      </c>
      <c r="D397" s="212" t="s">
        <v>122</v>
      </c>
      <c r="E397" s="213" t="s">
        <v>543</v>
      </c>
      <c r="F397" s="214" t="s">
        <v>544</v>
      </c>
      <c r="G397" s="215" t="s">
        <v>224</v>
      </c>
      <c r="H397" s="216">
        <v>1</v>
      </c>
      <c r="I397" s="217"/>
      <c r="J397" s="218">
        <f>ROUND(I397*H397,2)</f>
        <v>0</v>
      </c>
      <c r="K397" s="214" t="s">
        <v>126</v>
      </c>
      <c r="L397" s="42"/>
      <c r="M397" s="219" t="s">
        <v>1</v>
      </c>
      <c r="N397" s="220" t="s">
        <v>41</v>
      </c>
      <c r="O397" s="89"/>
      <c r="P397" s="221">
        <f>O397*H397</f>
        <v>0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23" t="s">
        <v>127</v>
      </c>
      <c r="AT397" s="223" t="s">
        <v>122</v>
      </c>
      <c r="AU397" s="223" t="s">
        <v>85</v>
      </c>
      <c r="AY397" s="15" t="s">
        <v>120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5" t="s">
        <v>81</v>
      </c>
      <c r="BK397" s="224">
        <f>ROUND(I397*H397,2)</f>
        <v>0</v>
      </c>
      <c r="BL397" s="15" t="s">
        <v>127</v>
      </c>
      <c r="BM397" s="223" t="s">
        <v>545</v>
      </c>
    </row>
    <row r="398" s="2" customFormat="1">
      <c r="A398" s="36"/>
      <c r="B398" s="37"/>
      <c r="C398" s="38"/>
      <c r="D398" s="225" t="s">
        <v>129</v>
      </c>
      <c r="E398" s="38"/>
      <c r="F398" s="226" t="s">
        <v>546</v>
      </c>
      <c r="G398" s="38"/>
      <c r="H398" s="38"/>
      <c r="I398" s="227"/>
      <c r="J398" s="38"/>
      <c r="K398" s="38"/>
      <c r="L398" s="42"/>
      <c r="M398" s="228"/>
      <c r="N398" s="229"/>
      <c r="O398" s="89"/>
      <c r="P398" s="89"/>
      <c r="Q398" s="89"/>
      <c r="R398" s="89"/>
      <c r="S398" s="89"/>
      <c r="T398" s="90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5" t="s">
        <v>129</v>
      </c>
      <c r="AU398" s="15" t="s">
        <v>85</v>
      </c>
    </row>
    <row r="399" s="2" customFormat="1">
      <c r="A399" s="36"/>
      <c r="B399" s="37"/>
      <c r="C399" s="38"/>
      <c r="D399" s="230" t="s">
        <v>131</v>
      </c>
      <c r="E399" s="38"/>
      <c r="F399" s="231" t="s">
        <v>547</v>
      </c>
      <c r="G399" s="38"/>
      <c r="H399" s="38"/>
      <c r="I399" s="227"/>
      <c r="J399" s="38"/>
      <c r="K399" s="38"/>
      <c r="L399" s="42"/>
      <c r="M399" s="228"/>
      <c r="N399" s="229"/>
      <c r="O399" s="89"/>
      <c r="P399" s="89"/>
      <c r="Q399" s="89"/>
      <c r="R399" s="89"/>
      <c r="S399" s="89"/>
      <c r="T399" s="90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5" t="s">
        <v>131</v>
      </c>
      <c r="AU399" s="15" t="s">
        <v>85</v>
      </c>
    </row>
    <row r="400" s="2" customFormat="1">
      <c r="A400" s="36"/>
      <c r="B400" s="37"/>
      <c r="C400" s="38"/>
      <c r="D400" s="225" t="s">
        <v>133</v>
      </c>
      <c r="E400" s="38"/>
      <c r="F400" s="232" t="s">
        <v>548</v>
      </c>
      <c r="G400" s="38"/>
      <c r="H400" s="38"/>
      <c r="I400" s="227"/>
      <c r="J400" s="38"/>
      <c r="K400" s="38"/>
      <c r="L400" s="42"/>
      <c r="M400" s="228"/>
      <c r="N400" s="229"/>
      <c r="O400" s="89"/>
      <c r="P400" s="89"/>
      <c r="Q400" s="89"/>
      <c r="R400" s="89"/>
      <c r="S400" s="89"/>
      <c r="T400" s="90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5" t="s">
        <v>133</v>
      </c>
      <c r="AU400" s="15" t="s">
        <v>85</v>
      </c>
    </row>
    <row r="401" s="2" customFormat="1" ht="16.5" customHeight="1">
      <c r="A401" s="36"/>
      <c r="B401" s="37"/>
      <c r="C401" s="212" t="s">
        <v>549</v>
      </c>
      <c r="D401" s="212" t="s">
        <v>122</v>
      </c>
      <c r="E401" s="213" t="s">
        <v>550</v>
      </c>
      <c r="F401" s="214" t="s">
        <v>551</v>
      </c>
      <c r="G401" s="215" t="s">
        <v>224</v>
      </c>
      <c r="H401" s="216">
        <v>1</v>
      </c>
      <c r="I401" s="217"/>
      <c r="J401" s="218">
        <f>ROUND(I401*H401,2)</f>
        <v>0</v>
      </c>
      <c r="K401" s="214" t="s">
        <v>1</v>
      </c>
      <c r="L401" s="42"/>
      <c r="M401" s="219" t="s">
        <v>1</v>
      </c>
      <c r="N401" s="220" t="s">
        <v>41</v>
      </c>
      <c r="O401" s="89"/>
      <c r="P401" s="221">
        <f>O401*H401</f>
        <v>0</v>
      </c>
      <c r="Q401" s="221">
        <v>0</v>
      </c>
      <c r="R401" s="221">
        <f>Q401*H401</f>
        <v>0</v>
      </c>
      <c r="S401" s="221">
        <v>0.5</v>
      </c>
      <c r="T401" s="222">
        <f>S401*H401</f>
        <v>0.5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23" t="s">
        <v>127</v>
      </c>
      <c r="AT401" s="223" t="s">
        <v>122</v>
      </c>
      <c r="AU401" s="223" t="s">
        <v>85</v>
      </c>
      <c r="AY401" s="15" t="s">
        <v>120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5" t="s">
        <v>81</v>
      </c>
      <c r="BK401" s="224">
        <f>ROUND(I401*H401,2)</f>
        <v>0</v>
      </c>
      <c r="BL401" s="15" t="s">
        <v>127</v>
      </c>
      <c r="BM401" s="223" t="s">
        <v>552</v>
      </c>
    </row>
    <row r="402" s="2" customFormat="1">
      <c r="A402" s="36"/>
      <c r="B402" s="37"/>
      <c r="C402" s="38"/>
      <c r="D402" s="225" t="s">
        <v>133</v>
      </c>
      <c r="E402" s="38"/>
      <c r="F402" s="232" t="s">
        <v>553</v>
      </c>
      <c r="G402" s="38"/>
      <c r="H402" s="38"/>
      <c r="I402" s="227"/>
      <c r="J402" s="38"/>
      <c r="K402" s="38"/>
      <c r="L402" s="42"/>
      <c r="M402" s="228"/>
      <c r="N402" s="229"/>
      <c r="O402" s="89"/>
      <c r="P402" s="89"/>
      <c r="Q402" s="89"/>
      <c r="R402" s="89"/>
      <c r="S402" s="89"/>
      <c r="T402" s="90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5" t="s">
        <v>133</v>
      </c>
      <c r="AU402" s="15" t="s">
        <v>85</v>
      </c>
    </row>
    <row r="403" s="2" customFormat="1" ht="16.5" customHeight="1">
      <c r="A403" s="36"/>
      <c r="B403" s="37"/>
      <c r="C403" s="212" t="s">
        <v>554</v>
      </c>
      <c r="D403" s="212" t="s">
        <v>122</v>
      </c>
      <c r="E403" s="213" t="s">
        <v>555</v>
      </c>
      <c r="F403" s="214" t="s">
        <v>556</v>
      </c>
      <c r="G403" s="215" t="s">
        <v>143</v>
      </c>
      <c r="H403" s="216">
        <v>8</v>
      </c>
      <c r="I403" s="217"/>
      <c r="J403" s="218">
        <f>ROUND(I403*H403,2)</f>
        <v>0</v>
      </c>
      <c r="K403" s="214" t="s">
        <v>126</v>
      </c>
      <c r="L403" s="42"/>
      <c r="M403" s="219" t="s">
        <v>1</v>
      </c>
      <c r="N403" s="220" t="s">
        <v>41</v>
      </c>
      <c r="O403" s="89"/>
      <c r="P403" s="221">
        <f>O403*H403</f>
        <v>0</v>
      </c>
      <c r="Q403" s="221">
        <v>0</v>
      </c>
      <c r="R403" s="221">
        <f>Q403*H403</f>
        <v>0</v>
      </c>
      <c r="S403" s="221">
        <v>0.97999999999999998</v>
      </c>
      <c r="T403" s="222">
        <f>S403*H403</f>
        <v>7.8399999999999999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23" t="s">
        <v>127</v>
      </c>
      <c r="AT403" s="223" t="s">
        <v>122</v>
      </c>
      <c r="AU403" s="223" t="s">
        <v>85</v>
      </c>
      <c r="AY403" s="15" t="s">
        <v>120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5" t="s">
        <v>81</v>
      </c>
      <c r="BK403" s="224">
        <f>ROUND(I403*H403,2)</f>
        <v>0</v>
      </c>
      <c r="BL403" s="15" t="s">
        <v>127</v>
      </c>
      <c r="BM403" s="223" t="s">
        <v>557</v>
      </c>
    </row>
    <row r="404" s="2" customFormat="1">
      <c r="A404" s="36"/>
      <c r="B404" s="37"/>
      <c r="C404" s="38"/>
      <c r="D404" s="225" t="s">
        <v>129</v>
      </c>
      <c r="E404" s="38"/>
      <c r="F404" s="226" t="s">
        <v>558</v>
      </c>
      <c r="G404" s="38"/>
      <c r="H404" s="38"/>
      <c r="I404" s="227"/>
      <c r="J404" s="38"/>
      <c r="K404" s="38"/>
      <c r="L404" s="42"/>
      <c r="M404" s="228"/>
      <c r="N404" s="229"/>
      <c r="O404" s="89"/>
      <c r="P404" s="89"/>
      <c r="Q404" s="89"/>
      <c r="R404" s="89"/>
      <c r="S404" s="89"/>
      <c r="T404" s="90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5" t="s">
        <v>129</v>
      </c>
      <c r="AU404" s="15" t="s">
        <v>85</v>
      </c>
    </row>
    <row r="405" s="2" customFormat="1">
      <c r="A405" s="36"/>
      <c r="B405" s="37"/>
      <c r="C405" s="38"/>
      <c r="D405" s="230" t="s">
        <v>131</v>
      </c>
      <c r="E405" s="38"/>
      <c r="F405" s="231" t="s">
        <v>559</v>
      </c>
      <c r="G405" s="38"/>
      <c r="H405" s="38"/>
      <c r="I405" s="227"/>
      <c r="J405" s="38"/>
      <c r="K405" s="38"/>
      <c r="L405" s="42"/>
      <c r="M405" s="228"/>
      <c r="N405" s="229"/>
      <c r="O405" s="89"/>
      <c r="P405" s="89"/>
      <c r="Q405" s="89"/>
      <c r="R405" s="89"/>
      <c r="S405" s="89"/>
      <c r="T405" s="90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5" t="s">
        <v>131</v>
      </c>
      <c r="AU405" s="15" t="s">
        <v>85</v>
      </c>
    </row>
    <row r="406" s="2" customFormat="1">
      <c r="A406" s="36"/>
      <c r="B406" s="37"/>
      <c r="C406" s="38"/>
      <c r="D406" s="225" t="s">
        <v>133</v>
      </c>
      <c r="E406" s="38"/>
      <c r="F406" s="232" t="s">
        <v>158</v>
      </c>
      <c r="G406" s="38"/>
      <c r="H406" s="38"/>
      <c r="I406" s="227"/>
      <c r="J406" s="38"/>
      <c r="K406" s="38"/>
      <c r="L406" s="42"/>
      <c r="M406" s="228"/>
      <c r="N406" s="229"/>
      <c r="O406" s="89"/>
      <c r="P406" s="89"/>
      <c r="Q406" s="89"/>
      <c r="R406" s="89"/>
      <c r="S406" s="89"/>
      <c r="T406" s="90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5" t="s">
        <v>133</v>
      </c>
      <c r="AU406" s="15" t="s">
        <v>85</v>
      </c>
    </row>
    <row r="407" s="13" customFormat="1">
      <c r="A407" s="13"/>
      <c r="B407" s="233"/>
      <c r="C407" s="234"/>
      <c r="D407" s="225" t="s">
        <v>166</v>
      </c>
      <c r="E407" s="235" t="s">
        <v>1</v>
      </c>
      <c r="F407" s="236" t="s">
        <v>560</v>
      </c>
      <c r="G407" s="234"/>
      <c r="H407" s="237">
        <v>8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166</v>
      </c>
      <c r="AU407" s="243" t="s">
        <v>85</v>
      </c>
      <c r="AV407" s="13" t="s">
        <v>85</v>
      </c>
      <c r="AW407" s="13" t="s">
        <v>32</v>
      </c>
      <c r="AX407" s="13" t="s">
        <v>81</v>
      </c>
      <c r="AY407" s="243" t="s">
        <v>120</v>
      </c>
    </row>
    <row r="408" s="2" customFormat="1" ht="16.5" customHeight="1">
      <c r="A408" s="36"/>
      <c r="B408" s="37"/>
      <c r="C408" s="212" t="s">
        <v>561</v>
      </c>
      <c r="D408" s="212" t="s">
        <v>122</v>
      </c>
      <c r="E408" s="213" t="s">
        <v>562</v>
      </c>
      <c r="F408" s="214" t="s">
        <v>563</v>
      </c>
      <c r="G408" s="215" t="s">
        <v>375</v>
      </c>
      <c r="H408" s="216">
        <v>1.6000000000000001</v>
      </c>
      <c r="I408" s="217"/>
      <c r="J408" s="218">
        <f>ROUND(I408*H408,2)</f>
        <v>0</v>
      </c>
      <c r="K408" s="214" t="s">
        <v>126</v>
      </c>
      <c r="L408" s="42"/>
      <c r="M408" s="219" t="s">
        <v>1</v>
      </c>
      <c r="N408" s="220" t="s">
        <v>41</v>
      </c>
      <c r="O408" s="89"/>
      <c r="P408" s="221">
        <f>O408*H408</f>
        <v>0</v>
      </c>
      <c r="Q408" s="221">
        <v>0</v>
      </c>
      <c r="R408" s="221">
        <f>Q408*H408</f>
        <v>0</v>
      </c>
      <c r="S408" s="221">
        <v>2.3999999999999999</v>
      </c>
      <c r="T408" s="222">
        <f>S408*H408</f>
        <v>3.8399999999999999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23" t="s">
        <v>127</v>
      </c>
      <c r="AT408" s="223" t="s">
        <v>122</v>
      </c>
      <c r="AU408" s="223" t="s">
        <v>85</v>
      </c>
      <c r="AY408" s="15" t="s">
        <v>120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5" t="s">
        <v>81</v>
      </c>
      <c r="BK408" s="224">
        <f>ROUND(I408*H408,2)</f>
        <v>0</v>
      </c>
      <c r="BL408" s="15" t="s">
        <v>127</v>
      </c>
      <c r="BM408" s="223" t="s">
        <v>564</v>
      </c>
    </row>
    <row r="409" s="2" customFormat="1">
      <c r="A409" s="36"/>
      <c r="B409" s="37"/>
      <c r="C409" s="38"/>
      <c r="D409" s="225" t="s">
        <v>129</v>
      </c>
      <c r="E409" s="38"/>
      <c r="F409" s="226" t="s">
        <v>565</v>
      </c>
      <c r="G409" s="38"/>
      <c r="H409" s="38"/>
      <c r="I409" s="227"/>
      <c r="J409" s="38"/>
      <c r="K409" s="38"/>
      <c r="L409" s="42"/>
      <c r="M409" s="228"/>
      <c r="N409" s="229"/>
      <c r="O409" s="89"/>
      <c r="P409" s="89"/>
      <c r="Q409" s="89"/>
      <c r="R409" s="89"/>
      <c r="S409" s="89"/>
      <c r="T409" s="90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5" t="s">
        <v>129</v>
      </c>
      <c r="AU409" s="15" t="s">
        <v>85</v>
      </c>
    </row>
    <row r="410" s="2" customFormat="1">
      <c r="A410" s="36"/>
      <c r="B410" s="37"/>
      <c r="C410" s="38"/>
      <c r="D410" s="230" t="s">
        <v>131</v>
      </c>
      <c r="E410" s="38"/>
      <c r="F410" s="231" t="s">
        <v>566</v>
      </c>
      <c r="G410" s="38"/>
      <c r="H410" s="38"/>
      <c r="I410" s="227"/>
      <c r="J410" s="38"/>
      <c r="K410" s="38"/>
      <c r="L410" s="42"/>
      <c r="M410" s="228"/>
      <c r="N410" s="229"/>
      <c r="O410" s="89"/>
      <c r="P410" s="89"/>
      <c r="Q410" s="89"/>
      <c r="R410" s="89"/>
      <c r="S410" s="89"/>
      <c r="T410" s="90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5" t="s">
        <v>131</v>
      </c>
      <c r="AU410" s="15" t="s">
        <v>85</v>
      </c>
    </row>
    <row r="411" s="13" customFormat="1">
      <c r="A411" s="13"/>
      <c r="B411" s="233"/>
      <c r="C411" s="234"/>
      <c r="D411" s="225" t="s">
        <v>166</v>
      </c>
      <c r="E411" s="235" t="s">
        <v>1</v>
      </c>
      <c r="F411" s="236" t="s">
        <v>567</v>
      </c>
      <c r="G411" s="234"/>
      <c r="H411" s="237">
        <v>1.6000000000000001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166</v>
      </c>
      <c r="AU411" s="243" t="s">
        <v>85</v>
      </c>
      <c r="AV411" s="13" t="s">
        <v>85</v>
      </c>
      <c r="AW411" s="13" t="s">
        <v>32</v>
      </c>
      <c r="AX411" s="13" t="s">
        <v>81</v>
      </c>
      <c r="AY411" s="243" t="s">
        <v>120</v>
      </c>
    </row>
    <row r="412" s="2" customFormat="1" ht="16.5" customHeight="1">
      <c r="A412" s="36"/>
      <c r="B412" s="37"/>
      <c r="C412" s="212" t="s">
        <v>568</v>
      </c>
      <c r="D412" s="212" t="s">
        <v>122</v>
      </c>
      <c r="E412" s="213" t="s">
        <v>413</v>
      </c>
      <c r="F412" s="214" t="s">
        <v>414</v>
      </c>
      <c r="G412" s="215" t="s">
        <v>399</v>
      </c>
      <c r="H412" s="216">
        <v>12.18</v>
      </c>
      <c r="I412" s="217"/>
      <c r="J412" s="218">
        <f>ROUND(I412*H412,2)</f>
        <v>0</v>
      </c>
      <c r="K412" s="214" t="s">
        <v>126</v>
      </c>
      <c r="L412" s="42"/>
      <c r="M412" s="219" t="s">
        <v>1</v>
      </c>
      <c r="N412" s="220" t="s">
        <v>41</v>
      </c>
      <c r="O412" s="89"/>
      <c r="P412" s="221">
        <f>O412*H412</f>
        <v>0</v>
      </c>
      <c r="Q412" s="221">
        <v>0</v>
      </c>
      <c r="R412" s="221">
        <f>Q412*H412</f>
        <v>0</v>
      </c>
      <c r="S412" s="221">
        <v>0</v>
      </c>
      <c r="T412" s="22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23" t="s">
        <v>127</v>
      </c>
      <c r="AT412" s="223" t="s">
        <v>122</v>
      </c>
      <c r="AU412" s="223" t="s">
        <v>85</v>
      </c>
      <c r="AY412" s="15" t="s">
        <v>120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5" t="s">
        <v>81</v>
      </c>
      <c r="BK412" s="224">
        <f>ROUND(I412*H412,2)</f>
        <v>0</v>
      </c>
      <c r="BL412" s="15" t="s">
        <v>127</v>
      </c>
      <c r="BM412" s="223" t="s">
        <v>569</v>
      </c>
    </row>
    <row r="413" s="2" customFormat="1">
      <c r="A413" s="36"/>
      <c r="B413" s="37"/>
      <c r="C413" s="38"/>
      <c r="D413" s="225" t="s">
        <v>129</v>
      </c>
      <c r="E413" s="38"/>
      <c r="F413" s="226" t="s">
        <v>416</v>
      </c>
      <c r="G413" s="38"/>
      <c r="H413" s="38"/>
      <c r="I413" s="227"/>
      <c r="J413" s="38"/>
      <c r="K413" s="38"/>
      <c r="L413" s="42"/>
      <c r="M413" s="228"/>
      <c r="N413" s="229"/>
      <c r="O413" s="89"/>
      <c r="P413" s="89"/>
      <c r="Q413" s="89"/>
      <c r="R413" s="89"/>
      <c r="S413" s="89"/>
      <c r="T413" s="90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5" t="s">
        <v>129</v>
      </c>
      <c r="AU413" s="15" t="s">
        <v>85</v>
      </c>
    </row>
    <row r="414" s="2" customFormat="1">
      <c r="A414" s="36"/>
      <c r="B414" s="37"/>
      <c r="C414" s="38"/>
      <c r="D414" s="230" t="s">
        <v>131</v>
      </c>
      <c r="E414" s="38"/>
      <c r="F414" s="231" t="s">
        <v>417</v>
      </c>
      <c r="G414" s="38"/>
      <c r="H414" s="38"/>
      <c r="I414" s="227"/>
      <c r="J414" s="38"/>
      <c r="K414" s="38"/>
      <c r="L414" s="42"/>
      <c r="M414" s="228"/>
      <c r="N414" s="229"/>
      <c r="O414" s="89"/>
      <c r="P414" s="89"/>
      <c r="Q414" s="89"/>
      <c r="R414" s="89"/>
      <c r="S414" s="89"/>
      <c r="T414" s="90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5" t="s">
        <v>131</v>
      </c>
      <c r="AU414" s="15" t="s">
        <v>85</v>
      </c>
    </row>
    <row r="415" s="2" customFormat="1">
      <c r="A415" s="36"/>
      <c r="B415" s="37"/>
      <c r="C415" s="38"/>
      <c r="D415" s="225" t="s">
        <v>133</v>
      </c>
      <c r="E415" s="38"/>
      <c r="F415" s="232" t="s">
        <v>570</v>
      </c>
      <c r="G415" s="38"/>
      <c r="H415" s="38"/>
      <c r="I415" s="227"/>
      <c r="J415" s="38"/>
      <c r="K415" s="38"/>
      <c r="L415" s="42"/>
      <c r="M415" s="228"/>
      <c r="N415" s="229"/>
      <c r="O415" s="89"/>
      <c r="P415" s="89"/>
      <c r="Q415" s="89"/>
      <c r="R415" s="89"/>
      <c r="S415" s="89"/>
      <c r="T415" s="90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5" t="s">
        <v>133</v>
      </c>
      <c r="AU415" s="15" t="s">
        <v>85</v>
      </c>
    </row>
    <row r="416" s="13" customFormat="1">
      <c r="A416" s="13"/>
      <c r="B416" s="233"/>
      <c r="C416" s="234"/>
      <c r="D416" s="225" t="s">
        <v>166</v>
      </c>
      <c r="E416" s="235" t="s">
        <v>1</v>
      </c>
      <c r="F416" s="236" t="s">
        <v>571</v>
      </c>
      <c r="G416" s="234"/>
      <c r="H416" s="237">
        <v>12.18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166</v>
      </c>
      <c r="AU416" s="243" t="s">
        <v>85</v>
      </c>
      <c r="AV416" s="13" t="s">
        <v>85</v>
      </c>
      <c r="AW416" s="13" t="s">
        <v>32</v>
      </c>
      <c r="AX416" s="13" t="s">
        <v>81</v>
      </c>
      <c r="AY416" s="243" t="s">
        <v>120</v>
      </c>
    </row>
    <row r="417" s="2" customFormat="1" ht="16.5" customHeight="1">
      <c r="A417" s="36"/>
      <c r="B417" s="37"/>
      <c r="C417" s="212" t="s">
        <v>572</v>
      </c>
      <c r="D417" s="212" t="s">
        <v>122</v>
      </c>
      <c r="E417" s="213" t="s">
        <v>421</v>
      </c>
      <c r="F417" s="214" t="s">
        <v>422</v>
      </c>
      <c r="G417" s="215" t="s">
        <v>399</v>
      </c>
      <c r="H417" s="216">
        <v>48.719999999999999</v>
      </c>
      <c r="I417" s="217"/>
      <c r="J417" s="218">
        <f>ROUND(I417*H417,2)</f>
        <v>0</v>
      </c>
      <c r="K417" s="214" t="s">
        <v>126</v>
      </c>
      <c r="L417" s="42"/>
      <c r="M417" s="219" t="s">
        <v>1</v>
      </c>
      <c r="N417" s="220" t="s">
        <v>41</v>
      </c>
      <c r="O417" s="89"/>
      <c r="P417" s="221">
        <f>O417*H417</f>
        <v>0</v>
      </c>
      <c r="Q417" s="221">
        <v>0</v>
      </c>
      <c r="R417" s="221">
        <f>Q417*H417</f>
        <v>0</v>
      </c>
      <c r="S417" s="221">
        <v>0</v>
      </c>
      <c r="T417" s="222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23" t="s">
        <v>127</v>
      </c>
      <c r="AT417" s="223" t="s">
        <v>122</v>
      </c>
      <c r="AU417" s="223" t="s">
        <v>85</v>
      </c>
      <c r="AY417" s="15" t="s">
        <v>120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5" t="s">
        <v>81</v>
      </c>
      <c r="BK417" s="224">
        <f>ROUND(I417*H417,2)</f>
        <v>0</v>
      </c>
      <c r="BL417" s="15" t="s">
        <v>127</v>
      </c>
      <c r="BM417" s="223" t="s">
        <v>573</v>
      </c>
    </row>
    <row r="418" s="2" customFormat="1">
      <c r="A418" s="36"/>
      <c r="B418" s="37"/>
      <c r="C418" s="38"/>
      <c r="D418" s="225" t="s">
        <v>129</v>
      </c>
      <c r="E418" s="38"/>
      <c r="F418" s="226" t="s">
        <v>424</v>
      </c>
      <c r="G418" s="38"/>
      <c r="H418" s="38"/>
      <c r="I418" s="227"/>
      <c r="J418" s="38"/>
      <c r="K418" s="38"/>
      <c r="L418" s="42"/>
      <c r="M418" s="228"/>
      <c r="N418" s="229"/>
      <c r="O418" s="89"/>
      <c r="P418" s="89"/>
      <c r="Q418" s="89"/>
      <c r="R418" s="89"/>
      <c r="S418" s="89"/>
      <c r="T418" s="90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5" t="s">
        <v>129</v>
      </c>
      <c r="AU418" s="15" t="s">
        <v>85</v>
      </c>
    </row>
    <row r="419" s="2" customFormat="1">
      <c r="A419" s="36"/>
      <c r="B419" s="37"/>
      <c r="C419" s="38"/>
      <c r="D419" s="230" t="s">
        <v>131</v>
      </c>
      <c r="E419" s="38"/>
      <c r="F419" s="231" t="s">
        <v>425</v>
      </c>
      <c r="G419" s="38"/>
      <c r="H419" s="38"/>
      <c r="I419" s="227"/>
      <c r="J419" s="38"/>
      <c r="K419" s="38"/>
      <c r="L419" s="42"/>
      <c r="M419" s="228"/>
      <c r="N419" s="229"/>
      <c r="O419" s="89"/>
      <c r="P419" s="89"/>
      <c r="Q419" s="89"/>
      <c r="R419" s="89"/>
      <c r="S419" s="89"/>
      <c r="T419" s="90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5" t="s">
        <v>131</v>
      </c>
      <c r="AU419" s="15" t="s">
        <v>85</v>
      </c>
    </row>
    <row r="420" s="13" customFormat="1">
      <c r="A420" s="13"/>
      <c r="B420" s="233"/>
      <c r="C420" s="234"/>
      <c r="D420" s="225" t="s">
        <v>166</v>
      </c>
      <c r="E420" s="235" t="s">
        <v>1</v>
      </c>
      <c r="F420" s="236" t="s">
        <v>574</v>
      </c>
      <c r="G420" s="234"/>
      <c r="H420" s="237">
        <v>48.719999999999999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166</v>
      </c>
      <c r="AU420" s="243" t="s">
        <v>85</v>
      </c>
      <c r="AV420" s="13" t="s">
        <v>85</v>
      </c>
      <c r="AW420" s="13" t="s">
        <v>32</v>
      </c>
      <c r="AX420" s="13" t="s">
        <v>81</v>
      </c>
      <c r="AY420" s="243" t="s">
        <v>120</v>
      </c>
    </row>
    <row r="421" s="2" customFormat="1" ht="24.15" customHeight="1">
      <c r="A421" s="36"/>
      <c r="B421" s="37"/>
      <c r="C421" s="212" t="s">
        <v>575</v>
      </c>
      <c r="D421" s="212" t="s">
        <v>122</v>
      </c>
      <c r="E421" s="213" t="s">
        <v>429</v>
      </c>
      <c r="F421" s="214" t="s">
        <v>430</v>
      </c>
      <c r="G421" s="215" t="s">
        <v>399</v>
      </c>
      <c r="H421" s="216">
        <v>12.18</v>
      </c>
      <c r="I421" s="217"/>
      <c r="J421" s="218">
        <f>ROUND(I421*H421,2)</f>
        <v>0</v>
      </c>
      <c r="K421" s="214" t="s">
        <v>126</v>
      </c>
      <c r="L421" s="42"/>
      <c r="M421" s="219" t="s">
        <v>1</v>
      </c>
      <c r="N421" s="220" t="s">
        <v>41</v>
      </c>
      <c r="O421" s="89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23" t="s">
        <v>127</v>
      </c>
      <c r="AT421" s="223" t="s">
        <v>122</v>
      </c>
      <c r="AU421" s="223" t="s">
        <v>85</v>
      </c>
      <c r="AY421" s="15" t="s">
        <v>120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5" t="s">
        <v>81</v>
      </c>
      <c r="BK421" s="224">
        <f>ROUND(I421*H421,2)</f>
        <v>0</v>
      </c>
      <c r="BL421" s="15" t="s">
        <v>127</v>
      </c>
      <c r="BM421" s="223" t="s">
        <v>576</v>
      </c>
    </row>
    <row r="422" s="2" customFormat="1">
      <c r="A422" s="36"/>
      <c r="B422" s="37"/>
      <c r="C422" s="38"/>
      <c r="D422" s="225" t="s">
        <v>129</v>
      </c>
      <c r="E422" s="38"/>
      <c r="F422" s="226" t="s">
        <v>432</v>
      </c>
      <c r="G422" s="38"/>
      <c r="H422" s="38"/>
      <c r="I422" s="227"/>
      <c r="J422" s="38"/>
      <c r="K422" s="38"/>
      <c r="L422" s="42"/>
      <c r="M422" s="228"/>
      <c r="N422" s="229"/>
      <c r="O422" s="89"/>
      <c r="P422" s="89"/>
      <c r="Q422" s="89"/>
      <c r="R422" s="89"/>
      <c r="S422" s="89"/>
      <c r="T422" s="90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5" t="s">
        <v>129</v>
      </c>
      <c r="AU422" s="15" t="s">
        <v>85</v>
      </c>
    </row>
    <row r="423" s="2" customFormat="1">
      <c r="A423" s="36"/>
      <c r="B423" s="37"/>
      <c r="C423" s="38"/>
      <c r="D423" s="230" t="s">
        <v>131</v>
      </c>
      <c r="E423" s="38"/>
      <c r="F423" s="231" t="s">
        <v>433</v>
      </c>
      <c r="G423" s="38"/>
      <c r="H423" s="38"/>
      <c r="I423" s="227"/>
      <c r="J423" s="38"/>
      <c r="K423" s="38"/>
      <c r="L423" s="42"/>
      <c r="M423" s="228"/>
      <c r="N423" s="229"/>
      <c r="O423" s="89"/>
      <c r="P423" s="89"/>
      <c r="Q423" s="89"/>
      <c r="R423" s="89"/>
      <c r="S423" s="89"/>
      <c r="T423" s="90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5" t="s">
        <v>131</v>
      </c>
      <c r="AU423" s="15" t="s">
        <v>85</v>
      </c>
    </row>
    <row r="424" s="2" customFormat="1">
      <c r="A424" s="36"/>
      <c r="B424" s="37"/>
      <c r="C424" s="38"/>
      <c r="D424" s="225" t="s">
        <v>133</v>
      </c>
      <c r="E424" s="38"/>
      <c r="F424" s="232" t="s">
        <v>577</v>
      </c>
      <c r="G424" s="38"/>
      <c r="H424" s="38"/>
      <c r="I424" s="227"/>
      <c r="J424" s="38"/>
      <c r="K424" s="38"/>
      <c r="L424" s="42"/>
      <c r="M424" s="228"/>
      <c r="N424" s="229"/>
      <c r="O424" s="89"/>
      <c r="P424" s="89"/>
      <c r="Q424" s="89"/>
      <c r="R424" s="89"/>
      <c r="S424" s="89"/>
      <c r="T424" s="90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5" t="s">
        <v>133</v>
      </c>
      <c r="AU424" s="15" t="s">
        <v>85</v>
      </c>
    </row>
    <row r="425" s="2" customFormat="1" ht="16.5" customHeight="1">
      <c r="A425" s="36"/>
      <c r="B425" s="37"/>
      <c r="C425" s="212" t="s">
        <v>578</v>
      </c>
      <c r="D425" s="212" t="s">
        <v>122</v>
      </c>
      <c r="E425" s="213" t="s">
        <v>579</v>
      </c>
      <c r="F425" s="214" t="s">
        <v>580</v>
      </c>
      <c r="G425" s="215" t="s">
        <v>224</v>
      </c>
      <c r="H425" s="216">
        <v>1</v>
      </c>
      <c r="I425" s="217"/>
      <c r="J425" s="218">
        <f>ROUND(I425*H425,2)</f>
        <v>0</v>
      </c>
      <c r="K425" s="214" t="s">
        <v>126</v>
      </c>
      <c r="L425" s="42"/>
      <c r="M425" s="219" t="s">
        <v>1</v>
      </c>
      <c r="N425" s="220" t="s">
        <v>41</v>
      </c>
      <c r="O425" s="89"/>
      <c r="P425" s="221">
        <f>O425*H425</f>
        <v>0</v>
      </c>
      <c r="Q425" s="221">
        <v>0.45839999999999997</v>
      </c>
      <c r="R425" s="221">
        <f>Q425*H425</f>
        <v>0.45839999999999997</v>
      </c>
      <c r="S425" s="221">
        <v>0</v>
      </c>
      <c r="T425" s="22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23" t="s">
        <v>127</v>
      </c>
      <c r="AT425" s="223" t="s">
        <v>122</v>
      </c>
      <c r="AU425" s="223" t="s">
        <v>85</v>
      </c>
      <c r="AY425" s="15" t="s">
        <v>120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5" t="s">
        <v>81</v>
      </c>
      <c r="BK425" s="224">
        <f>ROUND(I425*H425,2)</f>
        <v>0</v>
      </c>
      <c r="BL425" s="15" t="s">
        <v>127</v>
      </c>
      <c r="BM425" s="223" t="s">
        <v>581</v>
      </c>
    </row>
    <row r="426" s="2" customFormat="1">
      <c r="A426" s="36"/>
      <c r="B426" s="37"/>
      <c r="C426" s="38"/>
      <c r="D426" s="225" t="s">
        <v>129</v>
      </c>
      <c r="E426" s="38"/>
      <c r="F426" s="226" t="s">
        <v>580</v>
      </c>
      <c r="G426" s="38"/>
      <c r="H426" s="38"/>
      <c r="I426" s="227"/>
      <c r="J426" s="38"/>
      <c r="K426" s="38"/>
      <c r="L426" s="42"/>
      <c r="M426" s="228"/>
      <c r="N426" s="229"/>
      <c r="O426" s="89"/>
      <c r="P426" s="89"/>
      <c r="Q426" s="89"/>
      <c r="R426" s="89"/>
      <c r="S426" s="89"/>
      <c r="T426" s="90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5" t="s">
        <v>129</v>
      </c>
      <c r="AU426" s="15" t="s">
        <v>85</v>
      </c>
    </row>
    <row r="427" s="2" customFormat="1">
      <c r="A427" s="36"/>
      <c r="B427" s="37"/>
      <c r="C427" s="38"/>
      <c r="D427" s="230" t="s">
        <v>131</v>
      </c>
      <c r="E427" s="38"/>
      <c r="F427" s="231" t="s">
        <v>582</v>
      </c>
      <c r="G427" s="38"/>
      <c r="H427" s="38"/>
      <c r="I427" s="227"/>
      <c r="J427" s="38"/>
      <c r="K427" s="38"/>
      <c r="L427" s="42"/>
      <c r="M427" s="228"/>
      <c r="N427" s="229"/>
      <c r="O427" s="89"/>
      <c r="P427" s="89"/>
      <c r="Q427" s="89"/>
      <c r="R427" s="89"/>
      <c r="S427" s="89"/>
      <c r="T427" s="90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5" t="s">
        <v>131</v>
      </c>
      <c r="AU427" s="15" t="s">
        <v>85</v>
      </c>
    </row>
    <row r="428" s="2" customFormat="1">
      <c r="A428" s="36"/>
      <c r="B428" s="37"/>
      <c r="C428" s="38"/>
      <c r="D428" s="225" t="s">
        <v>133</v>
      </c>
      <c r="E428" s="38"/>
      <c r="F428" s="232" t="s">
        <v>583</v>
      </c>
      <c r="G428" s="38"/>
      <c r="H428" s="38"/>
      <c r="I428" s="227"/>
      <c r="J428" s="38"/>
      <c r="K428" s="38"/>
      <c r="L428" s="42"/>
      <c r="M428" s="228"/>
      <c r="N428" s="229"/>
      <c r="O428" s="89"/>
      <c r="P428" s="89"/>
      <c r="Q428" s="89"/>
      <c r="R428" s="89"/>
      <c r="S428" s="89"/>
      <c r="T428" s="90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5" t="s">
        <v>133</v>
      </c>
      <c r="AU428" s="15" t="s">
        <v>85</v>
      </c>
    </row>
    <row r="429" s="2" customFormat="1" ht="16.5" customHeight="1">
      <c r="A429" s="36"/>
      <c r="B429" s="37"/>
      <c r="C429" s="244" t="s">
        <v>584</v>
      </c>
      <c r="D429" s="244" t="s">
        <v>203</v>
      </c>
      <c r="E429" s="245" t="s">
        <v>585</v>
      </c>
      <c r="F429" s="246" t="s">
        <v>586</v>
      </c>
      <c r="G429" s="247" t="s">
        <v>224</v>
      </c>
      <c r="H429" s="248">
        <v>1</v>
      </c>
      <c r="I429" s="249"/>
      <c r="J429" s="250">
        <f>ROUND(I429*H429,2)</f>
        <v>0</v>
      </c>
      <c r="K429" s="246" t="s">
        <v>126</v>
      </c>
      <c r="L429" s="251"/>
      <c r="M429" s="252" t="s">
        <v>1</v>
      </c>
      <c r="N429" s="253" t="s">
        <v>41</v>
      </c>
      <c r="O429" s="89"/>
      <c r="P429" s="221">
        <f>O429*H429</f>
        <v>0</v>
      </c>
      <c r="Q429" s="221">
        <v>2.2549999999999999</v>
      </c>
      <c r="R429" s="221">
        <f>Q429*H429</f>
        <v>2.2549999999999999</v>
      </c>
      <c r="S429" s="221">
        <v>0</v>
      </c>
      <c r="T429" s="222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23" t="s">
        <v>175</v>
      </c>
      <c r="AT429" s="223" t="s">
        <v>203</v>
      </c>
      <c r="AU429" s="223" t="s">
        <v>85</v>
      </c>
      <c r="AY429" s="15" t="s">
        <v>120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5" t="s">
        <v>81</v>
      </c>
      <c r="BK429" s="224">
        <f>ROUND(I429*H429,2)</f>
        <v>0</v>
      </c>
      <c r="BL429" s="15" t="s">
        <v>127</v>
      </c>
      <c r="BM429" s="223" t="s">
        <v>587</v>
      </c>
    </row>
    <row r="430" s="2" customFormat="1">
      <c r="A430" s="36"/>
      <c r="B430" s="37"/>
      <c r="C430" s="38"/>
      <c r="D430" s="225" t="s">
        <v>129</v>
      </c>
      <c r="E430" s="38"/>
      <c r="F430" s="226" t="s">
        <v>586</v>
      </c>
      <c r="G430" s="38"/>
      <c r="H430" s="38"/>
      <c r="I430" s="227"/>
      <c r="J430" s="38"/>
      <c r="K430" s="38"/>
      <c r="L430" s="42"/>
      <c r="M430" s="228"/>
      <c r="N430" s="229"/>
      <c r="O430" s="89"/>
      <c r="P430" s="89"/>
      <c r="Q430" s="89"/>
      <c r="R430" s="89"/>
      <c r="S430" s="89"/>
      <c r="T430" s="90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5" t="s">
        <v>129</v>
      </c>
      <c r="AU430" s="15" t="s">
        <v>85</v>
      </c>
    </row>
    <row r="431" s="2" customFormat="1" ht="16.5" customHeight="1">
      <c r="A431" s="36"/>
      <c r="B431" s="37"/>
      <c r="C431" s="244" t="s">
        <v>588</v>
      </c>
      <c r="D431" s="244" t="s">
        <v>203</v>
      </c>
      <c r="E431" s="245" t="s">
        <v>589</v>
      </c>
      <c r="F431" s="246" t="s">
        <v>590</v>
      </c>
      <c r="G431" s="247" t="s">
        <v>224</v>
      </c>
      <c r="H431" s="248">
        <v>1</v>
      </c>
      <c r="I431" s="249"/>
      <c r="J431" s="250">
        <f>ROUND(I431*H431,2)</f>
        <v>0</v>
      </c>
      <c r="K431" s="246" t="s">
        <v>126</v>
      </c>
      <c r="L431" s="251"/>
      <c r="M431" s="252" t="s">
        <v>1</v>
      </c>
      <c r="N431" s="253" t="s">
        <v>41</v>
      </c>
      <c r="O431" s="89"/>
      <c r="P431" s="221">
        <f>O431*H431</f>
        <v>0</v>
      </c>
      <c r="Q431" s="221">
        <v>0.23999999999999999</v>
      </c>
      <c r="R431" s="221">
        <f>Q431*H431</f>
        <v>0.23999999999999999</v>
      </c>
      <c r="S431" s="221">
        <v>0</v>
      </c>
      <c r="T431" s="222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23" t="s">
        <v>175</v>
      </c>
      <c r="AT431" s="223" t="s">
        <v>203</v>
      </c>
      <c r="AU431" s="223" t="s">
        <v>85</v>
      </c>
      <c r="AY431" s="15" t="s">
        <v>120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5" t="s">
        <v>81</v>
      </c>
      <c r="BK431" s="224">
        <f>ROUND(I431*H431,2)</f>
        <v>0</v>
      </c>
      <c r="BL431" s="15" t="s">
        <v>127</v>
      </c>
      <c r="BM431" s="223" t="s">
        <v>591</v>
      </c>
    </row>
    <row r="432" s="2" customFormat="1">
      <c r="A432" s="36"/>
      <c r="B432" s="37"/>
      <c r="C432" s="38"/>
      <c r="D432" s="225" t="s">
        <v>129</v>
      </c>
      <c r="E432" s="38"/>
      <c r="F432" s="226" t="s">
        <v>590</v>
      </c>
      <c r="G432" s="38"/>
      <c r="H432" s="38"/>
      <c r="I432" s="227"/>
      <c r="J432" s="38"/>
      <c r="K432" s="38"/>
      <c r="L432" s="42"/>
      <c r="M432" s="228"/>
      <c r="N432" s="229"/>
      <c r="O432" s="89"/>
      <c r="P432" s="89"/>
      <c r="Q432" s="89"/>
      <c r="R432" s="89"/>
      <c r="S432" s="89"/>
      <c r="T432" s="90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5" t="s">
        <v>129</v>
      </c>
      <c r="AU432" s="15" t="s">
        <v>85</v>
      </c>
    </row>
    <row r="433" s="2" customFormat="1" ht="16.5" customHeight="1">
      <c r="A433" s="36"/>
      <c r="B433" s="37"/>
      <c r="C433" s="212" t="s">
        <v>592</v>
      </c>
      <c r="D433" s="212" t="s">
        <v>122</v>
      </c>
      <c r="E433" s="213" t="s">
        <v>593</v>
      </c>
      <c r="F433" s="214" t="s">
        <v>594</v>
      </c>
      <c r="G433" s="215" t="s">
        <v>224</v>
      </c>
      <c r="H433" s="216">
        <v>1</v>
      </c>
      <c r="I433" s="217"/>
      <c r="J433" s="218">
        <f>ROUND(I433*H433,2)</f>
        <v>0</v>
      </c>
      <c r="K433" s="214" t="s">
        <v>126</v>
      </c>
      <c r="L433" s="42"/>
      <c r="M433" s="219" t="s">
        <v>1</v>
      </c>
      <c r="N433" s="220" t="s">
        <v>41</v>
      </c>
      <c r="O433" s="89"/>
      <c r="P433" s="221">
        <f>O433*H433</f>
        <v>0</v>
      </c>
      <c r="Q433" s="221">
        <v>0.21734000000000001</v>
      </c>
      <c r="R433" s="221">
        <f>Q433*H433</f>
        <v>0.21734000000000001</v>
      </c>
      <c r="S433" s="221">
        <v>0</v>
      </c>
      <c r="T433" s="222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23" t="s">
        <v>127</v>
      </c>
      <c r="AT433" s="223" t="s">
        <v>122</v>
      </c>
      <c r="AU433" s="223" t="s">
        <v>85</v>
      </c>
      <c r="AY433" s="15" t="s">
        <v>120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5" t="s">
        <v>81</v>
      </c>
      <c r="BK433" s="224">
        <f>ROUND(I433*H433,2)</f>
        <v>0</v>
      </c>
      <c r="BL433" s="15" t="s">
        <v>127</v>
      </c>
      <c r="BM433" s="223" t="s">
        <v>595</v>
      </c>
    </row>
    <row r="434" s="2" customFormat="1">
      <c r="A434" s="36"/>
      <c r="B434" s="37"/>
      <c r="C434" s="38"/>
      <c r="D434" s="225" t="s">
        <v>129</v>
      </c>
      <c r="E434" s="38"/>
      <c r="F434" s="226" t="s">
        <v>594</v>
      </c>
      <c r="G434" s="38"/>
      <c r="H434" s="38"/>
      <c r="I434" s="227"/>
      <c r="J434" s="38"/>
      <c r="K434" s="38"/>
      <c r="L434" s="42"/>
      <c r="M434" s="228"/>
      <c r="N434" s="229"/>
      <c r="O434" s="89"/>
      <c r="P434" s="89"/>
      <c r="Q434" s="89"/>
      <c r="R434" s="89"/>
      <c r="S434" s="89"/>
      <c r="T434" s="90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5" t="s">
        <v>129</v>
      </c>
      <c r="AU434" s="15" t="s">
        <v>85</v>
      </c>
    </row>
    <row r="435" s="2" customFormat="1">
      <c r="A435" s="36"/>
      <c r="B435" s="37"/>
      <c r="C435" s="38"/>
      <c r="D435" s="230" t="s">
        <v>131</v>
      </c>
      <c r="E435" s="38"/>
      <c r="F435" s="231" t="s">
        <v>596</v>
      </c>
      <c r="G435" s="38"/>
      <c r="H435" s="38"/>
      <c r="I435" s="227"/>
      <c r="J435" s="38"/>
      <c r="K435" s="38"/>
      <c r="L435" s="42"/>
      <c r="M435" s="228"/>
      <c r="N435" s="229"/>
      <c r="O435" s="89"/>
      <c r="P435" s="89"/>
      <c r="Q435" s="89"/>
      <c r="R435" s="89"/>
      <c r="S435" s="89"/>
      <c r="T435" s="90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5" t="s">
        <v>131</v>
      </c>
      <c r="AU435" s="15" t="s">
        <v>85</v>
      </c>
    </row>
    <row r="436" s="2" customFormat="1" ht="16.5" customHeight="1">
      <c r="A436" s="36"/>
      <c r="B436" s="37"/>
      <c r="C436" s="244" t="s">
        <v>597</v>
      </c>
      <c r="D436" s="244" t="s">
        <v>203</v>
      </c>
      <c r="E436" s="245" t="s">
        <v>598</v>
      </c>
      <c r="F436" s="246" t="s">
        <v>599</v>
      </c>
      <c r="G436" s="247" t="s">
        <v>224</v>
      </c>
      <c r="H436" s="248">
        <v>1</v>
      </c>
      <c r="I436" s="249"/>
      <c r="J436" s="250">
        <f>ROUND(I436*H436,2)</f>
        <v>0</v>
      </c>
      <c r="K436" s="246" t="s">
        <v>126</v>
      </c>
      <c r="L436" s="251"/>
      <c r="M436" s="252" t="s">
        <v>1</v>
      </c>
      <c r="N436" s="253" t="s">
        <v>41</v>
      </c>
      <c r="O436" s="89"/>
      <c r="P436" s="221">
        <f>O436*H436</f>
        <v>0</v>
      </c>
      <c r="Q436" s="221">
        <v>0.059999999999999998</v>
      </c>
      <c r="R436" s="221">
        <f>Q436*H436</f>
        <v>0.059999999999999998</v>
      </c>
      <c r="S436" s="221">
        <v>0</v>
      </c>
      <c r="T436" s="222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23" t="s">
        <v>175</v>
      </c>
      <c r="AT436" s="223" t="s">
        <v>203</v>
      </c>
      <c r="AU436" s="223" t="s">
        <v>85</v>
      </c>
      <c r="AY436" s="15" t="s">
        <v>120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5" t="s">
        <v>81</v>
      </c>
      <c r="BK436" s="224">
        <f>ROUND(I436*H436,2)</f>
        <v>0</v>
      </c>
      <c r="BL436" s="15" t="s">
        <v>127</v>
      </c>
      <c r="BM436" s="223" t="s">
        <v>600</v>
      </c>
    </row>
    <row r="437" s="2" customFormat="1">
      <c r="A437" s="36"/>
      <c r="B437" s="37"/>
      <c r="C437" s="38"/>
      <c r="D437" s="225" t="s">
        <v>129</v>
      </c>
      <c r="E437" s="38"/>
      <c r="F437" s="226" t="s">
        <v>599</v>
      </c>
      <c r="G437" s="38"/>
      <c r="H437" s="38"/>
      <c r="I437" s="227"/>
      <c r="J437" s="38"/>
      <c r="K437" s="38"/>
      <c r="L437" s="42"/>
      <c r="M437" s="228"/>
      <c r="N437" s="229"/>
      <c r="O437" s="89"/>
      <c r="P437" s="89"/>
      <c r="Q437" s="89"/>
      <c r="R437" s="89"/>
      <c r="S437" s="89"/>
      <c r="T437" s="90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5" t="s">
        <v>129</v>
      </c>
      <c r="AU437" s="15" t="s">
        <v>85</v>
      </c>
    </row>
    <row r="438" s="2" customFormat="1" ht="16.5" customHeight="1">
      <c r="A438" s="36"/>
      <c r="B438" s="37"/>
      <c r="C438" s="212" t="s">
        <v>601</v>
      </c>
      <c r="D438" s="212" t="s">
        <v>122</v>
      </c>
      <c r="E438" s="213" t="s">
        <v>602</v>
      </c>
      <c r="F438" s="214" t="s">
        <v>603</v>
      </c>
      <c r="G438" s="215" t="s">
        <v>375</v>
      </c>
      <c r="H438" s="216">
        <v>2.6699999999999999</v>
      </c>
      <c r="I438" s="217"/>
      <c r="J438" s="218">
        <f>ROUND(I438*H438,2)</f>
        <v>0</v>
      </c>
      <c r="K438" s="214" t="s">
        <v>126</v>
      </c>
      <c r="L438" s="42"/>
      <c r="M438" s="219" t="s">
        <v>1</v>
      </c>
      <c r="N438" s="220" t="s">
        <v>41</v>
      </c>
      <c r="O438" s="89"/>
      <c r="P438" s="221">
        <f>O438*H438</f>
        <v>0</v>
      </c>
      <c r="Q438" s="221">
        <v>0</v>
      </c>
      <c r="R438" s="221">
        <f>Q438*H438</f>
        <v>0</v>
      </c>
      <c r="S438" s="221">
        <v>0</v>
      </c>
      <c r="T438" s="222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23" t="s">
        <v>127</v>
      </c>
      <c r="AT438" s="223" t="s">
        <v>122</v>
      </c>
      <c r="AU438" s="223" t="s">
        <v>85</v>
      </c>
      <c r="AY438" s="15" t="s">
        <v>120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5" t="s">
        <v>81</v>
      </c>
      <c r="BK438" s="224">
        <f>ROUND(I438*H438,2)</f>
        <v>0</v>
      </c>
      <c r="BL438" s="15" t="s">
        <v>127</v>
      </c>
      <c r="BM438" s="223" t="s">
        <v>604</v>
      </c>
    </row>
    <row r="439" s="2" customFormat="1">
      <c r="A439" s="36"/>
      <c r="B439" s="37"/>
      <c r="C439" s="38"/>
      <c r="D439" s="225" t="s">
        <v>129</v>
      </c>
      <c r="E439" s="38"/>
      <c r="F439" s="226" t="s">
        <v>605</v>
      </c>
      <c r="G439" s="38"/>
      <c r="H439" s="38"/>
      <c r="I439" s="227"/>
      <c r="J439" s="38"/>
      <c r="K439" s="38"/>
      <c r="L439" s="42"/>
      <c r="M439" s="228"/>
      <c r="N439" s="229"/>
      <c r="O439" s="89"/>
      <c r="P439" s="89"/>
      <c r="Q439" s="89"/>
      <c r="R439" s="89"/>
      <c r="S439" s="89"/>
      <c r="T439" s="90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5" t="s">
        <v>129</v>
      </c>
      <c r="AU439" s="15" t="s">
        <v>85</v>
      </c>
    </row>
    <row r="440" s="2" customFormat="1">
      <c r="A440" s="36"/>
      <c r="B440" s="37"/>
      <c r="C440" s="38"/>
      <c r="D440" s="230" t="s">
        <v>131</v>
      </c>
      <c r="E440" s="38"/>
      <c r="F440" s="231" t="s">
        <v>606</v>
      </c>
      <c r="G440" s="38"/>
      <c r="H440" s="38"/>
      <c r="I440" s="227"/>
      <c r="J440" s="38"/>
      <c r="K440" s="38"/>
      <c r="L440" s="42"/>
      <c r="M440" s="228"/>
      <c r="N440" s="229"/>
      <c r="O440" s="89"/>
      <c r="P440" s="89"/>
      <c r="Q440" s="89"/>
      <c r="R440" s="89"/>
      <c r="S440" s="89"/>
      <c r="T440" s="90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5" t="s">
        <v>131</v>
      </c>
      <c r="AU440" s="15" t="s">
        <v>85</v>
      </c>
    </row>
    <row r="441" s="2" customFormat="1">
      <c r="A441" s="36"/>
      <c r="B441" s="37"/>
      <c r="C441" s="38"/>
      <c r="D441" s="225" t="s">
        <v>133</v>
      </c>
      <c r="E441" s="38"/>
      <c r="F441" s="232" t="s">
        <v>158</v>
      </c>
      <c r="G441" s="38"/>
      <c r="H441" s="38"/>
      <c r="I441" s="227"/>
      <c r="J441" s="38"/>
      <c r="K441" s="38"/>
      <c r="L441" s="42"/>
      <c r="M441" s="228"/>
      <c r="N441" s="229"/>
      <c r="O441" s="89"/>
      <c r="P441" s="89"/>
      <c r="Q441" s="89"/>
      <c r="R441" s="89"/>
      <c r="S441" s="89"/>
      <c r="T441" s="90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5" t="s">
        <v>133</v>
      </c>
      <c r="AU441" s="15" t="s">
        <v>85</v>
      </c>
    </row>
    <row r="442" s="13" customFormat="1">
      <c r="A442" s="13"/>
      <c r="B442" s="233"/>
      <c r="C442" s="234"/>
      <c r="D442" s="225" t="s">
        <v>166</v>
      </c>
      <c r="E442" s="235" t="s">
        <v>1</v>
      </c>
      <c r="F442" s="236" t="s">
        <v>607</v>
      </c>
      <c r="G442" s="234"/>
      <c r="H442" s="237">
        <v>2.6699999999999999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166</v>
      </c>
      <c r="AU442" s="243" t="s">
        <v>85</v>
      </c>
      <c r="AV442" s="13" t="s">
        <v>85</v>
      </c>
      <c r="AW442" s="13" t="s">
        <v>32</v>
      </c>
      <c r="AX442" s="13" t="s">
        <v>81</v>
      </c>
      <c r="AY442" s="243" t="s">
        <v>120</v>
      </c>
    </row>
    <row r="443" s="2" customFormat="1" ht="21.75" customHeight="1">
      <c r="A443" s="36"/>
      <c r="B443" s="37"/>
      <c r="C443" s="212" t="s">
        <v>608</v>
      </c>
      <c r="D443" s="212" t="s">
        <v>122</v>
      </c>
      <c r="E443" s="213" t="s">
        <v>609</v>
      </c>
      <c r="F443" s="214" t="s">
        <v>610</v>
      </c>
      <c r="G443" s="215" t="s">
        <v>143</v>
      </c>
      <c r="H443" s="216">
        <v>26.699999999999999</v>
      </c>
      <c r="I443" s="217"/>
      <c r="J443" s="218">
        <f>ROUND(I443*H443,2)</f>
        <v>0</v>
      </c>
      <c r="K443" s="214" t="s">
        <v>126</v>
      </c>
      <c r="L443" s="42"/>
      <c r="M443" s="219" t="s">
        <v>1</v>
      </c>
      <c r="N443" s="220" t="s">
        <v>41</v>
      </c>
      <c r="O443" s="89"/>
      <c r="P443" s="221">
        <f>O443*H443</f>
        <v>0</v>
      </c>
      <c r="Q443" s="221">
        <v>3.0000000000000001E-05</v>
      </c>
      <c r="R443" s="221">
        <f>Q443*H443</f>
        <v>0.00080099999999999995</v>
      </c>
      <c r="S443" s="221">
        <v>0</v>
      </c>
      <c r="T443" s="222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23" t="s">
        <v>127</v>
      </c>
      <c r="AT443" s="223" t="s">
        <v>122</v>
      </c>
      <c r="AU443" s="223" t="s">
        <v>85</v>
      </c>
      <c r="AY443" s="15" t="s">
        <v>120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5" t="s">
        <v>81</v>
      </c>
      <c r="BK443" s="224">
        <f>ROUND(I443*H443,2)</f>
        <v>0</v>
      </c>
      <c r="BL443" s="15" t="s">
        <v>127</v>
      </c>
      <c r="BM443" s="223" t="s">
        <v>611</v>
      </c>
    </row>
    <row r="444" s="2" customFormat="1">
      <c r="A444" s="36"/>
      <c r="B444" s="37"/>
      <c r="C444" s="38"/>
      <c r="D444" s="225" t="s">
        <v>129</v>
      </c>
      <c r="E444" s="38"/>
      <c r="F444" s="226" t="s">
        <v>612</v>
      </c>
      <c r="G444" s="38"/>
      <c r="H444" s="38"/>
      <c r="I444" s="227"/>
      <c r="J444" s="38"/>
      <c r="K444" s="38"/>
      <c r="L444" s="42"/>
      <c r="M444" s="228"/>
      <c r="N444" s="229"/>
      <c r="O444" s="89"/>
      <c r="P444" s="89"/>
      <c r="Q444" s="89"/>
      <c r="R444" s="89"/>
      <c r="S444" s="89"/>
      <c r="T444" s="90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5" t="s">
        <v>129</v>
      </c>
      <c r="AU444" s="15" t="s">
        <v>85</v>
      </c>
    </row>
    <row r="445" s="2" customFormat="1">
      <c r="A445" s="36"/>
      <c r="B445" s="37"/>
      <c r="C445" s="38"/>
      <c r="D445" s="230" t="s">
        <v>131</v>
      </c>
      <c r="E445" s="38"/>
      <c r="F445" s="231" t="s">
        <v>613</v>
      </c>
      <c r="G445" s="38"/>
      <c r="H445" s="38"/>
      <c r="I445" s="227"/>
      <c r="J445" s="38"/>
      <c r="K445" s="38"/>
      <c r="L445" s="42"/>
      <c r="M445" s="228"/>
      <c r="N445" s="229"/>
      <c r="O445" s="89"/>
      <c r="P445" s="89"/>
      <c r="Q445" s="89"/>
      <c r="R445" s="89"/>
      <c r="S445" s="89"/>
      <c r="T445" s="90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5" t="s">
        <v>131</v>
      </c>
      <c r="AU445" s="15" t="s">
        <v>85</v>
      </c>
    </row>
    <row r="446" s="2" customFormat="1">
      <c r="A446" s="36"/>
      <c r="B446" s="37"/>
      <c r="C446" s="38"/>
      <c r="D446" s="225" t="s">
        <v>133</v>
      </c>
      <c r="E446" s="38"/>
      <c r="F446" s="232" t="s">
        <v>147</v>
      </c>
      <c r="G446" s="38"/>
      <c r="H446" s="38"/>
      <c r="I446" s="227"/>
      <c r="J446" s="38"/>
      <c r="K446" s="38"/>
      <c r="L446" s="42"/>
      <c r="M446" s="228"/>
      <c r="N446" s="229"/>
      <c r="O446" s="89"/>
      <c r="P446" s="89"/>
      <c r="Q446" s="89"/>
      <c r="R446" s="89"/>
      <c r="S446" s="89"/>
      <c r="T446" s="90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5" t="s">
        <v>133</v>
      </c>
      <c r="AU446" s="15" t="s">
        <v>85</v>
      </c>
    </row>
    <row r="447" s="2" customFormat="1" ht="16.5" customHeight="1">
      <c r="A447" s="36"/>
      <c r="B447" s="37"/>
      <c r="C447" s="244" t="s">
        <v>614</v>
      </c>
      <c r="D447" s="244" t="s">
        <v>203</v>
      </c>
      <c r="E447" s="245" t="s">
        <v>615</v>
      </c>
      <c r="F447" s="246" t="s">
        <v>616</v>
      </c>
      <c r="G447" s="247" t="s">
        <v>143</v>
      </c>
      <c r="H447" s="248">
        <v>27.501000000000001</v>
      </c>
      <c r="I447" s="249"/>
      <c r="J447" s="250">
        <f>ROUND(I447*H447,2)</f>
        <v>0</v>
      </c>
      <c r="K447" s="246" t="s">
        <v>126</v>
      </c>
      <c r="L447" s="251"/>
      <c r="M447" s="252" t="s">
        <v>1</v>
      </c>
      <c r="N447" s="253" t="s">
        <v>41</v>
      </c>
      <c r="O447" s="89"/>
      <c r="P447" s="221">
        <f>O447*H447</f>
        <v>0</v>
      </c>
      <c r="Q447" s="221">
        <v>0.02683</v>
      </c>
      <c r="R447" s="221">
        <f>Q447*H447</f>
        <v>0.73785182999999999</v>
      </c>
      <c r="S447" s="221">
        <v>0</v>
      </c>
      <c r="T447" s="222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23" t="s">
        <v>175</v>
      </c>
      <c r="AT447" s="223" t="s">
        <v>203</v>
      </c>
      <c r="AU447" s="223" t="s">
        <v>85</v>
      </c>
      <c r="AY447" s="15" t="s">
        <v>120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5" t="s">
        <v>81</v>
      </c>
      <c r="BK447" s="224">
        <f>ROUND(I447*H447,2)</f>
        <v>0</v>
      </c>
      <c r="BL447" s="15" t="s">
        <v>127</v>
      </c>
      <c r="BM447" s="223" t="s">
        <v>617</v>
      </c>
    </row>
    <row r="448" s="2" customFormat="1">
      <c r="A448" s="36"/>
      <c r="B448" s="37"/>
      <c r="C448" s="38"/>
      <c r="D448" s="225" t="s">
        <v>129</v>
      </c>
      <c r="E448" s="38"/>
      <c r="F448" s="226" t="s">
        <v>616</v>
      </c>
      <c r="G448" s="38"/>
      <c r="H448" s="38"/>
      <c r="I448" s="227"/>
      <c r="J448" s="38"/>
      <c r="K448" s="38"/>
      <c r="L448" s="42"/>
      <c r="M448" s="228"/>
      <c r="N448" s="229"/>
      <c r="O448" s="89"/>
      <c r="P448" s="89"/>
      <c r="Q448" s="89"/>
      <c r="R448" s="89"/>
      <c r="S448" s="89"/>
      <c r="T448" s="90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5" t="s">
        <v>129</v>
      </c>
      <c r="AU448" s="15" t="s">
        <v>85</v>
      </c>
    </row>
    <row r="449" s="2" customFormat="1">
      <c r="A449" s="36"/>
      <c r="B449" s="37"/>
      <c r="C449" s="38"/>
      <c r="D449" s="225" t="s">
        <v>133</v>
      </c>
      <c r="E449" s="38"/>
      <c r="F449" s="232" t="s">
        <v>618</v>
      </c>
      <c r="G449" s="38"/>
      <c r="H449" s="38"/>
      <c r="I449" s="227"/>
      <c r="J449" s="38"/>
      <c r="K449" s="38"/>
      <c r="L449" s="42"/>
      <c r="M449" s="228"/>
      <c r="N449" s="229"/>
      <c r="O449" s="89"/>
      <c r="P449" s="89"/>
      <c r="Q449" s="89"/>
      <c r="R449" s="89"/>
      <c r="S449" s="89"/>
      <c r="T449" s="90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5" t="s">
        <v>133</v>
      </c>
      <c r="AU449" s="15" t="s">
        <v>85</v>
      </c>
    </row>
    <row r="450" s="13" customFormat="1">
      <c r="A450" s="13"/>
      <c r="B450" s="233"/>
      <c r="C450" s="234"/>
      <c r="D450" s="225" t="s">
        <v>166</v>
      </c>
      <c r="E450" s="234"/>
      <c r="F450" s="236" t="s">
        <v>619</v>
      </c>
      <c r="G450" s="234"/>
      <c r="H450" s="237">
        <v>27.501000000000001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166</v>
      </c>
      <c r="AU450" s="243" t="s">
        <v>85</v>
      </c>
      <c r="AV450" s="13" t="s">
        <v>85</v>
      </c>
      <c r="AW450" s="13" t="s">
        <v>4</v>
      </c>
      <c r="AX450" s="13" t="s">
        <v>81</v>
      </c>
      <c r="AY450" s="243" t="s">
        <v>120</v>
      </c>
    </row>
    <row r="451" s="2" customFormat="1" ht="16.5" customHeight="1">
      <c r="A451" s="36"/>
      <c r="B451" s="37"/>
      <c r="C451" s="212" t="s">
        <v>620</v>
      </c>
      <c r="D451" s="212" t="s">
        <v>122</v>
      </c>
      <c r="E451" s="213" t="s">
        <v>621</v>
      </c>
      <c r="F451" s="214" t="s">
        <v>622</v>
      </c>
      <c r="G451" s="215" t="s">
        <v>375</v>
      </c>
      <c r="H451" s="216">
        <v>18.564</v>
      </c>
      <c r="I451" s="217"/>
      <c r="J451" s="218">
        <f>ROUND(I451*H451,2)</f>
        <v>0</v>
      </c>
      <c r="K451" s="214" t="s">
        <v>126</v>
      </c>
      <c r="L451" s="42"/>
      <c r="M451" s="219" t="s">
        <v>1</v>
      </c>
      <c r="N451" s="220" t="s">
        <v>41</v>
      </c>
      <c r="O451" s="89"/>
      <c r="P451" s="221">
        <f>O451*H451</f>
        <v>0</v>
      </c>
      <c r="Q451" s="221">
        <v>0</v>
      </c>
      <c r="R451" s="221">
        <f>Q451*H451</f>
        <v>0</v>
      </c>
      <c r="S451" s="221">
        <v>0</v>
      </c>
      <c r="T451" s="222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23" t="s">
        <v>127</v>
      </c>
      <c r="AT451" s="223" t="s">
        <v>122</v>
      </c>
      <c r="AU451" s="223" t="s">
        <v>85</v>
      </c>
      <c r="AY451" s="15" t="s">
        <v>120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5" t="s">
        <v>81</v>
      </c>
      <c r="BK451" s="224">
        <f>ROUND(I451*H451,2)</f>
        <v>0</v>
      </c>
      <c r="BL451" s="15" t="s">
        <v>127</v>
      </c>
      <c r="BM451" s="223" t="s">
        <v>623</v>
      </c>
    </row>
    <row r="452" s="2" customFormat="1">
      <c r="A452" s="36"/>
      <c r="B452" s="37"/>
      <c r="C452" s="38"/>
      <c r="D452" s="225" t="s">
        <v>129</v>
      </c>
      <c r="E452" s="38"/>
      <c r="F452" s="226" t="s">
        <v>624</v>
      </c>
      <c r="G452" s="38"/>
      <c r="H452" s="38"/>
      <c r="I452" s="227"/>
      <c r="J452" s="38"/>
      <c r="K452" s="38"/>
      <c r="L452" s="42"/>
      <c r="M452" s="228"/>
      <c r="N452" s="229"/>
      <c r="O452" s="89"/>
      <c r="P452" s="89"/>
      <c r="Q452" s="89"/>
      <c r="R452" s="89"/>
      <c r="S452" s="89"/>
      <c r="T452" s="90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5" t="s">
        <v>129</v>
      </c>
      <c r="AU452" s="15" t="s">
        <v>85</v>
      </c>
    </row>
    <row r="453" s="2" customFormat="1">
      <c r="A453" s="36"/>
      <c r="B453" s="37"/>
      <c r="C453" s="38"/>
      <c r="D453" s="230" t="s">
        <v>131</v>
      </c>
      <c r="E453" s="38"/>
      <c r="F453" s="231" t="s">
        <v>625</v>
      </c>
      <c r="G453" s="38"/>
      <c r="H453" s="38"/>
      <c r="I453" s="227"/>
      <c r="J453" s="38"/>
      <c r="K453" s="38"/>
      <c r="L453" s="42"/>
      <c r="M453" s="228"/>
      <c r="N453" s="229"/>
      <c r="O453" s="89"/>
      <c r="P453" s="89"/>
      <c r="Q453" s="89"/>
      <c r="R453" s="89"/>
      <c r="S453" s="89"/>
      <c r="T453" s="90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5" t="s">
        <v>131</v>
      </c>
      <c r="AU453" s="15" t="s">
        <v>85</v>
      </c>
    </row>
    <row r="454" s="2" customFormat="1">
      <c r="A454" s="36"/>
      <c r="B454" s="37"/>
      <c r="C454" s="38"/>
      <c r="D454" s="225" t="s">
        <v>133</v>
      </c>
      <c r="E454" s="38"/>
      <c r="F454" s="232" t="s">
        <v>626</v>
      </c>
      <c r="G454" s="38"/>
      <c r="H454" s="38"/>
      <c r="I454" s="227"/>
      <c r="J454" s="38"/>
      <c r="K454" s="38"/>
      <c r="L454" s="42"/>
      <c r="M454" s="228"/>
      <c r="N454" s="229"/>
      <c r="O454" s="89"/>
      <c r="P454" s="89"/>
      <c r="Q454" s="89"/>
      <c r="R454" s="89"/>
      <c r="S454" s="89"/>
      <c r="T454" s="90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5" t="s">
        <v>133</v>
      </c>
      <c r="AU454" s="15" t="s">
        <v>85</v>
      </c>
    </row>
    <row r="455" s="13" customFormat="1">
      <c r="A455" s="13"/>
      <c r="B455" s="233"/>
      <c r="C455" s="234"/>
      <c r="D455" s="225" t="s">
        <v>166</v>
      </c>
      <c r="E455" s="235" t="s">
        <v>1</v>
      </c>
      <c r="F455" s="236" t="s">
        <v>627</v>
      </c>
      <c r="G455" s="234"/>
      <c r="H455" s="237">
        <v>18.564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166</v>
      </c>
      <c r="AU455" s="243" t="s">
        <v>85</v>
      </c>
      <c r="AV455" s="13" t="s">
        <v>85</v>
      </c>
      <c r="AW455" s="13" t="s">
        <v>32</v>
      </c>
      <c r="AX455" s="13" t="s">
        <v>81</v>
      </c>
      <c r="AY455" s="243" t="s">
        <v>120</v>
      </c>
    </row>
    <row r="456" s="2" customFormat="1" ht="16.5" customHeight="1">
      <c r="A456" s="36"/>
      <c r="B456" s="37"/>
      <c r="C456" s="244" t="s">
        <v>628</v>
      </c>
      <c r="D456" s="244" t="s">
        <v>203</v>
      </c>
      <c r="E456" s="245" t="s">
        <v>629</v>
      </c>
      <c r="F456" s="246" t="s">
        <v>630</v>
      </c>
      <c r="G456" s="247" t="s">
        <v>399</v>
      </c>
      <c r="H456" s="248">
        <v>35.264000000000003</v>
      </c>
      <c r="I456" s="249"/>
      <c r="J456" s="250">
        <f>ROUND(I456*H456,2)</f>
        <v>0</v>
      </c>
      <c r="K456" s="246" t="s">
        <v>126</v>
      </c>
      <c r="L456" s="251"/>
      <c r="M456" s="252" t="s">
        <v>1</v>
      </c>
      <c r="N456" s="253" t="s">
        <v>41</v>
      </c>
      <c r="O456" s="89"/>
      <c r="P456" s="221">
        <f>O456*H456</f>
        <v>0</v>
      </c>
      <c r="Q456" s="221">
        <v>1</v>
      </c>
      <c r="R456" s="221">
        <f>Q456*H456</f>
        <v>35.264000000000003</v>
      </c>
      <c r="S456" s="221">
        <v>0</v>
      </c>
      <c r="T456" s="222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23" t="s">
        <v>175</v>
      </c>
      <c r="AT456" s="223" t="s">
        <v>203</v>
      </c>
      <c r="AU456" s="223" t="s">
        <v>85</v>
      </c>
      <c r="AY456" s="15" t="s">
        <v>120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5" t="s">
        <v>81</v>
      </c>
      <c r="BK456" s="224">
        <f>ROUND(I456*H456,2)</f>
        <v>0</v>
      </c>
      <c r="BL456" s="15" t="s">
        <v>127</v>
      </c>
      <c r="BM456" s="223" t="s">
        <v>631</v>
      </c>
    </row>
    <row r="457" s="2" customFormat="1">
      <c r="A457" s="36"/>
      <c r="B457" s="37"/>
      <c r="C457" s="38"/>
      <c r="D457" s="225" t="s">
        <v>129</v>
      </c>
      <c r="E457" s="38"/>
      <c r="F457" s="226" t="s">
        <v>630</v>
      </c>
      <c r="G457" s="38"/>
      <c r="H457" s="38"/>
      <c r="I457" s="227"/>
      <c r="J457" s="38"/>
      <c r="K457" s="38"/>
      <c r="L457" s="42"/>
      <c r="M457" s="228"/>
      <c r="N457" s="229"/>
      <c r="O457" s="89"/>
      <c r="P457" s="89"/>
      <c r="Q457" s="89"/>
      <c r="R457" s="89"/>
      <c r="S457" s="89"/>
      <c r="T457" s="90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5" t="s">
        <v>129</v>
      </c>
      <c r="AU457" s="15" t="s">
        <v>85</v>
      </c>
    </row>
    <row r="458" s="2" customFormat="1">
      <c r="A458" s="36"/>
      <c r="B458" s="37"/>
      <c r="C458" s="38"/>
      <c r="D458" s="225" t="s">
        <v>133</v>
      </c>
      <c r="E458" s="38"/>
      <c r="F458" s="232" t="s">
        <v>632</v>
      </c>
      <c r="G458" s="38"/>
      <c r="H458" s="38"/>
      <c r="I458" s="227"/>
      <c r="J458" s="38"/>
      <c r="K458" s="38"/>
      <c r="L458" s="42"/>
      <c r="M458" s="228"/>
      <c r="N458" s="229"/>
      <c r="O458" s="89"/>
      <c r="P458" s="89"/>
      <c r="Q458" s="89"/>
      <c r="R458" s="89"/>
      <c r="S458" s="89"/>
      <c r="T458" s="90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5" t="s">
        <v>133</v>
      </c>
      <c r="AU458" s="15" t="s">
        <v>85</v>
      </c>
    </row>
    <row r="459" s="13" customFormat="1">
      <c r="A459" s="13"/>
      <c r="B459" s="233"/>
      <c r="C459" s="234"/>
      <c r="D459" s="225" t="s">
        <v>166</v>
      </c>
      <c r="E459" s="234"/>
      <c r="F459" s="236" t="s">
        <v>633</v>
      </c>
      <c r="G459" s="234"/>
      <c r="H459" s="237">
        <v>35.264000000000003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166</v>
      </c>
      <c r="AU459" s="243" t="s">
        <v>85</v>
      </c>
      <c r="AV459" s="13" t="s">
        <v>85</v>
      </c>
      <c r="AW459" s="13" t="s">
        <v>4</v>
      </c>
      <c r="AX459" s="13" t="s">
        <v>81</v>
      </c>
      <c r="AY459" s="243" t="s">
        <v>120</v>
      </c>
    </row>
    <row r="460" s="2" customFormat="1" ht="21.75" customHeight="1">
      <c r="A460" s="36"/>
      <c r="B460" s="37"/>
      <c r="C460" s="212" t="s">
        <v>634</v>
      </c>
      <c r="D460" s="212" t="s">
        <v>122</v>
      </c>
      <c r="E460" s="213" t="s">
        <v>635</v>
      </c>
      <c r="F460" s="214" t="s">
        <v>636</v>
      </c>
      <c r="G460" s="215" t="s">
        <v>375</v>
      </c>
      <c r="H460" s="216">
        <v>17.620000000000001</v>
      </c>
      <c r="I460" s="217"/>
      <c r="J460" s="218">
        <f>ROUND(I460*H460,2)</f>
        <v>0</v>
      </c>
      <c r="K460" s="214" t="s">
        <v>126</v>
      </c>
      <c r="L460" s="42"/>
      <c r="M460" s="219" t="s">
        <v>1</v>
      </c>
      <c r="N460" s="220" t="s">
        <v>41</v>
      </c>
      <c r="O460" s="89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23" t="s">
        <v>127</v>
      </c>
      <c r="AT460" s="223" t="s">
        <v>122</v>
      </c>
      <c r="AU460" s="223" t="s">
        <v>85</v>
      </c>
      <c r="AY460" s="15" t="s">
        <v>120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5" t="s">
        <v>81</v>
      </c>
      <c r="BK460" s="224">
        <f>ROUND(I460*H460,2)</f>
        <v>0</v>
      </c>
      <c r="BL460" s="15" t="s">
        <v>127</v>
      </c>
      <c r="BM460" s="223" t="s">
        <v>637</v>
      </c>
    </row>
    <row r="461" s="2" customFormat="1">
      <c r="A461" s="36"/>
      <c r="B461" s="37"/>
      <c r="C461" s="38"/>
      <c r="D461" s="225" t="s">
        <v>129</v>
      </c>
      <c r="E461" s="38"/>
      <c r="F461" s="226" t="s">
        <v>638</v>
      </c>
      <c r="G461" s="38"/>
      <c r="H461" s="38"/>
      <c r="I461" s="227"/>
      <c r="J461" s="38"/>
      <c r="K461" s="38"/>
      <c r="L461" s="42"/>
      <c r="M461" s="228"/>
      <c r="N461" s="229"/>
      <c r="O461" s="89"/>
      <c r="P461" s="89"/>
      <c r="Q461" s="89"/>
      <c r="R461" s="89"/>
      <c r="S461" s="89"/>
      <c r="T461" s="90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5" t="s">
        <v>129</v>
      </c>
      <c r="AU461" s="15" t="s">
        <v>85</v>
      </c>
    </row>
    <row r="462" s="2" customFormat="1">
      <c r="A462" s="36"/>
      <c r="B462" s="37"/>
      <c r="C462" s="38"/>
      <c r="D462" s="230" t="s">
        <v>131</v>
      </c>
      <c r="E462" s="38"/>
      <c r="F462" s="231" t="s">
        <v>639</v>
      </c>
      <c r="G462" s="38"/>
      <c r="H462" s="38"/>
      <c r="I462" s="227"/>
      <c r="J462" s="38"/>
      <c r="K462" s="38"/>
      <c r="L462" s="42"/>
      <c r="M462" s="228"/>
      <c r="N462" s="229"/>
      <c r="O462" s="89"/>
      <c r="P462" s="89"/>
      <c r="Q462" s="89"/>
      <c r="R462" s="89"/>
      <c r="S462" s="89"/>
      <c r="T462" s="90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5" t="s">
        <v>131</v>
      </c>
      <c r="AU462" s="15" t="s">
        <v>85</v>
      </c>
    </row>
    <row r="463" s="2" customFormat="1" ht="16.5" customHeight="1">
      <c r="A463" s="36"/>
      <c r="B463" s="37"/>
      <c r="C463" s="212" t="s">
        <v>640</v>
      </c>
      <c r="D463" s="212" t="s">
        <v>122</v>
      </c>
      <c r="E463" s="213" t="s">
        <v>641</v>
      </c>
      <c r="F463" s="214" t="s">
        <v>642</v>
      </c>
      <c r="G463" s="215" t="s">
        <v>375</v>
      </c>
      <c r="H463" s="216">
        <v>12</v>
      </c>
      <c r="I463" s="217"/>
      <c r="J463" s="218">
        <f>ROUND(I463*H463,2)</f>
        <v>0</v>
      </c>
      <c r="K463" s="214" t="s">
        <v>126</v>
      </c>
      <c r="L463" s="42"/>
      <c r="M463" s="219" t="s">
        <v>1</v>
      </c>
      <c r="N463" s="220" t="s">
        <v>41</v>
      </c>
      <c r="O463" s="89"/>
      <c r="P463" s="221">
        <f>O463*H463</f>
        <v>0</v>
      </c>
      <c r="Q463" s="221">
        <v>0</v>
      </c>
      <c r="R463" s="221">
        <f>Q463*H463</f>
        <v>0</v>
      </c>
      <c r="S463" s="221">
        <v>0</v>
      </c>
      <c r="T463" s="222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23" t="s">
        <v>127</v>
      </c>
      <c r="AT463" s="223" t="s">
        <v>122</v>
      </c>
      <c r="AU463" s="223" t="s">
        <v>85</v>
      </c>
      <c r="AY463" s="15" t="s">
        <v>120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5" t="s">
        <v>81</v>
      </c>
      <c r="BK463" s="224">
        <f>ROUND(I463*H463,2)</f>
        <v>0</v>
      </c>
      <c r="BL463" s="15" t="s">
        <v>127</v>
      </c>
      <c r="BM463" s="223" t="s">
        <v>643</v>
      </c>
    </row>
    <row r="464" s="2" customFormat="1">
      <c r="A464" s="36"/>
      <c r="B464" s="37"/>
      <c r="C464" s="38"/>
      <c r="D464" s="225" t="s">
        <v>129</v>
      </c>
      <c r="E464" s="38"/>
      <c r="F464" s="226" t="s">
        <v>644</v>
      </c>
      <c r="G464" s="38"/>
      <c r="H464" s="38"/>
      <c r="I464" s="227"/>
      <c r="J464" s="38"/>
      <c r="K464" s="38"/>
      <c r="L464" s="42"/>
      <c r="M464" s="228"/>
      <c r="N464" s="229"/>
      <c r="O464" s="89"/>
      <c r="P464" s="89"/>
      <c r="Q464" s="89"/>
      <c r="R464" s="89"/>
      <c r="S464" s="89"/>
      <c r="T464" s="90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5" t="s">
        <v>129</v>
      </c>
      <c r="AU464" s="15" t="s">
        <v>85</v>
      </c>
    </row>
    <row r="465" s="2" customFormat="1">
      <c r="A465" s="36"/>
      <c r="B465" s="37"/>
      <c r="C465" s="38"/>
      <c r="D465" s="230" t="s">
        <v>131</v>
      </c>
      <c r="E465" s="38"/>
      <c r="F465" s="231" t="s">
        <v>645</v>
      </c>
      <c r="G465" s="38"/>
      <c r="H465" s="38"/>
      <c r="I465" s="227"/>
      <c r="J465" s="38"/>
      <c r="K465" s="38"/>
      <c r="L465" s="42"/>
      <c r="M465" s="228"/>
      <c r="N465" s="229"/>
      <c r="O465" s="89"/>
      <c r="P465" s="89"/>
      <c r="Q465" s="89"/>
      <c r="R465" s="89"/>
      <c r="S465" s="89"/>
      <c r="T465" s="90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5" t="s">
        <v>131</v>
      </c>
      <c r="AU465" s="15" t="s">
        <v>85</v>
      </c>
    </row>
    <row r="466" s="2" customFormat="1" ht="21.75" customHeight="1">
      <c r="A466" s="36"/>
      <c r="B466" s="37"/>
      <c r="C466" s="212" t="s">
        <v>646</v>
      </c>
      <c r="D466" s="212" t="s">
        <v>122</v>
      </c>
      <c r="E466" s="213" t="s">
        <v>647</v>
      </c>
      <c r="F466" s="214" t="s">
        <v>648</v>
      </c>
      <c r="G466" s="215" t="s">
        <v>375</v>
      </c>
      <c r="H466" s="216">
        <v>5.6200000000000001</v>
      </c>
      <c r="I466" s="217"/>
      <c r="J466" s="218">
        <f>ROUND(I466*H466,2)</f>
        <v>0</v>
      </c>
      <c r="K466" s="214" t="s">
        <v>126</v>
      </c>
      <c r="L466" s="42"/>
      <c r="M466" s="219" t="s">
        <v>1</v>
      </c>
      <c r="N466" s="220" t="s">
        <v>41</v>
      </c>
      <c r="O466" s="89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23" t="s">
        <v>127</v>
      </c>
      <c r="AT466" s="223" t="s">
        <v>122</v>
      </c>
      <c r="AU466" s="223" t="s">
        <v>85</v>
      </c>
      <c r="AY466" s="15" t="s">
        <v>120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5" t="s">
        <v>81</v>
      </c>
      <c r="BK466" s="224">
        <f>ROUND(I466*H466,2)</f>
        <v>0</v>
      </c>
      <c r="BL466" s="15" t="s">
        <v>127</v>
      </c>
      <c r="BM466" s="223" t="s">
        <v>649</v>
      </c>
    </row>
    <row r="467" s="2" customFormat="1">
      <c r="A467" s="36"/>
      <c r="B467" s="37"/>
      <c r="C467" s="38"/>
      <c r="D467" s="225" t="s">
        <v>129</v>
      </c>
      <c r="E467" s="38"/>
      <c r="F467" s="226" t="s">
        <v>650</v>
      </c>
      <c r="G467" s="38"/>
      <c r="H467" s="38"/>
      <c r="I467" s="227"/>
      <c r="J467" s="38"/>
      <c r="K467" s="38"/>
      <c r="L467" s="42"/>
      <c r="M467" s="228"/>
      <c r="N467" s="229"/>
      <c r="O467" s="89"/>
      <c r="P467" s="89"/>
      <c r="Q467" s="89"/>
      <c r="R467" s="89"/>
      <c r="S467" s="89"/>
      <c r="T467" s="90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5" t="s">
        <v>129</v>
      </c>
      <c r="AU467" s="15" t="s">
        <v>85</v>
      </c>
    </row>
    <row r="468" s="2" customFormat="1">
      <c r="A468" s="36"/>
      <c r="B468" s="37"/>
      <c r="C468" s="38"/>
      <c r="D468" s="230" t="s">
        <v>131</v>
      </c>
      <c r="E468" s="38"/>
      <c r="F468" s="231" t="s">
        <v>651</v>
      </c>
      <c r="G468" s="38"/>
      <c r="H468" s="38"/>
      <c r="I468" s="227"/>
      <c r="J468" s="38"/>
      <c r="K468" s="38"/>
      <c r="L468" s="42"/>
      <c r="M468" s="228"/>
      <c r="N468" s="229"/>
      <c r="O468" s="89"/>
      <c r="P468" s="89"/>
      <c r="Q468" s="89"/>
      <c r="R468" s="89"/>
      <c r="S468" s="89"/>
      <c r="T468" s="90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5" t="s">
        <v>131</v>
      </c>
      <c r="AU468" s="15" t="s">
        <v>85</v>
      </c>
    </row>
    <row r="469" s="2" customFormat="1">
      <c r="A469" s="36"/>
      <c r="B469" s="37"/>
      <c r="C469" s="38"/>
      <c r="D469" s="225" t="s">
        <v>133</v>
      </c>
      <c r="E469" s="38"/>
      <c r="F469" s="232" t="s">
        <v>652</v>
      </c>
      <c r="G469" s="38"/>
      <c r="H469" s="38"/>
      <c r="I469" s="227"/>
      <c r="J469" s="38"/>
      <c r="K469" s="38"/>
      <c r="L469" s="42"/>
      <c r="M469" s="228"/>
      <c r="N469" s="229"/>
      <c r="O469" s="89"/>
      <c r="P469" s="89"/>
      <c r="Q469" s="89"/>
      <c r="R469" s="89"/>
      <c r="S469" s="89"/>
      <c r="T469" s="90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5" t="s">
        <v>133</v>
      </c>
      <c r="AU469" s="15" t="s">
        <v>85</v>
      </c>
    </row>
    <row r="470" s="13" customFormat="1">
      <c r="A470" s="13"/>
      <c r="B470" s="233"/>
      <c r="C470" s="234"/>
      <c r="D470" s="225" t="s">
        <v>166</v>
      </c>
      <c r="E470" s="235" t="s">
        <v>1</v>
      </c>
      <c r="F470" s="236" t="s">
        <v>653</v>
      </c>
      <c r="G470" s="234"/>
      <c r="H470" s="237">
        <v>5.6200000000000001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166</v>
      </c>
      <c r="AU470" s="243" t="s">
        <v>85</v>
      </c>
      <c r="AV470" s="13" t="s">
        <v>85</v>
      </c>
      <c r="AW470" s="13" t="s">
        <v>32</v>
      </c>
      <c r="AX470" s="13" t="s">
        <v>81</v>
      </c>
      <c r="AY470" s="243" t="s">
        <v>120</v>
      </c>
    </row>
    <row r="471" s="2" customFormat="1" ht="16.5" customHeight="1">
      <c r="A471" s="36"/>
      <c r="B471" s="37"/>
      <c r="C471" s="212" t="s">
        <v>654</v>
      </c>
      <c r="D471" s="212" t="s">
        <v>122</v>
      </c>
      <c r="E471" s="213" t="s">
        <v>655</v>
      </c>
      <c r="F471" s="214" t="s">
        <v>656</v>
      </c>
      <c r="G471" s="215" t="s">
        <v>399</v>
      </c>
      <c r="H471" s="216">
        <v>10.811</v>
      </c>
      <c r="I471" s="217"/>
      <c r="J471" s="218">
        <f>ROUND(I471*H471,2)</f>
        <v>0</v>
      </c>
      <c r="K471" s="214" t="s">
        <v>126</v>
      </c>
      <c r="L471" s="42"/>
      <c r="M471" s="219" t="s">
        <v>1</v>
      </c>
      <c r="N471" s="220" t="s">
        <v>41</v>
      </c>
      <c r="O471" s="89"/>
      <c r="P471" s="221">
        <f>O471*H471</f>
        <v>0</v>
      </c>
      <c r="Q471" s="221">
        <v>0</v>
      </c>
      <c r="R471" s="221">
        <f>Q471*H471</f>
        <v>0</v>
      </c>
      <c r="S471" s="221">
        <v>0</v>
      </c>
      <c r="T471" s="222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23" t="s">
        <v>127</v>
      </c>
      <c r="AT471" s="223" t="s">
        <v>122</v>
      </c>
      <c r="AU471" s="223" t="s">
        <v>85</v>
      </c>
      <c r="AY471" s="15" t="s">
        <v>120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5" t="s">
        <v>81</v>
      </c>
      <c r="BK471" s="224">
        <f>ROUND(I471*H471,2)</f>
        <v>0</v>
      </c>
      <c r="BL471" s="15" t="s">
        <v>127</v>
      </c>
      <c r="BM471" s="223" t="s">
        <v>657</v>
      </c>
    </row>
    <row r="472" s="2" customFormat="1">
      <c r="A472" s="36"/>
      <c r="B472" s="37"/>
      <c r="C472" s="38"/>
      <c r="D472" s="225" t="s">
        <v>129</v>
      </c>
      <c r="E472" s="38"/>
      <c r="F472" s="226" t="s">
        <v>658</v>
      </c>
      <c r="G472" s="38"/>
      <c r="H472" s="38"/>
      <c r="I472" s="227"/>
      <c r="J472" s="38"/>
      <c r="K472" s="38"/>
      <c r="L472" s="42"/>
      <c r="M472" s="228"/>
      <c r="N472" s="229"/>
      <c r="O472" s="89"/>
      <c r="P472" s="89"/>
      <c r="Q472" s="89"/>
      <c r="R472" s="89"/>
      <c r="S472" s="89"/>
      <c r="T472" s="90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5" t="s">
        <v>129</v>
      </c>
      <c r="AU472" s="15" t="s">
        <v>85</v>
      </c>
    </row>
    <row r="473" s="2" customFormat="1">
      <c r="A473" s="36"/>
      <c r="B473" s="37"/>
      <c r="C473" s="38"/>
      <c r="D473" s="230" t="s">
        <v>131</v>
      </c>
      <c r="E473" s="38"/>
      <c r="F473" s="231" t="s">
        <v>659</v>
      </c>
      <c r="G473" s="38"/>
      <c r="H473" s="38"/>
      <c r="I473" s="227"/>
      <c r="J473" s="38"/>
      <c r="K473" s="38"/>
      <c r="L473" s="42"/>
      <c r="M473" s="228"/>
      <c r="N473" s="229"/>
      <c r="O473" s="89"/>
      <c r="P473" s="89"/>
      <c r="Q473" s="89"/>
      <c r="R473" s="89"/>
      <c r="S473" s="89"/>
      <c r="T473" s="90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5" t="s">
        <v>131</v>
      </c>
      <c r="AU473" s="15" t="s">
        <v>85</v>
      </c>
    </row>
    <row r="474" s="13" customFormat="1">
      <c r="A474" s="13"/>
      <c r="B474" s="233"/>
      <c r="C474" s="234"/>
      <c r="D474" s="225" t="s">
        <v>166</v>
      </c>
      <c r="E474" s="235" t="s">
        <v>1</v>
      </c>
      <c r="F474" s="236" t="s">
        <v>660</v>
      </c>
      <c r="G474" s="234"/>
      <c r="H474" s="237">
        <v>10.811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166</v>
      </c>
      <c r="AU474" s="243" t="s">
        <v>85</v>
      </c>
      <c r="AV474" s="13" t="s">
        <v>85</v>
      </c>
      <c r="AW474" s="13" t="s">
        <v>32</v>
      </c>
      <c r="AX474" s="13" t="s">
        <v>81</v>
      </c>
      <c r="AY474" s="243" t="s">
        <v>120</v>
      </c>
    </row>
    <row r="475" s="12" customFormat="1" ht="25.92" customHeight="1">
      <c r="A475" s="12"/>
      <c r="B475" s="196"/>
      <c r="C475" s="197"/>
      <c r="D475" s="198" t="s">
        <v>75</v>
      </c>
      <c r="E475" s="199" t="s">
        <v>661</v>
      </c>
      <c r="F475" s="199" t="s">
        <v>662</v>
      </c>
      <c r="G475" s="197"/>
      <c r="H475" s="197"/>
      <c r="I475" s="200"/>
      <c r="J475" s="201">
        <f>BK475</f>
        <v>0</v>
      </c>
      <c r="K475" s="197"/>
      <c r="L475" s="202"/>
      <c r="M475" s="203"/>
      <c r="N475" s="204"/>
      <c r="O475" s="204"/>
      <c r="P475" s="205">
        <f>P476</f>
        <v>0</v>
      </c>
      <c r="Q475" s="204"/>
      <c r="R475" s="205">
        <f>R476</f>
        <v>0</v>
      </c>
      <c r="S475" s="204"/>
      <c r="T475" s="206">
        <f>T476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7" t="s">
        <v>153</v>
      </c>
      <c r="AT475" s="208" t="s">
        <v>75</v>
      </c>
      <c r="AU475" s="208" t="s">
        <v>76</v>
      </c>
      <c r="AY475" s="207" t="s">
        <v>120</v>
      </c>
      <c r="BK475" s="209">
        <f>BK476</f>
        <v>0</v>
      </c>
    </row>
    <row r="476" s="12" customFormat="1" ht="22.8" customHeight="1">
      <c r="A476" s="12"/>
      <c r="B476" s="196"/>
      <c r="C476" s="197"/>
      <c r="D476" s="198" t="s">
        <v>75</v>
      </c>
      <c r="E476" s="210" t="s">
        <v>663</v>
      </c>
      <c r="F476" s="210" t="s">
        <v>664</v>
      </c>
      <c r="G476" s="197"/>
      <c r="H476" s="197"/>
      <c r="I476" s="200"/>
      <c r="J476" s="211">
        <f>BK476</f>
        <v>0</v>
      </c>
      <c r="K476" s="197"/>
      <c r="L476" s="202"/>
      <c r="M476" s="203"/>
      <c r="N476" s="204"/>
      <c r="O476" s="204"/>
      <c r="P476" s="205">
        <f>SUM(P477:P480)</f>
        <v>0</v>
      </c>
      <c r="Q476" s="204"/>
      <c r="R476" s="205">
        <f>SUM(R477:R480)</f>
        <v>0</v>
      </c>
      <c r="S476" s="204"/>
      <c r="T476" s="206">
        <f>SUM(T477:T480)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7" t="s">
        <v>153</v>
      </c>
      <c r="AT476" s="208" t="s">
        <v>75</v>
      </c>
      <c r="AU476" s="208" t="s">
        <v>81</v>
      </c>
      <c r="AY476" s="207" t="s">
        <v>120</v>
      </c>
      <c r="BK476" s="209">
        <f>SUM(BK477:BK480)</f>
        <v>0</v>
      </c>
    </row>
    <row r="477" s="2" customFormat="1" ht="16.5" customHeight="1">
      <c r="A477" s="36"/>
      <c r="B477" s="37"/>
      <c r="C477" s="212" t="s">
        <v>665</v>
      </c>
      <c r="D477" s="212" t="s">
        <v>122</v>
      </c>
      <c r="E477" s="213" t="s">
        <v>666</v>
      </c>
      <c r="F477" s="214" t="s">
        <v>667</v>
      </c>
      <c r="G477" s="215" t="s">
        <v>668</v>
      </c>
      <c r="H477" s="216">
        <v>1</v>
      </c>
      <c r="I477" s="217"/>
      <c r="J477" s="218">
        <f>ROUND(I477*H477,2)</f>
        <v>0</v>
      </c>
      <c r="K477" s="214" t="s">
        <v>126</v>
      </c>
      <c r="L477" s="42"/>
      <c r="M477" s="219" t="s">
        <v>1</v>
      </c>
      <c r="N477" s="220" t="s">
        <v>41</v>
      </c>
      <c r="O477" s="89"/>
      <c r="P477" s="221">
        <f>O477*H477</f>
        <v>0</v>
      </c>
      <c r="Q477" s="221">
        <v>0</v>
      </c>
      <c r="R477" s="221">
        <f>Q477*H477</f>
        <v>0</v>
      </c>
      <c r="S477" s="221">
        <v>0</v>
      </c>
      <c r="T477" s="222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23" t="s">
        <v>669</v>
      </c>
      <c r="AT477" s="223" t="s">
        <v>122</v>
      </c>
      <c r="AU477" s="223" t="s">
        <v>85</v>
      </c>
      <c r="AY477" s="15" t="s">
        <v>120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5" t="s">
        <v>81</v>
      </c>
      <c r="BK477" s="224">
        <f>ROUND(I477*H477,2)</f>
        <v>0</v>
      </c>
      <c r="BL477" s="15" t="s">
        <v>669</v>
      </c>
      <c r="BM477" s="223" t="s">
        <v>670</v>
      </c>
    </row>
    <row r="478" s="2" customFormat="1">
      <c r="A478" s="36"/>
      <c r="B478" s="37"/>
      <c r="C478" s="38"/>
      <c r="D478" s="225" t="s">
        <v>129</v>
      </c>
      <c r="E478" s="38"/>
      <c r="F478" s="226" t="s">
        <v>667</v>
      </c>
      <c r="G478" s="38"/>
      <c r="H478" s="38"/>
      <c r="I478" s="227"/>
      <c r="J478" s="38"/>
      <c r="K478" s="38"/>
      <c r="L478" s="42"/>
      <c r="M478" s="228"/>
      <c r="N478" s="229"/>
      <c r="O478" s="89"/>
      <c r="P478" s="89"/>
      <c r="Q478" s="89"/>
      <c r="R478" s="89"/>
      <c r="S478" s="89"/>
      <c r="T478" s="90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5" t="s">
        <v>129</v>
      </c>
      <c r="AU478" s="15" t="s">
        <v>85</v>
      </c>
    </row>
    <row r="479" s="2" customFormat="1">
      <c r="A479" s="36"/>
      <c r="B479" s="37"/>
      <c r="C479" s="38"/>
      <c r="D479" s="230" t="s">
        <v>131</v>
      </c>
      <c r="E479" s="38"/>
      <c r="F479" s="231" t="s">
        <v>671</v>
      </c>
      <c r="G479" s="38"/>
      <c r="H479" s="38"/>
      <c r="I479" s="227"/>
      <c r="J479" s="38"/>
      <c r="K479" s="38"/>
      <c r="L479" s="42"/>
      <c r="M479" s="228"/>
      <c r="N479" s="229"/>
      <c r="O479" s="89"/>
      <c r="P479" s="89"/>
      <c r="Q479" s="89"/>
      <c r="R479" s="89"/>
      <c r="S479" s="89"/>
      <c r="T479" s="90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5" t="s">
        <v>131</v>
      </c>
      <c r="AU479" s="15" t="s">
        <v>85</v>
      </c>
    </row>
    <row r="480" s="2" customFormat="1">
      <c r="A480" s="36"/>
      <c r="B480" s="37"/>
      <c r="C480" s="38"/>
      <c r="D480" s="225" t="s">
        <v>133</v>
      </c>
      <c r="E480" s="38"/>
      <c r="F480" s="232" t="s">
        <v>672</v>
      </c>
      <c r="G480" s="38"/>
      <c r="H480" s="38"/>
      <c r="I480" s="227"/>
      <c r="J480" s="38"/>
      <c r="K480" s="38"/>
      <c r="L480" s="42"/>
      <c r="M480" s="254"/>
      <c r="N480" s="255"/>
      <c r="O480" s="256"/>
      <c r="P480" s="256"/>
      <c r="Q480" s="256"/>
      <c r="R480" s="256"/>
      <c r="S480" s="256"/>
      <c r="T480" s="25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5" t="s">
        <v>133</v>
      </c>
      <c r="AU480" s="15" t="s">
        <v>85</v>
      </c>
    </row>
    <row r="481" s="2" customFormat="1" ht="6.96" customHeight="1">
      <c r="A481" s="36"/>
      <c r="B481" s="64"/>
      <c r="C481" s="65"/>
      <c r="D481" s="65"/>
      <c r="E481" s="65"/>
      <c r="F481" s="65"/>
      <c r="G481" s="65"/>
      <c r="H481" s="65"/>
      <c r="I481" s="65"/>
      <c r="J481" s="65"/>
      <c r="K481" s="65"/>
      <c r="L481" s="42"/>
      <c r="M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</row>
  </sheetData>
  <sheetProtection sheet="1" autoFilter="0" formatColumns="0" formatRows="0" objects="1" scenarios="1" spinCount="100000" saltValue="YXaepLu6jIqaQx3KHafes3cDIOD5wR3u7sLuPrUHoWM6xEhGNLVzqPEH9ywSrM1bElsimm/rzq9wgwOysERUOg==" hashValue="+d7l4etWdLDXFAoD853irEwcpTNqj7hSa7JOIFu+v8C/bVckDg9DDdLYUTViajMZomjGYcnnbMnY+PHlbRozRg==" algorithmName="SHA-512" password="CC35"/>
  <autoFilter ref="C125:K48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2_01/113106123"/>
    <hyperlink ref="F135" r:id="rId2" display="https://podminky.urs.cz/item/CS_URS_2022_01/113107321"/>
    <hyperlink ref="F139" r:id="rId3" display="https://podminky.urs.cz/item/CS_URS_2022_01/113202111"/>
    <hyperlink ref="F143" r:id="rId4" display="https://podminky.urs.cz/item/CS_URS_2022_01/113203111"/>
    <hyperlink ref="F150" r:id="rId5" display="https://podminky.urs.cz/item/CS_URS_2022_01/564811011"/>
    <hyperlink ref="F155" r:id="rId6" display="https://podminky.urs.cz/item/CS_URS_2022_01/564831011"/>
    <hyperlink ref="F159" r:id="rId7" display="https://podminky.urs.cz/item/CS_URS_2022_01/571908111"/>
    <hyperlink ref="F163" r:id="rId8" display="https://podminky.urs.cz/item/CS_URS_2022_01/577133111"/>
    <hyperlink ref="F167" r:id="rId9" display="https://podminky.urs.cz/item/CS_URS_2022_01/577134111"/>
    <hyperlink ref="F171" r:id="rId10" display="https://podminky.urs.cz/item/CS_URS_2022_01/596211110"/>
    <hyperlink ref="F181" r:id="rId11" display="https://podminky.urs.cz/item/CS_URS_2022_01/911381215"/>
    <hyperlink ref="F185" r:id="rId12" display="https://podminky.urs.cz/item/CS_URS_2022_01/911381222"/>
    <hyperlink ref="F189" r:id="rId13" display="https://podminky.urs.cz/item/CS_URS_2022_01/914111111"/>
    <hyperlink ref="F211" r:id="rId14" display="https://podminky.urs.cz/item/CS_URS_2022_01/914111121"/>
    <hyperlink ref="F218" r:id="rId15" display="https://podminky.urs.cz/item/CS_URS_2022_01/914511112"/>
    <hyperlink ref="F225" r:id="rId16" display="https://podminky.urs.cz/item/CS_URS_2022_01/915211112"/>
    <hyperlink ref="F230" r:id="rId17" display="https://podminky.urs.cz/item/CS_URS_2022_01/915221112"/>
    <hyperlink ref="F234" r:id="rId18" display="https://podminky.urs.cz/item/CS_URS_2022_01/915221122"/>
    <hyperlink ref="F238" r:id="rId19" display="https://podminky.urs.cz/item/CS_URS_2022_01/915231112"/>
    <hyperlink ref="F246" r:id="rId20" display="https://podminky.urs.cz/item/CS_URS_2022_01/915611111"/>
    <hyperlink ref="F251" r:id="rId21" display="https://podminky.urs.cz/item/CS_URS_2022_01/915621111"/>
    <hyperlink ref="F255" r:id="rId22" display="https://podminky.urs.cz/item/CS_URS_2022_01/916111123"/>
    <hyperlink ref="F266" r:id="rId23" display="https://podminky.urs.cz/item/CS_URS_2022_01/916131213"/>
    <hyperlink ref="F279" r:id="rId24" display="https://podminky.urs.cz/item/CS_URS_2022_01/916781113"/>
    <hyperlink ref="F283" r:id="rId25" display="https://podminky.urs.cz/item/CS_URS_2022_01/916991121"/>
    <hyperlink ref="F288" r:id="rId26" display="https://podminky.urs.cz/item/CS_URS_2022_01/966006211"/>
    <hyperlink ref="F292" r:id="rId27" display="https://podminky.urs.cz/item/CS_URS_2022_01/979054451"/>
    <hyperlink ref="F297" r:id="rId28" display="https://podminky.urs.cz/item/CS_URS_2022_01/997221551"/>
    <hyperlink ref="F301" r:id="rId29" display="https://podminky.urs.cz/item/CS_URS_2022_01/997221559"/>
    <hyperlink ref="F306" r:id="rId30" display="https://podminky.urs.cz/item/CS_URS_2022_01/997221571"/>
    <hyperlink ref="F311" r:id="rId31" display="https://podminky.urs.cz/item/CS_URS_2022_01/997221579"/>
    <hyperlink ref="F316" r:id="rId32" display="https://podminky.urs.cz/item/CS_URS_2022_01/997221861"/>
    <hyperlink ref="F321" r:id="rId33" display="https://podminky.urs.cz/item/CS_URS_2022_01/997221875"/>
    <hyperlink ref="F326" r:id="rId34" display="https://podminky.urs.cz/item/CS_URS_2022_01/998225111"/>
    <hyperlink ref="F330" r:id="rId35" display="https://podminky.urs.cz/item/CS_URS_2022_01/899432111"/>
    <hyperlink ref="F334" r:id="rId36" display="https://podminky.urs.cz/item/CS_URS_2022_01/113106123"/>
    <hyperlink ref="F338" r:id="rId37" display="https://podminky.urs.cz/item/CS_URS_2022_01/997221561"/>
    <hyperlink ref="F342" r:id="rId38" display="https://podminky.urs.cz/item/CS_URS_2022_01/997221569"/>
    <hyperlink ref="F346" r:id="rId39" display="https://podminky.urs.cz/item/CS_URS_2022_01/113201112"/>
    <hyperlink ref="F350" r:id="rId40" display="https://podminky.urs.cz/item/CS_URS_2022_01/997221571"/>
    <hyperlink ref="F354" r:id="rId41" display="https://podminky.urs.cz/item/CS_URS_2022_01/997221579"/>
    <hyperlink ref="F358" r:id="rId42" display="https://podminky.urs.cz/item/CS_URS_2022_01/997221861"/>
    <hyperlink ref="F363" r:id="rId43" display="https://podminky.urs.cz/item/CS_URS_2022_01/181951114"/>
    <hyperlink ref="F366" r:id="rId44" display="https://podminky.urs.cz/item/CS_URS_2022_01/916231213"/>
    <hyperlink ref="F374" r:id="rId45" display="https://podminky.urs.cz/item/CS_URS_2022_01/564861011"/>
    <hyperlink ref="F378" r:id="rId46" display="https://podminky.urs.cz/item/CS_URS_2022_01/564952111"/>
    <hyperlink ref="F382" r:id="rId47" display="https://podminky.urs.cz/item/CS_URS_2022_01/565165101"/>
    <hyperlink ref="F386" r:id="rId48" display="https://podminky.urs.cz/item/CS_URS_2022_01/573211107"/>
    <hyperlink ref="F390" r:id="rId49" display="https://podminky.urs.cz/item/CS_URS_2022_01/577134111"/>
    <hyperlink ref="F395" r:id="rId50" display="https://podminky.urs.cz/item/CS_URS_2022_01/112101122"/>
    <hyperlink ref="F399" r:id="rId51" display="https://podminky.urs.cz/item/CS_URS_2022_01/112251102"/>
    <hyperlink ref="F405" r:id="rId52" display="https://podminky.urs.cz/item/CS_URS_2022_01/966008112"/>
    <hyperlink ref="F410" r:id="rId53" display="https://podminky.urs.cz/item/CS_URS_2022_01/966008311"/>
    <hyperlink ref="F414" r:id="rId54" display="https://podminky.urs.cz/item/CS_URS_2022_01/997221571"/>
    <hyperlink ref="F419" r:id="rId55" display="https://podminky.urs.cz/item/CS_URS_2022_01/997221579"/>
    <hyperlink ref="F423" r:id="rId56" display="https://podminky.urs.cz/item/CS_URS_2022_01/997221861"/>
    <hyperlink ref="F427" r:id="rId57" display="https://podminky.urs.cz/item/CS_URS_2022_01/895941102"/>
    <hyperlink ref="F435" r:id="rId58" display="https://podminky.urs.cz/item/CS_URS_2022_01/899203112"/>
    <hyperlink ref="F440" r:id="rId59" display="https://podminky.urs.cz/item/CS_URS_2022_01/451573111"/>
    <hyperlink ref="F445" r:id="rId60" display="https://podminky.urs.cz/item/CS_URS_2022_01/871393121"/>
    <hyperlink ref="F453" r:id="rId61" display="https://podminky.urs.cz/item/CS_URS_2022_01/175151101"/>
    <hyperlink ref="F462" r:id="rId62" display="https://podminky.urs.cz/item/CS_URS_2022_01/132251251"/>
    <hyperlink ref="F465" r:id="rId63" display="https://podminky.urs.cz/item/CS_URS_2022_01/174151101"/>
    <hyperlink ref="F468" r:id="rId64" display="https://podminky.urs.cz/item/CS_URS_2022_01/162651112"/>
    <hyperlink ref="F473" r:id="rId65" display="https://podminky.urs.cz/item/CS_URS_2022_01/171201231"/>
    <hyperlink ref="F479" r:id="rId66" display="https://podminky.urs.cz/item/CS_URS_2022_01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Polivkova</dc:creator>
  <cp:lastModifiedBy>Polivkova</cp:lastModifiedBy>
  <dcterms:created xsi:type="dcterms:W3CDTF">2022-09-12T15:15:00Z</dcterms:created>
  <dcterms:modified xsi:type="dcterms:W3CDTF">2022-09-12T15:15:04Z</dcterms:modified>
</cp:coreProperties>
</file>