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tabRatio="500" activeTab="1"/>
  </bookViews>
  <sheets>
    <sheet name="Rek" sheetId="1" r:id="rId1"/>
    <sheet name="Slepý výkaz Plyn" sheetId="4" r:id="rId2"/>
    <sheet name="Slepý výkaz ZTI,ÚT" sheetId="5" r:id="rId3"/>
  </sheets>
  <definedNames/>
  <calcPr calcId="152511"/>
  <extLst/>
</workbook>
</file>

<file path=xl/sharedStrings.xml><?xml version="1.0" encoding="utf-8"?>
<sst xmlns="http://schemas.openxmlformats.org/spreadsheetml/2006/main" count="173" uniqueCount="88">
  <si>
    <t>KRYCÍ   LIST   SOUPISU   PRACÍ</t>
  </si>
  <si>
    <t>Stavba :</t>
  </si>
  <si>
    <t>DD Staňkov</t>
  </si>
  <si>
    <t>Objednavatel :</t>
  </si>
  <si>
    <t>Objekt :</t>
  </si>
  <si>
    <t>Kotelna</t>
  </si>
  <si>
    <t>Zhotovitel :</t>
  </si>
  <si>
    <t>Rozpočet :</t>
  </si>
  <si>
    <t xml:space="preserve">JKSO :            </t>
  </si>
  <si>
    <t>Datum :</t>
  </si>
  <si>
    <t>P.Č.</t>
  </si>
  <si>
    <t>Kód položky</t>
  </si>
  <si>
    <t>Popis</t>
  </si>
  <si>
    <t>MJ</t>
  </si>
  <si>
    <t>Množství celkem</t>
  </si>
  <si>
    <t>Cena jednotková v Kč</t>
  </si>
  <si>
    <t>Celkem</t>
  </si>
  <si>
    <t>DPH 15%</t>
  </si>
  <si>
    <t>Celkové náklady</t>
  </si>
  <si>
    <t>Kč</t>
  </si>
  <si>
    <t>Propočet ceny objektu</t>
  </si>
  <si>
    <t>Cena celkem Kč</t>
  </si>
  <si>
    <t>Plyn</t>
  </si>
  <si>
    <t>Trubka bezešvá DN 40</t>
  </si>
  <si>
    <t>m</t>
  </si>
  <si>
    <t>Trubka DN 65</t>
  </si>
  <si>
    <t>Trubka CU 28</t>
  </si>
  <si>
    <t>Spojovací materiál, fitinky, přechody, dýnka</t>
  </si>
  <si>
    <t>kpl.</t>
  </si>
  <si>
    <t>Uzávěr plyn DN 25</t>
  </si>
  <si>
    <t>kus</t>
  </si>
  <si>
    <t>Uzávěr plyn DN 20</t>
  </si>
  <si>
    <t>Uzávěr plyn DN 15</t>
  </si>
  <si>
    <t xml:space="preserve">Vlnovec plyn DN 20 </t>
  </si>
  <si>
    <t>Konzole ocel.pro DN 40</t>
  </si>
  <si>
    <t>Konzole ocel.pro DN 25</t>
  </si>
  <si>
    <t>Jádrové vrtání DN 100</t>
  </si>
  <si>
    <t>Pomocný materiál (autogen  kyslík - acetylén)</t>
  </si>
  <si>
    <t xml:space="preserve">Nátěry potrubí </t>
  </si>
  <si>
    <t>Protipožární prostup chránička DN 65</t>
  </si>
  <si>
    <t>Zednické přípomoce</t>
  </si>
  <si>
    <t>Doprava</t>
  </si>
  <si>
    <t>HZS</t>
  </si>
  <si>
    <t>hod.</t>
  </si>
  <si>
    <t>Revize plyn</t>
  </si>
  <si>
    <t>ks</t>
  </si>
  <si>
    <t>Celkem bez DPH</t>
  </si>
  <si>
    <t>Celkem s DPH</t>
  </si>
  <si>
    <t>ÚT, ZTI</t>
  </si>
  <si>
    <t>Kotel kondenzační 6,5 - 35kW, vč.oběh.čerpadla a expanzní nádoby</t>
  </si>
  <si>
    <t>Boiler - zásobníkový ohřívač vody 250l</t>
  </si>
  <si>
    <t>Anuloid výhybka hydraulická DN 50</t>
  </si>
  <si>
    <t>Filtrball 1"</t>
  </si>
  <si>
    <t>Ventil směšovací 3cestný DN 25</t>
  </si>
  <si>
    <t>Ventil směšovací 3cestný DN 32</t>
  </si>
  <si>
    <t>Servo pohon ara 661</t>
  </si>
  <si>
    <t>Nádoba expanzní 80 l topení</t>
  </si>
  <si>
    <t>Nádoba expanzní 25 l ÚT</t>
  </si>
  <si>
    <t>Odkalovač s magnet. vložkou DN 40</t>
  </si>
  <si>
    <t>Čerpadlo oběhové elektronicky řízené otáčky 25 - 80</t>
  </si>
  <si>
    <t>Čerpadlo oběhové elektronicky řízené otáčky  32 - 80</t>
  </si>
  <si>
    <t>Čerpadlo oběhové elektronicky řízené otáčky 25 - 40</t>
  </si>
  <si>
    <t>Trubka uhlíková ocel 22</t>
  </si>
  <si>
    <t>Trubka uhlíková ocel 28</t>
  </si>
  <si>
    <t>Trubka uhlíková ocel 35</t>
  </si>
  <si>
    <t>Trubka uhlíková ocel 42</t>
  </si>
  <si>
    <t xml:space="preserve">Koaxiální odvod spalin 80/125 (2x14bm), vč.vyústění nad st.komín </t>
  </si>
  <si>
    <t>Dopjení odkouření kotlů do komínového tělesa</t>
  </si>
  <si>
    <t>Revize spalinové cesty</t>
  </si>
  <si>
    <t>Pomocné kovové konstrukce</t>
  </si>
  <si>
    <t>Tlaková zkouška ÚT, TV,SV</t>
  </si>
  <si>
    <t>Topná zkouška a zaregulování otp.soustavy</t>
  </si>
  <si>
    <t>Ostatní materiál - kohouty, T-kusy, přechody, jímky, dýnka, manometry, šroubení</t>
  </si>
  <si>
    <t>kpl</t>
  </si>
  <si>
    <t>Dopojení boilerů na studenou a teplou vodu - materiál</t>
  </si>
  <si>
    <t xml:space="preserve">Izolace </t>
  </si>
  <si>
    <t>soub.</t>
  </si>
  <si>
    <t>Odvod kondenzátu do kanalizace</t>
  </si>
  <si>
    <t>hod</t>
  </si>
  <si>
    <t>Doplnění dlažby - podlaha kotelny</t>
  </si>
  <si>
    <t>m2</t>
  </si>
  <si>
    <t>Zednický materiál - malta, štuk, bílá barva</t>
  </si>
  <si>
    <t>Zednické práce</t>
  </si>
  <si>
    <t>Hasicí přístroj</t>
  </si>
  <si>
    <t>Zajištění dodávky teplé vody po dobu odstávky kotelny</t>
  </si>
  <si>
    <t>Elektrický boiler  lež.160l, 2,2kW (TV po dobu odstavení kotelny)</t>
  </si>
  <si>
    <t>Dopojení boileru na studenou a teplou vodu a kanalizaci - materiál</t>
  </si>
  <si>
    <t>Cena celkem v Kć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</si>
</sst>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"/>
    <numFmt numFmtId="165" formatCode="0.00\ %"/>
    <numFmt numFmtId="166" formatCode="#,##0.000"/>
    <numFmt numFmtId="167" formatCode="#,###.00"/>
  </numFmts>
  <fonts count="18">
    <font>
      <sz val="10"/>
      <name val="Arial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10"/>
      <name val="Times New Roman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7"/>
      <name val="Arial"/>
      <family val="2"/>
    </font>
    <font>
      <b/>
      <u val="single"/>
      <sz val="8"/>
      <name val="Arial CE"/>
      <family val="2"/>
    </font>
    <font>
      <b/>
      <sz val="8"/>
      <name val="Arial"/>
      <family val="2"/>
    </font>
    <font>
      <b/>
      <i/>
      <sz val="7"/>
      <name val="Arial CE"/>
      <family val="2"/>
    </font>
    <font>
      <i/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Font="1" applyAlignment="1" applyProtection="1">
      <alignment/>
      <protection/>
    </xf>
    <xf numFmtId="49" fontId="1" fillId="2" borderId="1" xfId="0" applyNumberFormat="1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49" fontId="3" fillId="2" borderId="4" xfId="0" applyNumberFormat="1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49" fontId="4" fillId="2" borderId="0" xfId="0" applyNumberFormat="1" applyFont="1" applyFill="1" applyBorder="1" applyAlignment="1" applyProtection="1">
      <alignment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49" fontId="4" fillId="2" borderId="4" xfId="0" applyNumberFormat="1" applyFont="1" applyFill="1" applyBorder="1" applyAlignment="1" applyProtection="1">
      <alignment vertical="center"/>
      <protection/>
    </xf>
    <xf numFmtId="14" fontId="2" fillId="2" borderId="5" xfId="0" applyNumberFormat="1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49" fontId="2" fillId="2" borderId="9" xfId="0" applyNumberFormat="1" applyFont="1" applyFill="1" applyBorder="1" applyAlignment="1" applyProtection="1">
      <alignment horizontal="center" vertical="center" wrapText="1"/>
      <protection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Font="1" applyFill="1" applyBorder="1" applyAlignment="1" applyProtection="1">
      <alignment horizontal="center" vertical="center" wrapText="1"/>
      <protection/>
    </xf>
    <xf numFmtId="0" fontId="5" fillId="2" borderId="12" xfId="0" applyFont="1" applyFill="1" applyBorder="1" applyAlignment="1" applyProtection="1">
      <alignment horizontal="center" vertical="center" wrapText="1"/>
      <protection/>
    </xf>
    <xf numFmtId="0" fontId="5" fillId="2" borderId="13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16" xfId="0" applyFont="1" applyFill="1" applyBorder="1" applyAlignment="1" applyProtection="1">
      <alignment vertical="center"/>
      <protection/>
    </xf>
    <xf numFmtId="164" fontId="3" fillId="2" borderId="9" xfId="0" applyNumberFormat="1" applyFont="1" applyFill="1" applyBorder="1" applyAlignment="1" applyProtection="1">
      <alignment wrapText="1"/>
      <protection/>
    </xf>
    <xf numFmtId="164" fontId="3" fillId="2" borderId="10" xfId="0" applyNumberFormat="1" applyFont="1" applyFill="1" applyBorder="1" applyAlignment="1" applyProtection="1">
      <alignment vertical="top" wrapText="1"/>
      <protection/>
    </xf>
    <xf numFmtId="164" fontId="3" fillId="2" borderId="10" xfId="0" applyNumberFormat="1" applyFont="1" applyFill="1" applyBorder="1" applyAlignment="1" applyProtection="1">
      <alignment wrapText="1"/>
      <protection/>
    </xf>
    <xf numFmtId="4" fontId="3" fillId="2" borderId="10" xfId="0" applyNumberFormat="1" applyFont="1" applyFill="1" applyBorder="1" applyAlignment="1" applyProtection="1">
      <alignment wrapText="1"/>
      <protection/>
    </xf>
    <xf numFmtId="4" fontId="6" fillId="2" borderId="17" xfId="0" applyNumberFormat="1" applyFont="1" applyFill="1" applyBorder="1" applyAlignment="1" applyProtection="1">
      <alignment wrapText="1"/>
      <protection/>
    </xf>
    <xf numFmtId="164" fontId="3" fillId="2" borderId="18" xfId="0" applyNumberFormat="1" applyFont="1" applyFill="1" applyBorder="1" applyAlignment="1" applyProtection="1">
      <alignment wrapText="1"/>
      <protection/>
    </xf>
    <xf numFmtId="164" fontId="3" fillId="2" borderId="19" xfId="0" applyNumberFormat="1" applyFont="1" applyFill="1" applyBorder="1" applyAlignment="1" applyProtection="1">
      <alignment vertical="top" wrapText="1"/>
      <protection/>
    </xf>
    <xf numFmtId="49" fontId="3" fillId="2" borderId="19" xfId="0" applyNumberFormat="1" applyFont="1" applyFill="1" applyBorder="1" applyAlignment="1" applyProtection="1">
      <alignment wrapText="1"/>
      <protection/>
    </xf>
    <xf numFmtId="164" fontId="3" fillId="2" borderId="19" xfId="0" applyNumberFormat="1" applyFont="1" applyFill="1" applyBorder="1" applyAlignment="1" applyProtection="1">
      <alignment wrapText="1"/>
      <protection/>
    </xf>
    <xf numFmtId="4" fontId="3" fillId="2" borderId="19" xfId="0" applyNumberFormat="1" applyFont="1" applyFill="1" applyBorder="1" applyAlignment="1" applyProtection="1">
      <alignment wrapText="1"/>
      <protection/>
    </xf>
    <xf numFmtId="4" fontId="6" fillId="2" borderId="20" xfId="0" applyNumberFormat="1" applyFont="1" applyFill="1" applyBorder="1" applyAlignment="1" applyProtection="1">
      <alignment wrapText="1"/>
      <protection/>
    </xf>
    <xf numFmtId="164" fontId="7" fillId="2" borderId="18" xfId="0" applyNumberFormat="1" applyFont="1" applyFill="1" applyBorder="1" applyAlignment="1" applyProtection="1">
      <alignment wrapText="1"/>
      <protection/>
    </xf>
    <xf numFmtId="164" fontId="7" fillId="2" borderId="19" xfId="0" applyNumberFormat="1" applyFont="1" applyFill="1" applyBorder="1" applyAlignment="1" applyProtection="1">
      <alignment vertical="top" wrapText="1"/>
      <protection/>
    </xf>
    <xf numFmtId="49" fontId="8" fillId="2" borderId="19" xfId="0" applyNumberFormat="1" applyFont="1" applyFill="1" applyBorder="1" applyAlignment="1" applyProtection="1">
      <alignment wrapText="1"/>
      <protection/>
    </xf>
    <xf numFmtId="164" fontId="7" fillId="2" borderId="19" xfId="0" applyNumberFormat="1" applyFont="1" applyFill="1" applyBorder="1" applyAlignment="1" applyProtection="1">
      <alignment wrapText="1"/>
      <protection/>
    </xf>
    <xf numFmtId="4" fontId="7" fillId="2" borderId="19" xfId="0" applyNumberFormat="1" applyFont="1" applyFill="1" applyBorder="1" applyAlignment="1" applyProtection="1">
      <alignment wrapText="1"/>
      <protection/>
    </xf>
    <xf numFmtId="4" fontId="9" fillId="2" borderId="20" xfId="0" applyNumberFormat="1" applyFont="1" applyFill="1" applyBorder="1" applyAlignment="1" applyProtection="1">
      <alignment wrapText="1"/>
      <protection/>
    </xf>
    <xf numFmtId="0" fontId="0" fillId="2" borderId="18" xfId="0" applyFont="1" applyFill="1" applyBorder="1" applyAlignment="1" applyProtection="1">
      <alignment/>
      <protection/>
    </xf>
    <xf numFmtId="3" fontId="0" fillId="2" borderId="19" xfId="0" applyNumberFormat="1" applyFont="1" applyFill="1" applyBorder="1" applyAlignment="1" applyProtection="1">
      <alignment/>
      <protection/>
    </xf>
    <xf numFmtId="0" fontId="0" fillId="2" borderId="19" xfId="0" applyFont="1" applyFill="1" applyBorder="1" applyAlignment="1" applyProtection="1">
      <alignment/>
      <protection/>
    </xf>
    <xf numFmtId="4" fontId="0" fillId="2" borderId="20" xfId="0" applyNumberFormat="1" applyFont="1" applyFill="1" applyBorder="1" applyAlignment="1" applyProtection="1">
      <alignment wrapText="1"/>
      <protection/>
    </xf>
    <xf numFmtId="49" fontId="0" fillId="2" borderId="19" xfId="0" applyNumberFormat="1" applyFont="1" applyFill="1" applyBorder="1" applyAlignment="1" applyProtection="1">
      <alignment/>
      <protection/>
    </xf>
    <xf numFmtId="3" fontId="7" fillId="2" borderId="19" xfId="0" applyNumberFormat="1" applyFont="1" applyFill="1" applyBorder="1" applyAlignment="1" applyProtection="1">
      <alignment/>
      <protection/>
    </xf>
    <xf numFmtId="4" fontId="0" fillId="2" borderId="20" xfId="0" applyNumberFormat="1" applyFont="1" applyFill="1" applyBorder="1" applyAlignment="1" applyProtection="1">
      <alignment/>
      <protection/>
    </xf>
    <xf numFmtId="49" fontId="10" fillId="2" borderId="19" xfId="0" applyNumberFormat="1" applyFont="1" applyFill="1" applyBorder="1" applyAlignment="1" applyProtection="1">
      <alignment/>
      <protection/>
    </xf>
    <xf numFmtId="4" fontId="10" fillId="2" borderId="19" xfId="0" applyNumberFormat="1" applyFont="1" applyFill="1" applyBorder="1" applyAlignment="1" applyProtection="1">
      <alignment/>
      <protection/>
    </xf>
    <xf numFmtId="165" fontId="10" fillId="2" borderId="19" xfId="0" applyNumberFormat="1" applyFont="1" applyFill="1" applyBorder="1" applyAlignment="1" applyProtection="1">
      <alignment/>
      <protection/>
    </xf>
    <xf numFmtId="4" fontId="10" fillId="2" borderId="20" xfId="0" applyNumberFormat="1" applyFont="1" applyFill="1" applyBorder="1" applyAlignment="1" applyProtection="1">
      <alignment/>
      <protection/>
    </xf>
    <xf numFmtId="0" fontId="0" fillId="2" borderId="11" xfId="0" applyFont="1" applyFill="1" applyBorder="1" applyAlignment="1" applyProtection="1">
      <alignment/>
      <protection/>
    </xf>
    <xf numFmtId="3" fontId="0" fillId="2" borderId="12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/>
      <protection/>
    </xf>
    <xf numFmtId="49" fontId="11" fillId="2" borderId="12" xfId="0" applyNumberFormat="1" applyFont="1" applyFill="1" applyBorder="1" applyAlignment="1" applyProtection="1">
      <alignment/>
      <protection/>
    </xf>
    <xf numFmtId="4" fontId="0" fillId="2" borderId="12" xfId="0" applyNumberFormat="1" applyFont="1" applyFill="1" applyBorder="1" applyAlignment="1" applyProtection="1">
      <alignment/>
      <protection/>
    </xf>
    <xf numFmtId="165" fontId="0" fillId="2" borderId="12" xfId="0" applyNumberFormat="1" applyFont="1" applyFill="1" applyBorder="1" applyAlignment="1" applyProtection="1">
      <alignment/>
      <protection/>
    </xf>
    <xf numFmtId="4" fontId="0" fillId="2" borderId="13" xfId="0" applyNumberFormat="1" applyFont="1" applyFill="1" applyBorder="1" applyAlignment="1" applyProtection="1">
      <alignment/>
      <protection/>
    </xf>
    <xf numFmtId="49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vertical="center"/>
      <protection/>
    </xf>
    <xf numFmtId="164" fontId="12" fillId="2" borderId="21" xfId="0" applyNumberFormat="1" applyFont="1" applyFill="1" applyBorder="1" applyAlignment="1" applyProtection="1">
      <alignment horizontal="right" vertical="center"/>
      <protection/>
    </xf>
    <xf numFmtId="49" fontId="12" fillId="2" borderId="7" xfId="0" applyNumberFormat="1" applyFont="1" applyFill="1" applyBorder="1" applyAlignment="1" applyProtection="1">
      <alignment horizontal="left" vertical="center" wrapText="1"/>
      <protection/>
    </xf>
    <xf numFmtId="164" fontId="12" fillId="2" borderId="7" xfId="0" applyNumberFormat="1" applyFont="1" applyFill="1" applyBorder="1" applyAlignment="1" applyProtection="1">
      <alignment horizontal="center" vertical="center"/>
      <protection/>
    </xf>
    <xf numFmtId="166" fontId="12" fillId="2" borderId="7" xfId="0" applyNumberFormat="1" applyFont="1" applyFill="1" applyBorder="1" applyAlignment="1" applyProtection="1">
      <alignment horizontal="right" vertical="center"/>
      <protection/>
    </xf>
    <xf numFmtId="4" fontId="12" fillId="2" borderId="22" xfId="0" applyNumberFormat="1" applyFont="1" applyFill="1" applyBorder="1" applyAlignment="1" applyProtection="1">
      <alignment horizontal="right" vertical="center"/>
      <protection/>
    </xf>
    <xf numFmtId="164" fontId="2" fillId="2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/>
    <xf numFmtId="49" fontId="13" fillId="2" borderId="10" xfId="0" applyNumberFormat="1" applyFont="1" applyFill="1" applyBorder="1" applyAlignment="1" applyProtection="1">
      <alignment horizontal="center"/>
      <protection/>
    </xf>
    <xf numFmtId="166" fontId="2" fillId="2" borderId="10" xfId="0" applyNumberFormat="1" applyFont="1" applyFill="1" applyBorder="1" applyAlignment="1" applyProtection="1">
      <alignment horizontal="right" vertical="center"/>
      <protection/>
    </xf>
    <xf numFmtId="4" fontId="2" fillId="2" borderId="20" xfId="0" applyNumberFormat="1" applyFont="1" applyFill="1" applyBorder="1" applyAlignment="1" applyProtection="1">
      <alignment horizontal="right" vertical="center"/>
      <protection/>
    </xf>
    <xf numFmtId="49" fontId="13" fillId="2" borderId="19" xfId="0" applyNumberFormat="1" applyFont="1" applyFill="1" applyBorder="1" applyAlignment="1" applyProtection="1">
      <alignment horizontal="center"/>
      <protection/>
    </xf>
    <xf numFmtId="166" fontId="2" fillId="2" borderId="19" xfId="0" applyNumberFormat="1" applyFont="1" applyFill="1" applyBorder="1" applyAlignment="1" applyProtection="1">
      <alignment horizontal="right" vertical="center"/>
      <protection/>
    </xf>
    <xf numFmtId="164" fontId="2" fillId="2" borderId="0" xfId="0" applyNumberFormat="1" applyFont="1" applyFill="1" applyBorder="1" applyAlignment="1">
      <alignment horizontal="right" vertical="center"/>
    </xf>
    <xf numFmtId="166" fontId="2" fillId="2" borderId="19" xfId="0" applyNumberFormat="1" applyFont="1" applyFill="1" applyBorder="1" applyAlignment="1" applyProtection="1">
      <alignment/>
      <protection/>
    </xf>
    <xf numFmtId="49" fontId="13" fillId="2" borderId="12" xfId="0" applyNumberFormat="1" applyFont="1" applyFill="1" applyBorder="1" applyAlignment="1" applyProtection="1">
      <alignment horizontal="center"/>
      <protection/>
    </xf>
    <xf numFmtId="166" fontId="2" fillId="2" borderId="12" xfId="0" applyNumberFormat="1" applyFont="1" applyFill="1" applyBorder="1" applyAlignment="1" applyProtection="1">
      <alignment/>
      <protection/>
    </xf>
    <xf numFmtId="164" fontId="12" fillId="2" borderId="1" xfId="0" applyNumberFormat="1" applyFont="1" applyFill="1" applyBorder="1" applyAlignment="1" applyProtection="1">
      <alignment horizontal="right" vertical="center"/>
      <protection/>
    </xf>
    <xf numFmtId="49" fontId="12" fillId="2" borderId="2" xfId="0" applyNumberFormat="1" applyFont="1" applyFill="1" applyBorder="1" applyAlignment="1" applyProtection="1">
      <alignment horizontal="left" vertical="center" wrapText="1"/>
      <protection/>
    </xf>
    <xf numFmtId="164" fontId="12" fillId="2" borderId="2" xfId="0" applyNumberFormat="1" applyFont="1" applyFill="1" applyBorder="1" applyAlignment="1" applyProtection="1">
      <alignment horizontal="center" vertical="center"/>
      <protection/>
    </xf>
    <xf numFmtId="166" fontId="12" fillId="2" borderId="2" xfId="0" applyNumberFormat="1" applyFont="1" applyFill="1" applyBorder="1" applyAlignment="1" applyProtection="1">
      <alignment horizontal="right" vertical="center"/>
      <protection/>
    </xf>
    <xf numFmtId="4" fontId="12" fillId="2" borderId="2" xfId="0" applyNumberFormat="1" applyFont="1" applyFill="1" applyBorder="1" applyAlignment="1" applyProtection="1">
      <alignment horizontal="right" vertical="center"/>
      <protection/>
    </xf>
    <xf numFmtId="4" fontId="12" fillId="2" borderId="3" xfId="0" applyNumberFormat="1" applyFont="1" applyFill="1" applyBorder="1" applyAlignment="1" applyProtection="1">
      <alignment horizontal="right" vertical="center"/>
      <protection/>
    </xf>
    <xf numFmtId="164" fontId="12" fillId="2" borderId="6" xfId="0" applyNumberFormat="1" applyFont="1" applyFill="1" applyBorder="1" applyAlignment="1" applyProtection="1">
      <alignment horizontal="right"/>
      <protection/>
    </xf>
    <xf numFmtId="49" fontId="14" fillId="2" borderId="7" xfId="0" applyNumberFormat="1" applyFont="1" applyFill="1" applyBorder="1" applyAlignment="1" applyProtection="1">
      <alignment horizontal="left" wrapText="1"/>
      <protection/>
    </xf>
    <xf numFmtId="49" fontId="14" fillId="2" borderId="7" xfId="0" applyNumberFormat="1" applyFont="1" applyFill="1" applyBorder="1" applyAlignment="1" applyProtection="1">
      <alignment horizontal="center"/>
      <protection/>
    </xf>
    <xf numFmtId="166" fontId="12" fillId="2" borderId="7" xfId="0" applyNumberFormat="1" applyFont="1" applyFill="1" applyBorder="1" applyAlignment="1" applyProtection="1">
      <alignment horizontal="right"/>
      <protection/>
    </xf>
    <xf numFmtId="4" fontId="12" fillId="2" borderId="7" xfId="0" applyNumberFormat="1" applyFont="1" applyFill="1" applyBorder="1" applyAlignment="1" applyProtection="1">
      <alignment horizontal="right"/>
      <protection/>
    </xf>
    <xf numFmtId="4" fontId="14" fillId="2" borderId="8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 applyProtection="1">
      <alignment/>
      <protection/>
    </xf>
    <xf numFmtId="167" fontId="15" fillId="0" borderId="0" xfId="0" applyNumberFormat="1" applyFont="1" applyAlignment="1" applyProtection="1">
      <alignment/>
      <protection/>
    </xf>
    <xf numFmtId="164" fontId="12" fillId="2" borderId="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/>
    <xf numFmtId="49" fontId="2" fillId="2" borderId="10" xfId="0" applyNumberFormat="1" applyFont="1" applyFill="1" applyBorder="1" applyAlignment="1" applyProtection="1">
      <alignment horizontal="center" vertical="center"/>
      <protection/>
    </xf>
    <xf numFmtId="49" fontId="2" fillId="2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wrapText="1"/>
    </xf>
    <xf numFmtId="49" fontId="2" fillId="2" borderId="12" xfId="0" applyNumberFormat="1" applyFont="1" applyFill="1" applyBorder="1" applyAlignment="1" applyProtection="1">
      <alignment horizontal="center" vertical="center"/>
      <protection/>
    </xf>
    <xf numFmtId="166" fontId="2" fillId="2" borderId="12" xfId="0" applyNumberFormat="1" applyFont="1" applyFill="1" applyBorder="1" applyAlignment="1" applyProtection="1">
      <alignment horizontal="right" vertical="center"/>
      <protection/>
    </xf>
    <xf numFmtId="49" fontId="16" fillId="2" borderId="14" xfId="0" applyNumberFormat="1" applyFont="1" applyFill="1" applyBorder="1" applyAlignment="1" applyProtection="1">
      <alignment horizontal="left" vertical="center"/>
      <protection/>
    </xf>
    <xf numFmtId="0" fontId="16" fillId="2" borderId="15" xfId="0" applyFont="1" applyFill="1" applyBorder="1" applyAlignment="1" applyProtection="1">
      <alignment/>
      <protection/>
    </xf>
    <xf numFmtId="164" fontId="2" fillId="2" borderId="15" xfId="0" applyNumberFormat="1" applyFont="1" applyFill="1" applyBorder="1" applyAlignment="1" applyProtection="1">
      <alignment horizontal="center" vertical="center"/>
      <protection/>
    </xf>
    <xf numFmtId="166" fontId="2" fillId="2" borderId="16" xfId="0" applyNumberFormat="1" applyFont="1" applyFill="1" applyBorder="1" applyAlignment="1" applyProtection="1">
      <alignment horizontal="right" vertical="center"/>
      <protection/>
    </xf>
    <xf numFmtId="4" fontId="2" fillId="2" borderId="16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/>
    <xf numFmtId="49" fontId="2" fillId="2" borderId="23" xfId="0" applyNumberFormat="1" applyFont="1" applyFill="1" applyBorder="1" applyAlignment="1" applyProtection="1">
      <alignment horizontal="center" vertical="center"/>
      <protection/>
    </xf>
    <xf numFmtId="166" fontId="2" fillId="2" borderId="23" xfId="0" applyNumberFormat="1" applyFont="1" applyFill="1" applyBorder="1" applyAlignment="1" applyProtection="1">
      <alignment horizontal="right" vertical="center"/>
      <protection/>
    </xf>
    <xf numFmtId="4" fontId="2" fillId="2" borderId="23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" fontId="12" fillId="2" borderId="24" xfId="0" applyNumberFormat="1" applyFont="1" applyFill="1" applyBorder="1" applyAlignment="1" applyProtection="1">
      <alignment horizontal="right" vertical="center"/>
      <protection locked="0"/>
    </xf>
    <xf numFmtId="4" fontId="2" fillId="2" borderId="19" xfId="0" applyNumberFormat="1" applyFont="1" applyFill="1" applyBorder="1" applyAlignment="1" applyProtection="1">
      <alignment horizontal="right" vertical="center"/>
      <protection locked="0"/>
    </xf>
    <xf numFmtId="4" fontId="2" fillId="2" borderId="12" xfId="0" applyNumberFormat="1" applyFont="1" applyFill="1" applyBorder="1" applyAlignment="1" applyProtection="1">
      <alignment horizontal="right" vertical="center"/>
      <protection locked="0"/>
    </xf>
    <xf numFmtId="4" fontId="2" fillId="2" borderId="14" xfId="0" applyNumberFormat="1" applyFont="1" applyFill="1" applyBorder="1" applyAlignment="1" applyProtection="1">
      <alignment horizontal="right" vertical="center"/>
      <protection locked="0"/>
    </xf>
    <xf numFmtId="4" fontId="2" fillId="2" borderId="23" xfId="0" applyNumberFormat="1" applyFont="1" applyFill="1" applyBorder="1" applyAlignment="1" applyProtection="1">
      <alignment horizontal="right" vertical="center"/>
      <protection locked="0"/>
    </xf>
    <xf numFmtId="4" fontId="12" fillId="2" borderId="7" xfId="0" applyNumberFormat="1" applyFont="1" applyFill="1" applyBorder="1" applyAlignment="1" applyProtection="1">
      <alignment horizontal="right" vertical="center"/>
      <protection locked="0"/>
    </xf>
    <xf numFmtId="4" fontId="2" fillId="2" borderId="10" xfId="0" applyNumberFormat="1" applyFont="1" applyFill="1" applyBorder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14" fontId="2" fillId="2" borderId="5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 topLeftCell="A1">
      <selection activeCell="J8" sqref="J8"/>
    </sheetView>
  </sheetViews>
  <sheetFormatPr defaultColWidth="8.8515625" defaultRowHeight="12.75"/>
  <cols>
    <col min="1" max="1" width="4.421875" style="1" customWidth="1"/>
    <col min="2" max="2" width="8.28125" style="1" customWidth="1"/>
    <col min="3" max="3" width="41.421875" style="1" customWidth="1"/>
    <col min="4" max="4" width="4.7109375" style="1" customWidth="1"/>
    <col min="5" max="5" width="10.7109375" style="1" customWidth="1"/>
    <col min="6" max="6" width="9.00390625" style="1" customWidth="1"/>
    <col min="7" max="7" width="14.00390625" style="1" customWidth="1"/>
    <col min="8" max="1024" width="8.8515625" style="1" customWidth="1"/>
  </cols>
  <sheetData>
    <row r="1" spans="1:7" ht="20.1" customHeight="1">
      <c r="A1" s="118" t="s">
        <v>0</v>
      </c>
      <c r="B1" s="110"/>
      <c r="C1" s="110"/>
      <c r="D1" s="110"/>
      <c r="E1" s="110"/>
      <c r="F1" s="110"/>
      <c r="G1" s="119"/>
    </row>
    <row r="2" spans="1:7" ht="14.1" customHeight="1">
      <c r="A2" s="120" t="s">
        <v>1</v>
      </c>
      <c r="B2" s="121"/>
      <c r="C2" s="122" t="s">
        <v>2</v>
      </c>
      <c r="D2" s="121"/>
      <c r="E2" s="123" t="s">
        <v>3</v>
      </c>
      <c r="F2" s="121"/>
      <c r="G2" s="124"/>
    </row>
    <row r="3" spans="1:7" ht="14.1" customHeight="1">
      <c r="A3" s="120" t="s">
        <v>4</v>
      </c>
      <c r="B3" s="121"/>
      <c r="C3" s="122" t="s">
        <v>5</v>
      </c>
      <c r="D3" s="121"/>
      <c r="E3" s="123" t="s">
        <v>6</v>
      </c>
      <c r="F3" s="125"/>
      <c r="G3" s="124"/>
    </row>
    <row r="4" spans="1:7" ht="14.1" customHeight="1">
      <c r="A4" s="120" t="s">
        <v>7</v>
      </c>
      <c r="B4" s="121"/>
      <c r="C4" s="126"/>
      <c r="D4" s="121"/>
      <c r="E4" s="127"/>
      <c r="F4" s="121"/>
      <c r="G4" s="124"/>
    </row>
    <row r="5" spans="1:7" ht="12.95" customHeight="1">
      <c r="A5" s="128" t="s">
        <v>8</v>
      </c>
      <c r="B5" s="121"/>
      <c r="C5" s="121"/>
      <c r="D5" s="121"/>
      <c r="E5" s="127"/>
      <c r="F5" s="123" t="s">
        <v>9</v>
      </c>
      <c r="G5" s="129"/>
    </row>
    <row r="6" spans="1:7" ht="12.95" customHeight="1">
      <c r="A6" s="130"/>
      <c r="B6" s="131"/>
      <c r="C6" s="131"/>
      <c r="D6" s="131"/>
      <c r="E6" s="131"/>
      <c r="F6" s="131"/>
      <c r="G6" s="132"/>
    </row>
    <row r="7" spans="1:7" ht="27" customHeight="1">
      <c r="A7" s="133" t="s">
        <v>10</v>
      </c>
      <c r="B7" s="134" t="s">
        <v>11</v>
      </c>
      <c r="C7" s="134" t="s">
        <v>12</v>
      </c>
      <c r="D7" s="134" t="s">
        <v>13</v>
      </c>
      <c r="E7" s="134" t="s">
        <v>14</v>
      </c>
      <c r="F7" s="134" t="s">
        <v>15</v>
      </c>
      <c r="G7" s="135" t="s">
        <v>87</v>
      </c>
    </row>
    <row r="8" spans="1:7" ht="9.95" customHeight="1">
      <c r="A8" s="18">
        <v>1</v>
      </c>
      <c r="B8" s="19">
        <v>3</v>
      </c>
      <c r="C8" s="19">
        <v>4</v>
      </c>
      <c r="D8" s="19">
        <v>5</v>
      </c>
      <c r="E8" s="19">
        <v>6</v>
      </c>
      <c r="F8" s="19">
        <v>7</v>
      </c>
      <c r="G8" s="20"/>
    </row>
    <row r="9" spans="1:7" ht="11.1" customHeight="1">
      <c r="A9" s="21"/>
      <c r="B9" s="22"/>
      <c r="C9" s="22"/>
      <c r="D9" s="22"/>
      <c r="E9" s="22"/>
      <c r="F9" s="22"/>
      <c r="G9" s="23"/>
    </row>
    <row r="10" spans="1:7" ht="14.1" customHeight="1">
      <c r="A10" s="24"/>
      <c r="B10" s="25"/>
      <c r="C10" s="26"/>
      <c r="D10" s="26"/>
      <c r="E10" s="27"/>
      <c r="F10" s="27"/>
      <c r="G10" s="28"/>
    </row>
    <row r="11" spans="1:7" ht="14.1" customHeight="1">
      <c r="A11" s="29"/>
      <c r="B11" s="30"/>
      <c r="C11" s="31" t="s">
        <v>22</v>
      </c>
      <c r="D11" s="32"/>
      <c r="E11" s="33"/>
      <c r="F11" s="33"/>
      <c r="G11" s="34">
        <f>'Slepý výkaz Plyn'!F30</f>
        <v>0</v>
      </c>
    </row>
    <row r="12" spans="1:7" ht="14.1" customHeight="1">
      <c r="A12" s="29"/>
      <c r="B12" s="30"/>
      <c r="C12" s="31" t="s">
        <v>48</v>
      </c>
      <c r="D12" s="32"/>
      <c r="E12" s="33"/>
      <c r="F12" s="33"/>
      <c r="G12" s="34">
        <f>'Slepý výkaz ZTI,ÚT'!F50</f>
        <v>0</v>
      </c>
    </row>
    <row r="13" spans="1:7" ht="14.1" customHeight="1">
      <c r="A13" s="29"/>
      <c r="B13" s="30"/>
      <c r="C13" s="32"/>
      <c r="D13" s="32"/>
      <c r="E13" s="33"/>
      <c r="F13" s="33"/>
      <c r="G13" s="34"/>
    </row>
    <row r="14" spans="1:7" ht="15" customHeight="1">
      <c r="A14" s="35"/>
      <c r="B14" s="36"/>
      <c r="C14" s="37" t="s">
        <v>16</v>
      </c>
      <c r="D14" s="38"/>
      <c r="E14" s="39"/>
      <c r="F14" s="39"/>
      <c r="G14" s="40">
        <f>SUM(G11,G12)</f>
        <v>0</v>
      </c>
    </row>
    <row r="15" spans="1:7" ht="13.7" customHeight="1">
      <c r="A15" s="41"/>
      <c r="B15" s="42"/>
      <c r="C15" s="42"/>
      <c r="D15" s="42"/>
      <c r="E15" s="43"/>
      <c r="F15" s="43"/>
      <c r="G15" s="44"/>
    </row>
    <row r="16" spans="1:7" ht="13.7" customHeight="1">
      <c r="A16" s="41"/>
      <c r="B16" s="42"/>
      <c r="C16" s="45" t="s">
        <v>16</v>
      </c>
      <c r="D16" s="46"/>
      <c r="E16" s="43"/>
      <c r="F16" s="43"/>
      <c r="G16" s="47">
        <f>G14</f>
        <v>0</v>
      </c>
    </row>
    <row r="17" spans="1:7" ht="13.7" customHeight="1">
      <c r="A17" s="41"/>
      <c r="B17" s="42"/>
      <c r="C17" s="48" t="s">
        <v>17</v>
      </c>
      <c r="D17" s="42"/>
      <c r="E17" s="49">
        <f>G16</f>
        <v>0</v>
      </c>
      <c r="F17" s="50">
        <v>0.15</v>
      </c>
      <c r="G17" s="51">
        <f>G16*0.15</f>
        <v>0</v>
      </c>
    </row>
    <row r="18" spans="1:7" ht="13.7" customHeight="1">
      <c r="A18" s="52"/>
      <c r="B18" s="53"/>
      <c r="C18" s="54" t="s">
        <v>18</v>
      </c>
      <c r="D18" s="55" t="s">
        <v>19</v>
      </c>
      <c r="E18" s="56"/>
      <c r="F18" s="57"/>
      <c r="G18" s="58">
        <f>SUM(G16,G17)</f>
        <v>0</v>
      </c>
    </row>
  </sheetData>
  <sheetProtection algorithmName="SHA-512" hashValue="7pRiJlLp9WcG48WDwhVOcl/FTNOag1CdhAHiSaax46XRg/HmFwUleRMnLjIU44I3wFufROEyDK/2o2o/GumCMA==" saltValue="U27RDeUX3d+bACqkA1/ijw==" spinCount="100000" sheet="1" objects="1" scenarios="1"/>
  <printOptions/>
  <pageMargins left="0.747916666666667" right="0.39375" top="0.590277777777778" bottom="0.7875" header="0.39375" footer="0.511805555555555"/>
  <pageSetup horizontalDpi="300" verticalDpi="300" orientation="portrait"/>
  <headerFooter>
    <oddHeader>&amp;R&amp;K000000Strana: &amp;P</oddHeader>
    <oddFooter>&amp;C&amp;"Arial CE,Běžné"&amp;7&amp;K000000&amp;P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 topLeftCell="A7">
      <selection activeCell="C18" sqref="C18"/>
    </sheetView>
  </sheetViews>
  <sheetFormatPr defaultColWidth="11.57421875" defaultRowHeight="12.75"/>
  <cols>
    <col min="2" max="2" width="27.140625" style="0" customWidth="1"/>
  </cols>
  <sheetData>
    <row r="1" spans="1:6" ht="18">
      <c r="A1" s="2" t="s">
        <v>20</v>
      </c>
      <c r="B1" s="3"/>
      <c r="C1" s="3"/>
      <c r="D1" s="3"/>
      <c r="E1" s="3"/>
      <c r="F1" s="4"/>
    </row>
    <row r="2" spans="1:6" ht="12.75">
      <c r="A2" s="5" t="s">
        <v>1</v>
      </c>
      <c r="B2" s="9"/>
      <c r="C2" s="6"/>
      <c r="D2" s="10"/>
      <c r="E2" s="7" t="s">
        <v>3</v>
      </c>
      <c r="F2" s="8"/>
    </row>
    <row r="3" spans="1:6" ht="12.75">
      <c r="A3" s="5" t="s">
        <v>4</v>
      </c>
      <c r="B3" s="9"/>
      <c r="C3" s="6"/>
      <c r="D3" s="10"/>
      <c r="E3" s="7" t="s">
        <v>6</v>
      </c>
      <c r="F3" s="8"/>
    </row>
    <row r="4" spans="1:6" ht="12.75">
      <c r="A4" s="5" t="s">
        <v>7</v>
      </c>
      <c r="B4" s="9"/>
      <c r="C4" s="6"/>
      <c r="D4" s="10"/>
      <c r="E4" s="6"/>
      <c r="F4" s="8"/>
    </row>
    <row r="5" spans="1:6" ht="12.75">
      <c r="A5" s="11" t="s">
        <v>8</v>
      </c>
      <c r="B5" s="6"/>
      <c r="C5" s="6"/>
      <c r="D5" s="10"/>
      <c r="E5" s="7" t="s">
        <v>9</v>
      </c>
      <c r="F5" s="12"/>
    </row>
    <row r="6" spans="1:6" ht="12.75">
      <c r="A6" s="13"/>
      <c r="B6" s="14"/>
      <c r="C6" s="14"/>
      <c r="D6" s="14"/>
      <c r="E6" s="14"/>
      <c r="F6" s="15"/>
    </row>
    <row r="7" spans="1:6" ht="19.5">
      <c r="A7" s="16" t="s">
        <v>10</v>
      </c>
      <c r="B7" s="17" t="s">
        <v>12</v>
      </c>
      <c r="C7" s="17" t="s">
        <v>13</v>
      </c>
      <c r="D7" s="17" t="s">
        <v>14</v>
      </c>
      <c r="E7" s="17" t="s">
        <v>15</v>
      </c>
      <c r="F7" s="59" t="s">
        <v>21</v>
      </c>
    </row>
    <row r="8" spans="1:6" ht="12.75">
      <c r="A8" s="18">
        <v>1</v>
      </c>
      <c r="B8" s="19">
        <v>4</v>
      </c>
      <c r="C8" s="19">
        <v>5</v>
      </c>
      <c r="D8" s="19">
        <v>6</v>
      </c>
      <c r="E8" s="109"/>
      <c r="F8" s="20"/>
    </row>
    <row r="9" spans="1:6" ht="12.75">
      <c r="A9" s="60"/>
      <c r="B9" s="3"/>
      <c r="C9" s="3"/>
      <c r="D9" s="3"/>
      <c r="E9" s="110"/>
      <c r="F9" s="4"/>
    </row>
    <row r="10" spans="1:6" ht="12.75">
      <c r="A10" s="61"/>
      <c r="B10" s="62" t="s">
        <v>22</v>
      </c>
      <c r="C10" s="63"/>
      <c r="D10" s="64"/>
      <c r="E10" s="116"/>
      <c r="F10" s="65"/>
    </row>
    <row r="11" spans="1:6" ht="12.75">
      <c r="A11" s="66">
        <v>1</v>
      </c>
      <c r="B11" s="67" t="s">
        <v>23</v>
      </c>
      <c r="C11" s="68" t="s">
        <v>24</v>
      </c>
      <c r="D11" s="69">
        <v>10</v>
      </c>
      <c r="E11" s="117"/>
      <c r="F11" s="70">
        <f>D11*E11*1.2</f>
        <v>0</v>
      </c>
    </row>
    <row r="12" spans="1:6" ht="12.75">
      <c r="A12" s="66">
        <v>2</v>
      </c>
      <c r="B12" s="67" t="s">
        <v>25</v>
      </c>
      <c r="C12" s="71" t="s">
        <v>24</v>
      </c>
      <c r="D12" s="72">
        <v>1</v>
      </c>
      <c r="E12" s="112"/>
      <c r="F12" s="70">
        <f aca="true" t="shared" si="0" ref="F12:F28">E12*D12*1.2</f>
        <v>0</v>
      </c>
    </row>
    <row r="13" spans="1:6" ht="12.75">
      <c r="A13" s="73">
        <v>3</v>
      </c>
      <c r="B13" s="67" t="s">
        <v>26</v>
      </c>
      <c r="C13" s="71" t="s">
        <v>24</v>
      </c>
      <c r="D13" s="72">
        <v>2</v>
      </c>
      <c r="E13" s="112"/>
      <c r="F13" s="70">
        <f t="shared" si="0"/>
        <v>0</v>
      </c>
    </row>
    <row r="14" spans="1:6" ht="12.75">
      <c r="A14" s="73">
        <v>4</v>
      </c>
      <c r="B14" s="67" t="s">
        <v>27</v>
      </c>
      <c r="C14" s="71" t="s">
        <v>28</v>
      </c>
      <c r="D14" s="72">
        <v>1</v>
      </c>
      <c r="E14" s="112"/>
      <c r="F14" s="70">
        <f t="shared" si="0"/>
        <v>0</v>
      </c>
    </row>
    <row r="15" spans="1:6" ht="12.75">
      <c r="A15" s="66">
        <v>5</v>
      </c>
      <c r="B15" s="67" t="s">
        <v>29</v>
      </c>
      <c r="C15" s="71" t="s">
        <v>30</v>
      </c>
      <c r="D15" s="74">
        <v>1</v>
      </c>
      <c r="E15" s="112"/>
      <c r="F15" s="70">
        <f t="shared" si="0"/>
        <v>0</v>
      </c>
    </row>
    <row r="16" spans="1:6" ht="12.75">
      <c r="A16" s="66">
        <v>6</v>
      </c>
      <c r="B16" s="67" t="s">
        <v>31</v>
      </c>
      <c r="C16" s="71" t="s">
        <v>30</v>
      </c>
      <c r="D16" s="74">
        <v>2</v>
      </c>
      <c r="E16" s="112"/>
      <c r="F16" s="70">
        <f t="shared" si="0"/>
        <v>0</v>
      </c>
    </row>
    <row r="17" spans="1:6" ht="12.75">
      <c r="A17" s="66">
        <v>7</v>
      </c>
      <c r="B17" s="67" t="s">
        <v>32</v>
      </c>
      <c r="C17" s="71" t="s">
        <v>30</v>
      </c>
      <c r="D17" s="74">
        <v>1</v>
      </c>
      <c r="E17" s="112"/>
      <c r="F17" s="70">
        <f t="shared" si="0"/>
        <v>0</v>
      </c>
    </row>
    <row r="18" spans="1:6" ht="12.75">
      <c r="A18" s="66">
        <v>9</v>
      </c>
      <c r="B18" s="67" t="s">
        <v>33</v>
      </c>
      <c r="C18" s="71" t="s">
        <v>24</v>
      </c>
      <c r="D18" s="74">
        <v>1</v>
      </c>
      <c r="E18" s="112"/>
      <c r="F18" s="70">
        <f t="shared" si="0"/>
        <v>0</v>
      </c>
    </row>
    <row r="19" spans="1:6" ht="12.75">
      <c r="A19" s="73">
        <v>10</v>
      </c>
      <c r="B19" s="67" t="s">
        <v>34</v>
      </c>
      <c r="C19" s="71" t="s">
        <v>30</v>
      </c>
      <c r="D19" s="74">
        <v>12</v>
      </c>
      <c r="E19" s="112"/>
      <c r="F19" s="70">
        <f t="shared" si="0"/>
        <v>0</v>
      </c>
    </row>
    <row r="20" spans="1:6" ht="12.75">
      <c r="A20" s="73">
        <v>11</v>
      </c>
      <c r="B20" s="67" t="s">
        <v>35</v>
      </c>
      <c r="C20" s="71" t="s">
        <v>30</v>
      </c>
      <c r="D20" s="72">
        <v>4</v>
      </c>
      <c r="E20" s="112"/>
      <c r="F20" s="70">
        <f t="shared" si="0"/>
        <v>0</v>
      </c>
    </row>
    <row r="21" spans="1:6" ht="12.75">
      <c r="A21" s="66">
        <v>12</v>
      </c>
      <c r="B21" s="67" t="s">
        <v>36</v>
      </c>
      <c r="C21" s="71" t="s">
        <v>30</v>
      </c>
      <c r="D21" s="74">
        <v>1</v>
      </c>
      <c r="E21" s="112"/>
      <c r="F21" s="70">
        <f t="shared" si="0"/>
        <v>0</v>
      </c>
    </row>
    <row r="22" spans="1:6" ht="12.75">
      <c r="A22" s="66">
        <v>13</v>
      </c>
      <c r="B22" s="67" t="s">
        <v>37</v>
      </c>
      <c r="C22" s="71" t="s">
        <v>30</v>
      </c>
      <c r="D22" s="74">
        <v>1</v>
      </c>
      <c r="E22" s="112"/>
      <c r="F22" s="70">
        <f t="shared" si="0"/>
        <v>0</v>
      </c>
    </row>
    <row r="23" spans="1:6" ht="12.75">
      <c r="A23" s="66">
        <v>14</v>
      </c>
      <c r="B23" s="67" t="s">
        <v>38</v>
      </c>
      <c r="C23" s="71" t="s">
        <v>28</v>
      </c>
      <c r="D23" s="74">
        <v>1</v>
      </c>
      <c r="E23" s="112"/>
      <c r="F23" s="70">
        <f t="shared" si="0"/>
        <v>0</v>
      </c>
    </row>
    <row r="24" spans="1:6" ht="12.75">
      <c r="A24" s="73">
        <v>15</v>
      </c>
      <c r="B24" s="67" t="s">
        <v>39</v>
      </c>
      <c r="C24" s="71" t="s">
        <v>30</v>
      </c>
      <c r="D24" s="74">
        <v>1</v>
      </c>
      <c r="E24" s="112"/>
      <c r="F24" s="70">
        <f t="shared" si="0"/>
        <v>0</v>
      </c>
    </row>
    <row r="25" spans="1:6" ht="12.75">
      <c r="A25" s="73">
        <v>16</v>
      </c>
      <c r="B25" s="67" t="s">
        <v>40</v>
      </c>
      <c r="C25" s="71" t="s">
        <v>28</v>
      </c>
      <c r="D25" s="72">
        <v>1</v>
      </c>
      <c r="E25" s="112"/>
      <c r="F25" s="70">
        <f t="shared" si="0"/>
        <v>0</v>
      </c>
    </row>
    <row r="26" spans="1:6" ht="12.75">
      <c r="A26" s="73">
        <v>17</v>
      </c>
      <c r="B26" s="67" t="s">
        <v>41</v>
      </c>
      <c r="C26" s="71" t="s">
        <v>28</v>
      </c>
      <c r="D26" s="74">
        <v>1</v>
      </c>
      <c r="E26" s="112"/>
      <c r="F26" s="70">
        <f t="shared" si="0"/>
        <v>0</v>
      </c>
    </row>
    <row r="27" spans="1:6" ht="12.75">
      <c r="A27" s="73">
        <v>18</v>
      </c>
      <c r="B27" s="67" t="s">
        <v>42</v>
      </c>
      <c r="C27" s="71" t="s">
        <v>43</v>
      </c>
      <c r="D27" s="74">
        <v>76</v>
      </c>
      <c r="E27" s="112"/>
      <c r="F27" s="70">
        <f t="shared" si="0"/>
        <v>0</v>
      </c>
    </row>
    <row r="28" spans="1:6" ht="12.75">
      <c r="A28" s="73">
        <v>19</v>
      </c>
      <c r="B28" s="67" t="s">
        <v>44</v>
      </c>
      <c r="C28" s="75" t="s">
        <v>45</v>
      </c>
      <c r="D28" s="76">
        <v>1</v>
      </c>
      <c r="E28" s="113"/>
      <c r="F28" s="70">
        <f t="shared" si="0"/>
        <v>0</v>
      </c>
    </row>
    <row r="29" spans="1:6" ht="12.75">
      <c r="A29" s="77"/>
      <c r="B29" s="78" t="str">
        <f>B10</f>
        <v>Plyn</v>
      </c>
      <c r="C29" s="79"/>
      <c r="D29" s="80"/>
      <c r="E29" s="81"/>
      <c r="F29" s="82"/>
    </row>
    <row r="30" spans="1:6" ht="12.75">
      <c r="A30" s="83"/>
      <c r="B30" s="84" t="s">
        <v>46</v>
      </c>
      <c r="C30" s="85" t="s">
        <v>19</v>
      </c>
      <c r="D30" s="86"/>
      <c r="E30" s="87"/>
      <c r="F30" s="88">
        <f>F11+F12+F13+F14+F15+F16+F17+F18+F19+F20+F21+F22+F23+F24+F25+F26+F27+F28</f>
        <v>0</v>
      </c>
    </row>
    <row r="31" spans="1:6" ht="12.75">
      <c r="A31" s="1"/>
      <c r="B31" s="89" t="s">
        <v>17</v>
      </c>
      <c r="C31" s="89"/>
      <c r="D31" s="89"/>
      <c r="E31" s="89"/>
      <c r="F31" s="90">
        <f>F30*0.15</f>
        <v>0</v>
      </c>
    </row>
    <row r="32" spans="1:6" ht="12.75">
      <c r="A32" s="1"/>
      <c r="B32" s="89" t="s">
        <v>47</v>
      </c>
      <c r="C32" s="89"/>
      <c r="D32" s="89"/>
      <c r="E32" s="89"/>
      <c r="F32" s="90">
        <f>F30+F31</f>
        <v>0</v>
      </c>
    </row>
  </sheetData>
  <sheetProtection algorithmName="SHA-512" hashValue="tBl4B+VutWXyls7xl5koaKTqBhDc23iD8dT4lJiXKwXOzrjMDIT13wLHxUZCJlHAPfvX7K/tPS9jra2VCNycuw==" saltValue="qAYqkbRA1boC9lbUcGYf9Q==" spinCount="100000" sheet="1" objects="1" scenarios="1"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 topLeftCell="A11">
      <selection activeCell="E34" sqref="E34"/>
    </sheetView>
  </sheetViews>
  <sheetFormatPr defaultColWidth="11.57421875" defaultRowHeight="12.75"/>
  <cols>
    <col min="2" max="2" width="44.00390625" style="0" customWidth="1"/>
  </cols>
  <sheetData>
    <row r="1" spans="1:6" ht="18">
      <c r="A1" s="2" t="s">
        <v>20</v>
      </c>
      <c r="B1" s="3"/>
      <c r="C1" s="3"/>
      <c r="D1" s="3"/>
      <c r="E1" s="3"/>
      <c r="F1" s="4"/>
    </row>
    <row r="2" spans="1:6" ht="12.75">
      <c r="A2" s="5" t="s">
        <v>1</v>
      </c>
      <c r="B2" s="9"/>
      <c r="C2" s="6"/>
      <c r="D2" s="10"/>
      <c r="E2" s="7" t="s">
        <v>3</v>
      </c>
      <c r="F2" s="8"/>
    </row>
    <row r="3" spans="1:6" ht="12.75">
      <c r="A3" s="5" t="s">
        <v>4</v>
      </c>
      <c r="B3" s="9"/>
      <c r="C3" s="6"/>
      <c r="D3" s="10"/>
      <c r="E3" s="7" t="s">
        <v>6</v>
      </c>
      <c r="F3" s="8"/>
    </row>
    <row r="4" spans="1:6" ht="12.75">
      <c r="A4" s="5" t="s">
        <v>7</v>
      </c>
      <c r="B4" s="9"/>
      <c r="C4" s="6"/>
      <c r="D4" s="10"/>
      <c r="E4" s="6"/>
      <c r="F4" s="8"/>
    </row>
    <row r="5" spans="1:6" ht="12.75">
      <c r="A5" s="11" t="s">
        <v>8</v>
      </c>
      <c r="B5" s="6"/>
      <c r="C5" s="6"/>
      <c r="D5" s="10"/>
      <c r="E5" s="7" t="s">
        <v>9</v>
      </c>
      <c r="F5" s="12"/>
    </row>
    <row r="6" spans="1:6" ht="12.75">
      <c r="A6" s="13"/>
      <c r="B6" s="14"/>
      <c r="C6" s="14"/>
      <c r="D6" s="14"/>
      <c r="E6" s="14"/>
      <c r="F6" s="15"/>
    </row>
    <row r="7" spans="1:6" ht="19.5">
      <c r="A7" s="16" t="s">
        <v>10</v>
      </c>
      <c r="B7" s="17" t="s">
        <v>12</v>
      </c>
      <c r="C7" s="17" t="s">
        <v>13</v>
      </c>
      <c r="D7" s="17" t="s">
        <v>14</v>
      </c>
      <c r="E7" s="17" t="s">
        <v>15</v>
      </c>
      <c r="F7" s="59" t="s">
        <v>21</v>
      </c>
    </row>
    <row r="8" spans="1:6" ht="12.75">
      <c r="A8" s="18">
        <v>1</v>
      </c>
      <c r="B8" s="19">
        <v>4</v>
      </c>
      <c r="C8" s="19">
        <v>5</v>
      </c>
      <c r="D8" s="19">
        <v>6</v>
      </c>
      <c r="E8" s="109"/>
      <c r="F8" s="20"/>
    </row>
    <row r="9" spans="1:6" ht="12.75">
      <c r="A9" s="60"/>
      <c r="B9" s="3"/>
      <c r="C9" s="3"/>
      <c r="D9" s="3"/>
      <c r="E9" s="110"/>
      <c r="F9" s="4"/>
    </row>
    <row r="10" spans="1:6" ht="12.75">
      <c r="A10" s="91"/>
      <c r="B10" s="62" t="s">
        <v>48</v>
      </c>
      <c r="C10" s="63"/>
      <c r="D10" s="64"/>
      <c r="E10" s="111"/>
      <c r="F10" s="65"/>
    </row>
    <row r="11" spans="1:6" ht="12.75">
      <c r="A11" s="66">
        <v>1</v>
      </c>
      <c r="B11" s="92" t="s">
        <v>49</v>
      </c>
      <c r="C11" s="93" t="s">
        <v>30</v>
      </c>
      <c r="D11" s="69">
        <v>2</v>
      </c>
      <c r="E11" s="112"/>
      <c r="F11" s="70">
        <f aca="true" t="shared" si="0" ref="F11:F43">E11*D11*1.2</f>
        <v>0</v>
      </c>
    </row>
    <row r="12" spans="1:6" ht="12.75">
      <c r="A12" s="66">
        <v>2</v>
      </c>
      <c r="B12" s="92" t="s">
        <v>50</v>
      </c>
      <c r="C12" s="94" t="s">
        <v>30</v>
      </c>
      <c r="D12" s="72">
        <v>2</v>
      </c>
      <c r="E12" s="112"/>
      <c r="F12" s="70">
        <f t="shared" si="0"/>
        <v>0</v>
      </c>
    </row>
    <row r="13" spans="1:6" ht="12.75">
      <c r="A13" s="73">
        <v>3</v>
      </c>
      <c r="B13" s="92" t="s">
        <v>51</v>
      </c>
      <c r="C13" s="94" t="s">
        <v>30</v>
      </c>
      <c r="D13" s="72">
        <v>1</v>
      </c>
      <c r="E13" s="112"/>
      <c r="F13" s="70">
        <f t="shared" si="0"/>
        <v>0</v>
      </c>
    </row>
    <row r="14" spans="1:6" ht="12.75">
      <c r="A14" s="73">
        <v>4</v>
      </c>
      <c r="B14" s="92" t="s">
        <v>52</v>
      </c>
      <c r="C14" s="94" t="s">
        <v>30</v>
      </c>
      <c r="D14" s="72">
        <v>2</v>
      </c>
      <c r="E14" s="112"/>
      <c r="F14" s="70">
        <f t="shared" si="0"/>
        <v>0</v>
      </c>
    </row>
    <row r="15" spans="1:6" ht="12.75">
      <c r="A15" s="73">
        <v>5</v>
      </c>
      <c r="B15" s="92" t="s">
        <v>53</v>
      </c>
      <c r="C15" s="94" t="s">
        <v>30</v>
      </c>
      <c r="D15" s="72">
        <v>1</v>
      </c>
      <c r="E15" s="112"/>
      <c r="F15" s="70">
        <f t="shared" si="0"/>
        <v>0</v>
      </c>
    </row>
    <row r="16" spans="1:6" ht="12.75">
      <c r="A16" s="73">
        <v>6</v>
      </c>
      <c r="B16" s="92" t="s">
        <v>54</v>
      </c>
      <c r="C16" s="94" t="s">
        <v>30</v>
      </c>
      <c r="D16" s="72">
        <v>1</v>
      </c>
      <c r="E16" s="112"/>
      <c r="F16" s="70">
        <f t="shared" si="0"/>
        <v>0</v>
      </c>
    </row>
    <row r="17" spans="1:6" ht="12.75">
      <c r="A17" s="73">
        <v>7</v>
      </c>
      <c r="B17" s="92" t="s">
        <v>55</v>
      </c>
      <c r="C17" s="94" t="s">
        <v>30</v>
      </c>
      <c r="D17" s="72">
        <v>2</v>
      </c>
      <c r="E17" s="112"/>
      <c r="F17" s="70">
        <f t="shared" si="0"/>
        <v>0</v>
      </c>
    </row>
    <row r="18" spans="1:6" ht="12.75">
      <c r="A18" s="73">
        <v>8</v>
      </c>
      <c r="B18" s="92" t="s">
        <v>56</v>
      </c>
      <c r="C18" s="94" t="s">
        <v>30</v>
      </c>
      <c r="D18" s="72">
        <v>1</v>
      </c>
      <c r="E18" s="112"/>
      <c r="F18" s="70">
        <f t="shared" si="0"/>
        <v>0</v>
      </c>
    </row>
    <row r="19" spans="1:6" ht="12.75">
      <c r="A19" s="73">
        <v>9</v>
      </c>
      <c r="B19" s="92" t="s">
        <v>57</v>
      </c>
      <c r="C19" s="94" t="s">
        <v>30</v>
      </c>
      <c r="D19" s="72">
        <v>1</v>
      </c>
      <c r="E19" s="112"/>
      <c r="F19" s="70">
        <f t="shared" si="0"/>
        <v>0</v>
      </c>
    </row>
    <row r="20" spans="1:6" ht="12.75">
      <c r="A20" s="66">
        <v>10</v>
      </c>
      <c r="B20" s="92" t="s">
        <v>58</v>
      </c>
      <c r="C20" s="94" t="s">
        <v>30</v>
      </c>
      <c r="D20" s="72">
        <v>1</v>
      </c>
      <c r="E20" s="112"/>
      <c r="F20" s="70">
        <f t="shared" si="0"/>
        <v>0</v>
      </c>
    </row>
    <row r="21" spans="1:6" ht="12.75">
      <c r="A21" s="66">
        <v>11</v>
      </c>
      <c r="B21" s="92" t="s">
        <v>59</v>
      </c>
      <c r="C21" s="94" t="s">
        <v>30</v>
      </c>
      <c r="D21" s="72">
        <v>1</v>
      </c>
      <c r="E21" s="112"/>
      <c r="F21" s="70">
        <f t="shared" si="0"/>
        <v>0</v>
      </c>
    </row>
    <row r="22" spans="1:6" ht="12.75">
      <c r="A22" s="66">
        <v>12</v>
      </c>
      <c r="B22" s="92" t="s">
        <v>60</v>
      </c>
      <c r="C22" s="94" t="s">
        <v>30</v>
      </c>
      <c r="D22" s="72">
        <v>1</v>
      </c>
      <c r="E22" s="112"/>
      <c r="F22" s="70">
        <f t="shared" si="0"/>
        <v>0</v>
      </c>
    </row>
    <row r="23" spans="1:6" ht="12.75">
      <c r="A23" s="66">
        <v>13</v>
      </c>
      <c r="B23" s="92" t="s">
        <v>61</v>
      </c>
      <c r="C23" s="94" t="s">
        <v>30</v>
      </c>
      <c r="D23" s="72">
        <v>1</v>
      </c>
      <c r="E23" s="112"/>
      <c r="F23" s="70">
        <f t="shared" si="0"/>
        <v>0</v>
      </c>
    </row>
    <row r="24" spans="1:6" ht="12.75">
      <c r="A24" s="66">
        <v>14</v>
      </c>
      <c r="B24" s="92" t="s">
        <v>62</v>
      </c>
      <c r="C24" s="94" t="s">
        <v>24</v>
      </c>
      <c r="D24" s="72">
        <v>5</v>
      </c>
      <c r="E24" s="112"/>
      <c r="F24" s="70">
        <f t="shared" si="0"/>
        <v>0</v>
      </c>
    </row>
    <row r="25" spans="1:6" ht="12.75">
      <c r="A25" s="66">
        <v>15</v>
      </c>
      <c r="B25" s="92" t="s">
        <v>63</v>
      </c>
      <c r="C25" s="94" t="s">
        <v>24</v>
      </c>
      <c r="D25" s="72">
        <v>15</v>
      </c>
      <c r="E25" s="112"/>
      <c r="F25" s="70">
        <f t="shared" si="0"/>
        <v>0</v>
      </c>
    </row>
    <row r="26" spans="1:6" ht="12.75">
      <c r="A26" s="66">
        <v>16</v>
      </c>
      <c r="B26" s="92" t="s">
        <v>64</v>
      </c>
      <c r="C26" s="94" t="s">
        <v>24</v>
      </c>
      <c r="D26" s="72">
        <v>25</v>
      </c>
      <c r="E26" s="112"/>
      <c r="F26" s="70">
        <f t="shared" si="0"/>
        <v>0</v>
      </c>
    </row>
    <row r="27" spans="1:6" ht="12.75">
      <c r="A27" s="73">
        <v>17</v>
      </c>
      <c r="B27" s="92" t="s">
        <v>65</v>
      </c>
      <c r="C27" s="94" t="s">
        <v>24</v>
      </c>
      <c r="D27" s="72">
        <v>15</v>
      </c>
      <c r="E27" s="112"/>
      <c r="F27" s="70">
        <f t="shared" si="0"/>
        <v>0</v>
      </c>
    </row>
    <row r="28" spans="1:6" ht="12.75">
      <c r="A28" s="73">
        <v>18</v>
      </c>
      <c r="B28" s="92" t="s">
        <v>66</v>
      </c>
      <c r="C28" s="94" t="s">
        <v>28</v>
      </c>
      <c r="D28" s="72">
        <v>2</v>
      </c>
      <c r="E28" s="112"/>
      <c r="F28" s="70">
        <f t="shared" si="0"/>
        <v>0</v>
      </c>
    </row>
    <row r="29" spans="1:6" ht="12.75">
      <c r="A29" s="73">
        <v>19</v>
      </c>
      <c r="B29" s="92" t="s">
        <v>67</v>
      </c>
      <c r="C29" s="94" t="s">
        <v>28</v>
      </c>
      <c r="D29" s="72">
        <v>2</v>
      </c>
      <c r="E29" s="112"/>
      <c r="F29" s="70">
        <f t="shared" si="0"/>
        <v>0</v>
      </c>
    </row>
    <row r="30" spans="1:6" ht="12.75">
      <c r="A30" s="73">
        <v>20</v>
      </c>
      <c r="B30" s="92" t="s">
        <v>68</v>
      </c>
      <c r="C30" s="94" t="s">
        <v>28</v>
      </c>
      <c r="D30" s="72">
        <v>1</v>
      </c>
      <c r="E30" s="112"/>
      <c r="F30" s="70">
        <f t="shared" si="0"/>
        <v>0</v>
      </c>
    </row>
    <row r="31" spans="1:6" ht="12.75">
      <c r="A31" s="73">
        <v>21</v>
      </c>
      <c r="B31" s="92" t="s">
        <v>69</v>
      </c>
      <c r="C31" s="94" t="s">
        <v>28</v>
      </c>
      <c r="D31" s="72">
        <v>1</v>
      </c>
      <c r="E31" s="112"/>
      <c r="F31" s="70">
        <f t="shared" si="0"/>
        <v>0</v>
      </c>
    </row>
    <row r="32" spans="1:6" ht="12.75">
      <c r="A32" s="73">
        <v>22</v>
      </c>
      <c r="B32" s="92" t="s">
        <v>70</v>
      </c>
      <c r="C32" s="94" t="s">
        <v>28</v>
      </c>
      <c r="D32" s="72">
        <v>1</v>
      </c>
      <c r="E32" s="112"/>
      <c r="F32" s="70">
        <f t="shared" si="0"/>
        <v>0</v>
      </c>
    </row>
    <row r="33" spans="1:6" ht="12.75">
      <c r="A33" s="73">
        <v>23</v>
      </c>
      <c r="B33" s="92" t="s">
        <v>71</v>
      </c>
      <c r="C33" s="94" t="s">
        <v>43</v>
      </c>
      <c r="D33" s="72">
        <v>48</v>
      </c>
      <c r="E33" s="112"/>
      <c r="F33" s="70">
        <f t="shared" si="0"/>
        <v>0</v>
      </c>
    </row>
    <row r="34" spans="1:6" ht="19.5">
      <c r="A34" s="73">
        <v>24</v>
      </c>
      <c r="B34" s="95" t="s">
        <v>72</v>
      </c>
      <c r="C34" s="94" t="s">
        <v>73</v>
      </c>
      <c r="D34" s="72">
        <v>1</v>
      </c>
      <c r="E34" s="112"/>
      <c r="F34" s="70">
        <f t="shared" si="0"/>
        <v>0</v>
      </c>
    </row>
    <row r="35" spans="1:6" ht="12.75">
      <c r="A35" s="66">
        <v>25</v>
      </c>
      <c r="B35" s="92" t="s">
        <v>74</v>
      </c>
      <c r="C35" s="94" t="s">
        <v>30</v>
      </c>
      <c r="D35" s="72">
        <v>2</v>
      </c>
      <c r="E35" s="112"/>
      <c r="F35" s="70">
        <f t="shared" si="0"/>
        <v>0</v>
      </c>
    </row>
    <row r="36" spans="1:6" ht="12.75">
      <c r="A36" s="66">
        <v>26</v>
      </c>
      <c r="B36" s="92" t="s">
        <v>75</v>
      </c>
      <c r="C36" s="94" t="s">
        <v>76</v>
      </c>
      <c r="D36" s="72">
        <v>1</v>
      </c>
      <c r="E36" s="112"/>
      <c r="F36" s="70">
        <f t="shared" si="0"/>
        <v>0</v>
      </c>
    </row>
    <row r="37" spans="1:6" ht="12.75">
      <c r="A37" s="66">
        <v>27</v>
      </c>
      <c r="B37" s="92" t="s">
        <v>77</v>
      </c>
      <c r="C37" s="94" t="s">
        <v>30</v>
      </c>
      <c r="D37" s="72">
        <v>2</v>
      </c>
      <c r="E37" s="112"/>
      <c r="F37" s="70">
        <f t="shared" si="0"/>
        <v>0</v>
      </c>
    </row>
    <row r="38" spans="1:6" ht="12.75">
      <c r="A38" s="66">
        <v>28</v>
      </c>
      <c r="B38" s="92" t="s">
        <v>42</v>
      </c>
      <c r="C38" s="94" t="s">
        <v>78</v>
      </c>
      <c r="D38" s="72">
        <v>244</v>
      </c>
      <c r="E38" s="112"/>
      <c r="F38" s="70">
        <f t="shared" si="0"/>
        <v>0</v>
      </c>
    </row>
    <row r="39" spans="1:6" ht="12.75">
      <c r="A39" s="73">
        <v>29</v>
      </c>
      <c r="B39" s="92" t="s">
        <v>41</v>
      </c>
      <c r="C39" s="94" t="s">
        <v>73</v>
      </c>
      <c r="D39" s="72">
        <v>1</v>
      </c>
      <c r="E39" s="112"/>
      <c r="F39" s="70">
        <f t="shared" si="0"/>
        <v>0</v>
      </c>
    </row>
    <row r="40" spans="1:6" ht="12.75">
      <c r="A40" s="66">
        <v>30</v>
      </c>
      <c r="B40" s="92" t="s">
        <v>79</v>
      </c>
      <c r="C40" s="94" t="s">
        <v>80</v>
      </c>
      <c r="D40" s="72">
        <v>2</v>
      </c>
      <c r="E40" s="112"/>
      <c r="F40" s="70">
        <f t="shared" si="0"/>
        <v>0</v>
      </c>
    </row>
    <row r="41" spans="1:6" ht="12.75">
      <c r="A41" s="66">
        <v>31</v>
      </c>
      <c r="B41" s="92" t="s">
        <v>81</v>
      </c>
      <c r="C41" s="94" t="s">
        <v>73</v>
      </c>
      <c r="D41" s="72">
        <v>1</v>
      </c>
      <c r="E41" s="112"/>
      <c r="F41" s="70">
        <f t="shared" si="0"/>
        <v>0</v>
      </c>
    </row>
    <row r="42" spans="1:6" ht="12.75">
      <c r="A42" s="73">
        <v>32</v>
      </c>
      <c r="B42" s="92" t="s">
        <v>82</v>
      </c>
      <c r="C42" s="94" t="s">
        <v>78</v>
      </c>
      <c r="D42" s="72">
        <v>68</v>
      </c>
      <c r="E42" s="112"/>
      <c r="F42" s="70">
        <f t="shared" si="0"/>
        <v>0</v>
      </c>
    </row>
    <row r="43" spans="1:6" ht="12.75">
      <c r="A43" s="73">
        <v>33</v>
      </c>
      <c r="B43" s="92" t="s">
        <v>83</v>
      </c>
      <c r="C43" s="96" t="s">
        <v>30</v>
      </c>
      <c r="D43" s="97">
        <v>1</v>
      </c>
      <c r="E43" s="113"/>
      <c r="F43" s="70">
        <f t="shared" si="0"/>
        <v>0</v>
      </c>
    </row>
    <row r="44" spans="1:6" ht="12.75">
      <c r="A44" s="98" t="s">
        <v>84</v>
      </c>
      <c r="B44" s="99"/>
      <c r="C44" s="100"/>
      <c r="D44" s="101"/>
      <c r="E44" s="114"/>
      <c r="F44" s="102"/>
    </row>
    <row r="45" spans="1:6" ht="12.75">
      <c r="A45" s="73"/>
      <c r="B45" s="103" t="s">
        <v>85</v>
      </c>
      <c r="C45" s="104" t="s">
        <v>30</v>
      </c>
      <c r="D45" s="105">
        <v>1</v>
      </c>
      <c r="E45" s="115"/>
      <c r="F45" s="106">
        <f>E45*D45</f>
        <v>0</v>
      </c>
    </row>
    <row r="46" spans="1:6" ht="12.75">
      <c r="A46" s="73"/>
      <c r="B46" s="103" t="s">
        <v>86</v>
      </c>
      <c r="C46" s="104" t="s">
        <v>30</v>
      </c>
      <c r="D46" s="105">
        <v>1</v>
      </c>
      <c r="E46" s="115"/>
      <c r="F46" s="106">
        <f>E46*D46*1.2</f>
        <v>0</v>
      </c>
    </row>
    <row r="47" spans="1:6" ht="12.75">
      <c r="A47" s="73"/>
      <c r="B47" s="103" t="s">
        <v>42</v>
      </c>
      <c r="C47" s="104" t="s">
        <v>78</v>
      </c>
      <c r="D47" s="105">
        <v>22</v>
      </c>
      <c r="E47" s="115"/>
      <c r="F47" s="106">
        <f>E47*D47*1.2</f>
        <v>0</v>
      </c>
    </row>
    <row r="48" spans="1:6" ht="12.75">
      <c r="A48" s="73"/>
      <c r="B48" s="103" t="s">
        <v>41</v>
      </c>
      <c r="C48" s="104" t="s">
        <v>73</v>
      </c>
      <c r="D48" s="105">
        <v>1</v>
      </c>
      <c r="E48" s="115"/>
      <c r="F48" s="106">
        <f>E48*D48*1.2</f>
        <v>0</v>
      </c>
    </row>
    <row r="49" spans="1:6" ht="12.75">
      <c r="A49" s="77"/>
      <c r="B49" s="78" t="str">
        <f>B10</f>
        <v>ÚT, ZTI</v>
      </c>
      <c r="C49" s="79"/>
      <c r="D49" s="80"/>
      <c r="E49" s="81"/>
      <c r="F49" s="82"/>
    </row>
    <row r="50" spans="1:6" ht="12.75">
      <c r="A50" s="83"/>
      <c r="B50" s="84" t="s">
        <v>46</v>
      </c>
      <c r="C50" s="85" t="s">
        <v>19</v>
      </c>
      <c r="D50" s="86"/>
      <c r="E50" s="87"/>
      <c r="F50" s="88">
        <f>F11+F12+F13+F14+F15+F16+F17+F18+F19+F20+F21+F22+F23+F24+F25+F26+F27+F28+F29+F30+F31+F32+F33+F34+F35+F36+F37+F38+F39+F40+F41+F42+F43+F45+F46+F47+F48</f>
        <v>0</v>
      </c>
    </row>
    <row r="51" spans="1:6" ht="12.75">
      <c r="A51" s="1"/>
      <c r="B51" s="107" t="s">
        <v>17</v>
      </c>
      <c r="C51" s="108"/>
      <c r="D51" s="108"/>
      <c r="E51" s="108"/>
      <c r="F51" s="107">
        <f>F50*0.15</f>
        <v>0</v>
      </c>
    </row>
    <row r="52" spans="1:6" ht="12.75">
      <c r="A52" s="1"/>
      <c r="B52" s="107" t="s">
        <v>47</v>
      </c>
      <c r="C52" s="108"/>
      <c r="D52" s="108"/>
      <c r="E52" s="108"/>
      <c r="F52" s="107">
        <f>F51+F50</f>
        <v>0</v>
      </c>
    </row>
  </sheetData>
  <sheetProtection algorithmName="SHA-512" hashValue="VmLXI7dk6u3+N7Y15UMY7wW0wBmNSMHkgngR2Oo/SmWXg+3jgQL4aI0/J3TocubU7+JLu7/tqnfE7FLGKQmbDQ==" saltValue="1JUKTFeS/vhWCVSCQSCNBA==" spinCount="100000" sheet="1" objects="1" scenarios="1"/>
  <printOptions/>
  <pageMargins left="0.7875" right="0.7875" top="1.05277777777778" bottom="1.05277777777778" header="0.7875" footer="0.7875"/>
  <pageSetup horizontalDpi="300" verticalDpi="300" orientation="portrait" paperSize="9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Administrátor</cp:lastModifiedBy>
  <dcterms:modified xsi:type="dcterms:W3CDTF">2022-07-18T09:39:54Z</dcterms:modified>
  <cp:category/>
  <cp:version/>
  <cp:contentType/>
  <cp:contentStatus/>
  <cp:revision>13</cp:revision>
</cp:coreProperties>
</file>