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1 - Vybavení nábytkem " sheetId="2" r:id="rId2"/>
    <sheet name="Pokyny pro vyplnění" sheetId="3" r:id="rId3"/>
  </sheets>
  <definedNames>
    <definedName name="_xlnm.Print_Area" localSheetId="0">'Rekapitulace stavby'!$D$4:$AO$36,'Rekapitulace stavby'!$C$42:$AQ$57</definedName>
    <definedName name="_xlnm._FilterDatabase" localSheetId="1" hidden="1">'D.1.1.1 - Vybavení nábytkem '!$C$85:$K$115</definedName>
    <definedName name="_xlnm.Print_Area" localSheetId="1">'D.1.1.1 - Vybavení nábytkem '!$C$4:$J$41,'D.1.1.1 - Vybavení nábytkem '!$C$47:$J$65,'D.1.1.1 - Vybavení nábytkem '!$C$71:$K$115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'D.1.1.1 - Vybavení nábytkem '!$85:$85</definedName>
  </definedNames>
  <calcPr fullCalcOnLoad="1"/>
</workbook>
</file>

<file path=xl/sharedStrings.xml><?xml version="1.0" encoding="utf-8"?>
<sst xmlns="http://schemas.openxmlformats.org/spreadsheetml/2006/main" count="991" uniqueCount="360">
  <si>
    <t>Export Komplet</t>
  </si>
  <si>
    <t>VZ</t>
  </si>
  <si>
    <t>2.0</t>
  </si>
  <si>
    <t>ZAMOK</t>
  </si>
  <si>
    <t>False</t>
  </si>
  <si>
    <t>{3814226f-0ad5-48a3-b778-fb9bcf9823a5}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</si>
  <si>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</si>
  <si>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</si>
  <si>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</si>
  <si>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</si>
  <si>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</si>
  <si>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</si>
  <si>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</si>
  <si>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</si>
  <si>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201861_A2022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</si>
  <si>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</si>
  <si>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</si>
  <si>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 č.p 18 v Kašperských Horách</t>
  </si>
  <si>
    <t>KSO:</t>
  </si>
  <si>
    <t/>
  </si>
  <si>
    <t>CC-CZ:</t>
  </si>
  <si>
    <t>Místo:</t>
  </si>
  <si>
    <t>Kašperské Hory, Bohdana Týbla 18</t>
  </si>
  <si>
    <t>Datum:</t>
  </si>
  <si>
    <t>26. 4. 2022</t>
  </si>
  <si>
    <t>Zadavatel:</t>
  </si>
  <si>
    <t>IČ:</t>
  </si>
  <si>
    <t>Muzeum Šumavy Sušice</t>
  </si>
  <si>
    <t>DIČ:</t>
  </si>
  <si>
    <t>Uchazeč:</t>
  </si>
  <si>
    <t>Vyplň údaj</t>
  </si>
  <si>
    <t>Projektant:</t>
  </si>
  <si>
    <t>SUDOP Project Plzeň, a. 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</si>
  <si>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</si>
  <si>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</si>
  <si>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</si>
  <si>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</si>
  <si>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</si>
  <si>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</si>
  <si>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</si>
  <si>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</si>
  <si>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</si>
  <si>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</si>
  <si>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</si>
  <si>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</si>
  <si>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</si>
  <si>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</si>
  <si>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</si>
  <si>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</si>
  <si>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</si>
  <si>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</si>
  <si>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</si>
  <si>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</si>
  <si>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</si>
  <si>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</si>
  <si>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</si>
  <si>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</si>
  <si>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</si>
  <si>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</si>
  <si>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</si>
  <si>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</si>
  <si>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</si>
  <si>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</si>
  <si>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</si>
  <si>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</si>
  <si>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</si>
  <si>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</si>
  <si>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</si>
  <si>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</si>
  <si>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</si>
  <si>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</si>
  <si>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</si>
  <si>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</si>
  <si>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</si>
  <si>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</si>
  <si>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</si>
  <si>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</si>
  <si>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DOKUMENTACE STAVEBNÍCH OBJEKTŮ</t>
  </si>
  <si>
    <t>STA</t>
  </si>
  <si>
    <t>1</t>
  </si>
  <si>
    <t>{c7e92931-8cfb-432c-a8df-40688c2d7219}</t>
  </si>
  <si>
    <t>2</t>
  </si>
  <si>
    <t>/</t>
  </si>
  <si>
    <t>D.1.1.1</t>
  </si>
  <si>
    <t xml:space="preserve">Vybavení nábytkem </t>
  </si>
  <si>
    <t>Soupis</t>
  </si>
  <si>
    <t>{b673a894-f1ec-4c04-9b95-78cbc9d129bf}</t>
  </si>
  <si>
    <t>KRYCÍ LIST SOUPISU PRACÍ</t>
  </si>
  <si>
    <t>Objekt:</t>
  </si>
  <si>
    <t>D1 - DOKUMENTACE STAVEBNÍCH OBJEKTŮ</t>
  </si>
  <si>
    <t>Soupis:</t>
  </si>
  <si>
    <t xml:space="preserve">D.1.1.1 - Vybavení nábytkem 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</si>
  <si>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</si>
  <si>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</si>
  <si>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</si>
  <si>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</si>
  <si>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</si>
  <si>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O01 - Vybavení nábytkem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</si>
  <si>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</si>
  <si>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</si>
  <si>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</si>
  <si>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</si>
  <si>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</si>
  <si>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</si>
  <si>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</si>
  <si>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</si>
  <si>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</si>
  <si>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</si>
  <si>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</si>
  <si>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</si>
  <si>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</si>
  <si>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O01</t>
  </si>
  <si>
    <t>Vybavení nábytkem</t>
  </si>
  <si>
    <t>4</t>
  </si>
  <si>
    <t>ROZPOCET</t>
  </si>
  <si>
    <t>M</t>
  </si>
  <si>
    <t>N.01</t>
  </si>
  <si>
    <t>Psací stůl s výsuvnou policí na klávesnici s mobilním kontejnerem 3+1 zásuvky_viz. odkaz N.01</t>
  </si>
  <si>
    <t>kus</t>
  </si>
  <si>
    <t>vlastní položka</t>
  </si>
  <si>
    <t>512</t>
  </si>
  <si>
    <t>1157294502</t>
  </si>
  <si>
    <t>PP</t>
  </si>
  <si>
    <t>N.01a</t>
  </si>
  <si>
    <t>Psací stůl s výsuvnou policí na klávesnici_viz. odkaz N.01a</t>
  </si>
  <si>
    <t>1072169220</t>
  </si>
  <si>
    <t>3</t>
  </si>
  <si>
    <t>N.02</t>
  </si>
  <si>
    <t>Židle kancelářská polstrovaná s polohovacím opěradlem i opěrkami, točitá, pojízdná_viz. odkaz N.02</t>
  </si>
  <si>
    <t>1624807579</t>
  </si>
  <si>
    <t>N.03</t>
  </si>
  <si>
    <t>Kovová skříň 1200/600/1800 mm_viz. odkaz N.03</t>
  </si>
  <si>
    <t>-1932179485</t>
  </si>
  <si>
    <t>5</t>
  </si>
  <si>
    <t>N.04</t>
  </si>
  <si>
    <t>Kovová skříň 800/600/1800 mm_viz. odkaz N.04</t>
  </si>
  <si>
    <t>486109034</t>
  </si>
  <si>
    <t>6</t>
  </si>
  <si>
    <t>N.05</t>
  </si>
  <si>
    <t>Archivní ocelový regál 600/1500/2500 mm_viz. odkaz N.05</t>
  </si>
  <si>
    <t>2056690881</t>
  </si>
  <si>
    <t>7</t>
  </si>
  <si>
    <t>N.06</t>
  </si>
  <si>
    <t>Dřevěná skříň prosklená 1200/450/1800 mm_viz. odkaz N.06</t>
  </si>
  <si>
    <t>1027444868</t>
  </si>
  <si>
    <t>8</t>
  </si>
  <si>
    <t>N.08</t>
  </si>
  <si>
    <t>Šatní skříň 3 komorová třídveřová 1200/800/1800 mm_viz. odkaz N.08</t>
  </si>
  <si>
    <t>-1122374474</t>
  </si>
  <si>
    <t>9</t>
  </si>
  <si>
    <t>N.09a</t>
  </si>
  <si>
    <t>Kuchyňská linka včetně spotřebičů_viz. odkaz N.09a</t>
  </si>
  <si>
    <t>-1087019103</t>
  </si>
  <si>
    <t>10</t>
  </si>
  <si>
    <t>N.09b</t>
  </si>
  <si>
    <t>Kuchyňská linka včetně spotřebičů_viz. odkaz N.09b</t>
  </si>
  <si>
    <t>-1814193400</t>
  </si>
  <si>
    <t>11</t>
  </si>
  <si>
    <t>N.10</t>
  </si>
  <si>
    <t>Dřevěná skříň šatní dvoukomorová 1200/450/1800 mm_viz. odkaz N.10</t>
  </si>
  <si>
    <t>1270166789</t>
  </si>
  <si>
    <t>12</t>
  </si>
  <si>
    <t>K</t>
  </si>
  <si>
    <t>HZS2121</t>
  </si>
  <si>
    <t>Hodinová zúčtovací sazba truhlář</t>
  </si>
  <si>
    <t>hod</t>
  </si>
  <si>
    <t>CS ÚRS 2022 01</t>
  </si>
  <si>
    <t>911728974</t>
  </si>
  <si>
    <t>Hodinové zúčtovací sazby profesí PSV provádění stavebních konstrukcí truhlář</t>
  </si>
  <si>
    <t>Online PSC</t>
  </si>
  <si>
    <t>https://podminky.urs.cz/item/CS_URS_2022_01/HZS2121</t>
  </si>
  <si>
    <t>VV</t>
  </si>
  <si>
    <t xml:space="preserve">Manipulace, montáž a kompletace nábytku </t>
  </si>
  <si>
    <t>300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</si>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</sst>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HZS2121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201861_A2022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Objekt č.p 18 v Kašperských Horách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Kašperské Hory, Bohdana Týbla 18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26. 4. 2022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Muzeum Šumavy Sušice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SUDOP Project Plzeň, a. s.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ROUND(AG56,2)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78</v>
      </c>
      <c r="AR55" s="118"/>
      <c r="AS55" s="119">
        <f>ROUND(AS56,2)</f>
        <v>0</v>
      </c>
      <c r="AT55" s="120">
        <f>ROUND(SUM(AV55:AW55),2)</f>
        <v>0</v>
      </c>
      <c r="AU55" s="121">
        <f>ROUND(AU56,5)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ROUND(AZ56,2)</f>
        <v>0</v>
      </c>
      <c r="BA55" s="120">
        <f>ROUND(BA56,2)</f>
        <v>0</v>
      </c>
      <c r="BB55" s="120">
        <f>ROUND(BB56,2)</f>
        <v>0</v>
      </c>
      <c r="BC55" s="120">
        <f>ROUND(BC56,2)</f>
        <v>0</v>
      </c>
      <c r="BD55" s="122">
        <f>ROUND(BD56,2)</f>
        <v>0</v>
      </c>
      <c r="BE55" s="7"/>
      <c r="BS55" s="123" t="s">
        <v>71</v>
      </c>
      <c r="BT55" s="123" t="s">
        <v>79</v>
      </c>
      <c r="BU55" s="123" t="s">
        <v>73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90" s="4" customFormat="1" ht="16.5" customHeight="1">
      <c r="A56" s="124" t="s">
        <v>82</v>
      </c>
      <c r="B56" s="63"/>
      <c r="C56" s="125"/>
      <c r="D56" s="125"/>
      <c r="E56" s="126" t="s">
        <v>83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'D.1.1.1 - Vybavení nábytkem 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'D.1.1.1 - Vybavení nábytkem '!P86</f>
        <v>0</v>
      </c>
      <c r="AV56" s="130">
        <f>'D.1.1.1 - Vybavení nábytkem '!J35</f>
        <v>0</v>
      </c>
      <c r="AW56" s="130">
        <f>'D.1.1.1 - Vybavení nábytkem '!J36</f>
        <v>0</v>
      </c>
      <c r="AX56" s="130">
        <f>'D.1.1.1 - Vybavení nábytkem '!J37</f>
        <v>0</v>
      </c>
      <c r="AY56" s="130">
        <f>'D.1.1.1 - Vybavení nábytkem '!J38</f>
        <v>0</v>
      </c>
      <c r="AZ56" s="130">
        <f>'D.1.1.1 - Vybavení nábytkem '!F35</f>
        <v>0</v>
      </c>
      <c r="BA56" s="130">
        <f>'D.1.1.1 - Vybavení nábytkem '!F36</f>
        <v>0</v>
      </c>
      <c r="BB56" s="130">
        <f>'D.1.1.1 - Vybavení nábytkem '!F37</f>
        <v>0</v>
      </c>
      <c r="BC56" s="130">
        <f>'D.1.1.1 - Vybavení nábytkem '!F38</f>
        <v>0</v>
      </c>
      <c r="BD56" s="132">
        <f>'D.1.1.1 - Vybavení nábytkem '!F39</f>
        <v>0</v>
      </c>
      <c r="BE56" s="4"/>
      <c r="BT56" s="133" t="s">
        <v>81</v>
      </c>
      <c r="BV56" s="133" t="s">
        <v>74</v>
      </c>
      <c r="BW56" s="133" t="s">
        <v>86</v>
      </c>
      <c r="BX56" s="133" t="s">
        <v>80</v>
      </c>
      <c r="CL56" s="133" t="s">
        <v>19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G54:AM54"/>
    <mergeCell ref="AN54:AP54"/>
    <mergeCell ref="AR2:BE2"/>
  </mergeCells>
  <hyperlinks>
    <hyperlink ref="A56" location="'D.1.1.1 - Vybavení nábytkem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0"/>
      <c r="AT3" s="17" t="s">
        <v>81</v>
      </c>
    </row>
    <row r="4" spans="2:46" s="1" customFormat="1" ht="24.95" customHeight="1">
      <c r="B4" s="20"/>
      <c r="D4" s="136" t="s">
        <v>87</v>
      </c>
      <c r="L4" s="20"/>
      <c r="M4" s="13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8" t="s">
        <v>16</v>
      </c>
      <c r="L6" s="20"/>
    </row>
    <row r="7" spans="2:12" s="1" customFormat="1" ht="16.5" customHeight="1">
      <c r="B7" s="20"/>
      <c r="E7" s="139" t="str">
        <f>'Rekapitulace stavby'!K6</f>
        <v>Objekt č.p 18 v Kašperských Horách</v>
      </c>
      <c r="F7" s="138"/>
      <c r="G7" s="138"/>
      <c r="H7" s="138"/>
      <c r="L7" s="20"/>
    </row>
    <row r="8" spans="2:12" s="1" customFormat="1" ht="12" customHeight="1">
      <c r="B8" s="20"/>
      <c r="D8" s="138" t="s">
        <v>88</v>
      </c>
      <c r="L8" s="20"/>
    </row>
    <row r="9" spans="1:31" s="2" customFormat="1" ht="16.5" customHeight="1">
      <c r="A9" s="38"/>
      <c r="B9" s="44"/>
      <c r="C9" s="38"/>
      <c r="D9" s="38"/>
      <c r="E9" s="139" t="s">
        <v>89</v>
      </c>
      <c r="F9" s="38"/>
      <c r="G9" s="38"/>
      <c r="H9" s="38"/>
      <c r="I9" s="38"/>
      <c r="J9" s="38"/>
      <c r="K9" s="38"/>
      <c r="L9" s="14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8" t="s">
        <v>90</v>
      </c>
      <c r="E10" s="38"/>
      <c r="F10" s="38"/>
      <c r="G10" s="38"/>
      <c r="H10" s="38"/>
      <c r="I10" s="38"/>
      <c r="J10" s="38"/>
      <c r="K10" s="38"/>
      <c r="L10" s="14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1" t="s">
        <v>91</v>
      </c>
      <c r="F11" s="38"/>
      <c r="G11" s="38"/>
      <c r="H11" s="38"/>
      <c r="I11" s="38"/>
      <c r="J11" s="38"/>
      <c r="K11" s="38"/>
      <c r="L11" s="14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38" t="s">
        <v>18</v>
      </c>
      <c r="E13" s="38"/>
      <c r="F13" s="133" t="s">
        <v>19</v>
      </c>
      <c r="G13" s="38"/>
      <c r="H13" s="38"/>
      <c r="I13" s="138" t="s">
        <v>20</v>
      </c>
      <c r="J13" s="133" t="s">
        <v>19</v>
      </c>
      <c r="K13" s="38"/>
      <c r="L13" s="14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21</v>
      </c>
      <c r="E14" s="38"/>
      <c r="F14" s="133" t="s">
        <v>22</v>
      </c>
      <c r="G14" s="38"/>
      <c r="H14" s="38"/>
      <c r="I14" s="138" t="s">
        <v>23</v>
      </c>
      <c r="J14" s="142" t="str">
        <f>'Rekapitulace stavby'!AN8</f>
        <v>26. 4. 2022</v>
      </c>
      <c r="K14" s="38"/>
      <c r="L14" s="14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38" t="s">
        <v>25</v>
      </c>
      <c r="E16" s="38"/>
      <c r="F16" s="38"/>
      <c r="G16" s="38"/>
      <c r="H16" s="38"/>
      <c r="I16" s="138" t="s">
        <v>26</v>
      </c>
      <c r="J16" s="133" t="s">
        <v>19</v>
      </c>
      <c r="K16" s="38"/>
      <c r="L16" s="14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38" t="s">
        <v>28</v>
      </c>
      <c r="J17" s="133" t="s">
        <v>19</v>
      </c>
      <c r="K17" s="38"/>
      <c r="L17" s="14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38" t="s">
        <v>29</v>
      </c>
      <c r="E19" s="38"/>
      <c r="F19" s="38"/>
      <c r="G19" s="38"/>
      <c r="H19" s="38"/>
      <c r="I19" s="138" t="s">
        <v>26</v>
      </c>
      <c r="J19" s="33" t="str">
        <f>'Rekapitulace stavby'!AN13</f>
        <v>Vyplň údaj</v>
      </c>
      <c r="K19" s="38"/>
      <c r="L19" s="14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38" t="s">
        <v>28</v>
      </c>
      <c r="J20" s="33" t="str">
        <f>'Rekapitulace stavby'!AN14</f>
        <v>Vyplň údaj</v>
      </c>
      <c r="K20" s="38"/>
      <c r="L20" s="14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38" t="s">
        <v>31</v>
      </c>
      <c r="E22" s="38"/>
      <c r="F22" s="38"/>
      <c r="G22" s="38"/>
      <c r="H22" s="38"/>
      <c r="I22" s="138" t="s">
        <v>26</v>
      </c>
      <c r="J22" s="133" t="s">
        <v>19</v>
      </c>
      <c r="K22" s="38"/>
      <c r="L22" s="14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38" t="s">
        <v>28</v>
      </c>
      <c r="J23" s="133" t="s">
        <v>19</v>
      </c>
      <c r="K23" s="38"/>
      <c r="L23" s="14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38" t="s">
        <v>34</v>
      </c>
      <c r="E25" s="38"/>
      <c r="F25" s="38"/>
      <c r="G25" s="38"/>
      <c r="H25" s="38"/>
      <c r="I25" s="138" t="s">
        <v>26</v>
      </c>
      <c r="J25" s="133" t="str">
        <f>IF('Rekapitulace stavby'!AN19="","",'Rekapitulace stavby'!AN19)</f>
        <v/>
      </c>
      <c r="K25" s="38"/>
      <c r="L25" s="14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38" t="s">
        <v>28</v>
      </c>
      <c r="J26" s="133" t="str">
        <f>IF('Rekapitulace stavby'!AN20="","",'Rekapitulace stavby'!AN20)</f>
        <v/>
      </c>
      <c r="K26" s="38"/>
      <c r="L26" s="14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38" t="s">
        <v>36</v>
      </c>
      <c r="E28" s="38"/>
      <c r="F28" s="38"/>
      <c r="G28" s="38"/>
      <c r="H28" s="38"/>
      <c r="I28" s="38"/>
      <c r="J28" s="38"/>
      <c r="K28" s="38"/>
      <c r="L28" s="14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71.25" customHeight="1">
      <c r="A29" s="143"/>
      <c r="B29" s="144"/>
      <c r="C29" s="143"/>
      <c r="D29" s="143"/>
      <c r="E29" s="145" t="s">
        <v>92</v>
      </c>
      <c r="F29" s="145"/>
      <c r="G29" s="145"/>
      <c r="H29" s="145"/>
      <c r="I29" s="143"/>
      <c r="J29" s="143"/>
      <c r="K29" s="143"/>
      <c r="L29" s="146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7"/>
      <c r="E31" s="147"/>
      <c r="F31" s="147"/>
      <c r="G31" s="147"/>
      <c r="H31" s="147"/>
      <c r="I31" s="147"/>
      <c r="J31" s="147"/>
      <c r="K31" s="147"/>
      <c r="L31" s="14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8" t="s">
        <v>38</v>
      </c>
      <c r="E32" s="38"/>
      <c r="F32" s="38"/>
      <c r="G32" s="38"/>
      <c r="H32" s="38"/>
      <c r="I32" s="38"/>
      <c r="J32" s="149">
        <f>ROUND(J86,2)</f>
        <v>0</v>
      </c>
      <c r="K32" s="38"/>
      <c r="L32" s="14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47"/>
      <c r="E33" s="147"/>
      <c r="F33" s="147"/>
      <c r="G33" s="147"/>
      <c r="H33" s="147"/>
      <c r="I33" s="147"/>
      <c r="J33" s="147"/>
      <c r="K33" s="147"/>
      <c r="L33" s="14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0" t="s">
        <v>40</v>
      </c>
      <c r="G34" s="38"/>
      <c r="H34" s="38"/>
      <c r="I34" s="150" t="s">
        <v>39</v>
      </c>
      <c r="J34" s="150" t="s">
        <v>41</v>
      </c>
      <c r="K34" s="38"/>
      <c r="L34" s="14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1" t="s">
        <v>42</v>
      </c>
      <c r="E35" s="138" t="s">
        <v>43</v>
      </c>
      <c r="F35" s="152">
        <f>ROUND((SUM(BE86:BE115)),2)</f>
        <v>0</v>
      </c>
      <c r="G35" s="38"/>
      <c r="H35" s="38"/>
      <c r="I35" s="153">
        <v>0.21</v>
      </c>
      <c r="J35" s="152">
        <f>ROUND(((SUM(BE86:BE115))*I35),2)</f>
        <v>0</v>
      </c>
      <c r="K35" s="38"/>
      <c r="L35" s="14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8" t="s">
        <v>44</v>
      </c>
      <c r="F36" s="152">
        <f>ROUND((SUM(BF86:BF115)),2)</f>
        <v>0</v>
      </c>
      <c r="G36" s="38"/>
      <c r="H36" s="38"/>
      <c r="I36" s="153">
        <v>0.15</v>
      </c>
      <c r="J36" s="152">
        <f>ROUND(((SUM(BF86:BF115))*I36),2)</f>
        <v>0</v>
      </c>
      <c r="K36" s="38"/>
      <c r="L36" s="14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45</v>
      </c>
      <c r="F37" s="152">
        <f>ROUND((SUM(BG86:BG115)),2)</f>
        <v>0</v>
      </c>
      <c r="G37" s="38"/>
      <c r="H37" s="38"/>
      <c r="I37" s="153">
        <v>0.21</v>
      </c>
      <c r="J37" s="152">
        <f>0</f>
        <v>0</v>
      </c>
      <c r="K37" s="38"/>
      <c r="L37" s="14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8" t="s">
        <v>46</v>
      </c>
      <c r="F38" s="152">
        <f>ROUND((SUM(BH86:BH115)),2)</f>
        <v>0</v>
      </c>
      <c r="G38" s="38"/>
      <c r="H38" s="38"/>
      <c r="I38" s="153">
        <v>0.15</v>
      </c>
      <c r="J38" s="152">
        <f>0</f>
        <v>0</v>
      </c>
      <c r="K38" s="38"/>
      <c r="L38" s="14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8" t="s">
        <v>47</v>
      </c>
      <c r="F39" s="152">
        <f>ROUND((SUM(BI86:BI115)),2)</f>
        <v>0</v>
      </c>
      <c r="G39" s="38"/>
      <c r="H39" s="38"/>
      <c r="I39" s="153">
        <v>0</v>
      </c>
      <c r="J39" s="152">
        <f>0</f>
        <v>0</v>
      </c>
      <c r="K39" s="38"/>
      <c r="L39" s="14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4"/>
      <c r="D41" s="155" t="s">
        <v>48</v>
      </c>
      <c r="E41" s="156"/>
      <c r="F41" s="156"/>
      <c r="G41" s="157" t="s">
        <v>49</v>
      </c>
      <c r="H41" s="158" t="s">
        <v>50</v>
      </c>
      <c r="I41" s="156"/>
      <c r="J41" s="159">
        <f>SUM(J32:J39)</f>
        <v>0</v>
      </c>
      <c r="K41" s="160"/>
      <c r="L41" s="14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4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4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93</v>
      </c>
      <c r="D47" s="40"/>
      <c r="E47" s="40"/>
      <c r="F47" s="40"/>
      <c r="G47" s="40"/>
      <c r="H47" s="40"/>
      <c r="I47" s="40"/>
      <c r="J47" s="40"/>
      <c r="K47" s="40"/>
      <c r="L47" s="14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5" t="str">
        <f>E7</f>
        <v>Objekt č.p 18 v Kašperských Horách</v>
      </c>
      <c r="F50" s="32"/>
      <c r="G50" s="32"/>
      <c r="H50" s="32"/>
      <c r="I50" s="40"/>
      <c r="J50" s="40"/>
      <c r="K50" s="40"/>
      <c r="L50" s="14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88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5" t="s">
        <v>89</v>
      </c>
      <c r="F52" s="40"/>
      <c r="G52" s="40"/>
      <c r="H52" s="40"/>
      <c r="I52" s="40"/>
      <c r="J52" s="40"/>
      <c r="K52" s="40"/>
      <c r="L52" s="14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90</v>
      </c>
      <c r="D53" s="40"/>
      <c r="E53" s="40"/>
      <c r="F53" s="40"/>
      <c r="G53" s="40"/>
      <c r="H53" s="40"/>
      <c r="I53" s="40"/>
      <c r="J53" s="40"/>
      <c r="K53" s="40"/>
      <c r="L53" s="14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 xml:space="preserve">D.1.1.1 - Vybavení nábytkem </v>
      </c>
      <c r="F54" s="40"/>
      <c r="G54" s="40"/>
      <c r="H54" s="40"/>
      <c r="I54" s="40"/>
      <c r="J54" s="40"/>
      <c r="K54" s="40"/>
      <c r="L54" s="14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Kašperské Hory, Bohdana Týbla 18</v>
      </c>
      <c r="G56" s="40"/>
      <c r="H56" s="40"/>
      <c r="I56" s="32" t="s">
        <v>23</v>
      </c>
      <c r="J56" s="72" t="str">
        <f>IF(J14="","",J14)</f>
        <v>26. 4. 2022</v>
      </c>
      <c r="K56" s="40"/>
      <c r="L56" s="14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Muzeum Šumavy Sušice</v>
      </c>
      <c r="G58" s="40"/>
      <c r="H58" s="40"/>
      <c r="I58" s="32" t="s">
        <v>31</v>
      </c>
      <c r="J58" s="36" t="str">
        <f>E23</f>
        <v>SUDOP Project Plzeň, a. s.</v>
      </c>
      <c r="K58" s="40"/>
      <c r="L58" s="14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0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66" t="s">
        <v>94</v>
      </c>
      <c r="D61" s="167"/>
      <c r="E61" s="167"/>
      <c r="F61" s="167"/>
      <c r="G61" s="167"/>
      <c r="H61" s="167"/>
      <c r="I61" s="167"/>
      <c r="J61" s="168" t="s">
        <v>95</v>
      </c>
      <c r="K61" s="167"/>
      <c r="L61" s="14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0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69" t="s">
        <v>70</v>
      </c>
      <c r="D63" s="40"/>
      <c r="E63" s="40"/>
      <c r="F63" s="40"/>
      <c r="G63" s="40"/>
      <c r="H63" s="40"/>
      <c r="I63" s="40"/>
      <c r="J63" s="102">
        <f>J86</f>
        <v>0</v>
      </c>
      <c r="K63" s="40"/>
      <c r="L63" s="140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96</v>
      </c>
    </row>
    <row r="64" spans="1:31" s="9" customFormat="1" ht="24.95" customHeight="1">
      <c r="A64" s="9"/>
      <c r="B64" s="170"/>
      <c r="C64" s="171"/>
      <c r="D64" s="172" t="s">
        <v>97</v>
      </c>
      <c r="E64" s="173"/>
      <c r="F64" s="173"/>
      <c r="G64" s="173"/>
      <c r="H64" s="173"/>
      <c r="I64" s="173"/>
      <c r="J64" s="174">
        <f>J87</f>
        <v>0</v>
      </c>
      <c r="K64" s="171"/>
      <c r="L64" s="17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98</v>
      </c>
      <c r="D71" s="40"/>
      <c r="E71" s="40"/>
      <c r="F71" s="40"/>
      <c r="G71" s="40"/>
      <c r="H71" s="40"/>
      <c r="I71" s="40"/>
      <c r="J71" s="40"/>
      <c r="K71" s="40"/>
      <c r="L71" s="14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5" t="str">
        <f>E7</f>
        <v>Objekt č.p 18 v Kašperských Horách</v>
      </c>
      <c r="F74" s="32"/>
      <c r="G74" s="32"/>
      <c r="H74" s="32"/>
      <c r="I74" s="40"/>
      <c r="J74" s="40"/>
      <c r="K74" s="40"/>
      <c r="L74" s="14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2:12" s="1" customFormat="1" ht="12" customHeight="1">
      <c r="B75" s="21"/>
      <c r="C75" s="32" t="s">
        <v>88</v>
      </c>
      <c r="D75" s="22"/>
      <c r="E75" s="22"/>
      <c r="F75" s="22"/>
      <c r="G75" s="22"/>
      <c r="H75" s="22"/>
      <c r="I75" s="22"/>
      <c r="J75" s="22"/>
      <c r="K75" s="22"/>
      <c r="L75" s="20"/>
    </row>
    <row r="76" spans="1:31" s="2" customFormat="1" ht="16.5" customHeight="1">
      <c r="A76" s="38"/>
      <c r="B76" s="39"/>
      <c r="C76" s="40"/>
      <c r="D76" s="40"/>
      <c r="E76" s="165" t="s">
        <v>89</v>
      </c>
      <c r="F76" s="40"/>
      <c r="G76" s="40"/>
      <c r="H76" s="40"/>
      <c r="I76" s="40"/>
      <c r="J76" s="40"/>
      <c r="K76" s="40"/>
      <c r="L76" s="14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90</v>
      </c>
      <c r="D77" s="40"/>
      <c r="E77" s="40"/>
      <c r="F77" s="40"/>
      <c r="G77" s="40"/>
      <c r="H77" s="40"/>
      <c r="I77" s="40"/>
      <c r="J77" s="40"/>
      <c r="K77" s="40"/>
      <c r="L77" s="14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E11</f>
        <v xml:space="preserve">D.1.1.1 - Vybavení nábytkem </v>
      </c>
      <c r="F78" s="40"/>
      <c r="G78" s="40"/>
      <c r="H78" s="40"/>
      <c r="I78" s="40"/>
      <c r="J78" s="40"/>
      <c r="K78" s="40"/>
      <c r="L78" s="14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F14</f>
        <v>Kašperské Hory, Bohdana Týbla 18</v>
      </c>
      <c r="G80" s="40"/>
      <c r="H80" s="40"/>
      <c r="I80" s="32" t="s">
        <v>23</v>
      </c>
      <c r="J80" s="72" t="str">
        <f>IF(J14="","",J14)</f>
        <v>26. 4. 2022</v>
      </c>
      <c r="K80" s="40"/>
      <c r="L80" s="14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25</v>
      </c>
      <c r="D82" s="40"/>
      <c r="E82" s="40"/>
      <c r="F82" s="27" t="str">
        <f>E17</f>
        <v>Muzeum Šumavy Sušice</v>
      </c>
      <c r="G82" s="40"/>
      <c r="H82" s="40"/>
      <c r="I82" s="32" t="s">
        <v>31</v>
      </c>
      <c r="J82" s="36" t="str">
        <f>E23</f>
        <v>SUDOP Project Plzeň, a. s.</v>
      </c>
      <c r="K82" s="40"/>
      <c r="L82" s="14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29</v>
      </c>
      <c r="D83" s="40"/>
      <c r="E83" s="40"/>
      <c r="F83" s="27" t="str">
        <f>IF(E20="","",E20)</f>
        <v>Vyplň údaj</v>
      </c>
      <c r="G83" s="40"/>
      <c r="H83" s="40"/>
      <c r="I83" s="32" t="s">
        <v>34</v>
      </c>
      <c r="J83" s="36" t="str">
        <f>E26</f>
        <v xml:space="preserve"> </v>
      </c>
      <c r="K83" s="40"/>
      <c r="L83" s="14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0" customFormat="1" ht="29.25" customHeight="1">
      <c r="A85" s="176"/>
      <c r="B85" s="177"/>
      <c r="C85" s="178" t="s">
        <v>99</v>
      </c>
      <c r="D85" s="179" t="s">
        <v>57</v>
      </c>
      <c r="E85" s="179" t="s">
        <v>53</v>
      </c>
      <c r="F85" s="179" t="s">
        <v>54</v>
      </c>
      <c r="G85" s="179" t="s">
        <v>100</v>
      </c>
      <c r="H85" s="179" t="s">
        <v>101</v>
      </c>
      <c r="I85" s="179" t="s">
        <v>102</v>
      </c>
      <c r="J85" s="179" t="s">
        <v>95</v>
      </c>
      <c r="K85" s="180" t="s">
        <v>103</v>
      </c>
      <c r="L85" s="181"/>
      <c r="M85" s="92" t="s">
        <v>19</v>
      </c>
      <c r="N85" s="93" t="s">
        <v>42</v>
      </c>
      <c r="O85" s="93" t="s">
        <v>104</v>
      </c>
      <c r="P85" s="93" t="s">
        <v>105</v>
      </c>
      <c r="Q85" s="93" t="s">
        <v>106</v>
      </c>
      <c r="R85" s="93" t="s">
        <v>107</v>
      </c>
      <c r="S85" s="93" t="s">
        <v>108</v>
      </c>
      <c r="T85" s="94" t="s">
        <v>109</v>
      </c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</row>
    <row r="86" spans="1:63" s="2" customFormat="1" ht="22.8" customHeight="1">
      <c r="A86" s="38"/>
      <c r="B86" s="39"/>
      <c r="C86" s="99" t="s">
        <v>110</v>
      </c>
      <c r="D86" s="40"/>
      <c r="E86" s="40"/>
      <c r="F86" s="40"/>
      <c r="G86" s="40"/>
      <c r="H86" s="40"/>
      <c r="I86" s="40"/>
      <c r="J86" s="182">
        <f>BK86</f>
        <v>0</v>
      </c>
      <c r="K86" s="40"/>
      <c r="L86" s="44"/>
      <c r="M86" s="95"/>
      <c r="N86" s="183"/>
      <c r="O86" s="96"/>
      <c r="P86" s="184">
        <f>P87</f>
        <v>0</v>
      </c>
      <c r="Q86" s="96"/>
      <c r="R86" s="184">
        <f>R87</f>
        <v>0</v>
      </c>
      <c r="S86" s="96"/>
      <c r="T86" s="185">
        <f>T87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71</v>
      </c>
      <c r="AU86" s="17" t="s">
        <v>96</v>
      </c>
      <c r="BK86" s="186">
        <f>BK87</f>
        <v>0</v>
      </c>
    </row>
    <row r="87" spans="1:63" s="11" customFormat="1" ht="25.9" customHeight="1">
      <c r="A87" s="11"/>
      <c r="B87" s="187"/>
      <c r="C87" s="188"/>
      <c r="D87" s="189" t="s">
        <v>71</v>
      </c>
      <c r="E87" s="190" t="s">
        <v>111</v>
      </c>
      <c r="F87" s="190" t="s">
        <v>112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SUM(P88:P115)</f>
        <v>0</v>
      </c>
      <c r="Q87" s="195"/>
      <c r="R87" s="196">
        <f>SUM(R88:R115)</f>
        <v>0</v>
      </c>
      <c r="S87" s="195"/>
      <c r="T87" s="197">
        <f>SUM(T88:T115)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8" t="s">
        <v>113</v>
      </c>
      <c r="AT87" s="199" t="s">
        <v>71</v>
      </c>
      <c r="AU87" s="199" t="s">
        <v>72</v>
      </c>
      <c r="AY87" s="198" t="s">
        <v>114</v>
      </c>
      <c r="BK87" s="200">
        <f>SUM(BK88:BK115)</f>
        <v>0</v>
      </c>
    </row>
    <row r="88" spans="1:65" s="2" customFormat="1" ht="33" customHeight="1">
      <c r="A88" s="38"/>
      <c r="B88" s="39"/>
      <c r="C88" s="201" t="s">
        <v>79</v>
      </c>
      <c r="D88" s="201" t="s">
        <v>115</v>
      </c>
      <c r="E88" s="202" t="s">
        <v>116</v>
      </c>
      <c r="F88" s="203" t="s">
        <v>117</v>
      </c>
      <c r="G88" s="204" t="s">
        <v>118</v>
      </c>
      <c r="H88" s="205">
        <v>14</v>
      </c>
      <c r="I88" s="206"/>
      <c r="J88" s="207">
        <f>ROUND(I88*H88,2)</f>
        <v>0</v>
      </c>
      <c r="K88" s="203" t="s">
        <v>119</v>
      </c>
      <c r="L88" s="208"/>
      <c r="M88" s="209" t="s">
        <v>19</v>
      </c>
      <c r="N88" s="210" t="s">
        <v>43</v>
      </c>
      <c r="O88" s="84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3" t="s">
        <v>120</v>
      </c>
      <c r="AT88" s="213" t="s">
        <v>115</v>
      </c>
      <c r="AU88" s="213" t="s">
        <v>79</v>
      </c>
      <c r="AY88" s="17" t="s">
        <v>114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7" t="s">
        <v>79</v>
      </c>
      <c r="BK88" s="214">
        <f>ROUND(I88*H88,2)</f>
        <v>0</v>
      </c>
      <c r="BL88" s="17" t="s">
        <v>120</v>
      </c>
      <c r="BM88" s="213" t="s">
        <v>121</v>
      </c>
    </row>
    <row r="89" spans="1:47" s="2" customFormat="1" ht="12">
      <c r="A89" s="38"/>
      <c r="B89" s="39"/>
      <c r="C89" s="40"/>
      <c r="D89" s="215" t="s">
        <v>122</v>
      </c>
      <c r="E89" s="40"/>
      <c r="F89" s="216" t="s">
        <v>117</v>
      </c>
      <c r="G89" s="40"/>
      <c r="H89" s="40"/>
      <c r="I89" s="217"/>
      <c r="J89" s="40"/>
      <c r="K89" s="40"/>
      <c r="L89" s="44"/>
      <c r="M89" s="218"/>
      <c r="N89" s="21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122</v>
      </c>
      <c r="AU89" s="17" t="s">
        <v>79</v>
      </c>
    </row>
    <row r="90" spans="1:65" s="2" customFormat="1" ht="24.15" customHeight="1">
      <c r="A90" s="38"/>
      <c r="B90" s="39"/>
      <c r="C90" s="201" t="s">
        <v>81</v>
      </c>
      <c r="D90" s="201" t="s">
        <v>115</v>
      </c>
      <c r="E90" s="202" t="s">
        <v>123</v>
      </c>
      <c r="F90" s="203" t="s">
        <v>124</v>
      </c>
      <c r="G90" s="204" t="s">
        <v>118</v>
      </c>
      <c r="H90" s="205">
        <v>1</v>
      </c>
      <c r="I90" s="206"/>
      <c r="J90" s="207">
        <f>ROUND(I90*H90,2)</f>
        <v>0</v>
      </c>
      <c r="K90" s="203" t="s">
        <v>119</v>
      </c>
      <c r="L90" s="208"/>
      <c r="M90" s="209" t="s">
        <v>19</v>
      </c>
      <c r="N90" s="210" t="s">
        <v>43</v>
      </c>
      <c r="O90" s="84"/>
      <c r="P90" s="211">
        <f>O90*H90</f>
        <v>0</v>
      </c>
      <c r="Q90" s="211">
        <v>0</v>
      </c>
      <c r="R90" s="211">
        <f>Q90*H90</f>
        <v>0</v>
      </c>
      <c r="S90" s="211">
        <v>0</v>
      </c>
      <c r="T90" s="21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3" t="s">
        <v>120</v>
      </c>
      <c r="AT90" s="213" t="s">
        <v>115</v>
      </c>
      <c r="AU90" s="213" t="s">
        <v>79</v>
      </c>
      <c r="AY90" s="17" t="s">
        <v>114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7" t="s">
        <v>79</v>
      </c>
      <c r="BK90" s="214">
        <f>ROUND(I90*H90,2)</f>
        <v>0</v>
      </c>
      <c r="BL90" s="17" t="s">
        <v>120</v>
      </c>
      <c r="BM90" s="213" t="s">
        <v>125</v>
      </c>
    </row>
    <row r="91" spans="1:47" s="2" customFormat="1" ht="12">
      <c r="A91" s="38"/>
      <c r="B91" s="39"/>
      <c r="C91" s="40"/>
      <c r="D91" s="215" t="s">
        <v>122</v>
      </c>
      <c r="E91" s="40"/>
      <c r="F91" s="216" t="s">
        <v>124</v>
      </c>
      <c r="G91" s="40"/>
      <c r="H91" s="40"/>
      <c r="I91" s="217"/>
      <c r="J91" s="40"/>
      <c r="K91" s="40"/>
      <c r="L91" s="44"/>
      <c r="M91" s="218"/>
      <c r="N91" s="21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122</v>
      </c>
      <c r="AU91" s="17" t="s">
        <v>79</v>
      </c>
    </row>
    <row r="92" spans="1:65" s="2" customFormat="1" ht="33" customHeight="1">
      <c r="A92" s="38"/>
      <c r="B92" s="39"/>
      <c r="C92" s="201" t="s">
        <v>126</v>
      </c>
      <c r="D92" s="201" t="s">
        <v>115</v>
      </c>
      <c r="E92" s="202" t="s">
        <v>127</v>
      </c>
      <c r="F92" s="203" t="s">
        <v>128</v>
      </c>
      <c r="G92" s="204" t="s">
        <v>118</v>
      </c>
      <c r="H92" s="205">
        <v>14</v>
      </c>
      <c r="I92" s="206"/>
      <c r="J92" s="207">
        <f>ROUND(I92*H92,2)</f>
        <v>0</v>
      </c>
      <c r="K92" s="203" t="s">
        <v>119</v>
      </c>
      <c r="L92" s="208"/>
      <c r="M92" s="209" t="s">
        <v>19</v>
      </c>
      <c r="N92" s="210" t="s">
        <v>43</v>
      </c>
      <c r="O92" s="84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3" t="s">
        <v>120</v>
      </c>
      <c r="AT92" s="213" t="s">
        <v>115</v>
      </c>
      <c r="AU92" s="213" t="s">
        <v>79</v>
      </c>
      <c r="AY92" s="17" t="s">
        <v>114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7" t="s">
        <v>79</v>
      </c>
      <c r="BK92" s="214">
        <f>ROUND(I92*H92,2)</f>
        <v>0</v>
      </c>
      <c r="BL92" s="17" t="s">
        <v>120</v>
      </c>
      <c r="BM92" s="213" t="s">
        <v>129</v>
      </c>
    </row>
    <row r="93" spans="1:47" s="2" customFormat="1" ht="12">
      <c r="A93" s="38"/>
      <c r="B93" s="39"/>
      <c r="C93" s="40"/>
      <c r="D93" s="215" t="s">
        <v>122</v>
      </c>
      <c r="E93" s="40"/>
      <c r="F93" s="216" t="s">
        <v>128</v>
      </c>
      <c r="G93" s="40"/>
      <c r="H93" s="40"/>
      <c r="I93" s="217"/>
      <c r="J93" s="40"/>
      <c r="K93" s="40"/>
      <c r="L93" s="44"/>
      <c r="M93" s="218"/>
      <c r="N93" s="21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122</v>
      </c>
      <c r="AU93" s="17" t="s">
        <v>79</v>
      </c>
    </row>
    <row r="94" spans="1:65" s="2" customFormat="1" ht="16.5" customHeight="1">
      <c r="A94" s="38"/>
      <c r="B94" s="39"/>
      <c r="C94" s="201" t="s">
        <v>113</v>
      </c>
      <c r="D94" s="201" t="s">
        <v>115</v>
      </c>
      <c r="E94" s="202" t="s">
        <v>130</v>
      </c>
      <c r="F94" s="203" t="s">
        <v>131</v>
      </c>
      <c r="G94" s="204" t="s">
        <v>118</v>
      </c>
      <c r="H94" s="205">
        <v>17</v>
      </c>
      <c r="I94" s="206"/>
      <c r="J94" s="207">
        <f>ROUND(I94*H94,2)</f>
        <v>0</v>
      </c>
      <c r="K94" s="203" t="s">
        <v>119</v>
      </c>
      <c r="L94" s="208"/>
      <c r="M94" s="209" t="s">
        <v>19</v>
      </c>
      <c r="N94" s="210" t="s">
        <v>43</v>
      </c>
      <c r="O94" s="84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3" t="s">
        <v>120</v>
      </c>
      <c r="AT94" s="213" t="s">
        <v>115</v>
      </c>
      <c r="AU94" s="213" t="s">
        <v>79</v>
      </c>
      <c r="AY94" s="17" t="s">
        <v>114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7" t="s">
        <v>79</v>
      </c>
      <c r="BK94" s="214">
        <f>ROUND(I94*H94,2)</f>
        <v>0</v>
      </c>
      <c r="BL94" s="17" t="s">
        <v>120</v>
      </c>
      <c r="BM94" s="213" t="s">
        <v>132</v>
      </c>
    </row>
    <row r="95" spans="1:47" s="2" customFormat="1" ht="12">
      <c r="A95" s="38"/>
      <c r="B95" s="39"/>
      <c r="C95" s="40"/>
      <c r="D95" s="215" t="s">
        <v>122</v>
      </c>
      <c r="E95" s="40"/>
      <c r="F95" s="216" t="s">
        <v>131</v>
      </c>
      <c r="G95" s="40"/>
      <c r="H95" s="40"/>
      <c r="I95" s="217"/>
      <c r="J95" s="40"/>
      <c r="K95" s="40"/>
      <c r="L95" s="44"/>
      <c r="M95" s="218"/>
      <c r="N95" s="21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122</v>
      </c>
      <c r="AU95" s="17" t="s">
        <v>79</v>
      </c>
    </row>
    <row r="96" spans="1:65" s="2" customFormat="1" ht="16.5" customHeight="1">
      <c r="A96" s="38"/>
      <c r="B96" s="39"/>
      <c r="C96" s="201" t="s">
        <v>133</v>
      </c>
      <c r="D96" s="201" t="s">
        <v>115</v>
      </c>
      <c r="E96" s="202" t="s">
        <v>134</v>
      </c>
      <c r="F96" s="203" t="s">
        <v>135</v>
      </c>
      <c r="G96" s="204" t="s">
        <v>118</v>
      </c>
      <c r="H96" s="205">
        <v>1</v>
      </c>
      <c r="I96" s="206"/>
      <c r="J96" s="207">
        <f>ROUND(I96*H96,2)</f>
        <v>0</v>
      </c>
      <c r="K96" s="203" t="s">
        <v>119</v>
      </c>
      <c r="L96" s="208"/>
      <c r="M96" s="209" t="s">
        <v>19</v>
      </c>
      <c r="N96" s="210" t="s">
        <v>43</v>
      </c>
      <c r="O96" s="84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3" t="s">
        <v>120</v>
      </c>
      <c r="AT96" s="213" t="s">
        <v>115</v>
      </c>
      <c r="AU96" s="213" t="s">
        <v>79</v>
      </c>
      <c r="AY96" s="17" t="s">
        <v>114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7" t="s">
        <v>79</v>
      </c>
      <c r="BK96" s="214">
        <f>ROUND(I96*H96,2)</f>
        <v>0</v>
      </c>
      <c r="BL96" s="17" t="s">
        <v>120</v>
      </c>
      <c r="BM96" s="213" t="s">
        <v>136</v>
      </c>
    </row>
    <row r="97" spans="1:47" s="2" customFormat="1" ht="12">
      <c r="A97" s="38"/>
      <c r="B97" s="39"/>
      <c r="C97" s="40"/>
      <c r="D97" s="215" t="s">
        <v>122</v>
      </c>
      <c r="E97" s="40"/>
      <c r="F97" s="216" t="s">
        <v>135</v>
      </c>
      <c r="G97" s="40"/>
      <c r="H97" s="40"/>
      <c r="I97" s="217"/>
      <c r="J97" s="40"/>
      <c r="K97" s="40"/>
      <c r="L97" s="44"/>
      <c r="M97" s="218"/>
      <c r="N97" s="21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122</v>
      </c>
      <c r="AU97" s="17" t="s">
        <v>79</v>
      </c>
    </row>
    <row r="98" spans="1:65" s="2" customFormat="1" ht="24.15" customHeight="1">
      <c r="A98" s="38"/>
      <c r="B98" s="39"/>
      <c r="C98" s="201" t="s">
        <v>137</v>
      </c>
      <c r="D98" s="201" t="s">
        <v>115</v>
      </c>
      <c r="E98" s="202" t="s">
        <v>138</v>
      </c>
      <c r="F98" s="203" t="s">
        <v>139</v>
      </c>
      <c r="G98" s="204" t="s">
        <v>118</v>
      </c>
      <c r="H98" s="205">
        <v>6</v>
      </c>
      <c r="I98" s="206"/>
      <c r="J98" s="207">
        <f>ROUND(I98*H98,2)</f>
        <v>0</v>
      </c>
      <c r="K98" s="203" t="s">
        <v>119</v>
      </c>
      <c r="L98" s="208"/>
      <c r="M98" s="209" t="s">
        <v>19</v>
      </c>
      <c r="N98" s="210" t="s">
        <v>43</v>
      </c>
      <c r="O98" s="84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3" t="s">
        <v>120</v>
      </c>
      <c r="AT98" s="213" t="s">
        <v>115</v>
      </c>
      <c r="AU98" s="213" t="s">
        <v>79</v>
      </c>
      <c r="AY98" s="17" t="s">
        <v>114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7" t="s">
        <v>79</v>
      </c>
      <c r="BK98" s="214">
        <f>ROUND(I98*H98,2)</f>
        <v>0</v>
      </c>
      <c r="BL98" s="17" t="s">
        <v>120</v>
      </c>
      <c r="BM98" s="213" t="s">
        <v>140</v>
      </c>
    </row>
    <row r="99" spans="1:47" s="2" customFormat="1" ht="12">
      <c r="A99" s="38"/>
      <c r="B99" s="39"/>
      <c r="C99" s="40"/>
      <c r="D99" s="215" t="s">
        <v>122</v>
      </c>
      <c r="E99" s="40"/>
      <c r="F99" s="216" t="s">
        <v>139</v>
      </c>
      <c r="G99" s="40"/>
      <c r="H99" s="40"/>
      <c r="I99" s="217"/>
      <c r="J99" s="40"/>
      <c r="K99" s="40"/>
      <c r="L99" s="44"/>
      <c r="M99" s="218"/>
      <c r="N99" s="21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122</v>
      </c>
      <c r="AU99" s="17" t="s">
        <v>79</v>
      </c>
    </row>
    <row r="100" spans="1:65" s="2" customFormat="1" ht="24.15" customHeight="1">
      <c r="A100" s="38"/>
      <c r="B100" s="39"/>
      <c r="C100" s="201" t="s">
        <v>141</v>
      </c>
      <c r="D100" s="201" t="s">
        <v>115</v>
      </c>
      <c r="E100" s="202" t="s">
        <v>142</v>
      </c>
      <c r="F100" s="203" t="s">
        <v>143</v>
      </c>
      <c r="G100" s="204" t="s">
        <v>118</v>
      </c>
      <c r="H100" s="205">
        <v>11</v>
      </c>
      <c r="I100" s="206"/>
      <c r="J100" s="207">
        <f>ROUND(I100*H100,2)</f>
        <v>0</v>
      </c>
      <c r="K100" s="203" t="s">
        <v>119</v>
      </c>
      <c r="L100" s="208"/>
      <c r="M100" s="209" t="s">
        <v>19</v>
      </c>
      <c r="N100" s="210" t="s">
        <v>43</v>
      </c>
      <c r="O100" s="84"/>
      <c r="P100" s="211">
        <f>O100*H100</f>
        <v>0</v>
      </c>
      <c r="Q100" s="211">
        <v>0</v>
      </c>
      <c r="R100" s="211">
        <f>Q100*H100</f>
        <v>0</v>
      </c>
      <c r="S100" s="211">
        <v>0</v>
      </c>
      <c r="T100" s="21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3" t="s">
        <v>120</v>
      </c>
      <c r="AT100" s="213" t="s">
        <v>115</v>
      </c>
      <c r="AU100" s="213" t="s">
        <v>79</v>
      </c>
      <c r="AY100" s="17" t="s">
        <v>114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7" t="s">
        <v>79</v>
      </c>
      <c r="BK100" s="214">
        <f>ROUND(I100*H100,2)</f>
        <v>0</v>
      </c>
      <c r="BL100" s="17" t="s">
        <v>120</v>
      </c>
      <c r="BM100" s="213" t="s">
        <v>144</v>
      </c>
    </row>
    <row r="101" spans="1:47" s="2" customFormat="1" ht="12">
      <c r="A101" s="38"/>
      <c r="B101" s="39"/>
      <c r="C101" s="40"/>
      <c r="D101" s="215" t="s">
        <v>122</v>
      </c>
      <c r="E101" s="40"/>
      <c r="F101" s="216" t="s">
        <v>143</v>
      </c>
      <c r="G101" s="40"/>
      <c r="H101" s="40"/>
      <c r="I101" s="217"/>
      <c r="J101" s="40"/>
      <c r="K101" s="40"/>
      <c r="L101" s="44"/>
      <c r="M101" s="218"/>
      <c r="N101" s="21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122</v>
      </c>
      <c r="AU101" s="17" t="s">
        <v>79</v>
      </c>
    </row>
    <row r="102" spans="1:65" s="2" customFormat="1" ht="24.15" customHeight="1">
      <c r="A102" s="38"/>
      <c r="B102" s="39"/>
      <c r="C102" s="201" t="s">
        <v>145</v>
      </c>
      <c r="D102" s="201" t="s">
        <v>115</v>
      </c>
      <c r="E102" s="202" t="s">
        <v>146</v>
      </c>
      <c r="F102" s="203" t="s">
        <v>147</v>
      </c>
      <c r="G102" s="204" t="s">
        <v>118</v>
      </c>
      <c r="H102" s="205">
        <v>1</v>
      </c>
      <c r="I102" s="206"/>
      <c r="J102" s="207">
        <f>ROUND(I102*H102,2)</f>
        <v>0</v>
      </c>
      <c r="K102" s="203" t="s">
        <v>119</v>
      </c>
      <c r="L102" s="208"/>
      <c r="M102" s="209" t="s">
        <v>19</v>
      </c>
      <c r="N102" s="210" t="s">
        <v>43</v>
      </c>
      <c r="O102" s="84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3" t="s">
        <v>120</v>
      </c>
      <c r="AT102" s="213" t="s">
        <v>115</v>
      </c>
      <c r="AU102" s="213" t="s">
        <v>79</v>
      </c>
      <c r="AY102" s="17" t="s">
        <v>114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7" t="s">
        <v>79</v>
      </c>
      <c r="BK102" s="214">
        <f>ROUND(I102*H102,2)</f>
        <v>0</v>
      </c>
      <c r="BL102" s="17" t="s">
        <v>120</v>
      </c>
      <c r="BM102" s="213" t="s">
        <v>148</v>
      </c>
    </row>
    <row r="103" spans="1:47" s="2" customFormat="1" ht="12">
      <c r="A103" s="38"/>
      <c r="B103" s="39"/>
      <c r="C103" s="40"/>
      <c r="D103" s="215" t="s">
        <v>122</v>
      </c>
      <c r="E103" s="40"/>
      <c r="F103" s="216" t="s">
        <v>147</v>
      </c>
      <c r="G103" s="40"/>
      <c r="H103" s="40"/>
      <c r="I103" s="217"/>
      <c r="J103" s="40"/>
      <c r="K103" s="40"/>
      <c r="L103" s="44"/>
      <c r="M103" s="218"/>
      <c r="N103" s="21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122</v>
      </c>
      <c r="AU103" s="17" t="s">
        <v>79</v>
      </c>
    </row>
    <row r="104" spans="1:65" s="2" customFormat="1" ht="21.75" customHeight="1">
      <c r="A104" s="38"/>
      <c r="B104" s="39"/>
      <c r="C104" s="201" t="s">
        <v>149</v>
      </c>
      <c r="D104" s="201" t="s">
        <v>115</v>
      </c>
      <c r="E104" s="202" t="s">
        <v>150</v>
      </c>
      <c r="F104" s="203" t="s">
        <v>151</v>
      </c>
      <c r="G104" s="204" t="s">
        <v>118</v>
      </c>
      <c r="H104" s="205">
        <v>1</v>
      </c>
      <c r="I104" s="206"/>
      <c r="J104" s="207">
        <f>ROUND(I104*H104,2)</f>
        <v>0</v>
      </c>
      <c r="K104" s="203" t="s">
        <v>119</v>
      </c>
      <c r="L104" s="208"/>
      <c r="M104" s="209" t="s">
        <v>19</v>
      </c>
      <c r="N104" s="210" t="s">
        <v>43</v>
      </c>
      <c r="O104" s="84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3" t="s">
        <v>120</v>
      </c>
      <c r="AT104" s="213" t="s">
        <v>115</v>
      </c>
      <c r="AU104" s="213" t="s">
        <v>79</v>
      </c>
      <c r="AY104" s="17" t="s">
        <v>114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7" t="s">
        <v>79</v>
      </c>
      <c r="BK104" s="214">
        <f>ROUND(I104*H104,2)</f>
        <v>0</v>
      </c>
      <c r="BL104" s="17" t="s">
        <v>120</v>
      </c>
      <c r="BM104" s="213" t="s">
        <v>152</v>
      </c>
    </row>
    <row r="105" spans="1:47" s="2" customFormat="1" ht="12">
      <c r="A105" s="38"/>
      <c r="B105" s="39"/>
      <c r="C105" s="40"/>
      <c r="D105" s="215" t="s">
        <v>122</v>
      </c>
      <c r="E105" s="40"/>
      <c r="F105" s="216" t="s">
        <v>151</v>
      </c>
      <c r="G105" s="40"/>
      <c r="H105" s="40"/>
      <c r="I105" s="217"/>
      <c r="J105" s="40"/>
      <c r="K105" s="40"/>
      <c r="L105" s="44"/>
      <c r="M105" s="218"/>
      <c r="N105" s="21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122</v>
      </c>
      <c r="AU105" s="17" t="s">
        <v>79</v>
      </c>
    </row>
    <row r="106" spans="1:65" s="2" customFormat="1" ht="21.75" customHeight="1">
      <c r="A106" s="38"/>
      <c r="B106" s="39"/>
      <c r="C106" s="201" t="s">
        <v>153</v>
      </c>
      <c r="D106" s="201" t="s">
        <v>115</v>
      </c>
      <c r="E106" s="202" t="s">
        <v>154</v>
      </c>
      <c r="F106" s="203" t="s">
        <v>155</v>
      </c>
      <c r="G106" s="204" t="s">
        <v>118</v>
      </c>
      <c r="H106" s="205">
        <v>1</v>
      </c>
      <c r="I106" s="206"/>
      <c r="J106" s="207">
        <f>ROUND(I106*H106,2)</f>
        <v>0</v>
      </c>
      <c r="K106" s="203" t="s">
        <v>119</v>
      </c>
      <c r="L106" s="208"/>
      <c r="M106" s="209" t="s">
        <v>19</v>
      </c>
      <c r="N106" s="210" t="s">
        <v>43</v>
      </c>
      <c r="O106" s="84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3" t="s">
        <v>120</v>
      </c>
      <c r="AT106" s="213" t="s">
        <v>115</v>
      </c>
      <c r="AU106" s="213" t="s">
        <v>79</v>
      </c>
      <c r="AY106" s="17" t="s">
        <v>114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7" t="s">
        <v>79</v>
      </c>
      <c r="BK106" s="214">
        <f>ROUND(I106*H106,2)</f>
        <v>0</v>
      </c>
      <c r="BL106" s="17" t="s">
        <v>120</v>
      </c>
      <c r="BM106" s="213" t="s">
        <v>156</v>
      </c>
    </row>
    <row r="107" spans="1:47" s="2" customFormat="1" ht="12">
      <c r="A107" s="38"/>
      <c r="B107" s="39"/>
      <c r="C107" s="40"/>
      <c r="D107" s="215" t="s">
        <v>122</v>
      </c>
      <c r="E107" s="40"/>
      <c r="F107" s="216" t="s">
        <v>155</v>
      </c>
      <c r="G107" s="40"/>
      <c r="H107" s="40"/>
      <c r="I107" s="217"/>
      <c r="J107" s="40"/>
      <c r="K107" s="40"/>
      <c r="L107" s="44"/>
      <c r="M107" s="218"/>
      <c r="N107" s="21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122</v>
      </c>
      <c r="AU107" s="17" t="s">
        <v>79</v>
      </c>
    </row>
    <row r="108" spans="1:65" s="2" customFormat="1" ht="24.15" customHeight="1">
      <c r="A108" s="38"/>
      <c r="B108" s="39"/>
      <c r="C108" s="201" t="s">
        <v>157</v>
      </c>
      <c r="D108" s="201" t="s">
        <v>115</v>
      </c>
      <c r="E108" s="202" t="s">
        <v>158</v>
      </c>
      <c r="F108" s="203" t="s">
        <v>159</v>
      </c>
      <c r="G108" s="204" t="s">
        <v>118</v>
      </c>
      <c r="H108" s="205">
        <v>8</v>
      </c>
      <c r="I108" s="206"/>
      <c r="J108" s="207">
        <f>ROUND(I108*H108,2)</f>
        <v>0</v>
      </c>
      <c r="K108" s="203" t="s">
        <v>119</v>
      </c>
      <c r="L108" s="208"/>
      <c r="M108" s="209" t="s">
        <v>19</v>
      </c>
      <c r="N108" s="210" t="s">
        <v>43</v>
      </c>
      <c r="O108" s="84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3" t="s">
        <v>120</v>
      </c>
      <c r="AT108" s="213" t="s">
        <v>115</v>
      </c>
      <c r="AU108" s="213" t="s">
        <v>79</v>
      </c>
      <c r="AY108" s="17" t="s">
        <v>114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7" t="s">
        <v>79</v>
      </c>
      <c r="BK108" s="214">
        <f>ROUND(I108*H108,2)</f>
        <v>0</v>
      </c>
      <c r="BL108" s="17" t="s">
        <v>120</v>
      </c>
      <c r="BM108" s="213" t="s">
        <v>160</v>
      </c>
    </row>
    <row r="109" spans="1:47" s="2" customFormat="1" ht="12">
      <c r="A109" s="38"/>
      <c r="B109" s="39"/>
      <c r="C109" s="40"/>
      <c r="D109" s="215" t="s">
        <v>122</v>
      </c>
      <c r="E109" s="40"/>
      <c r="F109" s="216" t="s">
        <v>159</v>
      </c>
      <c r="G109" s="40"/>
      <c r="H109" s="40"/>
      <c r="I109" s="217"/>
      <c r="J109" s="40"/>
      <c r="K109" s="40"/>
      <c r="L109" s="44"/>
      <c r="M109" s="218"/>
      <c r="N109" s="21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122</v>
      </c>
      <c r="AU109" s="17" t="s">
        <v>79</v>
      </c>
    </row>
    <row r="110" spans="1:65" s="2" customFormat="1" ht="16.5" customHeight="1">
      <c r="A110" s="38"/>
      <c r="B110" s="39"/>
      <c r="C110" s="220" t="s">
        <v>161</v>
      </c>
      <c r="D110" s="220" t="s">
        <v>162</v>
      </c>
      <c r="E110" s="221" t="s">
        <v>163</v>
      </c>
      <c r="F110" s="222" t="s">
        <v>164</v>
      </c>
      <c r="G110" s="223" t="s">
        <v>165</v>
      </c>
      <c r="H110" s="224">
        <v>300</v>
      </c>
      <c r="I110" s="225"/>
      <c r="J110" s="226">
        <f>ROUND(I110*H110,2)</f>
        <v>0</v>
      </c>
      <c r="K110" s="222" t="s">
        <v>166</v>
      </c>
      <c r="L110" s="44"/>
      <c r="M110" s="227" t="s">
        <v>19</v>
      </c>
      <c r="N110" s="228" t="s">
        <v>43</v>
      </c>
      <c r="O110" s="84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3" t="s">
        <v>120</v>
      </c>
      <c r="AT110" s="213" t="s">
        <v>162</v>
      </c>
      <c r="AU110" s="213" t="s">
        <v>79</v>
      </c>
      <c r="AY110" s="17" t="s">
        <v>114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7" t="s">
        <v>79</v>
      </c>
      <c r="BK110" s="214">
        <f>ROUND(I110*H110,2)</f>
        <v>0</v>
      </c>
      <c r="BL110" s="17" t="s">
        <v>120</v>
      </c>
      <c r="BM110" s="213" t="s">
        <v>167</v>
      </c>
    </row>
    <row r="111" spans="1:47" s="2" customFormat="1" ht="12">
      <c r="A111" s="38"/>
      <c r="B111" s="39"/>
      <c r="C111" s="40"/>
      <c r="D111" s="215" t="s">
        <v>122</v>
      </c>
      <c r="E111" s="40"/>
      <c r="F111" s="216" t="s">
        <v>168</v>
      </c>
      <c r="G111" s="40"/>
      <c r="H111" s="40"/>
      <c r="I111" s="217"/>
      <c r="J111" s="40"/>
      <c r="K111" s="40"/>
      <c r="L111" s="44"/>
      <c r="M111" s="218"/>
      <c r="N111" s="21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122</v>
      </c>
      <c r="AU111" s="17" t="s">
        <v>79</v>
      </c>
    </row>
    <row r="112" spans="1:47" s="2" customFormat="1" ht="12">
      <c r="A112" s="38"/>
      <c r="B112" s="39"/>
      <c r="C112" s="40"/>
      <c r="D112" s="229" t="s">
        <v>169</v>
      </c>
      <c r="E112" s="40"/>
      <c r="F112" s="230" t="s">
        <v>170</v>
      </c>
      <c r="G112" s="40"/>
      <c r="H112" s="40"/>
      <c r="I112" s="217"/>
      <c r="J112" s="40"/>
      <c r="K112" s="40"/>
      <c r="L112" s="44"/>
      <c r="M112" s="218"/>
      <c r="N112" s="21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169</v>
      </c>
      <c r="AU112" s="17" t="s">
        <v>79</v>
      </c>
    </row>
    <row r="113" spans="1:51" s="12" customFormat="1" ht="12">
      <c r="A113" s="12"/>
      <c r="B113" s="231"/>
      <c r="C113" s="232"/>
      <c r="D113" s="215" t="s">
        <v>171</v>
      </c>
      <c r="E113" s="233" t="s">
        <v>19</v>
      </c>
      <c r="F113" s="234" t="s">
        <v>172</v>
      </c>
      <c r="G113" s="232"/>
      <c r="H113" s="233" t="s">
        <v>19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40" t="s">
        <v>171</v>
      </c>
      <c r="AU113" s="240" t="s">
        <v>79</v>
      </c>
      <c r="AV113" s="12" t="s">
        <v>79</v>
      </c>
      <c r="AW113" s="12" t="s">
        <v>33</v>
      </c>
      <c r="AX113" s="12" t="s">
        <v>72</v>
      </c>
      <c r="AY113" s="240" t="s">
        <v>114</v>
      </c>
    </row>
    <row r="114" spans="1:51" s="13" customFormat="1" ht="12">
      <c r="A114" s="13"/>
      <c r="B114" s="241"/>
      <c r="C114" s="242"/>
      <c r="D114" s="215" t="s">
        <v>171</v>
      </c>
      <c r="E114" s="243" t="s">
        <v>19</v>
      </c>
      <c r="F114" s="244" t="s">
        <v>173</v>
      </c>
      <c r="G114" s="242"/>
      <c r="H114" s="245">
        <v>300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51" t="s">
        <v>171</v>
      </c>
      <c r="AU114" s="251" t="s">
        <v>79</v>
      </c>
      <c r="AV114" s="13" t="s">
        <v>81</v>
      </c>
      <c r="AW114" s="13" t="s">
        <v>33</v>
      </c>
      <c r="AX114" s="13" t="s">
        <v>72</v>
      </c>
      <c r="AY114" s="251" t="s">
        <v>114</v>
      </c>
    </row>
    <row r="115" spans="1:51" s="14" customFormat="1" ht="12">
      <c r="A115" s="14"/>
      <c r="B115" s="252"/>
      <c r="C115" s="253"/>
      <c r="D115" s="215" t="s">
        <v>171</v>
      </c>
      <c r="E115" s="254" t="s">
        <v>19</v>
      </c>
      <c r="F115" s="255" t="s">
        <v>174</v>
      </c>
      <c r="G115" s="253"/>
      <c r="H115" s="256">
        <v>300</v>
      </c>
      <c r="I115" s="257"/>
      <c r="J115" s="253"/>
      <c r="K115" s="253"/>
      <c r="L115" s="258"/>
      <c r="M115" s="259"/>
      <c r="N115" s="260"/>
      <c r="O115" s="260"/>
      <c r="P115" s="260"/>
      <c r="Q115" s="260"/>
      <c r="R115" s="260"/>
      <c r="S115" s="260"/>
      <c r="T115" s="26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2" t="s">
        <v>171</v>
      </c>
      <c r="AU115" s="262" t="s">
        <v>79</v>
      </c>
      <c r="AV115" s="14" t="s">
        <v>113</v>
      </c>
      <c r="AW115" s="14" t="s">
        <v>33</v>
      </c>
      <c r="AX115" s="14" t="s">
        <v>79</v>
      </c>
      <c r="AY115" s="262" t="s">
        <v>114</v>
      </c>
    </row>
    <row r="116" spans="1:31" s="2" customFormat="1" ht="6.95" customHeight="1">
      <c r="A116" s="38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44"/>
      <c r="M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</sheetData>
  <sheetProtection password="CC35" sheet="1" objects="1" scenarios="1" formatColumns="0" formatRows="0" autoFilter="0"/>
  <autoFilter ref="C85:K11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hyperlinks>
    <hyperlink ref="F112" r:id="rId1" display="https://podminky.urs.cz/item/CS_URS_2022_01/HZS2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175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176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177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178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179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180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181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182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183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184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185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78</v>
      </c>
      <c r="F18" s="274" t="s">
        <v>186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187</v>
      </c>
      <c r="F19" s="274" t="s">
        <v>188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189</v>
      </c>
      <c r="F20" s="274" t="s">
        <v>190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191</v>
      </c>
      <c r="F21" s="274" t="s">
        <v>192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193</v>
      </c>
      <c r="F22" s="274" t="s">
        <v>194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85</v>
      </c>
      <c r="F23" s="274" t="s">
        <v>195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196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197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198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199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200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201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202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203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204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99</v>
      </c>
      <c r="F36" s="274"/>
      <c r="G36" s="274" t="s">
        <v>205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206</v>
      </c>
      <c r="F37" s="274"/>
      <c r="G37" s="274" t="s">
        <v>207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53</v>
      </c>
      <c r="F38" s="274"/>
      <c r="G38" s="274" t="s">
        <v>208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54</v>
      </c>
      <c r="F39" s="274"/>
      <c r="G39" s="274" t="s">
        <v>209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100</v>
      </c>
      <c r="F40" s="274"/>
      <c r="G40" s="274" t="s">
        <v>210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101</v>
      </c>
      <c r="F41" s="274"/>
      <c r="G41" s="274" t="s">
        <v>211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212</v>
      </c>
      <c r="F42" s="274"/>
      <c r="G42" s="274" t="s">
        <v>213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214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215</v>
      </c>
      <c r="F44" s="274"/>
      <c r="G44" s="274" t="s">
        <v>216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103</v>
      </c>
      <c r="F45" s="274"/>
      <c r="G45" s="274" t="s">
        <v>217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218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219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220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221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222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223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224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225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226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227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228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229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230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231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232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233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234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235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236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237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238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239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240</v>
      </c>
      <c r="D76" s="292"/>
      <c r="E76" s="292"/>
      <c r="F76" s="292" t="s">
        <v>241</v>
      </c>
      <c r="G76" s="293"/>
      <c r="H76" s="292" t="s">
        <v>54</v>
      </c>
      <c r="I76" s="292" t="s">
        <v>57</v>
      </c>
      <c r="J76" s="292" t="s">
        <v>242</v>
      </c>
      <c r="K76" s="291"/>
    </row>
    <row r="77" spans="2:11" s="1" customFormat="1" ht="17.25" customHeight="1">
      <c r="B77" s="289"/>
      <c r="C77" s="294" t="s">
        <v>243</v>
      </c>
      <c r="D77" s="294"/>
      <c r="E77" s="294"/>
      <c r="F77" s="295" t="s">
        <v>244</v>
      </c>
      <c r="G77" s="296"/>
      <c r="H77" s="294"/>
      <c r="I77" s="294"/>
      <c r="J77" s="294" t="s">
        <v>245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53</v>
      </c>
      <c r="D79" s="299"/>
      <c r="E79" s="299"/>
      <c r="F79" s="300" t="s">
        <v>246</v>
      </c>
      <c r="G79" s="301"/>
      <c r="H79" s="277" t="s">
        <v>247</v>
      </c>
      <c r="I79" s="277" t="s">
        <v>248</v>
      </c>
      <c r="J79" s="277">
        <v>20</v>
      </c>
      <c r="K79" s="291"/>
    </row>
    <row r="80" spans="2:11" s="1" customFormat="1" ht="15" customHeight="1">
      <c r="B80" s="289"/>
      <c r="C80" s="277" t="s">
        <v>249</v>
      </c>
      <c r="D80" s="277"/>
      <c r="E80" s="277"/>
      <c r="F80" s="300" t="s">
        <v>246</v>
      </c>
      <c r="G80" s="301"/>
      <c r="H80" s="277" t="s">
        <v>250</v>
      </c>
      <c r="I80" s="277" t="s">
        <v>248</v>
      </c>
      <c r="J80" s="277">
        <v>120</v>
      </c>
      <c r="K80" s="291"/>
    </row>
    <row r="81" spans="2:11" s="1" customFormat="1" ht="15" customHeight="1">
      <c r="B81" s="302"/>
      <c r="C81" s="277" t="s">
        <v>251</v>
      </c>
      <c r="D81" s="277"/>
      <c r="E81" s="277"/>
      <c r="F81" s="300" t="s">
        <v>252</v>
      </c>
      <c r="G81" s="301"/>
      <c r="H81" s="277" t="s">
        <v>253</v>
      </c>
      <c r="I81" s="277" t="s">
        <v>248</v>
      </c>
      <c r="J81" s="277">
        <v>50</v>
      </c>
      <c r="K81" s="291"/>
    </row>
    <row r="82" spans="2:11" s="1" customFormat="1" ht="15" customHeight="1">
      <c r="B82" s="302"/>
      <c r="C82" s="277" t="s">
        <v>254</v>
      </c>
      <c r="D82" s="277"/>
      <c r="E82" s="277"/>
      <c r="F82" s="300" t="s">
        <v>246</v>
      </c>
      <c r="G82" s="301"/>
      <c r="H82" s="277" t="s">
        <v>255</v>
      </c>
      <c r="I82" s="277" t="s">
        <v>256</v>
      </c>
      <c r="J82" s="277"/>
      <c r="K82" s="291"/>
    </row>
    <row r="83" spans="2:11" s="1" customFormat="1" ht="15" customHeight="1">
      <c r="B83" s="302"/>
      <c r="C83" s="303" t="s">
        <v>257</v>
      </c>
      <c r="D83" s="303"/>
      <c r="E83" s="303"/>
      <c r="F83" s="304" t="s">
        <v>252</v>
      </c>
      <c r="G83" s="303"/>
      <c r="H83" s="303" t="s">
        <v>258</v>
      </c>
      <c r="I83" s="303" t="s">
        <v>248</v>
      </c>
      <c r="J83" s="303">
        <v>15</v>
      </c>
      <c r="K83" s="291"/>
    </row>
    <row r="84" spans="2:11" s="1" customFormat="1" ht="15" customHeight="1">
      <c r="B84" s="302"/>
      <c r="C84" s="303" t="s">
        <v>259</v>
      </c>
      <c r="D84" s="303"/>
      <c r="E84" s="303"/>
      <c r="F84" s="304" t="s">
        <v>252</v>
      </c>
      <c r="G84" s="303"/>
      <c r="H84" s="303" t="s">
        <v>260</v>
      </c>
      <c r="I84" s="303" t="s">
        <v>248</v>
      </c>
      <c r="J84" s="303">
        <v>15</v>
      </c>
      <c r="K84" s="291"/>
    </row>
    <row r="85" spans="2:11" s="1" customFormat="1" ht="15" customHeight="1">
      <c r="B85" s="302"/>
      <c r="C85" s="303" t="s">
        <v>261</v>
      </c>
      <c r="D85" s="303"/>
      <c r="E85" s="303"/>
      <c r="F85" s="304" t="s">
        <v>252</v>
      </c>
      <c r="G85" s="303"/>
      <c r="H85" s="303" t="s">
        <v>262</v>
      </c>
      <c r="I85" s="303" t="s">
        <v>248</v>
      </c>
      <c r="J85" s="303">
        <v>20</v>
      </c>
      <c r="K85" s="291"/>
    </row>
    <row r="86" spans="2:11" s="1" customFormat="1" ht="15" customHeight="1">
      <c r="B86" s="302"/>
      <c r="C86" s="303" t="s">
        <v>263</v>
      </c>
      <c r="D86" s="303"/>
      <c r="E86" s="303"/>
      <c r="F86" s="304" t="s">
        <v>252</v>
      </c>
      <c r="G86" s="303"/>
      <c r="H86" s="303" t="s">
        <v>264</v>
      </c>
      <c r="I86" s="303" t="s">
        <v>248</v>
      </c>
      <c r="J86" s="303">
        <v>20</v>
      </c>
      <c r="K86" s="291"/>
    </row>
    <row r="87" spans="2:11" s="1" customFormat="1" ht="15" customHeight="1">
      <c r="B87" s="302"/>
      <c r="C87" s="277" t="s">
        <v>265</v>
      </c>
      <c r="D87" s="277"/>
      <c r="E87" s="277"/>
      <c r="F87" s="300" t="s">
        <v>252</v>
      </c>
      <c r="G87" s="301"/>
      <c r="H87" s="277" t="s">
        <v>266</v>
      </c>
      <c r="I87" s="277" t="s">
        <v>248</v>
      </c>
      <c r="J87" s="277">
        <v>50</v>
      </c>
      <c r="K87" s="291"/>
    </row>
    <row r="88" spans="2:11" s="1" customFormat="1" ht="15" customHeight="1">
      <c r="B88" s="302"/>
      <c r="C88" s="277" t="s">
        <v>267</v>
      </c>
      <c r="D88" s="277"/>
      <c r="E88" s="277"/>
      <c r="F88" s="300" t="s">
        <v>252</v>
      </c>
      <c r="G88" s="301"/>
      <c r="H88" s="277" t="s">
        <v>268</v>
      </c>
      <c r="I88" s="277" t="s">
        <v>248</v>
      </c>
      <c r="J88" s="277">
        <v>20</v>
      </c>
      <c r="K88" s="291"/>
    </row>
    <row r="89" spans="2:11" s="1" customFormat="1" ht="15" customHeight="1">
      <c r="B89" s="302"/>
      <c r="C89" s="277" t="s">
        <v>269</v>
      </c>
      <c r="D89" s="277"/>
      <c r="E89" s="277"/>
      <c r="F89" s="300" t="s">
        <v>252</v>
      </c>
      <c r="G89" s="301"/>
      <c r="H89" s="277" t="s">
        <v>270</v>
      </c>
      <c r="I89" s="277" t="s">
        <v>248</v>
      </c>
      <c r="J89" s="277">
        <v>20</v>
      </c>
      <c r="K89" s="291"/>
    </row>
    <row r="90" spans="2:11" s="1" customFormat="1" ht="15" customHeight="1">
      <c r="B90" s="302"/>
      <c r="C90" s="277" t="s">
        <v>271</v>
      </c>
      <c r="D90" s="277"/>
      <c r="E90" s="277"/>
      <c r="F90" s="300" t="s">
        <v>252</v>
      </c>
      <c r="G90" s="301"/>
      <c r="H90" s="277" t="s">
        <v>272</v>
      </c>
      <c r="I90" s="277" t="s">
        <v>248</v>
      </c>
      <c r="J90" s="277">
        <v>50</v>
      </c>
      <c r="K90" s="291"/>
    </row>
    <row r="91" spans="2:11" s="1" customFormat="1" ht="15" customHeight="1">
      <c r="B91" s="302"/>
      <c r="C91" s="277" t="s">
        <v>273</v>
      </c>
      <c r="D91" s="277"/>
      <c r="E91" s="277"/>
      <c r="F91" s="300" t="s">
        <v>252</v>
      </c>
      <c r="G91" s="301"/>
      <c r="H91" s="277" t="s">
        <v>273</v>
      </c>
      <c r="I91" s="277" t="s">
        <v>248</v>
      </c>
      <c r="J91" s="277">
        <v>50</v>
      </c>
      <c r="K91" s="291"/>
    </row>
    <row r="92" spans="2:11" s="1" customFormat="1" ht="15" customHeight="1">
      <c r="B92" s="302"/>
      <c r="C92" s="277" t="s">
        <v>274</v>
      </c>
      <c r="D92" s="277"/>
      <c r="E92" s="277"/>
      <c r="F92" s="300" t="s">
        <v>252</v>
      </c>
      <c r="G92" s="301"/>
      <c r="H92" s="277" t="s">
        <v>275</v>
      </c>
      <c r="I92" s="277" t="s">
        <v>248</v>
      </c>
      <c r="J92" s="277">
        <v>255</v>
      </c>
      <c r="K92" s="291"/>
    </row>
    <row r="93" spans="2:11" s="1" customFormat="1" ht="15" customHeight="1">
      <c r="B93" s="302"/>
      <c r="C93" s="277" t="s">
        <v>276</v>
      </c>
      <c r="D93" s="277"/>
      <c r="E93" s="277"/>
      <c r="F93" s="300" t="s">
        <v>246</v>
      </c>
      <c r="G93" s="301"/>
      <c r="H93" s="277" t="s">
        <v>277</v>
      </c>
      <c r="I93" s="277" t="s">
        <v>278</v>
      </c>
      <c r="J93" s="277"/>
      <c r="K93" s="291"/>
    </row>
    <row r="94" spans="2:11" s="1" customFormat="1" ht="15" customHeight="1">
      <c r="B94" s="302"/>
      <c r="C94" s="277" t="s">
        <v>279</v>
      </c>
      <c r="D94" s="277"/>
      <c r="E94" s="277"/>
      <c r="F94" s="300" t="s">
        <v>246</v>
      </c>
      <c r="G94" s="301"/>
      <c r="H94" s="277" t="s">
        <v>280</v>
      </c>
      <c r="I94" s="277" t="s">
        <v>281</v>
      </c>
      <c r="J94" s="277"/>
      <c r="K94" s="291"/>
    </row>
    <row r="95" spans="2:11" s="1" customFormat="1" ht="15" customHeight="1">
      <c r="B95" s="302"/>
      <c r="C95" s="277" t="s">
        <v>282</v>
      </c>
      <c r="D95" s="277"/>
      <c r="E95" s="277"/>
      <c r="F95" s="300" t="s">
        <v>246</v>
      </c>
      <c r="G95" s="301"/>
      <c r="H95" s="277" t="s">
        <v>282</v>
      </c>
      <c r="I95" s="277" t="s">
        <v>281</v>
      </c>
      <c r="J95" s="277"/>
      <c r="K95" s="291"/>
    </row>
    <row r="96" spans="2:11" s="1" customFormat="1" ht="15" customHeight="1">
      <c r="B96" s="302"/>
      <c r="C96" s="277" t="s">
        <v>38</v>
      </c>
      <c r="D96" s="277"/>
      <c r="E96" s="277"/>
      <c r="F96" s="300" t="s">
        <v>246</v>
      </c>
      <c r="G96" s="301"/>
      <c r="H96" s="277" t="s">
        <v>283</v>
      </c>
      <c r="I96" s="277" t="s">
        <v>281</v>
      </c>
      <c r="J96" s="277"/>
      <c r="K96" s="291"/>
    </row>
    <row r="97" spans="2:11" s="1" customFormat="1" ht="15" customHeight="1">
      <c r="B97" s="302"/>
      <c r="C97" s="277" t="s">
        <v>48</v>
      </c>
      <c r="D97" s="277"/>
      <c r="E97" s="277"/>
      <c r="F97" s="300" t="s">
        <v>246</v>
      </c>
      <c r="G97" s="301"/>
      <c r="H97" s="277" t="s">
        <v>284</v>
      </c>
      <c r="I97" s="277" t="s">
        <v>281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285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240</v>
      </c>
      <c r="D103" s="292"/>
      <c r="E103" s="292"/>
      <c r="F103" s="292" t="s">
        <v>241</v>
      </c>
      <c r="G103" s="293"/>
      <c r="H103" s="292" t="s">
        <v>54</v>
      </c>
      <c r="I103" s="292" t="s">
        <v>57</v>
      </c>
      <c r="J103" s="292" t="s">
        <v>242</v>
      </c>
      <c r="K103" s="291"/>
    </row>
    <row r="104" spans="2:11" s="1" customFormat="1" ht="17.25" customHeight="1">
      <c r="B104" s="289"/>
      <c r="C104" s="294" t="s">
        <v>243</v>
      </c>
      <c r="D104" s="294"/>
      <c r="E104" s="294"/>
      <c r="F104" s="295" t="s">
        <v>244</v>
      </c>
      <c r="G104" s="296"/>
      <c r="H104" s="294"/>
      <c r="I104" s="294"/>
      <c r="J104" s="294" t="s">
        <v>245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53</v>
      </c>
      <c r="D106" s="299"/>
      <c r="E106" s="299"/>
      <c r="F106" s="300" t="s">
        <v>246</v>
      </c>
      <c r="G106" s="277"/>
      <c r="H106" s="277" t="s">
        <v>286</v>
      </c>
      <c r="I106" s="277" t="s">
        <v>248</v>
      </c>
      <c r="J106" s="277">
        <v>20</v>
      </c>
      <c r="K106" s="291"/>
    </row>
    <row r="107" spans="2:11" s="1" customFormat="1" ht="15" customHeight="1">
      <c r="B107" s="289"/>
      <c r="C107" s="277" t="s">
        <v>249</v>
      </c>
      <c r="D107" s="277"/>
      <c r="E107" s="277"/>
      <c r="F107" s="300" t="s">
        <v>246</v>
      </c>
      <c r="G107" s="277"/>
      <c r="H107" s="277" t="s">
        <v>286</v>
      </c>
      <c r="I107" s="277" t="s">
        <v>248</v>
      </c>
      <c r="J107" s="277">
        <v>120</v>
      </c>
      <c r="K107" s="291"/>
    </row>
    <row r="108" spans="2:11" s="1" customFormat="1" ht="15" customHeight="1">
      <c r="B108" s="302"/>
      <c r="C108" s="277" t="s">
        <v>251</v>
      </c>
      <c r="D108" s="277"/>
      <c r="E108" s="277"/>
      <c r="F108" s="300" t="s">
        <v>252</v>
      </c>
      <c r="G108" s="277"/>
      <c r="H108" s="277" t="s">
        <v>286</v>
      </c>
      <c r="I108" s="277" t="s">
        <v>248</v>
      </c>
      <c r="J108" s="277">
        <v>50</v>
      </c>
      <c r="K108" s="291"/>
    </row>
    <row r="109" spans="2:11" s="1" customFormat="1" ht="15" customHeight="1">
      <c r="B109" s="302"/>
      <c r="C109" s="277" t="s">
        <v>254</v>
      </c>
      <c r="D109" s="277"/>
      <c r="E109" s="277"/>
      <c r="F109" s="300" t="s">
        <v>246</v>
      </c>
      <c r="G109" s="277"/>
      <c r="H109" s="277" t="s">
        <v>286</v>
      </c>
      <c r="I109" s="277" t="s">
        <v>256</v>
      </c>
      <c r="J109" s="277"/>
      <c r="K109" s="291"/>
    </row>
    <row r="110" spans="2:11" s="1" customFormat="1" ht="15" customHeight="1">
      <c r="B110" s="302"/>
      <c r="C110" s="277" t="s">
        <v>265</v>
      </c>
      <c r="D110" s="277"/>
      <c r="E110" s="277"/>
      <c r="F110" s="300" t="s">
        <v>252</v>
      </c>
      <c r="G110" s="277"/>
      <c r="H110" s="277" t="s">
        <v>286</v>
      </c>
      <c r="I110" s="277" t="s">
        <v>248</v>
      </c>
      <c r="J110" s="277">
        <v>50</v>
      </c>
      <c r="K110" s="291"/>
    </row>
    <row r="111" spans="2:11" s="1" customFormat="1" ht="15" customHeight="1">
      <c r="B111" s="302"/>
      <c r="C111" s="277" t="s">
        <v>273</v>
      </c>
      <c r="D111" s="277"/>
      <c r="E111" s="277"/>
      <c r="F111" s="300" t="s">
        <v>252</v>
      </c>
      <c r="G111" s="277"/>
      <c r="H111" s="277" t="s">
        <v>286</v>
      </c>
      <c r="I111" s="277" t="s">
        <v>248</v>
      </c>
      <c r="J111" s="277">
        <v>50</v>
      </c>
      <c r="K111" s="291"/>
    </row>
    <row r="112" spans="2:11" s="1" customFormat="1" ht="15" customHeight="1">
      <c r="B112" s="302"/>
      <c r="C112" s="277" t="s">
        <v>271</v>
      </c>
      <c r="D112" s="277"/>
      <c r="E112" s="277"/>
      <c r="F112" s="300" t="s">
        <v>252</v>
      </c>
      <c r="G112" s="277"/>
      <c r="H112" s="277" t="s">
        <v>286</v>
      </c>
      <c r="I112" s="277" t="s">
        <v>248</v>
      </c>
      <c r="J112" s="277">
        <v>50</v>
      </c>
      <c r="K112" s="291"/>
    </row>
    <row r="113" spans="2:11" s="1" customFormat="1" ht="15" customHeight="1">
      <c r="B113" s="302"/>
      <c r="C113" s="277" t="s">
        <v>53</v>
      </c>
      <c r="D113" s="277"/>
      <c r="E113" s="277"/>
      <c r="F113" s="300" t="s">
        <v>246</v>
      </c>
      <c r="G113" s="277"/>
      <c r="H113" s="277" t="s">
        <v>287</v>
      </c>
      <c r="I113" s="277" t="s">
        <v>248</v>
      </c>
      <c r="J113" s="277">
        <v>20</v>
      </c>
      <c r="K113" s="291"/>
    </row>
    <row r="114" spans="2:11" s="1" customFormat="1" ht="15" customHeight="1">
      <c r="B114" s="302"/>
      <c r="C114" s="277" t="s">
        <v>288</v>
      </c>
      <c r="D114" s="277"/>
      <c r="E114" s="277"/>
      <c r="F114" s="300" t="s">
        <v>246</v>
      </c>
      <c r="G114" s="277"/>
      <c r="H114" s="277" t="s">
        <v>289</v>
      </c>
      <c r="I114" s="277" t="s">
        <v>248</v>
      </c>
      <c r="J114" s="277">
        <v>120</v>
      </c>
      <c r="K114" s="291"/>
    </row>
    <row r="115" spans="2:11" s="1" customFormat="1" ht="15" customHeight="1">
      <c r="B115" s="302"/>
      <c r="C115" s="277" t="s">
        <v>38</v>
      </c>
      <c r="D115" s="277"/>
      <c r="E115" s="277"/>
      <c r="F115" s="300" t="s">
        <v>246</v>
      </c>
      <c r="G115" s="277"/>
      <c r="H115" s="277" t="s">
        <v>290</v>
      </c>
      <c r="I115" s="277" t="s">
        <v>281</v>
      </c>
      <c r="J115" s="277"/>
      <c r="K115" s="291"/>
    </row>
    <row r="116" spans="2:11" s="1" customFormat="1" ht="15" customHeight="1">
      <c r="B116" s="302"/>
      <c r="C116" s="277" t="s">
        <v>48</v>
      </c>
      <c r="D116" s="277"/>
      <c r="E116" s="277"/>
      <c r="F116" s="300" t="s">
        <v>246</v>
      </c>
      <c r="G116" s="277"/>
      <c r="H116" s="277" t="s">
        <v>291</v>
      </c>
      <c r="I116" s="277" t="s">
        <v>281</v>
      </c>
      <c r="J116" s="277"/>
      <c r="K116" s="291"/>
    </row>
    <row r="117" spans="2:11" s="1" customFormat="1" ht="15" customHeight="1">
      <c r="B117" s="302"/>
      <c r="C117" s="277" t="s">
        <v>57</v>
      </c>
      <c r="D117" s="277"/>
      <c r="E117" s="277"/>
      <c r="F117" s="300" t="s">
        <v>246</v>
      </c>
      <c r="G117" s="277"/>
      <c r="H117" s="277" t="s">
        <v>292</v>
      </c>
      <c r="I117" s="277" t="s">
        <v>293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294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240</v>
      </c>
      <c r="D123" s="292"/>
      <c r="E123" s="292"/>
      <c r="F123" s="292" t="s">
        <v>241</v>
      </c>
      <c r="G123" s="293"/>
      <c r="H123" s="292" t="s">
        <v>54</v>
      </c>
      <c r="I123" s="292" t="s">
        <v>57</v>
      </c>
      <c r="J123" s="292" t="s">
        <v>242</v>
      </c>
      <c r="K123" s="321"/>
    </row>
    <row r="124" spans="2:11" s="1" customFormat="1" ht="17.25" customHeight="1">
      <c r="B124" s="320"/>
      <c r="C124" s="294" t="s">
        <v>243</v>
      </c>
      <c r="D124" s="294"/>
      <c r="E124" s="294"/>
      <c r="F124" s="295" t="s">
        <v>244</v>
      </c>
      <c r="G124" s="296"/>
      <c r="H124" s="294"/>
      <c r="I124" s="294"/>
      <c r="J124" s="294" t="s">
        <v>245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249</v>
      </c>
      <c r="D126" s="299"/>
      <c r="E126" s="299"/>
      <c r="F126" s="300" t="s">
        <v>246</v>
      </c>
      <c r="G126" s="277"/>
      <c r="H126" s="277" t="s">
        <v>286</v>
      </c>
      <c r="I126" s="277" t="s">
        <v>248</v>
      </c>
      <c r="J126" s="277">
        <v>120</v>
      </c>
      <c r="K126" s="325"/>
    </row>
    <row r="127" spans="2:11" s="1" customFormat="1" ht="15" customHeight="1">
      <c r="B127" s="322"/>
      <c r="C127" s="277" t="s">
        <v>295</v>
      </c>
      <c r="D127" s="277"/>
      <c r="E127" s="277"/>
      <c r="F127" s="300" t="s">
        <v>246</v>
      </c>
      <c r="G127" s="277"/>
      <c r="H127" s="277" t="s">
        <v>296</v>
      </c>
      <c r="I127" s="277" t="s">
        <v>248</v>
      </c>
      <c r="J127" s="277" t="s">
        <v>297</v>
      </c>
      <c r="K127" s="325"/>
    </row>
    <row r="128" spans="2:11" s="1" customFormat="1" ht="15" customHeight="1">
      <c r="B128" s="322"/>
      <c r="C128" s="277" t="s">
        <v>85</v>
      </c>
      <c r="D128" s="277"/>
      <c r="E128" s="277"/>
      <c r="F128" s="300" t="s">
        <v>246</v>
      </c>
      <c r="G128" s="277"/>
      <c r="H128" s="277" t="s">
        <v>298</v>
      </c>
      <c r="I128" s="277" t="s">
        <v>248</v>
      </c>
      <c r="J128" s="277" t="s">
        <v>297</v>
      </c>
      <c r="K128" s="325"/>
    </row>
    <row r="129" spans="2:11" s="1" customFormat="1" ht="15" customHeight="1">
      <c r="B129" s="322"/>
      <c r="C129" s="277" t="s">
        <v>257</v>
      </c>
      <c r="D129" s="277"/>
      <c r="E129" s="277"/>
      <c r="F129" s="300" t="s">
        <v>252</v>
      </c>
      <c r="G129" s="277"/>
      <c r="H129" s="277" t="s">
        <v>258</v>
      </c>
      <c r="I129" s="277" t="s">
        <v>248</v>
      </c>
      <c r="J129" s="277">
        <v>15</v>
      </c>
      <c r="K129" s="325"/>
    </row>
    <row r="130" spans="2:11" s="1" customFormat="1" ht="15" customHeight="1">
      <c r="B130" s="322"/>
      <c r="C130" s="303" t="s">
        <v>259</v>
      </c>
      <c r="D130" s="303"/>
      <c r="E130" s="303"/>
      <c r="F130" s="304" t="s">
        <v>252</v>
      </c>
      <c r="G130" s="303"/>
      <c r="H130" s="303" t="s">
        <v>260</v>
      </c>
      <c r="I130" s="303" t="s">
        <v>248</v>
      </c>
      <c r="J130" s="303">
        <v>15</v>
      </c>
      <c r="K130" s="325"/>
    </row>
    <row r="131" spans="2:11" s="1" customFormat="1" ht="15" customHeight="1">
      <c r="B131" s="322"/>
      <c r="C131" s="303" t="s">
        <v>261</v>
      </c>
      <c r="D131" s="303"/>
      <c r="E131" s="303"/>
      <c r="F131" s="304" t="s">
        <v>252</v>
      </c>
      <c r="G131" s="303"/>
      <c r="H131" s="303" t="s">
        <v>262</v>
      </c>
      <c r="I131" s="303" t="s">
        <v>248</v>
      </c>
      <c r="J131" s="303">
        <v>20</v>
      </c>
      <c r="K131" s="325"/>
    </row>
    <row r="132" spans="2:11" s="1" customFormat="1" ht="15" customHeight="1">
      <c r="B132" s="322"/>
      <c r="C132" s="303" t="s">
        <v>263</v>
      </c>
      <c r="D132" s="303"/>
      <c r="E132" s="303"/>
      <c r="F132" s="304" t="s">
        <v>252</v>
      </c>
      <c r="G132" s="303"/>
      <c r="H132" s="303" t="s">
        <v>264</v>
      </c>
      <c r="I132" s="303" t="s">
        <v>248</v>
      </c>
      <c r="J132" s="303">
        <v>20</v>
      </c>
      <c r="K132" s="325"/>
    </row>
    <row r="133" spans="2:11" s="1" customFormat="1" ht="15" customHeight="1">
      <c r="B133" s="322"/>
      <c r="C133" s="277" t="s">
        <v>251</v>
      </c>
      <c r="D133" s="277"/>
      <c r="E133" s="277"/>
      <c r="F133" s="300" t="s">
        <v>252</v>
      </c>
      <c r="G133" s="277"/>
      <c r="H133" s="277" t="s">
        <v>286</v>
      </c>
      <c r="I133" s="277" t="s">
        <v>248</v>
      </c>
      <c r="J133" s="277">
        <v>50</v>
      </c>
      <c r="K133" s="325"/>
    </row>
    <row r="134" spans="2:11" s="1" customFormat="1" ht="15" customHeight="1">
      <c r="B134" s="322"/>
      <c r="C134" s="277" t="s">
        <v>265</v>
      </c>
      <c r="D134" s="277"/>
      <c r="E134" s="277"/>
      <c r="F134" s="300" t="s">
        <v>252</v>
      </c>
      <c r="G134" s="277"/>
      <c r="H134" s="277" t="s">
        <v>286</v>
      </c>
      <c r="I134" s="277" t="s">
        <v>248</v>
      </c>
      <c r="J134" s="277">
        <v>50</v>
      </c>
      <c r="K134" s="325"/>
    </row>
    <row r="135" spans="2:11" s="1" customFormat="1" ht="15" customHeight="1">
      <c r="B135" s="322"/>
      <c r="C135" s="277" t="s">
        <v>271</v>
      </c>
      <c r="D135" s="277"/>
      <c r="E135" s="277"/>
      <c r="F135" s="300" t="s">
        <v>252</v>
      </c>
      <c r="G135" s="277"/>
      <c r="H135" s="277" t="s">
        <v>286</v>
      </c>
      <c r="I135" s="277" t="s">
        <v>248</v>
      </c>
      <c r="J135" s="277">
        <v>50</v>
      </c>
      <c r="K135" s="325"/>
    </row>
    <row r="136" spans="2:11" s="1" customFormat="1" ht="15" customHeight="1">
      <c r="B136" s="322"/>
      <c r="C136" s="277" t="s">
        <v>273</v>
      </c>
      <c r="D136" s="277"/>
      <c r="E136" s="277"/>
      <c r="F136" s="300" t="s">
        <v>252</v>
      </c>
      <c r="G136" s="277"/>
      <c r="H136" s="277" t="s">
        <v>286</v>
      </c>
      <c r="I136" s="277" t="s">
        <v>248</v>
      </c>
      <c r="J136" s="277">
        <v>50</v>
      </c>
      <c r="K136" s="325"/>
    </row>
    <row r="137" spans="2:11" s="1" customFormat="1" ht="15" customHeight="1">
      <c r="B137" s="322"/>
      <c r="C137" s="277" t="s">
        <v>274</v>
      </c>
      <c r="D137" s="277"/>
      <c r="E137" s="277"/>
      <c r="F137" s="300" t="s">
        <v>252</v>
      </c>
      <c r="G137" s="277"/>
      <c r="H137" s="277" t="s">
        <v>299</v>
      </c>
      <c r="I137" s="277" t="s">
        <v>248</v>
      </c>
      <c r="J137" s="277">
        <v>255</v>
      </c>
      <c r="K137" s="325"/>
    </row>
    <row r="138" spans="2:11" s="1" customFormat="1" ht="15" customHeight="1">
      <c r="B138" s="322"/>
      <c r="C138" s="277" t="s">
        <v>276</v>
      </c>
      <c r="D138" s="277"/>
      <c r="E138" s="277"/>
      <c r="F138" s="300" t="s">
        <v>246</v>
      </c>
      <c r="G138" s="277"/>
      <c r="H138" s="277" t="s">
        <v>300</v>
      </c>
      <c r="I138" s="277" t="s">
        <v>278</v>
      </c>
      <c r="J138" s="277"/>
      <c r="K138" s="325"/>
    </row>
    <row r="139" spans="2:11" s="1" customFormat="1" ht="15" customHeight="1">
      <c r="B139" s="322"/>
      <c r="C139" s="277" t="s">
        <v>279</v>
      </c>
      <c r="D139" s="277"/>
      <c r="E139" s="277"/>
      <c r="F139" s="300" t="s">
        <v>246</v>
      </c>
      <c r="G139" s="277"/>
      <c r="H139" s="277" t="s">
        <v>301</v>
      </c>
      <c r="I139" s="277" t="s">
        <v>281</v>
      </c>
      <c r="J139" s="277"/>
      <c r="K139" s="325"/>
    </row>
    <row r="140" spans="2:11" s="1" customFormat="1" ht="15" customHeight="1">
      <c r="B140" s="322"/>
      <c r="C140" s="277" t="s">
        <v>282</v>
      </c>
      <c r="D140" s="277"/>
      <c r="E140" s="277"/>
      <c r="F140" s="300" t="s">
        <v>246</v>
      </c>
      <c r="G140" s="277"/>
      <c r="H140" s="277" t="s">
        <v>282</v>
      </c>
      <c r="I140" s="277" t="s">
        <v>281</v>
      </c>
      <c r="J140" s="277"/>
      <c r="K140" s="325"/>
    </row>
    <row r="141" spans="2:11" s="1" customFormat="1" ht="15" customHeight="1">
      <c r="B141" s="322"/>
      <c r="C141" s="277" t="s">
        <v>38</v>
      </c>
      <c r="D141" s="277"/>
      <c r="E141" s="277"/>
      <c r="F141" s="300" t="s">
        <v>246</v>
      </c>
      <c r="G141" s="277"/>
      <c r="H141" s="277" t="s">
        <v>302</v>
      </c>
      <c r="I141" s="277" t="s">
        <v>281</v>
      </c>
      <c r="J141" s="277"/>
      <c r="K141" s="325"/>
    </row>
    <row r="142" spans="2:11" s="1" customFormat="1" ht="15" customHeight="1">
      <c r="B142" s="322"/>
      <c r="C142" s="277" t="s">
        <v>303</v>
      </c>
      <c r="D142" s="277"/>
      <c r="E142" s="277"/>
      <c r="F142" s="300" t="s">
        <v>246</v>
      </c>
      <c r="G142" s="277"/>
      <c r="H142" s="277" t="s">
        <v>304</v>
      </c>
      <c r="I142" s="277" t="s">
        <v>281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305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240</v>
      </c>
      <c r="D148" s="292"/>
      <c r="E148" s="292"/>
      <c r="F148" s="292" t="s">
        <v>241</v>
      </c>
      <c r="G148" s="293"/>
      <c r="H148" s="292" t="s">
        <v>54</v>
      </c>
      <c r="I148" s="292" t="s">
        <v>57</v>
      </c>
      <c r="J148" s="292" t="s">
        <v>242</v>
      </c>
      <c r="K148" s="291"/>
    </row>
    <row r="149" spans="2:11" s="1" customFormat="1" ht="17.25" customHeight="1">
      <c r="B149" s="289"/>
      <c r="C149" s="294" t="s">
        <v>243</v>
      </c>
      <c r="D149" s="294"/>
      <c r="E149" s="294"/>
      <c r="F149" s="295" t="s">
        <v>244</v>
      </c>
      <c r="G149" s="296"/>
      <c r="H149" s="294"/>
      <c r="I149" s="294"/>
      <c r="J149" s="294" t="s">
        <v>245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249</v>
      </c>
      <c r="D151" s="277"/>
      <c r="E151" s="277"/>
      <c r="F151" s="330" t="s">
        <v>246</v>
      </c>
      <c r="G151" s="277"/>
      <c r="H151" s="329" t="s">
        <v>286</v>
      </c>
      <c r="I151" s="329" t="s">
        <v>248</v>
      </c>
      <c r="J151" s="329">
        <v>120</v>
      </c>
      <c r="K151" s="325"/>
    </row>
    <row r="152" spans="2:11" s="1" customFormat="1" ht="15" customHeight="1">
      <c r="B152" s="302"/>
      <c r="C152" s="329" t="s">
        <v>295</v>
      </c>
      <c r="D152" s="277"/>
      <c r="E152" s="277"/>
      <c r="F152" s="330" t="s">
        <v>246</v>
      </c>
      <c r="G152" s="277"/>
      <c r="H152" s="329" t="s">
        <v>306</v>
      </c>
      <c r="I152" s="329" t="s">
        <v>248</v>
      </c>
      <c r="J152" s="329" t="s">
        <v>297</v>
      </c>
      <c r="K152" s="325"/>
    </row>
    <row r="153" spans="2:11" s="1" customFormat="1" ht="15" customHeight="1">
      <c r="B153" s="302"/>
      <c r="C153" s="329" t="s">
        <v>85</v>
      </c>
      <c r="D153" s="277"/>
      <c r="E153" s="277"/>
      <c r="F153" s="330" t="s">
        <v>246</v>
      </c>
      <c r="G153" s="277"/>
      <c r="H153" s="329" t="s">
        <v>307</v>
      </c>
      <c r="I153" s="329" t="s">
        <v>248</v>
      </c>
      <c r="J153" s="329" t="s">
        <v>297</v>
      </c>
      <c r="K153" s="325"/>
    </row>
    <row r="154" spans="2:11" s="1" customFormat="1" ht="15" customHeight="1">
      <c r="B154" s="302"/>
      <c r="C154" s="329" t="s">
        <v>251</v>
      </c>
      <c r="D154" s="277"/>
      <c r="E154" s="277"/>
      <c r="F154" s="330" t="s">
        <v>252</v>
      </c>
      <c r="G154" s="277"/>
      <c r="H154" s="329" t="s">
        <v>286</v>
      </c>
      <c r="I154" s="329" t="s">
        <v>248</v>
      </c>
      <c r="J154" s="329">
        <v>50</v>
      </c>
      <c r="K154" s="325"/>
    </row>
    <row r="155" spans="2:11" s="1" customFormat="1" ht="15" customHeight="1">
      <c r="B155" s="302"/>
      <c r="C155" s="329" t="s">
        <v>254</v>
      </c>
      <c r="D155" s="277"/>
      <c r="E155" s="277"/>
      <c r="F155" s="330" t="s">
        <v>246</v>
      </c>
      <c r="G155" s="277"/>
      <c r="H155" s="329" t="s">
        <v>286</v>
      </c>
      <c r="I155" s="329" t="s">
        <v>256</v>
      </c>
      <c r="J155" s="329"/>
      <c r="K155" s="325"/>
    </row>
    <row r="156" spans="2:11" s="1" customFormat="1" ht="15" customHeight="1">
      <c r="B156" s="302"/>
      <c r="C156" s="329" t="s">
        <v>265</v>
      </c>
      <c r="D156" s="277"/>
      <c r="E156" s="277"/>
      <c r="F156" s="330" t="s">
        <v>252</v>
      </c>
      <c r="G156" s="277"/>
      <c r="H156" s="329" t="s">
        <v>286</v>
      </c>
      <c r="I156" s="329" t="s">
        <v>248</v>
      </c>
      <c r="J156" s="329">
        <v>50</v>
      </c>
      <c r="K156" s="325"/>
    </row>
    <row r="157" spans="2:11" s="1" customFormat="1" ht="15" customHeight="1">
      <c r="B157" s="302"/>
      <c r="C157" s="329" t="s">
        <v>273</v>
      </c>
      <c r="D157" s="277"/>
      <c r="E157" s="277"/>
      <c r="F157" s="330" t="s">
        <v>252</v>
      </c>
      <c r="G157" s="277"/>
      <c r="H157" s="329" t="s">
        <v>286</v>
      </c>
      <c r="I157" s="329" t="s">
        <v>248</v>
      </c>
      <c r="J157" s="329">
        <v>50</v>
      </c>
      <c r="K157" s="325"/>
    </row>
    <row r="158" spans="2:11" s="1" customFormat="1" ht="15" customHeight="1">
      <c r="B158" s="302"/>
      <c r="C158" s="329" t="s">
        <v>271</v>
      </c>
      <c r="D158" s="277"/>
      <c r="E158" s="277"/>
      <c r="F158" s="330" t="s">
        <v>252</v>
      </c>
      <c r="G158" s="277"/>
      <c r="H158" s="329" t="s">
        <v>286</v>
      </c>
      <c r="I158" s="329" t="s">
        <v>248</v>
      </c>
      <c r="J158" s="329">
        <v>50</v>
      </c>
      <c r="K158" s="325"/>
    </row>
    <row r="159" spans="2:11" s="1" customFormat="1" ht="15" customHeight="1">
      <c r="B159" s="302"/>
      <c r="C159" s="329" t="s">
        <v>94</v>
      </c>
      <c r="D159" s="277"/>
      <c r="E159" s="277"/>
      <c r="F159" s="330" t="s">
        <v>246</v>
      </c>
      <c r="G159" s="277"/>
      <c r="H159" s="329" t="s">
        <v>308</v>
      </c>
      <c r="I159" s="329" t="s">
        <v>248</v>
      </c>
      <c r="J159" s="329" t="s">
        <v>309</v>
      </c>
      <c r="K159" s="325"/>
    </row>
    <row r="160" spans="2:11" s="1" customFormat="1" ht="15" customHeight="1">
      <c r="B160" s="302"/>
      <c r="C160" s="329" t="s">
        <v>310</v>
      </c>
      <c r="D160" s="277"/>
      <c r="E160" s="277"/>
      <c r="F160" s="330" t="s">
        <v>246</v>
      </c>
      <c r="G160" s="277"/>
      <c r="H160" s="329" t="s">
        <v>311</v>
      </c>
      <c r="I160" s="329" t="s">
        <v>281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312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240</v>
      </c>
      <c r="D166" s="292"/>
      <c r="E166" s="292"/>
      <c r="F166" s="292" t="s">
        <v>241</v>
      </c>
      <c r="G166" s="334"/>
      <c r="H166" s="335" t="s">
        <v>54</v>
      </c>
      <c r="I166" s="335" t="s">
        <v>57</v>
      </c>
      <c r="J166" s="292" t="s">
        <v>242</v>
      </c>
      <c r="K166" s="269"/>
    </row>
    <row r="167" spans="2:11" s="1" customFormat="1" ht="17.25" customHeight="1">
      <c r="B167" s="270"/>
      <c r="C167" s="294" t="s">
        <v>243</v>
      </c>
      <c r="D167" s="294"/>
      <c r="E167" s="294"/>
      <c r="F167" s="295" t="s">
        <v>244</v>
      </c>
      <c r="G167" s="336"/>
      <c r="H167" s="337"/>
      <c r="I167" s="337"/>
      <c r="J167" s="294" t="s">
        <v>245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249</v>
      </c>
      <c r="D169" s="277"/>
      <c r="E169" s="277"/>
      <c r="F169" s="300" t="s">
        <v>246</v>
      </c>
      <c r="G169" s="277"/>
      <c r="H169" s="277" t="s">
        <v>286</v>
      </c>
      <c r="I169" s="277" t="s">
        <v>248</v>
      </c>
      <c r="J169" s="277">
        <v>120</v>
      </c>
      <c r="K169" s="325"/>
    </row>
    <row r="170" spans="2:11" s="1" customFormat="1" ht="15" customHeight="1">
      <c r="B170" s="302"/>
      <c r="C170" s="277" t="s">
        <v>295</v>
      </c>
      <c r="D170" s="277"/>
      <c r="E170" s="277"/>
      <c r="F170" s="300" t="s">
        <v>246</v>
      </c>
      <c r="G170" s="277"/>
      <c r="H170" s="277" t="s">
        <v>296</v>
      </c>
      <c r="I170" s="277" t="s">
        <v>248</v>
      </c>
      <c r="J170" s="277" t="s">
        <v>297</v>
      </c>
      <c r="K170" s="325"/>
    </row>
    <row r="171" spans="2:11" s="1" customFormat="1" ht="15" customHeight="1">
      <c r="B171" s="302"/>
      <c r="C171" s="277" t="s">
        <v>85</v>
      </c>
      <c r="D171" s="277"/>
      <c r="E171" s="277"/>
      <c r="F171" s="300" t="s">
        <v>246</v>
      </c>
      <c r="G171" s="277"/>
      <c r="H171" s="277" t="s">
        <v>313</v>
      </c>
      <c r="I171" s="277" t="s">
        <v>248</v>
      </c>
      <c r="J171" s="277" t="s">
        <v>297</v>
      </c>
      <c r="K171" s="325"/>
    </row>
    <row r="172" spans="2:11" s="1" customFormat="1" ht="15" customHeight="1">
      <c r="B172" s="302"/>
      <c r="C172" s="277" t="s">
        <v>251</v>
      </c>
      <c r="D172" s="277"/>
      <c r="E172" s="277"/>
      <c r="F172" s="300" t="s">
        <v>252</v>
      </c>
      <c r="G172" s="277"/>
      <c r="H172" s="277" t="s">
        <v>313</v>
      </c>
      <c r="I172" s="277" t="s">
        <v>248</v>
      </c>
      <c r="J172" s="277">
        <v>50</v>
      </c>
      <c r="K172" s="325"/>
    </row>
    <row r="173" spans="2:11" s="1" customFormat="1" ht="15" customHeight="1">
      <c r="B173" s="302"/>
      <c r="C173" s="277" t="s">
        <v>254</v>
      </c>
      <c r="D173" s="277"/>
      <c r="E173" s="277"/>
      <c r="F173" s="300" t="s">
        <v>246</v>
      </c>
      <c r="G173" s="277"/>
      <c r="H173" s="277" t="s">
        <v>313</v>
      </c>
      <c r="I173" s="277" t="s">
        <v>256</v>
      </c>
      <c r="J173" s="277"/>
      <c r="K173" s="325"/>
    </row>
    <row r="174" spans="2:11" s="1" customFormat="1" ht="15" customHeight="1">
      <c r="B174" s="302"/>
      <c r="C174" s="277" t="s">
        <v>265</v>
      </c>
      <c r="D174" s="277"/>
      <c r="E174" s="277"/>
      <c r="F174" s="300" t="s">
        <v>252</v>
      </c>
      <c r="G174" s="277"/>
      <c r="H174" s="277" t="s">
        <v>313</v>
      </c>
      <c r="I174" s="277" t="s">
        <v>248</v>
      </c>
      <c r="J174" s="277">
        <v>50</v>
      </c>
      <c r="K174" s="325"/>
    </row>
    <row r="175" spans="2:11" s="1" customFormat="1" ht="15" customHeight="1">
      <c r="B175" s="302"/>
      <c r="C175" s="277" t="s">
        <v>273</v>
      </c>
      <c r="D175" s="277"/>
      <c r="E175" s="277"/>
      <c r="F175" s="300" t="s">
        <v>252</v>
      </c>
      <c r="G175" s="277"/>
      <c r="H175" s="277" t="s">
        <v>313</v>
      </c>
      <c r="I175" s="277" t="s">
        <v>248</v>
      </c>
      <c r="J175" s="277">
        <v>50</v>
      </c>
      <c r="K175" s="325"/>
    </row>
    <row r="176" spans="2:11" s="1" customFormat="1" ht="15" customHeight="1">
      <c r="B176" s="302"/>
      <c r="C176" s="277" t="s">
        <v>271</v>
      </c>
      <c r="D176" s="277"/>
      <c r="E176" s="277"/>
      <c r="F176" s="300" t="s">
        <v>252</v>
      </c>
      <c r="G176" s="277"/>
      <c r="H176" s="277" t="s">
        <v>313</v>
      </c>
      <c r="I176" s="277" t="s">
        <v>248</v>
      </c>
      <c r="J176" s="277">
        <v>50</v>
      </c>
      <c r="K176" s="325"/>
    </row>
    <row r="177" spans="2:11" s="1" customFormat="1" ht="15" customHeight="1">
      <c r="B177" s="302"/>
      <c r="C177" s="277" t="s">
        <v>99</v>
      </c>
      <c r="D177" s="277"/>
      <c r="E177" s="277"/>
      <c r="F177" s="300" t="s">
        <v>246</v>
      </c>
      <c r="G177" s="277"/>
      <c r="H177" s="277" t="s">
        <v>314</v>
      </c>
      <c r="I177" s="277" t="s">
        <v>315</v>
      </c>
      <c r="J177" s="277"/>
      <c r="K177" s="325"/>
    </row>
    <row r="178" spans="2:11" s="1" customFormat="1" ht="15" customHeight="1">
      <c r="B178" s="302"/>
      <c r="C178" s="277" t="s">
        <v>57</v>
      </c>
      <c r="D178" s="277"/>
      <c r="E178" s="277"/>
      <c r="F178" s="300" t="s">
        <v>246</v>
      </c>
      <c r="G178" s="277"/>
      <c r="H178" s="277" t="s">
        <v>316</v>
      </c>
      <c r="I178" s="277" t="s">
        <v>317</v>
      </c>
      <c r="J178" s="277">
        <v>1</v>
      </c>
      <c r="K178" s="325"/>
    </row>
    <row r="179" spans="2:11" s="1" customFormat="1" ht="15" customHeight="1">
      <c r="B179" s="302"/>
      <c r="C179" s="277" t="s">
        <v>53</v>
      </c>
      <c r="D179" s="277"/>
      <c r="E179" s="277"/>
      <c r="F179" s="300" t="s">
        <v>246</v>
      </c>
      <c r="G179" s="277"/>
      <c r="H179" s="277" t="s">
        <v>318</v>
      </c>
      <c r="I179" s="277" t="s">
        <v>248</v>
      </c>
      <c r="J179" s="277">
        <v>20</v>
      </c>
      <c r="K179" s="325"/>
    </row>
    <row r="180" spans="2:11" s="1" customFormat="1" ht="15" customHeight="1">
      <c r="B180" s="302"/>
      <c r="C180" s="277" t="s">
        <v>54</v>
      </c>
      <c r="D180" s="277"/>
      <c r="E180" s="277"/>
      <c r="F180" s="300" t="s">
        <v>246</v>
      </c>
      <c r="G180" s="277"/>
      <c r="H180" s="277" t="s">
        <v>319</v>
      </c>
      <c r="I180" s="277" t="s">
        <v>248</v>
      </c>
      <c r="J180" s="277">
        <v>255</v>
      </c>
      <c r="K180" s="325"/>
    </row>
    <row r="181" spans="2:11" s="1" customFormat="1" ht="15" customHeight="1">
      <c r="B181" s="302"/>
      <c r="C181" s="277" t="s">
        <v>100</v>
      </c>
      <c r="D181" s="277"/>
      <c r="E181" s="277"/>
      <c r="F181" s="300" t="s">
        <v>246</v>
      </c>
      <c r="G181" s="277"/>
      <c r="H181" s="277" t="s">
        <v>210</v>
      </c>
      <c r="I181" s="277" t="s">
        <v>248</v>
      </c>
      <c r="J181" s="277">
        <v>10</v>
      </c>
      <c r="K181" s="325"/>
    </row>
    <row r="182" spans="2:11" s="1" customFormat="1" ht="15" customHeight="1">
      <c r="B182" s="302"/>
      <c r="C182" s="277" t="s">
        <v>101</v>
      </c>
      <c r="D182" s="277"/>
      <c r="E182" s="277"/>
      <c r="F182" s="300" t="s">
        <v>246</v>
      </c>
      <c r="G182" s="277"/>
      <c r="H182" s="277" t="s">
        <v>320</v>
      </c>
      <c r="I182" s="277" t="s">
        <v>281</v>
      </c>
      <c r="J182" s="277"/>
      <c r="K182" s="325"/>
    </row>
    <row r="183" spans="2:11" s="1" customFormat="1" ht="15" customHeight="1">
      <c r="B183" s="302"/>
      <c r="C183" s="277" t="s">
        <v>321</v>
      </c>
      <c r="D183" s="277"/>
      <c r="E183" s="277"/>
      <c r="F183" s="300" t="s">
        <v>246</v>
      </c>
      <c r="G183" s="277"/>
      <c r="H183" s="277" t="s">
        <v>322</v>
      </c>
      <c r="I183" s="277" t="s">
        <v>281</v>
      </c>
      <c r="J183" s="277"/>
      <c r="K183" s="325"/>
    </row>
    <row r="184" spans="2:11" s="1" customFormat="1" ht="15" customHeight="1">
      <c r="B184" s="302"/>
      <c r="C184" s="277" t="s">
        <v>310</v>
      </c>
      <c r="D184" s="277"/>
      <c r="E184" s="277"/>
      <c r="F184" s="300" t="s">
        <v>246</v>
      </c>
      <c r="G184" s="277"/>
      <c r="H184" s="277" t="s">
        <v>323</v>
      </c>
      <c r="I184" s="277" t="s">
        <v>281</v>
      </c>
      <c r="J184" s="277"/>
      <c r="K184" s="325"/>
    </row>
    <row r="185" spans="2:11" s="1" customFormat="1" ht="15" customHeight="1">
      <c r="B185" s="302"/>
      <c r="C185" s="277" t="s">
        <v>103</v>
      </c>
      <c r="D185" s="277"/>
      <c r="E185" s="277"/>
      <c r="F185" s="300" t="s">
        <v>252</v>
      </c>
      <c r="G185" s="277"/>
      <c r="H185" s="277" t="s">
        <v>324</v>
      </c>
      <c r="I185" s="277" t="s">
        <v>248</v>
      </c>
      <c r="J185" s="277">
        <v>50</v>
      </c>
      <c r="K185" s="325"/>
    </row>
    <row r="186" spans="2:11" s="1" customFormat="1" ht="15" customHeight="1">
      <c r="B186" s="302"/>
      <c r="C186" s="277" t="s">
        <v>325</v>
      </c>
      <c r="D186" s="277"/>
      <c r="E186" s="277"/>
      <c r="F186" s="300" t="s">
        <v>252</v>
      </c>
      <c r="G186" s="277"/>
      <c r="H186" s="277" t="s">
        <v>326</v>
      </c>
      <c r="I186" s="277" t="s">
        <v>327</v>
      </c>
      <c r="J186" s="277"/>
      <c r="K186" s="325"/>
    </row>
    <row r="187" spans="2:11" s="1" customFormat="1" ht="15" customHeight="1">
      <c r="B187" s="302"/>
      <c r="C187" s="277" t="s">
        <v>328</v>
      </c>
      <c r="D187" s="277"/>
      <c r="E187" s="277"/>
      <c r="F187" s="300" t="s">
        <v>252</v>
      </c>
      <c r="G187" s="277"/>
      <c r="H187" s="277" t="s">
        <v>329</v>
      </c>
      <c r="I187" s="277" t="s">
        <v>327</v>
      </c>
      <c r="J187" s="277"/>
      <c r="K187" s="325"/>
    </row>
    <row r="188" spans="2:11" s="1" customFormat="1" ht="15" customHeight="1">
      <c r="B188" s="302"/>
      <c r="C188" s="277" t="s">
        <v>330</v>
      </c>
      <c r="D188" s="277"/>
      <c r="E188" s="277"/>
      <c r="F188" s="300" t="s">
        <v>252</v>
      </c>
      <c r="G188" s="277"/>
      <c r="H188" s="277" t="s">
        <v>331</v>
      </c>
      <c r="I188" s="277" t="s">
        <v>327</v>
      </c>
      <c r="J188" s="277"/>
      <c r="K188" s="325"/>
    </row>
    <row r="189" spans="2:11" s="1" customFormat="1" ht="15" customHeight="1">
      <c r="B189" s="302"/>
      <c r="C189" s="338" t="s">
        <v>332</v>
      </c>
      <c r="D189" s="277"/>
      <c r="E189" s="277"/>
      <c r="F189" s="300" t="s">
        <v>252</v>
      </c>
      <c r="G189" s="277"/>
      <c r="H189" s="277" t="s">
        <v>333</v>
      </c>
      <c r="I189" s="277" t="s">
        <v>334</v>
      </c>
      <c r="J189" s="339" t="s">
        <v>335</v>
      </c>
      <c r="K189" s="325"/>
    </row>
    <row r="190" spans="2:11" s="1" customFormat="1" ht="15" customHeight="1">
      <c r="B190" s="302"/>
      <c r="C190" s="338" t="s">
        <v>42</v>
      </c>
      <c r="D190" s="277"/>
      <c r="E190" s="277"/>
      <c r="F190" s="300" t="s">
        <v>246</v>
      </c>
      <c r="G190" s="277"/>
      <c r="H190" s="274" t="s">
        <v>336</v>
      </c>
      <c r="I190" s="277" t="s">
        <v>337</v>
      </c>
      <c r="J190" s="277"/>
      <c r="K190" s="325"/>
    </row>
    <row r="191" spans="2:11" s="1" customFormat="1" ht="15" customHeight="1">
      <c r="B191" s="302"/>
      <c r="C191" s="338" t="s">
        <v>338</v>
      </c>
      <c r="D191" s="277"/>
      <c r="E191" s="277"/>
      <c r="F191" s="300" t="s">
        <v>246</v>
      </c>
      <c r="G191" s="277"/>
      <c r="H191" s="277" t="s">
        <v>339</v>
      </c>
      <c r="I191" s="277" t="s">
        <v>281</v>
      </c>
      <c r="J191" s="277"/>
      <c r="K191" s="325"/>
    </row>
    <row r="192" spans="2:11" s="1" customFormat="1" ht="15" customHeight="1">
      <c r="B192" s="302"/>
      <c r="C192" s="338" t="s">
        <v>340</v>
      </c>
      <c r="D192" s="277"/>
      <c r="E192" s="277"/>
      <c r="F192" s="300" t="s">
        <v>246</v>
      </c>
      <c r="G192" s="277"/>
      <c r="H192" s="277" t="s">
        <v>341</v>
      </c>
      <c r="I192" s="277" t="s">
        <v>281</v>
      </c>
      <c r="J192" s="277"/>
      <c r="K192" s="325"/>
    </row>
    <row r="193" spans="2:11" s="1" customFormat="1" ht="15" customHeight="1">
      <c r="B193" s="302"/>
      <c r="C193" s="338" t="s">
        <v>342</v>
      </c>
      <c r="D193" s="277"/>
      <c r="E193" s="277"/>
      <c r="F193" s="300" t="s">
        <v>252</v>
      </c>
      <c r="G193" s="277"/>
      <c r="H193" s="277" t="s">
        <v>343</v>
      </c>
      <c r="I193" s="277" t="s">
        <v>281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344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345</v>
      </c>
      <c r="D200" s="341"/>
      <c r="E200" s="341"/>
      <c r="F200" s="341" t="s">
        <v>346</v>
      </c>
      <c r="G200" s="342"/>
      <c r="H200" s="341" t="s">
        <v>347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337</v>
      </c>
      <c r="D202" s="277"/>
      <c r="E202" s="277"/>
      <c r="F202" s="300" t="s">
        <v>43</v>
      </c>
      <c r="G202" s="277"/>
      <c r="H202" s="277" t="s">
        <v>348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44</v>
      </c>
      <c r="G203" s="277"/>
      <c r="H203" s="277" t="s">
        <v>349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47</v>
      </c>
      <c r="G204" s="277"/>
      <c r="H204" s="277" t="s">
        <v>350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45</v>
      </c>
      <c r="G205" s="277"/>
      <c r="H205" s="277" t="s">
        <v>351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46</v>
      </c>
      <c r="G206" s="277"/>
      <c r="H206" s="277" t="s">
        <v>352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293</v>
      </c>
      <c r="D208" s="277"/>
      <c r="E208" s="277"/>
      <c r="F208" s="300" t="s">
        <v>78</v>
      </c>
      <c r="G208" s="277"/>
      <c r="H208" s="277" t="s">
        <v>353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189</v>
      </c>
      <c r="G209" s="277"/>
      <c r="H209" s="277" t="s">
        <v>190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187</v>
      </c>
      <c r="G210" s="277"/>
      <c r="H210" s="277" t="s">
        <v>354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191</v>
      </c>
      <c r="G211" s="338"/>
      <c r="H211" s="329" t="s">
        <v>192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193</v>
      </c>
      <c r="G212" s="338"/>
      <c r="H212" s="329" t="s">
        <v>355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317</v>
      </c>
      <c r="D214" s="277"/>
      <c r="E214" s="277"/>
      <c r="F214" s="300">
        <v>1</v>
      </c>
      <c r="G214" s="338"/>
      <c r="H214" s="329" t="s">
        <v>356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357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358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359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2022-04-26T14:34:41Z</dcterms:created>
  <dcterms:modified xsi:type="dcterms:W3CDTF">2022-04-26T14:34:44Z</dcterms:modified>
  <cp:category/>
  <cp:version/>
  <cp:contentType/>
  <cp:contentStatus/>
</cp:coreProperties>
</file>