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est\Documents\A-DOKUMENTY_NOVÉ\OA_Klatovy\Domov mládeže\INTERNÁT_SOCIÁLKY_22\PD\Rozpočty\Rozpočet, VV_plat\"/>
    </mc:Choice>
  </mc:AlternateContent>
  <xr:revisionPtr revIDLastSave="0" documentId="13_ncr:1_{20E6E56A-25FF-4860-A7B0-6D5EA3A3B86F}" xr6:coauthVersionLast="47" xr6:coauthVersionMax="47" xr10:uidLastSave="{00000000-0000-0000-0000-000000000000}"/>
  <bookViews>
    <workbookView xWindow="2925" yWindow="15" windowWidth="16425" windowHeight="1503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.1 Pol" sheetId="12" r:id="rId4"/>
    <sheet name="01 1.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1.1 Pol'!$1:$7</definedName>
    <definedName name="_xlnm.Print_Titles" localSheetId="4">'01 1.2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1.1 Pol'!$A$1:$X$483</definedName>
    <definedName name="_xlnm.Print_Area" localSheetId="4">'01 1.2 Pol'!$A$1:$X$59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3" l="1"/>
  <c r="I9" i="13"/>
  <c r="K9" i="13"/>
  <c r="M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V16" i="13"/>
  <c r="G17" i="13"/>
  <c r="M17" i="13" s="1"/>
  <c r="I17" i="13"/>
  <c r="K17" i="13"/>
  <c r="O17" i="13"/>
  <c r="Q17" i="13"/>
  <c r="V17" i="13"/>
  <c r="G18" i="13"/>
  <c r="I18" i="13"/>
  <c r="K18" i="13"/>
  <c r="K16" i="13" s="1"/>
  <c r="O18" i="13"/>
  <c r="Q18" i="13"/>
  <c r="V18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2" i="13"/>
  <c r="I22" i="13"/>
  <c r="K22" i="13"/>
  <c r="O22" i="13"/>
  <c r="Q22" i="13"/>
  <c r="V22" i="13"/>
  <c r="V20" i="13" s="1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O32" i="13" s="1"/>
  <c r="Q33" i="13"/>
  <c r="V33" i="13"/>
  <c r="G34" i="13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40" i="13"/>
  <c r="M40" i="13" s="1"/>
  <c r="M39" i="13" s="1"/>
  <c r="I40" i="13"/>
  <c r="K40" i="13"/>
  <c r="K39" i="13" s="1"/>
  <c r="O40" i="13"/>
  <c r="O39" i="13" s="1"/>
  <c r="Q40" i="13"/>
  <c r="V40" i="13"/>
  <c r="G41" i="13"/>
  <c r="I41" i="13"/>
  <c r="I39" i="13" s="1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4" i="13"/>
  <c r="G42" i="13" s="1"/>
  <c r="I76" i="1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AF58" i="13"/>
  <c r="G43" i="1" s="1"/>
  <c r="BA352" i="12"/>
  <c r="BA346" i="12"/>
  <c r="BA328" i="12"/>
  <c r="BA112" i="12"/>
  <c r="BA109" i="12"/>
  <c r="BA101" i="12"/>
  <c r="BA94" i="12"/>
  <c r="BA91" i="12"/>
  <c r="BA54" i="12"/>
  <c r="BA52" i="12"/>
  <c r="BA48" i="12"/>
  <c r="BA43" i="12"/>
  <c r="BA27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Q38" i="12"/>
  <c r="G39" i="12"/>
  <c r="M39" i="12" s="1"/>
  <c r="M38" i="12" s="1"/>
  <c r="I39" i="12"/>
  <c r="I38" i="12" s="1"/>
  <c r="K39" i="12"/>
  <c r="K38" i="12" s="1"/>
  <c r="O39" i="12"/>
  <c r="O38" i="12" s="1"/>
  <c r="Q39" i="12"/>
  <c r="V39" i="12"/>
  <c r="V38" i="12" s="1"/>
  <c r="G42" i="12"/>
  <c r="M42" i="12" s="1"/>
  <c r="I42" i="12"/>
  <c r="K42" i="12"/>
  <c r="O42" i="12"/>
  <c r="Q42" i="12"/>
  <c r="V42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5" i="12"/>
  <c r="I75" i="12"/>
  <c r="K75" i="12"/>
  <c r="M75" i="12"/>
  <c r="O75" i="12"/>
  <c r="Q75" i="12"/>
  <c r="V75" i="12"/>
  <c r="G79" i="12"/>
  <c r="M79" i="12" s="1"/>
  <c r="M78" i="12" s="1"/>
  <c r="I79" i="12"/>
  <c r="I78" i="12" s="1"/>
  <c r="K79" i="12"/>
  <c r="K78" i="12" s="1"/>
  <c r="O79" i="12"/>
  <c r="O78" i="12" s="1"/>
  <c r="Q79" i="12"/>
  <c r="Q78" i="12" s="1"/>
  <c r="V79" i="12"/>
  <c r="V78" i="12" s="1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7" i="12"/>
  <c r="M97" i="12" s="1"/>
  <c r="I97" i="12"/>
  <c r="K97" i="12"/>
  <c r="O97" i="12"/>
  <c r="Q97" i="12"/>
  <c r="V97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Q105" i="12"/>
  <c r="G106" i="12"/>
  <c r="M106" i="12" s="1"/>
  <c r="M105" i="12" s="1"/>
  <c r="I106" i="12"/>
  <c r="I105" i="12" s="1"/>
  <c r="K106" i="12"/>
  <c r="K105" i="12" s="1"/>
  <c r="O106" i="12"/>
  <c r="O105" i="12" s="1"/>
  <c r="Q106" i="12"/>
  <c r="V106" i="12"/>
  <c r="V105" i="12" s="1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9" i="12"/>
  <c r="M169" i="12" s="1"/>
  <c r="I169" i="12"/>
  <c r="K169" i="12"/>
  <c r="O169" i="12"/>
  <c r="Q169" i="12"/>
  <c r="V169" i="12"/>
  <c r="G173" i="12"/>
  <c r="M173" i="12" s="1"/>
  <c r="I173" i="12"/>
  <c r="K173" i="12"/>
  <c r="O173" i="12"/>
  <c r="Q173" i="12"/>
  <c r="V173" i="12"/>
  <c r="K174" i="12"/>
  <c r="G175" i="12"/>
  <c r="G174" i="12" s="1"/>
  <c r="I63" i="1" s="1"/>
  <c r="I175" i="12"/>
  <c r="I174" i="12" s="1"/>
  <c r="K175" i="12"/>
  <c r="M175" i="12"/>
  <c r="M174" i="12" s="1"/>
  <c r="O175" i="12"/>
  <c r="O174" i="12" s="1"/>
  <c r="Q175" i="12"/>
  <c r="Q174" i="12" s="1"/>
  <c r="V175" i="12"/>
  <c r="V174" i="12" s="1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3" i="12"/>
  <c r="M183" i="12" s="1"/>
  <c r="I183" i="12"/>
  <c r="K183" i="12"/>
  <c r="O183" i="12"/>
  <c r="Q183" i="12"/>
  <c r="V183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1" i="12"/>
  <c r="G190" i="12" s="1"/>
  <c r="I65" i="1" s="1"/>
  <c r="I191" i="12"/>
  <c r="K191" i="12"/>
  <c r="K190" i="12" s="1"/>
  <c r="O191" i="12"/>
  <c r="Q191" i="12"/>
  <c r="V191" i="12"/>
  <c r="G193" i="12"/>
  <c r="M193" i="12" s="1"/>
  <c r="I193" i="12"/>
  <c r="I190" i="12" s="1"/>
  <c r="K193" i="12"/>
  <c r="O193" i="12"/>
  <c r="Q193" i="12"/>
  <c r="Q190" i="12" s="1"/>
  <c r="V193" i="12"/>
  <c r="G195" i="12"/>
  <c r="M195" i="12" s="1"/>
  <c r="I195" i="12"/>
  <c r="K195" i="12"/>
  <c r="O195" i="12"/>
  <c r="Q195" i="12"/>
  <c r="V195" i="12"/>
  <c r="G197" i="12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5" i="12"/>
  <c r="I205" i="12"/>
  <c r="K205" i="12"/>
  <c r="M205" i="12"/>
  <c r="O205" i="12"/>
  <c r="Q205" i="12"/>
  <c r="V205" i="12"/>
  <c r="G208" i="12"/>
  <c r="M208" i="12" s="1"/>
  <c r="I208" i="12"/>
  <c r="K208" i="12"/>
  <c r="O208" i="12"/>
  <c r="Q208" i="12"/>
  <c r="V208" i="12"/>
  <c r="G212" i="12"/>
  <c r="M212" i="12" s="1"/>
  <c r="I212" i="12"/>
  <c r="K212" i="12"/>
  <c r="O212" i="12"/>
  <c r="Q212" i="12"/>
  <c r="V212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32" i="12"/>
  <c r="M232" i="12" s="1"/>
  <c r="I232" i="12"/>
  <c r="K232" i="12"/>
  <c r="O232" i="12"/>
  <c r="Q232" i="12"/>
  <c r="V232" i="12"/>
  <c r="G236" i="12"/>
  <c r="M236" i="12" s="1"/>
  <c r="I236" i="12"/>
  <c r="K236" i="12"/>
  <c r="O236" i="12"/>
  <c r="Q236" i="12"/>
  <c r="V236" i="12"/>
  <c r="G241" i="12"/>
  <c r="M241" i="12" s="1"/>
  <c r="I241" i="12"/>
  <c r="K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9" i="12"/>
  <c r="M279" i="12" s="1"/>
  <c r="I279" i="12"/>
  <c r="K279" i="12"/>
  <c r="O279" i="12"/>
  <c r="Q279" i="12"/>
  <c r="V279" i="12"/>
  <c r="G280" i="12"/>
  <c r="M280" i="12" s="1"/>
  <c r="I280" i="12"/>
  <c r="K280" i="12"/>
  <c r="O280" i="12"/>
  <c r="Q280" i="12"/>
  <c r="V280" i="12"/>
  <c r="G281" i="12"/>
  <c r="M281" i="12" s="1"/>
  <c r="I281" i="12"/>
  <c r="K281" i="12"/>
  <c r="O281" i="12"/>
  <c r="Q281" i="12"/>
  <c r="V281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6" i="12"/>
  <c r="I296" i="12"/>
  <c r="K296" i="12"/>
  <c r="O296" i="12"/>
  <c r="Q296" i="12"/>
  <c r="V296" i="12"/>
  <c r="G297" i="12"/>
  <c r="M297" i="12" s="1"/>
  <c r="I297" i="12"/>
  <c r="K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M299" i="12" s="1"/>
  <c r="I299" i="12"/>
  <c r="K299" i="12"/>
  <c r="O299" i="12"/>
  <c r="Q299" i="12"/>
  <c r="V299" i="12"/>
  <c r="G300" i="12"/>
  <c r="I300" i="12"/>
  <c r="K300" i="12"/>
  <c r="M300" i="12"/>
  <c r="O300" i="12"/>
  <c r="Q300" i="12"/>
  <c r="V300" i="12"/>
  <c r="G301" i="12"/>
  <c r="M301" i="12" s="1"/>
  <c r="I301" i="12"/>
  <c r="K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M303" i="12" s="1"/>
  <c r="I303" i="12"/>
  <c r="K303" i="12"/>
  <c r="O303" i="12"/>
  <c r="Q303" i="12"/>
  <c r="V303" i="12"/>
  <c r="G304" i="12"/>
  <c r="I304" i="12"/>
  <c r="K304" i="12"/>
  <c r="M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1" i="12"/>
  <c r="M311" i="12" s="1"/>
  <c r="I311" i="12"/>
  <c r="K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6" i="12"/>
  <c r="I316" i="12"/>
  <c r="K316" i="12"/>
  <c r="M316" i="12"/>
  <c r="O316" i="12"/>
  <c r="Q316" i="12"/>
  <c r="V316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3" i="12"/>
  <c r="M323" i="12" s="1"/>
  <c r="I323" i="12"/>
  <c r="K323" i="12"/>
  <c r="O323" i="12"/>
  <c r="Q323" i="12"/>
  <c r="Q322" i="12" s="1"/>
  <c r="V323" i="12"/>
  <c r="G325" i="12"/>
  <c r="M325" i="12" s="1"/>
  <c r="I325" i="12"/>
  <c r="K325" i="12"/>
  <c r="O325" i="12"/>
  <c r="Q325" i="12"/>
  <c r="V325" i="12"/>
  <c r="G327" i="12"/>
  <c r="I327" i="12"/>
  <c r="K327" i="12"/>
  <c r="O327" i="12"/>
  <c r="Q327" i="12"/>
  <c r="V327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4" i="12"/>
  <c r="I334" i="12"/>
  <c r="K334" i="12"/>
  <c r="M334" i="12"/>
  <c r="O334" i="12"/>
  <c r="Q334" i="12"/>
  <c r="V334" i="12"/>
  <c r="G336" i="12"/>
  <c r="M336" i="12" s="1"/>
  <c r="I336" i="12"/>
  <c r="K336" i="12"/>
  <c r="O336" i="12"/>
  <c r="Q336" i="12"/>
  <c r="V336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V342" i="12"/>
  <c r="G348" i="12"/>
  <c r="M348" i="12" s="1"/>
  <c r="I348" i="12"/>
  <c r="K348" i="12"/>
  <c r="O348" i="12"/>
  <c r="Q348" i="12"/>
  <c r="V348" i="12"/>
  <c r="G354" i="12"/>
  <c r="M354" i="12" s="1"/>
  <c r="I354" i="12"/>
  <c r="K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9" i="12"/>
  <c r="M359" i="12" s="1"/>
  <c r="I359" i="12"/>
  <c r="I358" i="12" s="1"/>
  <c r="K359" i="12"/>
  <c r="O359" i="12"/>
  <c r="Q359" i="12"/>
  <c r="V359" i="12"/>
  <c r="G363" i="12"/>
  <c r="I363" i="12"/>
  <c r="K363" i="12"/>
  <c r="M363" i="12"/>
  <c r="O363" i="12"/>
  <c r="O358" i="12" s="1"/>
  <c r="Q363" i="12"/>
  <c r="V363" i="12"/>
  <c r="G364" i="12"/>
  <c r="I364" i="12"/>
  <c r="K364" i="12"/>
  <c r="O364" i="12"/>
  <c r="Q364" i="12"/>
  <c r="V364" i="12"/>
  <c r="G367" i="12"/>
  <c r="M367" i="12" s="1"/>
  <c r="I367" i="12"/>
  <c r="K367" i="12"/>
  <c r="O367" i="12"/>
  <c r="Q367" i="12"/>
  <c r="V367" i="12"/>
  <c r="G371" i="12"/>
  <c r="M371" i="12" s="1"/>
  <c r="I371" i="12"/>
  <c r="K371" i="12"/>
  <c r="O371" i="12"/>
  <c r="Q371" i="12"/>
  <c r="V371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M381" i="12" s="1"/>
  <c r="I381" i="12"/>
  <c r="K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4" i="12"/>
  <c r="M394" i="12" s="1"/>
  <c r="I394" i="12"/>
  <c r="K394" i="12"/>
  <c r="O394" i="12"/>
  <c r="Q394" i="12"/>
  <c r="V394" i="12"/>
  <c r="G397" i="12"/>
  <c r="M397" i="12" s="1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G402" i="12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5" i="12"/>
  <c r="G411" i="12" s="1"/>
  <c r="I83" i="1" s="1"/>
  <c r="I415" i="12"/>
  <c r="K415" i="12"/>
  <c r="O415" i="12"/>
  <c r="Q415" i="12"/>
  <c r="V415" i="12"/>
  <c r="G418" i="12"/>
  <c r="M418" i="12" s="1"/>
  <c r="I418" i="12"/>
  <c r="K418" i="12"/>
  <c r="O418" i="12"/>
  <c r="Q418" i="12"/>
  <c r="V418" i="12"/>
  <c r="G420" i="12"/>
  <c r="M420" i="12" s="1"/>
  <c r="I420" i="12"/>
  <c r="K420" i="12"/>
  <c r="O420" i="12"/>
  <c r="Q420" i="12"/>
  <c r="V420" i="12"/>
  <c r="G423" i="12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31" i="12"/>
  <c r="M431" i="12" s="1"/>
  <c r="I431" i="12"/>
  <c r="K431" i="12"/>
  <c r="O431" i="12"/>
  <c r="Q431" i="12"/>
  <c r="V431" i="12"/>
  <c r="G434" i="12"/>
  <c r="I434" i="12"/>
  <c r="K434" i="12"/>
  <c r="M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3" i="12"/>
  <c r="M443" i="12" s="1"/>
  <c r="M442" i="12" s="1"/>
  <c r="I443" i="12"/>
  <c r="I442" i="12" s="1"/>
  <c r="K443" i="12"/>
  <c r="K442" i="12" s="1"/>
  <c r="O443" i="12"/>
  <c r="O442" i="12" s="1"/>
  <c r="Q443" i="12"/>
  <c r="Q442" i="12" s="1"/>
  <c r="V443" i="12"/>
  <c r="V442" i="12" s="1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7" i="12"/>
  <c r="M457" i="12" s="1"/>
  <c r="I457" i="12"/>
  <c r="K457" i="12"/>
  <c r="O457" i="12"/>
  <c r="Q457" i="12"/>
  <c r="V457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70" i="12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M477" i="12" s="1"/>
  <c r="I477" i="12"/>
  <c r="K477" i="12"/>
  <c r="O477" i="12"/>
  <c r="O476" i="12" s="1"/>
  <c r="Q477" i="12"/>
  <c r="V477" i="12"/>
  <c r="G479" i="12"/>
  <c r="M479" i="12" s="1"/>
  <c r="I479" i="12"/>
  <c r="I476" i="12" s="1"/>
  <c r="K479" i="12"/>
  <c r="O479" i="12"/>
  <c r="Q479" i="12"/>
  <c r="V479" i="12"/>
  <c r="AF482" i="12"/>
  <c r="G39" i="1" s="1"/>
  <c r="G44" i="1" s="1"/>
  <c r="G25" i="1" s="1"/>
  <c r="A25" i="1" s="1"/>
  <c r="I20" i="1"/>
  <c r="I18" i="1"/>
  <c r="H40" i="1"/>
  <c r="Q476" i="12" l="1"/>
  <c r="Q411" i="12"/>
  <c r="K315" i="12"/>
  <c r="Q385" i="12"/>
  <c r="V177" i="12"/>
  <c r="AE482" i="12"/>
  <c r="F42" i="1" s="1"/>
  <c r="I411" i="12"/>
  <c r="G295" i="12"/>
  <c r="I69" i="1" s="1"/>
  <c r="G38" i="12"/>
  <c r="I56" i="1" s="1"/>
  <c r="Q446" i="12"/>
  <c r="I385" i="12"/>
  <c r="O322" i="12"/>
  <c r="Q96" i="12"/>
  <c r="I469" i="12"/>
  <c r="O385" i="12"/>
  <c r="K322" i="12"/>
  <c r="V190" i="12"/>
  <c r="O190" i="12"/>
  <c r="V96" i="12"/>
  <c r="O96" i="12"/>
  <c r="K83" i="12"/>
  <c r="G476" i="12"/>
  <c r="I88" i="1" s="1"/>
  <c r="I19" i="1" s="1"/>
  <c r="K469" i="12"/>
  <c r="K396" i="12"/>
  <c r="G194" i="12"/>
  <c r="I66" i="1" s="1"/>
  <c r="M191" i="12"/>
  <c r="G41" i="1"/>
  <c r="K476" i="12"/>
  <c r="Q417" i="12"/>
  <c r="K411" i="12"/>
  <c r="O396" i="12"/>
  <c r="Q366" i="12"/>
  <c r="K226" i="12"/>
  <c r="I194" i="12"/>
  <c r="Q177" i="12"/>
  <c r="O83" i="12"/>
  <c r="Q42" i="13"/>
  <c r="K32" i="13"/>
  <c r="I32" i="13"/>
  <c r="O20" i="13"/>
  <c r="K8" i="13"/>
  <c r="I8" i="13"/>
  <c r="G42" i="1"/>
  <c r="I107" i="12"/>
  <c r="V194" i="12"/>
  <c r="I446" i="12"/>
  <c r="Q396" i="12"/>
  <c r="V385" i="12"/>
  <c r="O366" i="12"/>
  <c r="I322" i="12"/>
  <c r="Q315" i="12"/>
  <c r="K295" i="12"/>
  <c r="V269" i="12"/>
  <c r="I96" i="12"/>
  <c r="Q83" i="12"/>
  <c r="I41" i="12"/>
  <c r="K8" i="12"/>
  <c r="V42" i="13"/>
  <c r="K20" i="13"/>
  <c r="I20" i="13"/>
  <c r="Q16" i="13"/>
  <c r="I295" i="12"/>
  <c r="O417" i="12"/>
  <c r="Q39" i="13"/>
  <c r="M476" i="12"/>
  <c r="O469" i="12"/>
  <c r="K446" i="12"/>
  <c r="G442" i="12"/>
  <c r="I85" i="1" s="1"/>
  <c r="G417" i="12"/>
  <c r="I84" i="1" s="1"/>
  <c r="V417" i="12"/>
  <c r="O411" i="12"/>
  <c r="G358" i="12"/>
  <c r="I79" i="1" s="1"/>
  <c r="V358" i="12"/>
  <c r="M322" i="12"/>
  <c r="G315" i="12"/>
  <c r="I70" i="1" s="1"/>
  <c r="O295" i="12"/>
  <c r="Q269" i="12"/>
  <c r="O194" i="12"/>
  <c r="K177" i="12"/>
  <c r="G105" i="12"/>
  <c r="I61" i="1" s="1"/>
  <c r="K96" i="12"/>
  <c r="K41" i="12"/>
  <c r="I8" i="12"/>
  <c r="G32" i="13"/>
  <c r="I74" i="1" s="1"/>
  <c r="O8" i="13"/>
  <c r="V446" i="12"/>
  <c r="O269" i="12"/>
  <c r="V41" i="12"/>
  <c r="G16" i="13"/>
  <c r="I72" i="1" s="1"/>
  <c r="Q469" i="12"/>
  <c r="I417" i="12"/>
  <c r="G396" i="12"/>
  <c r="I82" i="1" s="1"/>
  <c r="V396" i="12"/>
  <c r="I366" i="12"/>
  <c r="Q358" i="12"/>
  <c r="V315" i="12"/>
  <c r="Q295" i="12"/>
  <c r="M296" i="12"/>
  <c r="M197" i="12"/>
  <c r="K194" i="12"/>
  <c r="I177" i="12"/>
  <c r="Q107" i="12"/>
  <c r="V83" i="12"/>
  <c r="M13" i="12"/>
  <c r="M8" i="12" s="1"/>
  <c r="O42" i="13"/>
  <c r="G20" i="13"/>
  <c r="I73" i="1" s="1"/>
  <c r="K107" i="12"/>
  <c r="V469" i="12"/>
  <c r="I396" i="12"/>
  <c r="G322" i="12"/>
  <c r="I77" i="1" s="1"/>
  <c r="I315" i="12"/>
  <c r="K269" i="12"/>
  <c r="Q226" i="12"/>
  <c r="V107" i="12"/>
  <c r="O107" i="12"/>
  <c r="I83" i="12"/>
  <c r="G83" i="12"/>
  <c r="I59" i="1" s="1"/>
  <c r="G78" i="12"/>
  <c r="I58" i="1" s="1"/>
  <c r="O8" i="12"/>
  <c r="K42" i="13"/>
  <c r="I42" i="13"/>
  <c r="Q32" i="13"/>
  <c r="O16" i="13"/>
  <c r="Q8" i="13"/>
  <c r="Q41" i="12"/>
  <c r="V8" i="12"/>
  <c r="I226" i="12"/>
  <c r="O41" i="12"/>
  <c r="Q8" i="12"/>
  <c r="V476" i="12"/>
  <c r="G469" i="12"/>
  <c r="I87" i="1" s="1"/>
  <c r="O446" i="12"/>
  <c r="K417" i="12"/>
  <c r="V411" i="12"/>
  <c r="K385" i="12"/>
  <c r="K358" i="12"/>
  <c r="V322" i="12"/>
  <c r="V295" i="12"/>
  <c r="I269" i="12"/>
  <c r="V226" i="12"/>
  <c r="O226" i="12"/>
  <c r="Q194" i="12"/>
  <c r="O177" i="12"/>
  <c r="V39" i="13"/>
  <c r="V32" i="13"/>
  <c r="Q20" i="13"/>
  <c r="I16" i="13"/>
  <c r="G8" i="13"/>
  <c r="V8" i="13"/>
  <c r="G26" i="1"/>
  <c r="A26" i="1"/>
  <c r="M32" i="13"/>
  <c r="G39" i="13"/>
  <c r="I75" i="1" s="1"/>
  <c r="M34" i="13"/>
  <c r="M22" i="13"/>
  <c r="M20" i="13" s="1"/>
  <c r="M18" i="13"/>
  <c r="M16" i="13" s="1"/>
  <c r="M13" i="13"/>
  <c r="M8" i="13" s="1"/>
  <c r="AE58" i="13"/>
  <c r="F43" i="1" s="1"/>
  <c r="H43" i="1" s="1"/>
  <c r="I43" i="1" s="1"/>
  <c r="M44" i="13"/>
  <c r="M42" i="13" s="1"/>
  <c r="M366" i="12"/>
  <c r="M446" i="12"/>
  <c r="M470" i="12"/>
  <c r="M469" i="12" s="1"/>
  <c r="G446" i="12"/>
  <c r="I86" i="1" s="1"/>
  <c r="M385" i="12"/>
  <c r="K366" i="12"/>
  <c r="I326" i="12"/>
  <c r="M83" i="12"/>
  <c r="G385" i="12"/>
  <c r="I81" i="1" s="1"/>
  <c r="V366" i="12"/>
  <c r="K326" i="12"/>
  <c r="Q326" i="12"/>
  <c r="M327" i="12"/>
  <c r="M326" i="12" s="1"/>
  <c r="G326" i="12"/>
  <c r="I78" i="1" s="1"/>
  <c r="M269" i="12"/>
  <c r="M194" i="12"/>
  <c r="M96" i="12"/>
  <c r="M41" i="12"/>
  <c r="M423" i="12"/>
  <c r="M417" i="12" s="1"/>
  <c r="M415" i="12"/>
  <c r="M411" i="12" s="1"/>
  <c r="M402" i="12"/>
  <c r="M396" i="12" s="1"/>
  <c r="V326" i="12"/>
  <c r="O326" i="12"/>
  <c r="M295" i="12"/>
  <c r="M190" i="12"/>
  <c r="M107" i="12"/>
  <c r="G366" i="12"/>
  <c r="I80" i="1" s="1"/>
  <c r="M364" i="12"/>
  <c r="M358" i="12"/>
  <c r="O315" i="12"/>
  <c r="M315" i="12"/>
  <c r="M226" i="12"/>
  <c r="M177" i="12"/>
  <c r="G226" i="12"/>
  <c r="I67" i="1" s="1"/>
  <c r="G107" i="12"/>
  <c r="I62" i="1" s="1"/>
  <c r="G96" i="12"/>
  <c r="I60" i="1" s="1"/>
  <c r="G41" i="12"/>
  <c r="I57" i="1" s="1"/>
  <c r="G269" i="12"/>
  <c r="I68" i="1" s="1"/>
  <c r="G177" i="12"/>
  <c r="I64" i="1" s="1"/>
  <c r="G8" i="12"/>
  <c r="J28" i="1"/>
  <c r="J26" i="1"/>
  <c r="G38" i="1"/>
  <c r="F38" i="1"/>
  <c r="J23" i="1"/>
  <c r="J24" i="1"/>
  <c r="J25" i="1"/>
  <c r="J27" i="1"/>
  <c r="E24" i="1"/>
  <c r="E26" i="1"/>
  <c r="I17" i="1" l="1"/>
  <c r="I71" i="1"/>
  <c r="G58" i="13"/>
  <c r="I55" i="1"/>
  <c r="G482" i="12"/>
  <c r="F39" i="1"/>
  <c r="H42" i="1"/>
  <c r="I42" i="1" s="1"/>
  <c r="F41" i="1"/>
  <c r="H41" i="1" s="1"/>
  <c r="I41" i="1" s="1"/>
  <c r="F44" i="1" l="1"/>
  <c r="H39" i="1"/>
  <c r="I89" i="1"/>
  <c r="I16" i="1"/>
  <c r="I21" i="1" s="1"/>
  <c r="J87" i="1" l="1"/>
  <c r="J74" i="1"/>
  <c r="J58" i="1"/>
  <c r="J73" i="1"/>
  <c r="J61" i="1"/>
  <c r="J82" i="1"/>
  <c r="J60" i="1"/>
  <c r="J75" i="1"/>
  <c r="J69" i="1"/>
  <c r="J57" i="1"/>
  <c r="J62" i="1"/>
  <c r="J77" i="1"/>
  <c r="J68" i="1"/>
  <c r="J76" i="1"/>
  <c r="J65" i="1"/>
  <c r="J64" i="1"/>
  <c r="J79" i="1"/>
  <c r="J83" i="1"/>
  <c r="J84" i="1"/>
  <c r="J72" i="1"/>
  <c r="J66" i="1"/>
  <c r="J81" i="1"/>
  <c r="J78" i="1"/>
  <c r="J55" i="1"/>
  <c r="J80" i="1"/>
  <c r="J86" i="1"/>
  <c r="J59" i="1"/>
  <c r="J88" i="1"/>
  <c r="J70" i="1"/>
  <c r="J85" i="1"/>
  <c r="J63" i="1"/>
  <c r="J67" i="1"/>
  <c r="J56" i="1"/>
  <c r="J71" i="1"/>
  <c r="I39" i="1"/>
  <c r="I44" i="1" s="1"/>
  <c r="H44" i="1"/>
  <c r="G23" i="1"/>
  <c r="G28" i="1"/>
  <c r="A23" i="1" l="1"/>
  <c r="J42" i="1"/>
  <c r="J41" i="1"/>
  <c r="J39" i="1"/>
  <c r="J44" i="1" s="1"/>
  <c r="J43" i="1"/>
  <c r="J89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<sst xmlns="http://schemas.openxmlformats.org/spreadsheetml/2006/main" count="2856" uniqueCount="888">
  <si>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</si>
  <si>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</si>
  <si>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</si>
  <si>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</si>
  <si>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</si>
  <si>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</si>
  <si>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</si>
  <si>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</si>
  <si>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</si>
  <si>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</si>
  <si>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</si>
  <si>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</si>
  <si>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</si>
  <si>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</si>
  <si>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</si>
  <si>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</si>
  <si>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</si>
  <si>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</si>
  <si>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</si>
  <si>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</si>
  <si>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</si>
  <si>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</si>
  <si>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</si>
  <si>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</si>
  <si>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</si>
  <si>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</si>
  <si>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</si>
  <si>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</si>
  <si>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</si>
  <si>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</si>
  <si>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</si>
  <si>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</si>
  <si>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</si>
  <si>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</si>
  <si>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</si>
  <si>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</si>
  <si>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</si>
  <si>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</si>
  <si>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</si>
  <si>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</si>
  <si>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</si>
  <si>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</si>
  <si>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</si>
  <si>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Petr Zdvořák</t>
  </si>
  <si>
    <t>22/021</t>
  </si>
  <si>
    <t>Vestavba sociálních zařízení - domov mládeže</t>
  </si>
  <si>
    <t>Stavba</t>
  </si>
  <si>
    <t>Stavební objekt</t>
  </si>
  <si>
    <t>01</t>
  </si>
  <si>
    <t>1</t>
  </si>
  <si>
    <t>1.1</t>
  </si>
  <si>
    <t>Vestavba sociálních zařízení</t>
  </si>
  <si>
    <t>1.2</t>
  </si>
  <si>
    <t>Elektroinstalace</t>
  </si>
  <si>
    <t>Celkem za stavbu</t>
  </si>
  <si>
    <t>CZK</t>
  </si>
  <si>
    <t>#POPS</t>
  </si>
  <si>
    <t>Popis stavby: 22/021 - Vestavba sociálních zařízení - domov mládeže</t>
  </si>
  <si>
    <t>#POPO</t>
  </si>
  <si>
    <t>Popis objektu: 01 - 1</t>
  </si>
  <si>
    <t>#POPR</t>
  </si>
  <si>
    <t>Popis rozpočtu: 1.1 - Vestavba sociálních zařízení</t>
  </si>
  <si>
    <t>Popis rozpočtu: 1.2 - Elektroinstalace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</si>
  <si>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</si>
  <si>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</si>
  <si>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</si>
  <si>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</si>
  <si>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</si>
  <si>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</si>
  <si>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</si>
  <si>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</si>
  <si>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</si>
  <si>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</si>
  <si>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</si>
  <si>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</si>
  <si>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</si>
  <si>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</si>
  <si>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</si>
  <si>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</si>
  <si>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</si>
  <si>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</si>
  <si>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</si>
  <si>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</si>
  <si>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</si>
  <si>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</si>
  <si>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</si>
  <si>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</si>
  <si>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</si>
  <si>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</si>
  <si>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</si>
  <si>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</si>
  <si>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</si>
  <si>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</si>
  <si>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</si>
  <si>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</si>
  <si>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735</t>
  </si>
  <si>
    <t>Otopná tělesa</t>
  </si>
  <si>
    <t>740A</t>
  </si>
  <si>
    <t>Rozvaděče D+M</t>
  </si>
  <si>
    <t>740B</t>
  </si>
  <si>
    <t>Svítidla D+M</t>
  </si>
  <si>
    <t>740C</t>
  </si>
  <si>
    <t>El.instalační prvky D+M</t>
  </si>
  <si>
    <t>740D</t>
  </si>
  <si>
    <t>El.instalační kabely D+M</t>
  </si>
  <si>
    <t>740E</t>
  </si>
  <si>
    <t>Zařizovací předměty D+M</t>
  </si>
  <si>
    <t>740F</t>
  </si>
  <si>
    <t>Ostatní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</si>
  <si>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</si>
  <si>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</si>
  <si>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</si>
  <si>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</si>
  <si>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</si>
  <si>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</si>
  <si>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</si>
  <si>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</si>
  <si>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</si>
  <si>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</si>
  <si>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</si>
  <si>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</si>
  <si>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</si>
  <si>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</si>
  <si>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</si>
  <si>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</si>
  <si>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</si>
  <si>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</si>
  <si>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</si>
  <si>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</si>
  <si>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</si>
  <si>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</si>
  <si>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</si>
  <si>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</si>
  <si>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</si>
  <si>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</si>
  <si>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</si>
  <si>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</si>
  <si>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</si>
  <si>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</si>
  <si>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</si>
  <si>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</si>
  <si>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</si>
  <si>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</si>
  <si>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</si>
  <si>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</si>
  <si>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</si>
  <si>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</si>
  <si>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</si>
  <si>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</si>
  <si>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</si>
  <si>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</si>
  <si>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</si>
  <si>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</si>
  <si>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</si>
  <si>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</si>
  <si>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</si>
  <si>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</si>
  <si>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</si>
  <si>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</si>
  <si>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</si>
  <si>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</si>
  <si>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</si>
  <si>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310235241R00</t>
  </si>
  <si>
    <t>Zazdívka otvorů o ploše do 0,0225 m2 ve zdivu nadzákladovém cihlami pálenými o tloušťce zdi do 300 mm</t>
  </si>
  <si>
    <t>kus</t>
  </si>
  <si>
    <t>801-4</t>
  </si>
  <si>
    <t>RTS 22/ I</t>
  </si>
  <si>
    <t>Práce</t>
  </si>
  <si>
    <t>POL1_</t>
  </si>
  <si>
    <t>včetně pomocného pracovního lešení</t>
  </si>
  <si>
    <t>SPI</t>
  </si>
  <si>
    <t>310236241R00</t>
  </si>
  <si>
    <t>Zazdívka otvorů o ploše přes 0,0225 m2 do 0,09 m2 ve zdivu nadzákladovém cihlami pálenými o tloušťce zdi do 300 mm</t>
  </si>
  <si>
    <t>310237241R00</t>
  </si>
  <si>
    <t>Zazdívka otvorů o ploše přes 0,09 m2 do 0,25 m2 ve zdivu nadzákladovém cihlami pálenými o tloušťce zdi do 300 mm</t>
  </si>
  <si>
    <t>310237271R00</t>
  </si>
  <si>
    <t>Zazdívka otvorů o ploše přes 0,09 m2 do 0,25 m2 ve zdivu nadzákladovém cihlami pálenými o tloušťce zdi přes 600 do 750 mm</t>
  </si>
  <si>
    <t>340235212R00</t>
  </si>
  <si>
    <t>Zazdívka otvorů o ploše do 0,0225 m2 v příčkách nebo stěnách cihlami pálenými tloušťky nad 100 mm</t>
  </si>
  <si>
    <t>340238211R00</t>
  </si>
  <si>
    <t>Zazdívka otvorů o ploše přes 0,25 m2 do 1 m2 v příčkách nebo stěnách cihlami  pálenými  tloušťky do 100 mm</t>
  </si>
  <si>
    <t>m2</t>
  </si>
  <si>
    <t>340239211R00</t>
  </si>
  <si>
    <t>Zazdívka otvorů o ploše přes 1 m2 do 4 m2 v příčkách nebo stěnách cihlami  pálenými  tloušťky do 100 mm</t>
  </si>
  <si>
    <t>okno po luxferách 2NP : 2*0,8</t>
  </si>
  <si>
    <t>VV</t>
  </si>
  <si>
    <t>346244315R00</t>
  </si>
  <si>
    <t>Obezdívka van a WC modulů z pórobetonu tloušťky 150 mm</t>
  </si>
  <si>
    <t>801-1</t>
  </si>
  <si>
    <t>3NP : 1*1,5*2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</si>
  <si>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</si>
  <si>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</si>
  <si>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</si>
  <si>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parapety vnitřní : 2,751*0,3*2</t>
  </si>
  <si>
    <t>vnější : 2,751*0,3*2+2,5*0,3*2</t>
  </si>
  <si>
    <t>3001</t>
  </si>
  <si>
    <t>Oprava ozdobnách špalet a říms po výměně parapetů</t>
  </si>
  <si>
    <t>Vlastní</t>
  </si>
  <si>
    <t>Indiv</t>
  </si>
  <si>
    <t>340271515RC</t>
  </si>
  <si>
    <t>přizdívka ostění tvarovaných pl.do 1 m2, pórobet.tvár.,tl.15 cm</t>
  </si>
  <si>
    <t>m3</t>
  </si>
  <si>
    <t>Kalkul</t>
  </si>
  <si>
    <t>vchod - tvarování dle sloupů : 2,33*0,2*0,3*2</t>
  </si>
  <si>
    <t>1,41*0,2*0,3*4</t>
  </si>
  <si>
    <t>342941111RC</t>
  </si>
  <si>
    <t>Připojení ostění ke stáv.konstr. kamen. pilíře - kotvou na hmožd.</t>
  </si>
  <si>
    <t>m</t>
  </si>
  <si>
    <t>Včetně dodávky kotev i spojovacího materiálu.</t>
  </si>
  <si>
    <t>POP</t>
  </si>
  <si>
    <t>2,33*2</t>
  </si>
  <si>
    <t>1,41*4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</si>
  <si>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</si>
  <si>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</si>
  <si>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</si>
  <si>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</si>
  <si>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</si>
  <si>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</si>
  <si>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(2,5*0,84+3,14*2,5/2)*2</t>
  </si>
  <si>
    <t>(2,752*1,41+3,14*2,752/2)*2</t>
  </si>
  <si>
    <t>2,75*2,33+3,14*2,75/2</t>
  </si>
  <si>
    <t>611401211RT2</t>
  </si>
  <si>
    <t>Omítka malých ploch na stropech přes 0,09 do 0,25 m2, vápennou štukovou omítkou</t>
  </si>
  <si>
    <t>jakoukoliv maltou, z pomocného pracovního lešení o výšce podlahy do 1900 mm a pro zatížení do 1,5 kPa,</t>
  </si>
  <si>
    <t>611421231R00</t>
  </si>
  <si>
    <t>Oprava vnitřních vápenných omítek stropů železobetonových rovných tvárnicových a kleneb v množství opravované plochy_x000D_
 v množství opravované plochy přes 5 do 10 %, štukových</t>
  </si>
  <si>
    <t>Včetně pomocného pracovního lešení o výšce podlahy do 1900 mm a pro zatížení do 1,5 kPa.</t>
  </si>
  <si>
    <t>612401291R00</t>
  </si>
  <si>
    <t>Omítky malých ploch vnitřních stěn přes 0,09 do 0,25 m2, vápennou štukovou omítkou</t>
  </si>
  <si>
    <t>612401391R00</t>
  </si>
  <si>
    <t>Omítky malých ploch vnitřních stěn přes 0,25 do 1 m2, vápennou štukovou omítkou</t>
  </si>
  <si>
    <t>přizdívky ostění - vchod, okna : 2+2+2</t>
  </si>
  <si>
    <t>612403381R00</t>
  </si>
  <si>
    <t>Hrubá výplň rýh ve stěnách, jakoukoliv maltou maltou ze suchých směsí_x000D_
 50 x 30 mm</t>
  </si>
  <si>
    <t>jakékoliv šířky rýhy,</t>
  </si>
  <si>
    <t>612403385R00</t>
  </si>
  <si>
    <t>Hrubá výplň rýh ve stěnách, jakoukoliv maltou maltou ze suchých směsí_x000D_
 100 x 50 mm</t>
  </si>
  <si>
    <t>612403387R00</t>
  </si>
  <si>
    <t>Hrubá výplň rýh ve stěnách, jakoukoliv maltou maltou ze suchých směsí_x000D_
 150 x 100 mm</t>
  </si>
  <si>
    <t>612409991R00</t>
  </si>
  <si>
    <t>Začištění omítek kolem oken, dveří a obkladů apod. maltou vápenou</t>
  </si>
  <si>
    <t>okna vnitř i vně : (0,81*2+3,14*2,5/2)*2*2</t>
  </si>
  <si>
    <t>(1,41*2+3,14*2,75/2)*2*2</t>
  </si>
  <si>
    <t>vstupní stěna s dveřni vnitř i vně : (2,75*2+3,14*2,75/2)*2</t>
  </si>
  <si>
    <t>kolem parapetů : 2,9*2+3,15*2*2</t>
  </si>
  <si>
    <t>dveře 2NP : 2*2+0,7</t>
  </si>
  <si>
    <t>612421637R00</t>
  </si>
  <si>
    <t>Omítky vnitřní stěn vápenné nebo vápenocementové v podlaží i ve schodišti štukové, Malta pro zdění</t>
  </si>
  <si>
    <t>zazdívka po luxferách : 2*0,8*2</t>
  </si>
  <si>
    <t>612421231R00</t>
  </si>
  <si>
    <t>Oprava vnitřních vápenných omítek stěn v množství opravované plochy přes 5 do 10 %,  štukových</t>
  </si>
  <si>
    <t>2NP : (2,86*2+4,77*2+4,91+6,33+0,5)*3,4</t>
  </si>
  <si>
    <t>-0,7*2*2-0,8*2*2</t>
  </si>
  <si>
    <t>3NP : (4,45+5,23+6,47*2+3+2)*3,4</t>
  </si>
  <si>
    <t>-0,8*2</t>
  </si>
  <si>
    <t>612421431R00</t>
  </si>
  <si>
    <t>Oprava vnitřních vápenných omítek stěn v množství opravované plochy přes 30 do 50 %,  štukových</t>
  </si>
  <si>
    <t>pod parapety v hale : 3,5*0,9*2</t>
  </si>
  <si>
    <t>622311154RTC</t>
  </si>
  <si>
    <t>Zateplovací systém Baumit, ostění, EPS F tl. 50 mm, s omítkou Silikat</t>
  </si>
  <si>
    <t>Součinitel tepelné vodivosti izolantu je 0,039 W/mK.</t>
  </si>
  <si>
    <t>vchod - tvarování dle sloupů : 2,33*0,3*2</t>
  </si>
  <si>
    <t>1,41*0,3*4</t>
  </si>
  <si>
    <t>631312141R00</t>
  </si>
  <si>
    <t>Doplnění mazanin betonem prostým rýh v dosavadních mazaninách</t>
  </si>
  <si>
    <t>prostým betonem (s dodáním hmot) bez potěru,</t>
  </si>
  <si>
    <t>2NP voda : 0,05</t>
  </si>
  <si>
    <t>631361921RT3</t>
  </si>
  <si>
    <t>Výztuž mazanin z betonů a z lehkých betonů ze svařovaných sítí průměr drátu 5 mm, velikost oka 150/150 mm</t>
  </si>
  <si>
    <t>t</t>
  </si>
  <si>
    <t>včetně distančních prvků</t>
  </si>
  <si>
    <t>8,61*2,1*0,001*1,3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</si>
  <si>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</si>
  <si>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</si>
  <si>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</si>
  <si>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8,61*0,1</t>
  </si>
  <si>
    <t>632451065R00</t>
  </si>
  <si>
    <t>Potěr pískocementový na mazaninách běžný minimálně 25 MPa (plovoucí)_x000D_
 o tloušťce od 40 do 50 mm</t>
  </si>
  <si>
    <t>nebo betonových podkladech běžný (krycí nášlapný) anebo pod tenkovrstvé podlahoviny hlazený ocelovým hladítkem nebo litý (samonivelační),</t>
  </si>
  <si>
    <t>3NP : 1,5*2,87*2</t>
  </si>
  <si>
    <t>642944121R00</t>
  </si>
  <si>
    <t>Osazování ocelových zárubní dodatečně plochy do 2,5 m2</t>
  </si>
  <si>
    <t>lisovaných nebo z úhelníků s vybetonováním prahu</t>
  </si>
  <si>
    <t>642942212R00</t>
  </si>
  <si>
    <t>Osazení zárubní dveřních ocelových do sádrokartonové příčky_x000D_
 tloušťky 100 mm_x000D_
 šířky 700 mm, bez dodávky zárubně</t>
  </si>
  <si>
    <t>Včetně kotvení rámů do zdiva a platí pro jakýkoliv způsob provádění (např. bodovým přivařením k obnažené výztuži, uklínováním, zalitím pracen apod.).</t>
  </si>
  <si>
    <t>55330380R</t>
  </si>
  <si>
    <t>zárubeň kovová hranatá; pro přesné zdění; š profilu 100 mm; š průchodu 700 mm; h průchodu 1 970 mm; L; závěsy pevné</t>
  </si>
  <si>
    <t>SPCM</t>
  </si>
  <si>
    <t>Specifikace</t>
  </si>
  <si>
    <t>POL3_</t>
  </si>
  <si>
    <t>55330447R</t>
  </si>
  <si>
    <t>zárubeň kovová pro sádrokarton; š profilu 100 mm; š průchodu 700 mm; h průchodu 1 970 mm; L; závěsy pevné</t>
  </si>
  <si>
    <t>55330449R</t>
  </si>
  <si>
    <t>zárubeň kovová pro sádrokarton; š profilu 100 mm; š průchodu 800 mm; h průchodu 1 970 mm; L; závěsy pevné</t>
  </si>
  <si>
    <t>941955003R00</t>
  </si>
  <si>
    <t>Lešení lehké pracovní pomocné pomocné, o výšce lešeňové podlahy přes 1,9 do 2,5 m</t>
  </si>
  <si>
    <t>800-3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</si>
  <si>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</si>
  <si>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</si>
  <si>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</si>
  <si>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</si>
  <si>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2NP : (6,33+2,96)*3,4-0,8*2*2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</si>
  <si>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</si>
  <si>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</si>
  <si>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</si>
  <si>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luxfery 2NP : 2*0,8</t>
  </si>
  <si>
    <t>965081712RT1</t>
  </si>
  <si>
    <t>Bourání podlah z keramických dlaždic, tloušťky do 10 mm, plochy do 1 m2</t>
  </si>
  <si>
    <t>bez podkladního lože, s jakoukoliv výplní spár</t>
  </si>
  <si>
    <t>1,45*1,2</t>
  </si>
  <si>
    <t>3*0,25</t>
  </si>
  <si>
    <t>965082933R00</t>
  </si>
  <si>
    <t>Odstranění násypu pod podlahami a ochranného na střechách tloušťky do 200 mm, plochy přes 2 m2</t>
  </si>
  <si>
    <t>3NP : 1,5*2,87*2*0,12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</si>
  <si>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</si>
  <si>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</si>
  <si>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</si>
  <si>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</si>
  <si>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</si>
  <si>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</si>
  <si>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968072247R00</t>
  </si>
  <si>
    <t>Vybourání a vyjmutí kovových rámů a rolet rámů, včetně pomocného lešení o výšce podlahy do 1900 mm a pro zatížení do 1,5 kPa  (150 kg/m2) okenních jednoduchých, plochy přes 4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</si>
  <si>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</si>
  <si>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</si>
  <si>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0,8*2*2</t>
  </si>
  <si>
    <t>971033231R00</t>
  </si>
  <si>
    <t>Vybourání otvorů ve zdivu cihelném z jakýchkoliv cihel pálených_x000D_
 na jakoukoliv maltu vápenou nebo vápenocementovou, plochy do 0,0225 m2, tloušťky do 150 mm</t>
  </si>
  <si>
    <t>základovém nebo nadzákladovém,</t>
  </si>
  <si>
    <t>971033241R00</t>
  </si>
  <si>
    <t>Vybourání otvorů ve zdivu cihelném z jakýchkoliv cihel pálených_x000D_
 na jakoukoliv maltu vápenou nebo vápenocementovou, plochy do 0,0225 m2, tloušťky do 300 mm</t>
  </si>
  <si>
    <t>971033331R00</t>
  </si>
  <si>
    <t>Vybourání otvorů ve zdivu cihelném z jakýchkoliv cihel pálených_x000D_
 na jakoukoliv maltu vápenou nebo vápenocementovou, plochy do 0,09 m2, tloušťky do 150 mm</t>
  </si>
  <si>
    <t>Včetně pomocného lešení o výšce podlahy do 1900 mm a pro zatížení do 1,5 kPa  (150 kg/m2).</t>
  </si>
  <si>
    <t>971033341R00</t>
  </si>
  <si>
    <t>Vybourání otvorů ve zdivu cihelném z jakýchkoliv cihel pálených_x000D_
 na jakoukoliv maltu vápenou nebo vápenocementovou, plochy do 0,09 m2, tloušťky do 300 mm</t>
  </si>
  <si>
    <t>971033441R00</t>
  </si>
  <si>
    <t>Vybourání otvorů ve zdivu cihelném z jakýchkoliv cihel pálených_x000D_
 na jakoukoliv maltu vápenou nebo vápenocementovou, plochy do 0,25 m2, tloušťky do 300 mm</t>
  </si>
  <si>
    <t>971033471R00</t>
  </si>
  <si>
    <t>Vybourání otvorů ve zdivu cihelném z jakýchkoliv cihel pálených_x000D_
 na jakoukoliv maltu vápenou nebo vápenocementovou, plochy do 0,25 m2, tloušťky do 750 mm</t>
  </si>
  <si>
    <t>971033621R00</t>
  </si>
  <si>
    <t>Vybourání otvorů ve zdivu cihelném z jakýchkoliv cihel pálených_x000D_
 na jakoukoliv maltu vápenou nebo vápenocementovou, plochy do 4 m2, tloušťky do 100 mm</t>
  </si>
  <si>
    <t>2NP : 0,8*2</t>
  </si>
  <si>
    <t>972054241R00</t>
  </si>
  <si>
    <t>Vybourání otvorů ve stropech nebo klenbách železobetonových plochy do 0,09 m2, tloušťky do 150 mm</t>
  </si>
  <si>
    <t>bez odstranění podlahy a násypu,</t>
  </si>
  <si>
    <t>974031121R00</t>
  </si>
  <si>
    <t>Vysekání rýh v jakémkoliv zdivu cihelném v ploše_x000D_
 do hloubky 30 mm, šířky do 30 mm</t>
  </si>
  <si>
    <t>974031142R00</t>
  </si>
  <si>
    <t>Vysekání rýh v jakémkoliv zdivu cihelném v ploše_x000D_
 do hloubky 70 mm, šířky do 70 mm</t>
  </si>
  <si>
    <t>974031154R00</t>
  </si>
  <si>
    <t>Vysekání rýh v jakémkoliv zdivu cihelném v ploše_x000D_
 do hloubky 100 mm, šířky do 150 mm</t>
  </si>
  <si>
    <t>974042553R00</t>
  </si>
  <si>
    <t>Vysekání rýh v podlaze betonové do hloubky 100 mm, šířky do 100 mm</t>
  </si>
  <si>
    <t>nebo dlažbě s betonovým podkladem</t>
  </si>
  <si>
    <t>pro vodovod 2NP : 1,3</t>
  </si>
  <si>
    <t>978011121R00</t>
  </si>
  <si>
    <t>Otlučení omítek vápenných nebo vápenocementových vnitřních s vyškrabáním spár, s očištěním zdiva stropů, v rozsahu do 10 %</t>
  </si>
  <si>
    <t>978013121R00</t>
  </si>
  <si>
    <t>Otlučení omítek vápenných nebo vápenocementových vnitřních s vyškrabáním spár, s očištěním zdiva stěn, v rozsahu do 10 %</t>
  </si>
  <si>
    <t>978013161R00</t>
  </si>
  <si>
    <t>Otlučení omítek vápenných nebo vápenocementových vnitřních s vyškrabáním spár, s očištěním zdiva stěn, v rozsahu do 50 %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</si>
  <si>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</si>
  <si>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</si>
  <si>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</si>
  <si>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parapet : 2,75*0,3*2</t>
  </si>
  <si>
    <t>kolem oken v koupelnách 1NP : 0,1*0,2*17*2</t>
  </si>
  <si>
    <t>787600802R00</t>
  </si>
  <si>
    <t>Vysklení oken a dveří sklo ploché přes 1 do 3 m2</t>
  </si>
  <si>
    <t>800-787</t>
  </si>
  <si>
    <t>Nadsvětlíky : ((3,14*1,25*1,25)/2)*2</t>
  </si>
  <si>
    <t>nadsvětlíky+boky : ((3,14*1,376*1,376)/2)*2+0,8*1,35*2</t>
  </si>
  <si>
    <t>nadsvětlík vchod+boky : (3,14*1,375*1,375)/2+2,33*0,4*2</t>
  </si>
  <si>
    <t>968001</t>
  </si>
  <si>
    <t>Dmtž vchodových dveří kovových 2. křídlích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</si>
  <si>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</si>
  <si>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</si>
  <si>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</si>
  <si>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</si>
  <si>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</si>
  <si>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711212000R00</t>
  </si>
  <si>
    <t>Izolace proti vodě nátěr podkladní pod hydroizolační stěrky</t>
  </si>
  <si>
    <t>800-711</t>
  </si>
  <si>
    <t>711212002R00</t>
  </si>
  <si>
    <t>Izolace proti vodě stěrka hydroizolační  proti vlhkosti</t>
  </si>
  <si>
    <t>dvouvrstvá</t>
  </si>
  <si>
    <t>2NP : 1,415*2,77+1,4*2,77+(1,415+1,4)*2+(1,4+1,4)*2</t>
  </si>
  <si>
    <t>3NP : 1,4*2,77*2+(1,4+1,4)*2*2</t>
  </si>
  <si>
    <t>711212601R00</t>
  </si>
  <si>
    <t>Izolace proti vodě doplňky_x000D_
 těsnicí pás š.120 mm do spoje podlaha-stěna</t>
  </si>
  <si>
    <t>1,415*2+2,77*2+1,4*2+2,77*2</t>
  </si>
  <si>
    <t>(1,4*2+2,77*2)*2</t>
  </si>
  <si>
    <t>711212611R00</t>
  </si>
  <si>
    <t>Izolace proti vodě doplňky_x000D_
 těsnicí pás šířky 120 mm do svislých koutů</t>
  </si>
  <si>
    <t>2*2+2*2+1,5*4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</si>
  <si>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</si>
  <si>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</si>
  <si>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</si>
  <si>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713121118RU1</t>
  </si>
  <si>
    <t xml:space="preserve">Izolace podlah tepelná obložení stěn dilatační páskou, tloušťky 100 mm,  </t>
  </si>
  <si>
    <t>800-713</t>
  </si>
  <si>
    <t>3NP : (1,5*2+2,87*2)*2</t>
  </si>
  <si>
    <t>713191100RT9</t>
  </si>
  <si>
    <t>Izolace tepelné běžných konstrukcí - doplňky položení separační fólie, včetně dodávky PE fólie</t>
  </si>
  <si>
    <t>721152218R00</t>
  </si>
  <si>
    <t>Čistící kus pro potrubí PE odpadní svislé vnější průměr D 110 mm, DN 100</t>
  </si>
  <si>
    <t>800-721</t>
  </si>
  <si>
    <t>včetně tvarovek. Bez zednických výpomocí.</t>
  </si>
  <si>
    <t>721170955R00</t>
  </si>
  <si>
    <t>Opravy odpadního potrubí novodurového vsazení odbočky do potrubí hrdlového, D 110 mm</t>
  </si>
  <si>
    <t>Včetně pomocného lešení o výšce podlahy do 1900 mm a pro zatížení do 1,5 kPa.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</si>
  <si>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</si>
  <si>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</si>
  <si>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</si>
  <si>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</si>
  <si>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</si>
  <si>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</si>
  <si>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</si>
  <si>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</si>
  <si>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</si>
  <si>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</si>
  <si>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</si>
  <si>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</si>
  <si>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721176135R00</t>
  </si>
  <si>
    <t>Potrubí svodné (ležaté) zavěšené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</si>
  <si>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</si>
  <si>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</si>
  <si>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</si>
  <si>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</si>
  <si>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</si>
  <si>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</si>
  <si>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</si>
  <si>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721001</t>
  </si>
  <si>
    <t>Drobný montážní a instalační materiál</t>
  </si>
  <si>
    <t>kpl</t>
  </si>
  <si>
    <t>721002</t>
  </si>
  <si>
    <t>HZS Zednické přípomoce</t>
  </si>
  <si>
    <t>hod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</si>
  <si>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</si>
  <si>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</si>
  <si>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</si>
  <si>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722172964R00</t>
  </si>
  <si>
    <t>Opravy vodovodního potrubí z plastových trubek vsazení odbočky do stávajícího plastového potrubí polyfuzí včetně T-kusu, D 32 mm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</si>
  <si>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</si>
  <si>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</si>
  <si>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</si>
  <si>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Potrubí včetně tvarovek bez zednických výpomocí.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</si>
  <si>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</si>
  <si>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</si>
  <si>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</si>
  <si>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</si>
  <si>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SV TV : 9+9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</si>
  <si>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</si>
  <si>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</si>
  <si>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</si>
  <si>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722181212RT9</t>
  </si>
  <si>
    <t>Izolace vodovodního potrubí návleková z trubic z pěnového polyetylenu, tloušťka stěny 9 mm, d 28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</si>
  <si>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</si>
  <si>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</si>
  <si>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</si>
  <si>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</si>
  <si>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722181214RT9</t>
  </si>
  <si>
    <t>Izolace vodovodního potrubí návleková z trubic z pěnového polyetylenu, tloušťka stěny 20 mm, d 28 mm</t>
  </si>
  <si>
    <t>722181214RU2</t>
  </si>
  <si>
    <t>Izolace vodovodního potrubí návleková z trubic z pěnového polyetylenu, tloušťka stěny 20 mm, d 35 mm</t>
  </si>
  <si>
    <t>722190402R00</t>
  </si>
  <si>
    <t>Vyvedení a upevnění výpustek DN 20</t>
  </si>
  <si>
    <t>722190901R00</t>
  </si>
  <si>
    <t>Uzavření nebo otevření vodovodního potrubí při opravě</t>
  </si>
  <si>
    <t>včetně vypuštění a napuštění,</t>
  </si>
  <si>
    <t>722202413R00</t>
  </si>
  <si>
    <t>Kohout kulový nerozebíratelný, spoj svařováním, D 25 mm, včetně dodávky materiálu</t>
  </si>
  <si>
    <t>722202414R00</t>
  </si>
  <si>
    <t>Kohout kulový nerozebíratelný, spoj svařováním, D 32 mm, včetně dodávky materiálu</t>
  </si>
  <si>
    <t>722202213R00</t>
  </si>
  <si>
    <t>Nástěnka vnitřní závit,  spoj svařováním, D 20 mm x DN 15, včetně dodávky materiálu</t>
  </si>
  <si>
    <t>umyvadlo : 4*2</t>
  </si>
  <si>
    <t>sprcha : 4*2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</si>
  <si>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</si>
  <si>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</si>
  <si>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</si>
  <si>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</si>
  <si>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</si>
  <si>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</si>
  <si>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722001</t>
  </si>
  <si>
    <t>722002</t>
  </si>
  <si>
    <t>Drobná montážní a instalační materiál</t>
  </si>
  <si>
    <t>998722102R00</t>
  </si>
  <si>
    <t>Přesun hmot pro vnitřní vodovod v objektech výšky do 12 m</t>
  </si>
  <si>
    <t>vodorovně do 50 m</t>
  </si>
  <si>
    <t>725119306R00</t>
  </si>
  <si>
    <t>Klozetové mísy montáž  závěsné</t>
  </si>
  <si>
    <t>soubor</t>
  </si>
  <si>
    <t>725119401R00</t>
  </si>
  <si>
    <t>Doplňky Montáž doplňků zařízení záchodů předstěnový systém</t>
  </si>
  <si>
    <t>725119402R00</t>
  </si>
  <si>
    <t>Doplňky Montáž doplňků zařízení záchodů předstěnový systém do sádrokartonu</t>
  </si>
  <si>
    <t>725219401R00</t>
  </si>
  <si>
    <t>Umyvadlo montáž na šrouby do zdiva</t>
  </si>
  <si>
    <t>Včetně dodání zápachové uzávěrky.</t>
  </si>
  <si>
    <t>725249103R00</t>
  </si>
  <si>
    <t xml:space="preserve">Montáž sprchového koutu  </t>
  </si>
  <si>
    <t>725814102R00</t>
  </si>
  <si>
    <t>Ventil  rohový, mosazný, bez matky, DN 15 x DN 10, včetně dodávky materiálu</t>
  </si>
  <si>
    <t>wc : 4</t>
  </si>
  <si>
    <t>umyvadla : 2*4</t>
  </si>
  <si>
    <t>725823121R00</t>
  </si>
  <si>
    <t>Baterie umyvadlové a dřezové umyvadlová, stojánková, ruční ovládání s otvíráním odpadu, standardní,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</si>
  <si>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</si>
  <si>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</si>
  <si>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725860226R00</t>
  </si>
  <si>
    <t>Zápachová uzávěrka (sifon) pro zařizovací předměty D 40/50 mm; pro sprchové kouty; PP; s kulovým kloubem na odtoku,s vyjímatelnou sifonovou vložkou,s plast. krytkou s chrom. úpravou, včetně dodávky materiálu</t>
  </si>
  <si>
    <t>725980113RT1</t>
  </si>
  <si>
    <t>Montáž dvířek kovových i plastových</t>
  </si>
  <si>
    <t>725001</t>
  </si>
  <si>
    <t>725002</t>
  </si>
  <si>
    <t>725845111RC</t>
  </si>
  <si>
    <t>nástěnná ruční, sprcha</t>
  </si>
  <si>
    <t>28349012R</t>
  </si>
  <si>
    <t>dvířka revizní plná; materiál PVC; š = 200,0 mm; h = 300,0 mm; barva bílá, šedá</t>
  </si>
  <si>
    <t>286967561R</t>
  </si>
  <si>
    <t>systém předstěnový pro závěsné WC; pro zazdění mokrým procesem; nádržka; ovládání zepředu; h = 108,0 cm; š = 42,0 cm; hl = 21,0 cm;</t>
  </si>
  <si>
    <t>28696756R</t>
  </si>
  <si>
    <t>tlačítko ovládací plastové; pro ovládání zepředu; pro 2 množství splachování; ovládací síla do 10,0 N;  barva alpská bílá</t>
  </si>
  <si>
    <t>551674508R</t>
  </si>
  <si>
    <t xml:space="preserve">sedátko klozetovél; oválné; s poklopem; tvrzený plast; bílé; úchyty kovové; šířka = 368,0 mm; délka = 438,0 mm; rozteč = 155 mm </t>
  </si>
  <si>
    <t>5542802C</t>
  </si>
  <si>
    <t>Kout sprchov s roh vstupem, oblá zástěna, čiré sklo</t>
  </si>
  <si>
    <t>64214330R</t>
  </si>
  <si>
    <t>umyvadlo š = 550 mm; hl. 450 mm; diturvit; s otvorem pro baterii;uprostřed; s přepadem; bílá; uchycení šrouby</t>
  </si>
  <si>
    <t>64240062R</t>
  </si>
  <si>
    <t>mísa klozetová diturvit závěsná; h = 360 mm; š = 360 mm; hl. 530 mm; splach. hluboké; sedátko s poklopem; bílá</t>
  </si>
  <si>
    <t>998725102R00</t>
  </si>
  <si>
    <t>Přesun hmot pro zařizovací předměty v objektech výšky do 12 m</t>
  </si>
  <si>
    <t>728114112R00</t>
  </si>
  <si>
    <t>Montáž kruhového plastového potrubí do průměru d 200 mm</t>
  </si>
  <si>
    <t>800-728</t>
  </si>
  <si>
    <t>728214312R00</t>
  </si>
  <si>
    <t>Montáž tvarovky pro kruhové plastové potrubí do průměru d 200 mm, - jednostranné nebo oboustranné obdočky nebo kalhotového kusu</t>
  </si>
  <si>
    <t>728214412R00</t>
  </si>
  <si>
    <t>Montáž tvarovky pro kruhové plastové potrubí do průměru d 200 mm, - klapky škrticí nebo zpětné</t>
  </si>
  <si>
    <t>728312122R00</t>
  </si>
  <si>
    <t>Montáž tlumiče hluku do kruhového potrubí,  , do průměru d 200 mm</t>
  </si>
  <si>
    <t>728413522R00</t>
  </si>
  <si>
    <t>Montáž talířového ventilu kruhového, do průměru d 200 mm</t>
  </si>
  <si>
    <t>728614212R00</t>
  </si>
  <si>
    <t>Montáž axiálního nízkotlakého ventilátoru potrubního do kruhového potrubí, do průměru d 200 mm</t>
  </si>
  <si>
    <t>278002</t>
  </si>
  <si>
    <t>42911710CT</t>
  </si>
  <si>
    <t>Ventilátor axiální do potrubí</t>
  </si>
  <si>
    <t>429851121R</t>
  </si>
  <si>
    <t>potrubí kulaté ventilační; PVC; pr. 125,0 mm; l = 500 mm; tepl. odolnost -15 až 50 °C; použití k digestoři, k rekuperaci, ke krbu jako přívod vzduchu</t>
  </si>
  <si>
    <t>429851122R</t>
  </si>
  <si>
    <t>potrubí kulaté ventilační; PVC; pr. 125,0 mm; l = 1 000 mm; tepl. odolnost -15 až 50 °C; použití k digestoři, k rekuperaci, ke krbu jako přívod vzduchu</t>
  </si>
  <si>
    <t>429853211C</t>
  </si>
  <si>
    <t>Koleno 45° kulaté VP 125-90 KO</t>
  </si>
  <si>
    <t>429853211R</t>
  </si>
  <si>
    <t>spojky k potrubí z plastu; koleno 90° kruhové, pr.125mm; k napojení kruhového plast.potrubí o pr. 125mm</t>
  </si>
  <si>
    <t>429853221C</t>
  </si>
  <si>
    <t>Y-kus kruhový VP 125 KT</t>
  </si>
  <si>
    <t>429853251R</t>
  </si>
  <si>
    <t>spojky k potrubí z plastu; zpětná klapka pr.120 mm; pro plastové vzduchovody nebo hliník. hadice, vkládá se do potrubí stejného průměru, motýlové provedení pro montáž do vodorovného potrubí</t>
  </si>
  <si>
    <t>4299001</t>
  </si>
  <si>
    <t>Tlumič hluku na potrubí</t>
  </si>
  <si>
    <t>4299002</t>
  </si>
  <si>
    <t>Ventil talířový plast. bílý</t>
  </si>
  <si>
    <t>728001</t>
  </si>
  <si>
    <t>998728102R00</t>
  </si>
  <si>
    <t>Přesun hmot pro vzduchotechniku v objektech výšky do 12 m</t>
  </si>
  <si>
    <t>735111810R00</t>
  </si>
  <si>
    <t>Demontáž radiátorů litinových článkových</t>
  </si>
  <si>
    <t>800-731</t>
  </si>
  <si>
    <t>1,8*0,8*2</t>
  </si>
  <si>
    <t>735191910R00</t>
  </si>
  <si>
    <t>Ostatní opravy otopných těles napuštění vody do otopného systému včetně potrubí (bez kotle a ohříváků)_x000D_
 otopných těles</t>
  </si>
  <si>
    <t>735192911R00</t>
  </si>
  <si>
    <t>Ostatní opravy otopných těles zpětná montáž otopných těles článkových_x000D_
 litinových</t>
  </si>
  <si>
    <t>735494811R00</t>
  </si>
  <si>
    <t>Vypuštění vody z otopných soustav bez kotlů, ohříváků, zásobníků a nádrží</t>
  </si>
  <si>
    <t>( bez kotlů, ohříváků, zásobníků a nádrží )</t>
  </si>
  <si>
    <t>740001</t>
  </si>
  <si>
    <t>762522811R00</t>
  </si>
  <si>
    <t>Demontáž podlah s polštáři , z prken, tloušťky do 32 mm</t>
  </si>
  <si>
    <t>800-762</t>
  </si>
  <si>
    <t>762001</t>
  </si>
  <si>
    <t>Zřízení prostupu trámovým stropem plochy do 0,09m2</t>
  </si>
  <si>
    <t>342261112RS3</t>
  </si>
  <si>
    <t>Příčky z desek sádrokartonových jednoduché opláštění, jednoduchá konstrukce CW 75 tloušťka příčky 100 mm, desky impregnované, tloušťky 12,5 mm, tloušťka izolace 60 mm</t>
  </si>
  <si>
    <t>zřízení nosné konstrukce příčky, vložení tepelné izolace tl. do 5 cm, montáž desek, tmelení spár Q2 a úprava rohů. Včetně dodávek materiálu.</t>
  </si>
  <si>
    <t>2NP : (3,07*2+2,77*2+0,25+1,2)*3,4-0,8*2-0,7*2</t>
  </si>
  <si>
    <t>3NP : (1,5*2+2,77*2)*3,4-0,7*2</t>
  </si>
  <si>
    <t>342263310R00</t>
  </si>
  <si>
    <t>Úpravy, doplňkové práce a příplatky pro sádrokartonové a sádrovláknité příčky úpravy příček pro osazení zařizovacích předmět_x000D_
 úprava pro osazení umývadla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</si>
  <si>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</si>
  <si>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</si>
  <si>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</si>
  <si>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342266111RU9</t>
  </si>
  <si>
    <t>Předstěny opláštěné sádrokartonovými deskami obklad stěn sádrokartonem na ocelovou konstrukci z profilů CW 50 tloušťka desky 12, 5 mm, impregnovaná, bez izolace</t>
  </si>
  <si>
    <t>2NP obezdívka wc : 1*1,5*2+(1+1,5*2)*0,15*2</t>
  </si>
  <si>
    <t>342264051RT3</t>
  </si>
  <si>
    <t>Podhledy na kovové konstrukci opláštěné deskami sádrokartonovými nosná konstrukce z profilů CD s přímým uchycením 1x deska, tloušťky 12,5 mm, impregnovaná, bez izolace</t>
  </si>
  <si>
    <t>2NP : 1,4*2,77+1,415*2,77</t>
  </si>
  <si>
    <t>3NP : 1,4*2,77*2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</si>
  <si>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</si>
  <si>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</si>
  <si>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</si>
  <si>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416091082R00</t>
  </si>
  <si>
    <t>Příplatky k podhledům sádrokartonovým příplatek k podhledu sádrokartonovému za plochu přes 2 do 5 m2</t>
  </si>
  <si>
    <t>954312203R00</t>
  </si>
  <si>
    <t>Obklady konstrukcí sádrokartonovými deskami opláštění vodorovných konstrukcí dvoustranné od 200x200 mm do 500x500 mm, deskami impregnovanými proti vlhkosti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</si>
  <si>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</si>
  <si>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</si>
  <si>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</si>
  <si>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2NP VZT : 1,2</t>
  </si>
  <si>
    <t>954313203R00</t>
  </si>
  <si>
    <t>Obklady konstrukcí sádrokartonovými deskami opláštění vodorovných konstrukcí třístranné od 200x200 mm do 500x500 mm, deskami impregnovanými proti vlhkosti tl. 12,5 mm</t>
  </si>
  <si>
    <t>odpad 1NP : 1,5</t>
  </si>
  <si>
    <t>28349014R</t>
  </si>
  <si>
    <t>dvířka revizní plná; materiál PVC; š = 300,0 mm; h = 300,0 mm; barva bílá, šedá</t>
  </si>
  <si>
    <t>998763101R00</t>
  </si>
  <si>
    <t>Přesun hmot dřevostaveb v objektech výšky do 6 m</t>
  </si>
  <si>
    <t>800-763</t>
  </si>
  <si>
    <t>50 m vodorovně</t>
  </si>
  <si>
    <t>764816133R00</t>
  </si>
  <si>
    <t>Oplechování parapetů včetně rohů, lepené lepidlem, z lakovaného pozinkovaného plechu, rš 330 mm, dodávka a montáž</t>
  </si>
  <si>
    <t>800-764</t>
  </si>
  <si>
    <t>včetně rohů</t>
  </si>
  <si>
    <t>2,9*2</t>
  </si>
  <si>
    <t>3,15*2</t>
  </si>
  <si>
    <t>764410850R00</t>
  </si>
  <si>
    <t>Demontáž oplechování parapetů rš od 100 do 330 mm</t>
  </si>
  <si>
    <t>998764101R00</t>
  </si>
  <si>
    <t>Přesun hmot pro konstrukce klempířské v objektech výšky do 6 m</t>
  </si>
  <si>
    <t>766711001R00</t>
  </si>
  <si>
    <t xml:space="preserve">Montáž otvorových prvků plastových nebo z dřevěných europrofilů oken a balkonových dveří,  </t>
  </si>
  <si>
    <t>800-766</t>
  </si>
  <si>
    <t>Montáž plastových oken a dveří včetně dodávky a montáže PU pěny a spojovacích prostředků.</t>
  </si>
  <si>
    <t>(0,81*2+2,5*2+2,5+3,14*2,5/2)*2</t>
  </si>
  <si>
    <t>(2,75*2+1,41*2+2,75+3,14*2,75/2)*2</t>
  </si>
  <si>
    <t>766711031R00</t>
  </si>
  <si>
    <t xml:space="preserve">Montáž otvorových prvků plastových nebo z dřevěných europrofilů stěn prosklených,  </t>
  </si>
  <si>
    <t>Montáž zasklených stěn včetně dodávky a montáže PU pěny a spojovacích prostředků.</t>
  </si>
  <si>
    <t>vstupní stěna s dveřni : 2,75*2+2,33*2+2,75+3,14*2,75/2</t>
  </si>
  <si>
    <t>766661112R00</t>
  </si>
  <si>
    <t>Montáž dveřních křídel kompletizovaných otevíravých ,  , do ocelové nebo fošnové zárubně, jednokřídlových, šířky do 800 mm</t>
  </si>
  <si>
    <t>766670021R00</t>
  </si>
  <si>
    <t xml:space="preserve">Montáž kliky a štítku </t>
  </si>
  <si>
    <t>54914594R</t>
  </si>
  <si>
    <t>kování stavební - prvek: kliky se štíty pro cylindrickou vložku; provedení Cr; pro dveře</t>
  </si>
  <si>
    <t>611001</t>
  </si>
  <si>
    <t>611002</t>
  </si>
  <si>
    <t>611003</t>
  </si>
  <si>
    <t>611004</t>
  </si>
  <si>
    <t>61160158R</t>
  </si>
  <si>
    <t>dveře vnitřní š = 700 mm; h = 1 970,0 mm; hladké; otevíravé; počet křídel 1; plné; povrch. úprava lak</t>
  </si>
  <si>
    <t>61160188R</t>
  </si>
  <si>
    <t>dveře vnitřní š = 800 mm; h = 1 970,0 mm; hladké; otevíravé; počet křídel 1; plné; povrch. úprava lak</t>
  </si>
  <si>
    <t>998766102R00</t>
  </si>
  <si>
    <t>Přesun hmot pro konstrukce truhlářské v objektech výšky do 12 m</t>
  </si>
  <si>
    <t>771101210R00</t>
  </si>
  <si>
    <t>Příprava podkladu pod dlažby penetrace podkladu pod dlažby</t>
  </si>
  <si>
    <t>800-771</t>
  </si>
  <si>
    <t>771575109R00</t>
  </si>
  <si>
    <t>Montáž podlah z dlaždic keramických 300 x 300 mm, režných nebo glazovaných, hladkých, kladených do flexibilního tmele</t>
  </si>
  <si>
    <t>2NP : 1,4*2,77+1,415*2,77+0,7*0,1*2</t>
  </si>
  <si>
    <t>3NP : 1,4*2,77*2+0,7*0,1*2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</si>
  <si>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</si>
  <si>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</si>
  <si>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771579791R00</t>
  </si>
  <si>
    <t>Příplatky k položkám montáže podlah keramických příplatek za plochu podlah keramických do 5 m2 jednotlivě</t>
  </si>
  <si>
    <t>5976231</t>
  </si>
  <si>
    <t>Dlaždice 30x30 keramická, (dle výběru investora)</t>
  </si>
  <si>
    <t>15,8336*1,05</t>
  </si>
  <si>
    <t>998771102R00</t>
  </si>
  <si>
    <t>Přesun hmot pro podlahy z dlaždic v objektech výšky do 12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</si>
  <si>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</si>
  <si>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</si>
  <si>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</si>
  <si>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</si>
  <si>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</si>
  <si>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</si>
  <si>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2np : 1,45+1,2+1,45+3+3,07</t>
  </si>
  <si>
    <t>3NP : 2,87*2+1,5*2</t>
  </si>
  <si>
    <t>776512000R00</t>
  </si>
  <si>
    <t>Lepení povlakových podlah pryžových pouze lepení - pryž ve specifikaci_x000D_
 ze čtverců</t>
  </si>
  <si>
    <t>2NP doplnění : 1,45*1,2</t>
  </si>
  <si>
    <t>776511820RT3</t>
  </si>
  <si>
    <t>Odstranění povlakových podlah z nášlapné plochy lepených, s podložkou, z ploch do 10 m2</t>
  </si>
  <si>
    <t>2NP : 3*2,5</t>
  </si>
  <si>
    <t>3NP : 1,5*2,85*2</t>
  </si>
  <si>
    <t>776591930R00</t>
  </si>
  <si>
    <t>Ostatní opravy na nášlapné ploše v ploše přes 0,5 do 1 m2</t>
  </si>
  <si>
    <t>2841225C</t>
  </si>
  <si>
    <t>Podlahovina PVC (dle výběru investora)</t>
  </si>
  <si>
    <t>998776102R00</t>
  </si>
  <si>
    <t>Přesun hmot pro podlahy povlakové v objektech výšky do 12 m</t>
  </si>
  <si>
    <t>777553010R00</t>
  </si>
  <si>
    <t>Podlahy ze stěrky silikátové s disperzí Doplňující práce pro podlahy ze stěrek silikátových penetrace savého podkladu podlah disperzí</t>
  </si>
  <si>
    <t>800-773</t>
  </si>
  <si>
    <t>777553210R00</t>
  </si>
  <si>
    <t>Podlahy ze stěrky silikátové s disperzí Doplňující práce pro podlahy ze stěrek silikátových vyrovnání podlah samonivelační hmotou na bázi cementu  tl. 2mm</t>
  </si>
  <si>
    <t>998777102R00</t>
  </si>
  <si>
    <t>Přesun hmot pro podlahy syntetické v objektech výšky do 12 m</t>
  </si>
  <si>
    <t>781101210R00</t>
  </si>
  <si>
    <t>Příprava podkladu pod obklady penetrace podkladu pod obklady</t>
  </si>
  <si>
    <t>včetně dodávky materiálu.</t>
  </si>
  <si>
    <t>781320121R00</t>
  </si>
  <si>
    <t>Obkládání parapetů do tmele šířky přes 150 do 300 mm</t>
  </si>
  <si>
    <t>z obkladaček pórovinových, keramických, hutných i polohutných, do tmele,</t>
  </si>
  <si>
    <t>2,75*2</t>
  </si>
  <si>
    <t>781411904R00</t>
  </si>
  <si>
    <t>Opravy obkladů z obkládaček pórovinových velikosti 200 x 100 mm</t>
  </si>
  <si>
    <t>kolem oken v koupelnách 1NP : 17*2</t>
  </si>
  <si>
    <t>781475115R00</t>
  </si>
  <si>
    <t>Montáž obkladů vnitřních z dlaždic keramických kladených do tmele 250 x 250 mm,  , kladených do flexibilního tmele</t>
  </si>
  <si>
    <t>2NP : (1,4*2+2,77*2)*2-0,7*2</t>
  </si>
  <si>
    <t>(1,415*2+2,77*2)*2-0,7*2</t>
  </si>
  <si>
    <t>(1,5*2+1)*0,15*2</t>
  </si>
  <si>
    <t>3NP : (1,4*2+2,77*2)*2*2-0,7*2*2</t>
  </si>
  <si>
    <t>781491001R00</t>
  </si>
  <si>
    <t>Lišty k obkladům bez dodávky materiálu</t>
  </si>
  <si>
    <t>rohové : (1,5*2+1)*4</t>
  </si>
  <si>
    <t>ukončovací : 2,77*4+1,4*2+1,415*2+2*8</t>
  </si>
  <si>
    <t>597001</t>
  </si>
  <si>
    <t>Lišta rohová plast. bílá</t>
  </si>
  <si>
    <t>597002</t>
  </si>
  <si>
    <t>Lišta ukončovací plat. bílá</t>
  </si>
  <si>
    <t>781001</t>
  </si>
  <si>
    <t>Opkladačka keramická pro doplnění kolem oken</t>
  </si>
  <si>
    <t>781002</t>
  </si>
  <si>
    <t>Obkladačka keramická 30x30 (pro parapety - dle výběru investora)</t>
  </si>
  <si>
    <t>5,5*0,3*1,05</t>
  </si>
  <si>
    <t>781003</t>
  </si>
  <si>
    <t>Obkladačka keramická 20x25 (dle výběru investora)</t>
  </si>
  <si>
    <t>63,58*1,05</t>
  </si>
  <si>
    <t>998781102R00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</si>
  <si>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</si>
  <si>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</si>
  <si>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</si>
  <si>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</si>
  <si>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>včetně pomocného lešení.</t>
  </si>
  <si>
    <t>zárubně : 5*1,1</t>
  </si>
  <si>
    <t>784161101R00</t>
  </si>
  <si>
    <t>Příprava povrchu Penetrace (napouštění) podkladu akrylát, jednonásobná</t>
  </si>
  <si>
    <t>800-784</t>
  </si>
  <si>
    <t>376,527+101,1265</t>
  </si>
  <si>
    <t>784442001R00</t>
  </si>
  <si>
    <t>Malby z malířských směsí disperzních, v místnostech do 3,8 m, jednobarevné, jednonásobné + 1x penetrace</t>
  </si>
  <si>
    <t>1NP : 6,3</t>
  </si>
  <si>
    <t>2NP : (1,48+2,86+5,06+6,33+6,63+2,16)*3,4</t>
  </si>
  <si>
    <t>(2,86*2+4,77*2)*3,4+2,62*0,6</t>
  </si>
  <si>
    <t>1,48*2,86+1,2*1,515+5,06*1,2+3,56*3+6,63*2,16+2,86*4,77</t>
  </si>
  <si>
    <t>3NP : (2,92+3,58+4,45+6,47)*3,4+(3,735+6,47+5,23+3,58)*3,4</t>
  </si>
  <si>
    <t>(2,77+1,4)*0,6*2</t>
  </si>
  <si>
    <t>2,92*2,87+4,45*3,58+3,735*2,87+5,23*3,58</t>
  </si>
  <si>
    <t>784442021RT1</t>
  </si>
  <si>
    <t>Malby z malířských směsí disperzních, v místnostech do 3,8 m, jednobarevné, dvojnásobné</t>
  </si>
  <si>
    <t>2NP : (0,25+1,515+1,2+1,2+1,5+3+3,07)*3,4</t>
  </si>
  <si>
    <t>(2,77*3+1,4*2+1,415*2+0,15)*0,6</t>
  </si>
  <si>
    <t>2,77*1,4+2,77*1,415</t>
  </si>
  <si>
    <t>3NP : (2,87*2+1,5*2)*3,4</t>
  </si>
  <si>
    <t>(2,77*2+1,4*2)*0,6</t>
  </si>
  <si>
    <t>2,77*1,4*2</t>
  </si>
  <si>
    <t>kastlíky : 2,5</t>
  </si>
  <si>
    <t>784452911R00</t>
  </si>
  <si>
    <t>Oprava maleby z malířských směsí se začištěním v místnostech do 3,8 m, z malířských směsí tekutých, dvojnásobné bez pačokování, jednobarevné, s obroušením a oprášením</t>
  </si>
  <si>
    <t>784461921R00</t>
  </si>
  <si>
    <t>Linkrustace obnovovací nátěr olejovou barvou s očištěním, na stěnách , v místnostech výšky nebo na schodišti o výšce podlaží do 3,8 m</t>
  </si>
  <si>
    <t>784011221RT2</t>
  </si>
  <si>
    <t>Ostatní práce zakrytí předmětů,  , včetně dodávky fólie tl. 0,04 mm</t>
  </si>
  <si>
    <t>784011222RT2</t>
  </si>
  <si>
    <t>Ostatní práce zakrytí podlah,  , včetně papírové lepenky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</si>
  <si>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</si>
  <si>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</si>
  <si>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</si>
  <si>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</si>
  <si>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</si>
  <si>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</si>
  <si>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979082111R00</t>
  </si>
  <si>
    <t>Vnitrostaveništní doprava suti a vybouraných hmot do 10 m</t>
  </si>
  <si>
    <t>979083117R00</t>
  </si>
  <si>
    <t>Vodorovné přemístění suti přes 5000 m do 6000 m</t>
  </si>
  <si>
    <t>800-6</t>
  </si>
  <si>
    <t>včetně naložení na dopravní prostředek a složení,</t>
  </si>
  <si>
    <t>979990107R00</t>
  </si>
  <si>
    <t>Poplatek za skládku směs betonu,cihel a dřeva, skupina 17 09 04 z Katalogu odpadů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</si>
  <si>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</si>
  <si>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</si>
  <si>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</si>
  <si>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</si>
  <si>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</si>
  <si>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</si>
  <si>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</si>
  <si>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</si>
  <si>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</si>
  <si>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SUM</t>
  </si>
  <si>
    <t>včetně:</t>
  </si>
  <si>
    <t>END</t>
  </si>
  <si>
    <t>Podružný rozvaděč RD 33 - oceloplechová rozvodnice; IP 40/20; zapuštěnná, jistič 1x 3f 16,0 A; 6x, řadová svorkovnice 4-16 mm2; nulový můstek N+PE, popisky</t>
  </si>
  <si>
    <t>POL3_0</t>
  </si>
  <si>
    <t>740002</t>
  </si>
  <si>
    <t>Podružný rozvaděč RJ 7z - oceloplechová rozvodnice; IP 40/20; zapuštěnná, jistič 1x 3f 16,0 A; 6x, řadová svorkovnice 4-16 mm2; nulový můstek N+PE, popisky</t>
  </si>
  <si>
    <t>740003</t>
  </si>
  <si>
    <t>Podružný rozvaděč RP-SZ1 - plast rozvodnice nástěnná 24 modulů; IP 40/20; hlavní vypínač 3fx 40A; 3x, jistič s proudovou ochranou 1+N/10A/0,03A; 10x řadová svorkovnice 2,5 mm2; nulový můstek N+PE;</t>
  </si>
  <si>
    <t>popisky; vývodky P</t>
  </si>
  <si>
    <t>740004</t>
  </si>
  <si>
    <t>Podružný rozvaděč RP-SZ2 - plast rozvodnice nástěnná 24 modulů; IP 40/20; hlavní vypínač 3fx 40A; 3x, jistič s proudovou ochranou 1+N/10A/0,03A; 10x řadová svorkovnice 2,5 mm2; nulový můstek N+PE;</t>
  </si>
  <si>
    <t>740004A</t>
  </si>
  <si>
    <t>Rozvaděče - montáž</t>
  </si>
  <si>
    <t>POL1_7</t>
  </si>
  <si>
    <t>740005</t>
  </si>
  <si>
    <t>Svít. LEDžárovkové; nástěnné; šikmé; IP 20/tř. II; 1x13W, včetně žárovky a krytu</t>
  </si>
  <si>
    <t>ks</t>
  </si>
  <si>
    <t>740006</t>
  </si>
  <si>
    <t>Svít. LEDžárovkové; stropní; přisazené; IP 20/tř. II; 2x13W, včetně žárovky a krytu</t>
  </si>
  <si>
    <t>Pol__0008</t>
  </si>
  <si>
    <t>Svítidla - montáž</t>
  </si>
  <si>
    <t>740007</t>
  </si>
  <si>
    <t>Vypínač jednopólový; interiérový; IP 20; 230V/10A</t>
  </si>
  <si>
    <t>740008</t>
  </si>
  <si>
    <t>Vypínač dvoupólový; interiérový; IP 20; 230V/10A.</t>
  </si>
  <si>
    <t>740009</t>
  </si>
  <si>
    <t>Zásuvka jednoduchá, interiérová; IP 20; 230V/16A; .</t>
  </si>
  <si>
    <t>740010</t>
  </si>
  <si>
    <t>Zásuvka dvojitá, interiérová; IP 20; 230V/16A;.</t>
  </si>
  <si>
    <t>740011</t>
  </si>
  <si>
    <t>Ekvipotencionální přípojnice v krabici;</t>
  </si>
  <si>
    <t>740012</t>
  </si>
  <si>
    <t>El.instalační krabice; přístrojová; IP 20</t>
  </si>
  <si>
    <t>740013</t>
  </si>
  <si>
    <t>El.instalační krabice s víčkem; svorkovnicí 4 mm2; IP 20;</t>
  </si>
  <si>
    <t>740014</t>
  </si>
  <si>
    <t>PVC trubka 1;  protahovací drát</t>
  </si>
  <si>
    <t>740015</t>
  </si>
  <si>
    <t>Svorky Pospojení + Cu pásek</t>
  </si>
  <si>
    <t>740016</t>
  </si>
  <si>
    <t>Lišta PVC elinstalační vkládací 40/20 mm</t>
  </si>
  <si>
    <t>740016A</t>
  </si>
  <si>
    <t>El.instalační prvky - montáž</t>
  </si>
  <si>
    <t>740017</t>
  </si>
  <si>
    <t>Kabel Cu silový; PVC; 750V; 3x1,5 mm2;</t>
  </si>
  <si>
    <t>740018</t>
  </si>
  <si>
    <t>Kabel Cu silový; PVC; 750V; 3x2,5 mm2;</t>
  </si>
  <si>
    <t>740019</t>
  </si>
  <si>
    <t>Kabel Cu silový; PVC; 750V; 5x4 mm2;</t>
  </si>
  <si>
    <t>740020</t>
  </si>
  <si>
    <t>Vodič Pospojení Cu 6 mm2; z/ž</t>
  </si>
  <si>
    <t>740021</t>
  </si>
  <si>
    <t>Vodič Pospojení Cu 16 mm2; z/ž</t>
  </si>
  <si>
    <t>740021A</t>
  </si>
  <si>
    <t>El.instalační kabely - montáž</t>
  </si>
  <si>
    <t>740022</t>
  </si>
  <si>
    <t>Intervalový časový spínač s doběhem 230V/50Hz/6,0 a/30 až 300 sec</t>
  </si>
  <si>
    <t>740022A</t>
  </si>
  <si>
    <t>Zařizovací předměty - montáž</t>
  </si>
  <si>
    <t>740023</t>
  </si>
  <si>
    <t>Prostupy a utěsnění ve stavebních konstrukcích</t>
  </si>
  <si>
    <t>740024</t>
  </si>
  <si>
    <t>Drobný elektroinstalační a montážní materiál</t>
  </si>
  <si>
    <t>740025</t>
  </si>
  <si>
    <t>Demontáž</t>
  </si>
  <si>
    <t>740026</t>
  </si>
  <si>
    <t>Skládkovné</t>
  </si>
  <si>
    <t>740027</t>
  </si>
  <si>
    <t>Doprava</t>
  </si>
  <si>
    <t>km</t>
  </si>
  <si>
    <t>740028</t>
  </si>
  <si>
    <t>Revize elektro</t>
  </si>
  <si>
    <t>740029</t>
  </si>
  <si>
    <t>Projektová dokumentace skutečného stavu</t>
  </si>
  <si>
    <t>740030</t>
  </si>
  <si>
    <t>Pomocné stavební práce</t>
  </si>
  <si>
    <t>740031</t>
  </si>
  <si>
    <t>Likvidace odpadu</t>
  </si>
  <si>
    <t>740032</t>
  </si>
  <si>
    <t>Bezpečnostní tabulka PVC</t>
  </si>
  <si>
    <t>740033</t>
  </si>
  <si>
    <t>Trasování a úprava vedení elektro NN</t>
  </si>
  <si>
    <t>740034</t>
  </si>
  <si>
    <t>Trasování a úprava vedení elektro MN</t>
  </si>
  <si>
    <t>740035</t>
  </si>
  <si>
    <t>Průraz zdí-cihla tl=0,85m/prům 0,05m</t>
  </si>
  <si>
    <t>740036</t>
  </si>
  <si>
    <t>Úprava podružného rozvaděče</t>
  </si>
  <si>
    <t>Okno plastové atyp s oblouk. nadsvětlíkem 275x283 -poz.003 - 2xOS, 3xP, izolační 2.sklo - Uw=1,1 kW/m2K</t>
  </si>
  <si>
    <t>Okno plastové atyp s oblouk. nadsvětlíkem 250x203 - poz. 001 - 2xOS, 3xP, izolační 2.sklo - dekor kůra, Uw=1,1 W/m2K</t>
  </si>
  <si>
    <t>Okno plastové atyp s oblouk. nadsvětlíkem 250x203 cm - 1xOS, 2xP, 3xP, izolační 2.sklo, Uw=1,1 W/m2K</t>
  </si>
  <si>
    <t>Plast. prosklen stěna se vstup. dneřmi 2.kř a oblouk nadsvětlíkem 275x373 cm - poz. 004, izolační 2.sklo, Uw=1,2 W/m2K.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</si>
</sst>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opLeftCell="B83" zoomScaleNormal="100" zoomScaleSheetLayoutView="75" workbookViewId="0">
      <selection activeCell="I71" sqref="I7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22</v>
      </c>
      <c r="C2" s="77"/>
      <c r="D2" s="78" t="s">
        <v>44</v>
      </c>
      <c r="E2" s="231" t="s">
        <v>45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SUMIF(F55:F88,A16,I55:I88)+SUMIF(F55:F88,"PSU",I55:I88)</f>
        <v>0</v>
      </c>
      <c r="J16" s="20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SUMIF(F55:F88,A17,I55:I88)</f>
        <v>0</v>
      </c>
      <c r="J17" s="20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SUMIF(F55:F88,A18,I55:I88)</f>
        <v>0</v>
      </c>
      <c r="J18" s="205"/>
    </row>
    <row r="19" spans="1:10" ht="23.25" customHeight="1" x14ac:dyDescent="0.2">
      <c r="A19" s="138" t="s">
        <v>132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SUMIF(F55:F88,A19,I55:I88)</f>
        <v>0</v>
      </c>
      <c r="J19" s="205"/>
    </row>
    <row r="20" spans="1:10" ht="23.25" customHeight="1" x14ac:dyDescent="0.2">
      <c r="A20" s="138" t="s">
        <v>133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SUMIF(F55:F88,A20,I55:I88)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196"/>
      <c r="D39" s="196"/>
      <c r="E39" s="196"/>
      <c r="F39" s="99">
        <f>'01 1.1 Pol'!AE482+'01 1.2 Pol'!AE58</f>
        <v>0</v>
      </c>
      <c r="G39" s="100">
        <f>'01 1.1 Pol'!AF482+'01 1.2 Pol'!AF58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7" t="s">
        <v>47</v>
      </c>
      <c r="D40" s="197"/>
      <c r="E40" s="197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48</v>
      </c>
      <c r="C41" s="197" t="s">
        <v>49</v>
      </c>
      <c r="D41" s="197"/>
      <c r="E41" s="197"/>
      <c r="F41" s="104">
        <f>'01 1.1 Pol'!AE482+'01 1.2 Pol'!AE58</f>
        <v>0</v>
      </c>
      <c r="G41" s="105">
        <f>'01 1.1 Pol'!AF482+'01 1.2 Pol'!AF58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50</v>
      </c>
      <c r="C42" s="196" t="s">
        <v>51</v>
      </c>
      <c r="D42" s="196"/>
      <c r="E42" s="196"/>
      <c r="F42" s="108">
        <f>'01 1.1 Pol'!AE482</f>
        <v>0</v>
      </c>
      <c r="G42" s="101">
        <f>'01 1.1 Pol'!AF482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52</v>
      </c>
      <c r="C43" s="196" t="s">
        <v>53</v>
      </c>
      <c r="D43" s="196"/>
      <c r="E43" s="196"/>
      <c r="F43" s="108">
        <f>'01 1.2 Pol'!AE58</f>
        <v>0</v>
      </c>
      <c r="G43" s="101">
        <f>'01 1.2 Pol'!AF58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193" t="s">
        <v>54</v>
      </c>
      <c r="C44" s="194"/>
      <c r="D44" s="194"/>
      <c r="E44" s="195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48" spans="1:10" x14ac:dyDescent="0.2">
      <c r="A48" t="s">
        <v>60</v>
      </c>
      <c r="B48" t="s">
        <v>61</v>
      </c>
    </row>
    <row r="49" spans="1:10" x14ac:dyDescent="0.2">
      <c r="A49" t="s">
        <v>60</v>
      </c>
      <c r="B49" t="s">
        <v>62</v>
      </c>
    </row>
    <row r="52" spans="1:10" ht="15.75" x14ac:dyDescent="0.25">
      <c r="B52" s="120" t="s">
        <v>63</v>
      </c>
    </row>
    <row r="54" spans="1:10" ht="25.5" customHeight="1" x14ac:dyDescent="0.2">
      <c r="A54" s="122"/>
      <c r="B54" s="125" t="s">
        <v>17</v>
      </c>
      <c r="C54" s="125" t="s">
        <v>5</v>
      </c>
      <c r="D54" s="126"/>
      <c r="E54" s="126"/>
      <c r="F54" s="127" t="s">
        <v>64</v>
      </c>
      <c r="G54" s="127"/>
      <c r="H54" s="127"/>
      <c r="I54" s="127" t="s">
        <v>29</v>
      </c>
      <c r="J54" s="127" t="s">
        <v>0</v>
      </c>
    </row>
    <row r="55" spans="1:10" ht="36.75" customHeight="1" x14ac:dyDescent="0.2">
      <c r="A55" s="123"/>
      <c r="B55" s="128" t="s">
        <v>65</v>
      </c>
      <c r="C55" s="191" t="s">
        <v>66</v>
      </c>
      <c r="D55" s="192"/>
      <c r="E55" s="192"/>
      <c r="F55" s="134" t="s">
        <v>24</v>
      </c>
      <c r="G55" s="135"/>
      <c r="H55" s="135"/>
      <c r="I55" s="135">
        <f>'01 1.1 Pol'!G8</f>
        <v>0</v>
      </c>
      <c r="J55" s="132" t="str">
        <f>IF(I89=0,"",I55/I89*100)</f>
        <v/>
      </c>
    </row>
    <row r="56" spans="1:10" ht="36.75" customHeight="1" x14ac:dyDescent="0.2">
      <c r="A56" s="123"/>
      <c r="B56" s="128" t="s">
        <v>67</v>
      </c>
      <c r="C56" s="191" t="s">
        <v>68</v>
      </c>
      <c r="D56" s="192"/>
      <c r="E56" s="192"/>
      <c r="F56" s="134" t="s">
        <v>24</v>
      </c>
      <c r="G56" s="135"/>
      <c r="H56" s="135"/>
      <c r="I56" s="135">
        <f>'01 1.1 Pol'!G38</f>
        <v>0</v>
      </c>
      <c r="J56" s="132" t="str">
        <f>IF(I89=0,"",I56/I89*100)</f>
        <v/>
      </c>
    </row>
    <row r="57" spans="1:10" ht="36.75" customHeight="1" x14ac:dyDescent="0.2">
      <c r="A57" s="123"/>
      <c r="B57" s="128" t="s">
        <v>69</v>
      </c>
      <c r="C57" s="191" t="s">
        <v>70</v>
      </c>
      <c r="D57" s="192"/>
      <c r="E57" s="192"/>
      <c r="F57" s="134" t="s">
        <v>24</v>
      </c>
      <c r="G57" s="135"/>
      <c r="H57" s="135"/>
      <c r="I57" s="135">
        <f>'01 1.1 Pol'!G41</f>
        <v>0</v>
      </c>
      <c r="J57" s="132" t="str">
        <f>IF(I89=0,"",I57/I89*100)</f>
        <v/>
      </c>
    </row>
    <row r="58" spans="1:10" ht="36.75" customHeight="1" x14ac:dyDescent="0.2">
      <c r="A58" s="123"/>
      <c r="B58" s="128" t="s">
        <v>71</v>
      </c>
      <c r="C58" s="191" t="s">
        <v>72</v>
      </c>
      <c r="D58" s="192"/>
      <c r="E58" s="192"/>
      <c r="F58" s="134" t="s">
        <v>24</v>
      </c>
      <c r="G58" s="135"/>
      <c r="H58" s="135"/>
      <c r="I58" s="135">
        <f>'01 1.1 Pol'!G78</f>
        <v>0</v>
      </c>
      <c r="J58" s="132" t="str">
        <f>IF(I89=0,"",I58/I89*100)</f>
        <v/>
      </c>
    </row>
    <row r="59" spans="1:10" ht="36.75" customHeight="1" x14ac:dyDescent="0.2">
      <c r="A59" s="123"/>
      <c r="B59" s="128" t="s">
        <v>73</v>
      </c>
      <c r="C59" s="191" t="s">
        <v>74</v>
      </c>
      <c r="D59" s="192"/>
      <c r="E59" s="192"/>
      <c r="F59" s="134" t="s">
        <v>24</v>
      </c>
      <c r="G59" s="135"/>
      <c r="H59" s="135"/>
      <c r="I59" s="135">
        <f>'01 1.1 Pol'!G83</f>
        <v>0</v>
      </c>
      <c r="J59" s="132" t="str">
        <f>IF(I89=0,"",I59/I89*100)</f>
        <v/>
      </c>
    </row>
    <row r="60" spans="1:10" ht="36.75" customHeight="1" x14ac:dyDescent="0.2">
      <c r="A60" s="123"/>
      <c r="B60" s="128" t="s">
        <v>75</v>
      </c>
      <c r="C60" s="191" t="s">
        <v>76</v>
      </c>
      <c r="D60" s="192"/>
      <c r="E60" s="192"/>
      <c r="F60" s="134" t="s">
        <v>24</v>
      </c>
      <c r="G60" s="135"/>
      <c r="H60" s="135"/>
      <c r="I60" s="135">
        <f>'01 1.1 Pol'!G96</f>
        <v>0</v>
      </c>
      <c r="J60" s="132" t="str">
        <f>IF(I89=0,"",I60/I89*100)</f>
        <v/>
      </c>
    </row>
    <row r="61" spans="1:10" ht="36.75" customHeight="1" x14ac:dyDescent="0.2">
      <c r="A61" s="123"/>
      <c r="B61" s="128" t="s">
        <v>77</v>
      </c>
      <c r="C61" s="191" t="s">
        <v>78</v>
      </c>
      <c r="D61" s="192"/>
      <c r="E61" s="192"/>
      <c r="F61" s="134" t="s">
        <v>24</v>
      </c>
      <c r="G61" s="135"/>
      <c r="H61" s="135"/>
      <c r="I61" s="135">
        <f>'01 1.1 Pol'!G105</f>
        <v>0</v>
      </c>
      <c r="J61" s="132" t="str">
        <f>IF(I89=0,"",I61/I89*100)</f>
        <v/>
      </c>
    </row>
    <row r="62" spans="1:10" ht="36.75" customHeight="1" x14ac:dyDescent="0.2">
      <c r="A62" s="123"/>
      <c r="B62" s="128" t="s">
        <v>79</v>
      </c>
      <c r="C62" s="191" t="s">
        <v>80</v>
      </c>
      <c r="D62" s="192"/>
      <c r="E62" s="192"/>
      <c r="F62" s="134" t="s">
        <v>24</v>
      </c>
      <c r="G62" s="135"/>
      <c r="H62" s="135"/>
      <c r="I62" s="135">
        <f>'01 1.1 Pol'!G107</f>
        <v>0</v>
      </c>
      <c r="J62" s="132" t="str">
        <f>IF(I89=0,"",I62/I89*100)</f>
        <v/>
      </c>
    </row>
    <row r="63" spans="1:10" ht="36.75" customHeight="1" x14ac:dyDescent="0.2">
      <c r="A63" s="123"/>
      <c r="B63" s="128" t="s">
        <v>81</v>
      </c>
      <c r="C63" s="191" t="s">
        <v>82</v>
      </c>
      <c r="D63" s="192"/>
      <c r="E63" s="192"/>
      <c r="F63" s="134" t="s">
        <v>24</v>
      </c>
      <c r="G63" s="135"/>
      <c r="H63" s="135"/>
      <c r="I63" s="135">
        <f>'01 1.1 Pol'!G174</f>
        <v>0</v>
      </c>
      <c r="J63" s="132" t="str">
        <f>IF(I89=0,"",I63/I89*100)</f>
        <v/>
      </c>
    </row>
    <row r="64" spans="1:10" ht="36.75" customHeight="1" x14ac:dyDescent="0.2">
      <c r="A64" s="123"/>
      <c r="B64" s="128" t="s">
        <v>83</v>
      </c>
      <c r="C64" s="191" t="s">
        <v>84</v>
      </c>
      <c r="D64" s="192"/>
      <c r="E64" s="192"/>
      <c r="F64" s="134" t="s">
        <v>25</v>
      </c>
      <c r="G64" s="135"/>
      <c r="H64" s="135"/>
      <c r="I64" s="135">
        <f>'01 1.1 Pol'!G177</f>
        <v>0</v>
      </c>
      <c r="J64" s="132" t="str">
        <f>IF(I89=0,"",I64/I89*100)</f>
        <v/>
      </c>
    </row>
    <row r="65" spans="1:10" ht="36.75" customHeight="1" x14ac:dyDescent="0.2">
      <c r="A65" s="123"/>
      <c r="B65" s="128" t="s">
        <v>85</v>
      </c>
      <c r="C65" s="191" t="s">
        <v>86</v>
      </c>
      <c r="D65" s="192"/>
      <c r="E65" s="192"/>
      <c r="F65" s="134" t="s">
        <v>25</v>
      </c>
      <c r="G65" s="135"/>
      <c r="H65" s="135"/>
      <c r="I65" s="135">
        <f>'01 1.1 Pol'!G190</f>
        <v>0</v>
      </c>
      <c r="J65" s="132" t="str">
        <f>IF(I89=0,"",I65/I89*100)</f>
        <v/>
      </c>
    </row>
    <row r="66" spans="1:10" ht="36.75" customHeight="1" x14ac:dyDescent="0.2">
      <c r="A66" s="123"/>
      <c r="B66" s="128" t="s">
        <v>87</v>
      </c>
      <c r="C66" s="191" t="s">
        <v>88</v>
      </c>
      <c r="D66" s="192"/>
      <c r="E66" s="192"/>
      <c r="F66" s="134" t="s">
        <v>25</v>
      </c>
      <c r="G66" s="135"/>
      <c r="H66" s="135"/>
      <c r="I66" s="135">
        <f>'01 1.1 Pol'!G194</f>
        <v>0</v>
      </c>
      <c r="J66" s="132" t="str">
        <f>IF(I89=0,"",I66/I89*100)</f>
        <v/>
      </c>
    </row>
    <row r="67" spans="1:10" ht="36.75" customHeight="1" x14ac:dyDescent="0.2">
      <c r="A67" s="123"/>
      <c r="B67" s="128" t="s">
        <v>89</v>
      </c>
      <c r="C67" s="191" t="s">
        <v>90</v>
      </c>
      <c r="D67" s="192"/>
      <c r="E67" s="192"/>
      <c r="F67" s="134" t="s">
        <v>25</v>
      </c>
      <c r="G67" s="135"/>
      <c r="H67" s="135"/>
      <c r="I67" s="135">
        <f>'01 1.1 Pol'!G226</f>
        <v>0</v>
      </c>
      <c r="J67" s="132" t="str">
        <f>IF(I89=0,"",I67/I89*100)</f>
        <v/>
      </c>
    </row>
    <row r="68" spans="1:10" ht="36.75" customHeight="1" x14ac:dyDescent="0.2">
      <c r="A68" s="123"/>
      <c r="B68" s="128" t="s">
        <v>91</v>
      </c>
      <c r="C68" s="191" t="s">
        <v>92</v>
      </c>
      <c r="D68" s="192"/>
      <c r="E68" s="192"/>
      <c r="F68" s="134" t="s">
        <v>25</v>
      </c>
      <c r="G68" s="135"/>
      <c r="H68" s="135"/>
      <c r="I68" s="135">
        <f>'01 1.1 Pol'!G269</f>
        <v>0</v>
      </c>
      <c r="J68" s="132" t="str">
        <f>IF(I89=0,"",I68/I89*100)</f>
        <v/>
      </c>
    </row>
    <row r="69" spans="1:10" ht="36.75" customHeight="1" x14ac:dyDescent="0.2">
      <c r="A69" s="123"/>
      <c r="B69" s="128" t="s">
        <v>93</v>
      </c>
      <c r="C69" s="191" t="s">
        <v>94</v>
      </c>
      <c r="D69" s="192"/>
      <c r="E69" s="192"/>
      <c r="F69" s="134" t="s">
        <v>25</v>
      </c>
      <c r="G69" s="135"/>
      <c r="H69" s="135"/>
      <c r="I69" s="135">
        <f>'01 1.1 Pol'!G295</f>
        <v>0</v>
      </c>
      <c r="J69" s="132" t="str">
        <f>IF(I89=0,"",I69/I89*100)</f>
        <v/>
      </c>
    </row>
    <row r="70" spans="1:10" ht="36.75" customHeight="1" x14ac:dyDescent="0.2">
      <c r="A70" s="123"/>
      <c r="B70" s="128" t="s">
        <v>95</v>
      </c>
      <c r="C70" s="191" t="s">
        <v>96</v>
      </c>
      <c r="D70" s="192"/>
      <c r="E70" s="192"/>
      <c r="F70" s="134" t="s">
        <v>25</v>
      </c>
      <c r="G70" s="135"/>
      <c r="H70" s="135"/>
      <c r="I70" s="135">
        <f>'01 1.1 Pol'!G315</f>
        <v>0</v>
      </c>
      <c r="J70" s="132" t="str">
        <f>IF(I89=0,"",I70/I89*100)</f>
        <v/>
      </c>
    </row>
    <row r="71" spans="1:10" ht="36.75" customHeight="1" x14ac:dyDescent="0.2">
      <c r="A71" s="123"/>
      <c r="B71" s="128" t="s">
        <v>97</v>
      </c>
      <c r="C71" s="191" t="s">
        <v>98</v>
      </c>
      <c r="D71" s="192"/>
      <c r="E71" s="192"/>
      <c r="F71" s="134" t="s">
        <v>25</v>
      </c>
      <c r="G71" s="135"/>
      <c r="H71" s="135"/>
      <c r="I71" s="135">
        <f>'01 1.2 Pol'!G8</f>
        <v>0</v>
      </c>
      <c r="J71" s="132" t="str">
        <f>IF(I89=0,"",I71/I89*100)</f>
        <v/>
      </c>
    </row>
    <row r="72" spans="1:10" ht="36.75" customHeight="1" x14ac:dyDescent="0.2">
      <c r="A72" s="123"/>
      <c r="B72" s="128" t="s">
        <v>99</v>
      </c>
      <c r="C72" s="191" t="s">
        <v>100</v>
      </c>
      <c r="D72" s="192"/>
      <c r="E72" s="192"/>
      <c r="F72" s="134" t="s">
        <v>25</v>
      </c>
      <c r="G72" s="135"/>
      <c r="H72" s="135"/>
      <c r="I72" s="135">
        <f>'01 1.2 Pol'!G16</f>
        <v>0</v>
      </c>
      <c r="J72" s="132" t="str">
        <f>IF(I89=0,"",I72/I89*100)</f>
        <v/>
      </c>
    </row>
    <row r="73" spans="1:10" ht="36.75" customHeight="1" x14ac:dyDescent="0.2">
      <c r="A73" s="123"/>
      <c r="B73" s="128" t="s">
        <v>101</v>
      </c>
      <c r="C73" s="191" t="s">
        <v>102</v>
      </c>
      <c r="D73" s="192"/>
      <c r="E73" s="192"/>
      <c r="F73" s="134" t="s">
        <v>25</v>
      </c>
      <c r="G73" s="135"/>
      <c r="H73" s="135"/>
      <c r="I73" s="135">
        <f>'01 1.2 Pol'!G20</f>
        <v>0</v>
      </c>
      <c r="J73" s="132" t="str">
        <f>IF(I89=0,"",I73/I89*100)</f>
        <v/>
      </c>
    </row>
    <row r="74" spans="1:10" ht="36.75" customHeight="1" x14ac:dyDescent="0.2">
      <c r="A74" s="123"/>
      <c r="B74" s="128" t="s">
        <v>103</v>
      </c>
      <c r="C74" s="191" t="s">
        <v>104</v>
      </c>
      <c r="D74" s="192"/>
      <c r="E74" s="192"/>
      <c r="F74" s="134" t="s">
        <v>25</v>
      </c>
      <c r="G74" s="135"/>
      <c r="H74" s="135"/>
      <c r="I74" s="135">
        <f>'01 1.2 Pol'!G32</f>
        <v>0</v>
      </c>
      <c r="J74" s="132" t="str">
        <f>IF(I89=0,"",I74/I89*100)</f>
        <v/>
      </c>
    </row>
    <row r="75" spans="1:10" ht="36.75" customHeight="1" x14ac:dyDescent="0.2">
      <c r="A75" s="123"/>
      <c r="B75" s="128" t="s">
        <v>105</v>
      </c>
      <c r="C75" s="191" t="s">
        <v>106</v>
      </c>
      <c r="D75" s="192"/>
      <c r="E75" s="192"/>
      <c r="F75" s="134" t="s">
        <v>25</v>
      </c>
      <c r="G75" s="135"/>
      <c r="H75" s="135"/>
      <c r="I75" s="135">
        <f>'01 1.2 Pol'!G39</f>
        <v>0</v>
      </c>
      <c r="J75" s="132" t="str">
        <f>IF(I89=0,"",I75/I89*100)</f>
        <v/>
      </c>
    </row>
    <row r="76" spans="1:10" ht="36.75" customHeight="1" x14ac:dyDescent="0.2">
      <c r="A76" s="123"/>
      <c r="B76" s="128" t="s">
        <v>107</v>
      </c>
      <c r="C76" s="191" t="s">
        <v>108</v>
      </c>
      <c r="D76" s="192"/>
      <c r="E76" s="192"/>
      <c r="F76" s="134" t="s">
        <v>25</v>
      </c>
      <c r="G76" s="135"/>
      <c r="H76" s="135"/>
      <c r="I76" s="135">
        <f>'01 1.2 Pol'!G42</f>
        <v>0</v>
      </c>
      <c r="J76" s="132" t="str">
        <f>IF(I89=0,"",I76/I89*100)</f>
        <v/>
      </c>
    </row>
    <row r="77" spans="1:10" ht="36.75" customHeight="1" x14ac:dyDescent="0.2">
      <c r="A77" s="123"/>
      <c r="B77" s="128" t="s">
        <v>109</v>
      </c>
      <c r="C77" s="191" t="s">
        <v>110</v>
      </c>
      <c r="D77" s="192"/>
      <c r="E77" s="192"/>
      <c r="F77" s="134" t="s">
        <v>25</v>
      </c>
      <c r="G77" s="135"/>
      <c r="H77" s="135"/>
      <c r="I77" s="135">
        <f>'01 1.1 Pol'!G322</f>
        <v>0</v>
      </c>
      <c r="J77" s="132" t="str">
        <f>IF(I89=0,"",I77/I89*100)</f>
        <v/>
      </c>
    </row>
    <row r="78" spans="1:10" ht="36.75" customHeight="1" x14ac:dyDescent="0.2">
      <c r="A78" s="123"/>
      <c r="B78" s="128" t="s">
        <v>111</v>
      </c>
      <c r="C78" s="191" t="s">
        <v>112</v>
      </c>
      <c r="D78" s="192"/>
      <c r="E78" s="192"/>
      <c r="F78" s="134" t="s">
        <v>25</v>
      </c>
      <c r="G78" s="135"/>
      <c r="H78" s="135"/>
      <c r="I78" s="135">
        <f>'01 1.1 Pol'!G326</f>
        <v>0</v>
      </c>
      <c r="J78" s="132" t="str">
        <f>IF(I89=0,"",I78/I89*100)</f>
        <v/>
      </c>
    </row>
    <row r="79" spans="1:10" ht="36.75" customHeight="1" x14ac:dyDescent="0.2">
      <c r="A79" s="123"/>
      <c r="B79" s="128" t="s">
        <v>113</v>
      </c>
      <c r="C79" s="191" t="s">
        <v>114</v>
      </c>
      <c r="D79" s="192"/>
      <c r="E79" s="192"/>
      <c r="F79" s="134" t="s">
        <v>25</v>
      </c>
      <c r="G79" s="135"/>
      <c r="H79" s="135"/>
      <c r="I79" s="135">
        <f>'01 1.1 Pol'!G358</f>
        <v>0</v>
      </c>
      <c r="J79" s="132" t="str">
        <f>IF(I89=0,"",I79/I89*100)</f>
        <v/>
      </c>
    </row>
    <row r="80" spans="1:10" ht="36.75" customHeight="1" x14ac:dyDescent="0.2">
      <c r="A80" s="123"/>
      <c r="B80" s="128" t="s">
        <v>115</v>
      </c>
      <c r="C80" s="191" t="s">
        <v>116</v>
      </c>
      <c r="D80" s="192"/>
      <c r="E80" s="192"/>
      <c r="F80" s="134" t="s">
        <v>25</v>
      </c>
      <c r="G80" s="135"/>
      <c r="H80" s="135"/>
      <c r="I80" s="135">
        <f>'01 1.1 Pol'!G366</f>
        <v>0</v>
      </c>
      <c r="J80" s="132" t="str">
        <f>IF(I89=0,"",I80/I89*100)</f>
        <v/>
      </c>
    </row>
    <row r="81" spans="1:10" ht="36.75" customHeight="1" x14ac:dyDescent="0.2">
      <c r="A81" s="123"/>
      <c r="B81" s="128" t="s">
        <v>117</v>
      </c>
      <c r="C81" s="191" t="s">
        <v>118</v>
      </c>
      <c r="D81" s="192"/>
      <c r="E81" s="192"/>
      <c r="F81" s="134" t="s">
        <v>25</v>
      </c>
      <c r="G81" s="135"/>
      <c r="H81" s="135"/>
      <c r="I81" s="135">
        <f>'01 1.1 Pol'!G385</f>
        <v>0</v>
      </c>
      <c r="J81" s="132" t="str">
        <f>IF(I89=0,"",I81/I89*100)</f>
        <v/>
      </c>
    </row>
    <row r="82" spans="1:10" ht="36.75" customHeight="1" x14ac:dyDescent="0.2">
      <c r="A82" s="123"/>
      <c r="B82" s="128" t="s">
        <v>119</v>
      </c>
      <c r="C82" s="191" t="s">
        <v>120</v>
      </c>
      <c r="D82" s="192"/>
      <c r="E82" s="192"/>
      <c r="F82" s="134" t="s">
        <v>25</v>
      </c>
      <c r="G82" s="135"/>
      <c r="H82" s="135"/>
      <c r="I82" s="135">
        <f>'01 1.1 Pol'!G396</f>
        <v>0</v>
      </c>
      <c r="J82" s="132" t="str">
        <f>IF(I89=0,"",I82/I89*100)</f>
        <v/>
      </c>
    </row>
    <row r="83" spans="1:10" ht="36.75" customHeight="1" x14ac:dyDescent="0.2">
      <c r="A83" s="123"/>
      <c r="B83" s="128" t="s">
        <v>121</v>
      </c>
      <c r="C83" s="191" t="s">
        <v>122</v>
      </c>
      <c r="D83" s="192"/>
      <c r="E83" s="192"/>
      <c r="F83" s="134" t="s">
        <v>25</v>
      </c>
      <c r="G83" s="135"/>
      <c r="H83" s="135"/>
      <c r="I83" s="135">
        <f>'01 1.1 Pol'!G411</f>
        <v>0</v>
      </c>
      <c r="J83" s="132" t="str">
        <f>IF(I89=0,"",I83/I89*100)</f>
        <v/>
      </c>
    </row>
    <row r="84" spans="1:10" ht="36.75" customHeight="1" x14ac:dyDescent="0.2">
      <c r="A84" s="123"/>
      <c r="B84" s="128" t="s">
        <v>123</v>
      </c>
      <c r="C84" s="191" t="s">
        <v>124</v>
      </c>
      <c r="D84" s="192"/>
      <c r="E84" s="192"/>
      <c r="F84" s="134" t="s">
        <v>25</v>
      </c>
      <c r="G84" s="135"/>
      <c r="H84" s="135"/>
      <c r="I84" s="135">
        <f>'01 1.1 Pol'!G417</f>
        <v>0</v>
      </c>
      <c r="J84" s="132" t="str">
        <f>IF(I89=0,"",I84/I89*100)</f>
        <v/>
      </c>
    </row>
    <row r="85" spans="1:10" ht="36.75" customHeight="1" x14ac:dyDescent="0.2">
      <c r="A85" s="123"/>
      <c r="B85" s="128" t="s">
        <v>125</v>
      </c>
      <c r="C85" s="191" t="s">
        <v>126</v>
      </c>
      <c r="D85" s="192"/>
      <c r="E85" s="192"/>
      <c r="F85" s="134" t="s">
        <v>25</v>
      </c>
      <c r="G85" s="135"/>
      <c r="H85" s="135"/>
      <c r="I85" s="135">
        <f>'01 1.1 Pol'!G442</f>
        <v>0</v>
      </c>
      <c r="J85" s="132" t="str">
        <f>IF(I89=0,"",I85/I89*100)</f>
        <v/>
      </c>
    </row>
    <row r="86" spans="1:10" ht="36.75" customHeight="1" x14ac:dyDescent="0.2">
      <c r="A86" s="123"/>
      <c r="B86" s="128" t="s">
        <v>127</v>
      </c>
      <c r="C86" s="191" t="s">
        <v>128</v>
      </c>
      <c r="D86" s="192"/>
      <c r="E86" s="192"/>
      <c r="F86" s="134" t="s">
        <v>25</v>
      </c>
      <c r="G86" s="135"/>
      <c r="H86" s="135"/>
      <c r="I86" s="135">
        <f>'01 1.1 Pol'!G446</f>
        <v>0</v>
      </c>
      <c r="J86" s="132" t="str">
        <f>IF(I89=0,"",I86/I89*100)</f>
        <v/>
      </c>
    </row>
    <row r="87" spans="1:10" ht="36.75" customHeight="1" x14ac:dyDescent="0.2">
      <c r="A87" s="123"/>
      <c r="B87" s="128" t="s">
        <v>129</v>
      </c>
      <c r="C87" s="191" t="s">
        <v>130</v>
      </c>
      <c r="D87" s="192"/>
      <c r="E87" s="192"/>
      <c r="F87" s="134" t="s">
        <v>131</v>
      </c>
      <c r="G87" s="135"/>
      <c r="H87" s="135"/>
      <c r="I87" s="135">
        <f>'01 1.1 Pol'!G469</f>
        <v>0</v>
      </c>
      <c r="J87" s="132" t="str">
        <f>IF(I89=0,"",I87/I89*100)</f>
        <v/>
      </c>
    </row>
    <row r="88" spans="1:10" ht="36.75" customHeight="1" x14ac:dyDescent="0.2">
      <c r="A88" s="123"/>
      <c r="B88" s="128" t="s">
        <v>132</v>
      </c>
      <c r="C88" s="191" t="s">
        <v>27</v>
      </c>
      <c r="D88" s="192"/>
      <c r="E88" s="192"/>
      <c r="F88" s="134" t="s">
        <v>132</v>
      </c>
      <c r="G88" s="135"/>
      <c r="H88" s="135"/>
      <c r="I88" s="135">
        <f>'01 1.1 Pol'!G476</f>
        <v>0</v>
      </c>
      <c r="J88" s="132" t="str">
        <f>IF(I89=0,"",I88/I89*100)</f>
        <v/>
      </c>
    </row>
    <row r="89" spans="1:10" ht="25.5" customHeight="1" x14ac:dyDescent="0.2">
      <c r="A89" s="124"/>
      <c r="B89" s="129" t="s">
        <v>1</v>
      </c>
      <c r="C89" s="130"/>
      <c r="D89" s="131"/>
      <c r="E89" s="131"/>
      <c r="F89" s="136"/>
      <c r="G89" s="137"/>
      <c r="H89" s="137"/>
      <c r="I89" s="137">
        <f>SUM(I55:I88)</f>
        <v>0</v>
      </c>
      <c r="J89" s="133">
        <f>SUM(J55:J88)</f>
        <v>0</v>
      </c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  <row r="92" spans="1:10" x14ac:dyDescent="0.2">
      <c r="F92" s="86"/>
      <c r="G92" s="86"/>
      <c r="H92" s="86"/>
      <c r="I92" s="86"/>
      <c r="J92" s="87"/>
    </row>
  </sheetData>
  <sheetProtection algorithmName="SHA-512" hashValue="qW8wOcEU+KMSeRKKCAeL6heP+ZTgxSwdxVmJtJnJTo7p0m/6y7jHxVvAvoJaZTdm0lXhUNeP/R76M3jkfvFqaA==" saltValue="yrHtcb5sqLOyDD7pNdbXg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8:E88"/>
    <mergeCell ref="C83:E83"/>
    <mergeCell ref="C84:E84"/>
    <mergeCell ref="C85:E85"/>
    <mergeCell ref="C86:E86"/>
    <mergeCell ref="C87:E8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workbookViewId="0">
      <pane ySplit="7" topLeftCell="A365" activePane="bottomLeft" state="frozen"/>
      <selection pane="bottomLeft" activeCell="C377" sqref="C377:E379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134</v>
      </c>
      <c r="B1" s="252"/>
      <c r="C1" s="252"/>
      <c r="D1" s="252"/>
      <c r="E1" s="252"/>
      <c r="F1" s="252"/>
      <c r="G1" s="252"/>
      <c r="AG1" t="s">
        <v>135</v>
      </c>
    </row>
    <row r="2" spans="1:60" ht="25.15" customHeight="1" x14ac:dyDescent="0.2">
      <c r="A2" s="139" t="s">
        <v>7</v>
      </c>
      <c r="B2" s="49" t="s">
        <v>44</v>
      </c>
      <c r="C2" s="253" t="s">
        <v>45</v>
      </c>
      <c r="D2" s="254"/>
      <c r="E2" s="254"/>
      <c r="F2" s="254"/>
      <c r="G2" s="255"/>
      <c r="AG2" t="s">
        <v>136</v>
      </c>
    </row>
    <row r="3" spans="1:60" ht="25.15" customHeight="1" x14ac:dyDescent="0.2">
      <c r="A3" s="139" t="s">
        <v>8</v>
      </c>
      <c r="B3" s="49" t="s">
        <v>48</v>
      </c>
      <c r="C3" s="253" t="s">
        <v>49</v>
      </c>
      <c r="D3" s="254"/>
      <c r="E3" s="254"/>
      <c r="F3" s="254"/>
      <c r="G3" s="255"/>
      <c r="AC3" s="121" t="s">
        <v>136</v>
      </c>
      <c r="AG3" t="s">
        <v>137</v>
      </c>
    </row>
    <row r="4" spans="1:60" ht="25.15" customHeight="1" x14ac:dyDescent="0.2">
      <c r="A4" s="140" t="s">
        <v>9</v>
      </c>
      <c r="B4" s="141" t="s">
        <v>50</v>
      </c>
      <c r="C4" s="256" t="s">
        <v>51</v>
      </c>
      <c r="D4" s="257"/>
      <c r="E4" s="257"/>
      <c r="F4" s="257"/>
      <c r="G4" s="258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65</v>
      </c>
      <c r="C8" s="183" t="s">
        <v>66</v>
      </c>
      <c r="D8" s="163"/>
      <c r="E8" s="164"/>
      <c r="F8" s="165"/>
      <c r="G8" s="165">
        <f>SUMIF(AG9:AG37,"&lt;&gt;NOR",G9:G37)</f>
        <v>0</v>
      </c>
      <c r="H8" s="165"/>
      <c r="I8" s="165">
        <f>SUM(I9:I37)</f>
        <v>0</v>
      </c>
      <c r="J8" s="165"/>
      <c r="K8" s="165">
        <f>SUM(K9:K37)</f>
        <v>0</v>
      </c>
      <c r="L8" s="165"/>
      <c r="M8" s="165">
        <f>SUM(M9:M37)</f>
        <v>0</v>
      </c>
      <c r="N8" s="164"/>
      <c r="O8" s="164">
        <f>SUM(O9:O37)</f>
        <v>2.8499999999999996</v>
      </c>
      <c r="P8" s="164"/>
      <c r="Q8" s="164">
        <f>SUM(Q9:Q37)</f>
        <v>0</v>
      </c>
      <c r="R8" s="165"/>
      <c r="S8" s="165"/>
      <c r="T8" s="166"/>
      <c r="U8" s="160"/>
      <c r="V8" s="160">
        <f>SUM(V9:V37)</f>
        <v>25.78</v>
      </c>
      <c r="W8" s="160"/>
      <c r="X8" s="160"/>
      <c r="AG8" t="s">
        <v>161</v>
      </c>
    </row>
    <row r="9" spans="1:60" ht="22.5" outlineLevel="1" x14ac:dyDescent="0.2">
      <c r="A9" s="168">
        <v>1</v>
      </c>
      <c r="B9" s="169" t="s">
        <v>162</v>
      </c>
      <c r="C9" s="184" t="s">
        <v>163</v>
      </c>
      <c r="D9" s="170" t="s">
        <v>164</v>
      </c>
      <c r="E9" s="171">
        <v>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71">
        <v>1.389E-2</v>
      </c>
      <c r="O9" s="171">
        <f>ROUND(E9*N9,2)</f>
        <v>0.06</v>
      </c>
      <c r="P9" s="171">
        <v>0</v>
      </c>
      <c r="Q9" s="171">
        <f>ROUND(E9*P9,2)</f>
        <v>0</v>
      </c>
      <c r="R9" s="173" t="s">
        <v>165</v>
      </c>
      <c r="S9" s="173" t="s">
        <v>166</v>
      </c>
      <c r="T9" s="174" t="s">
        <v>166</v>
      </c>
      <c r="U9" s="157">
        <v>0.16</v>
      </c>
      <c r="V9" s="157">
        <f>ROUND(E9*U9,2)</f>
        <v>0.64</v>
      </c>
      <c r="W9" s="157"/>
      <c r="X9" s="157" t="s">
        <v>167</v>
      </c>
      <c r="Y9" s="147"/>
      <c r="Z9" s="147"/>
      <c r="AA9" s="147"/>
      <c r="AB9" s="147"/>
      <c r="AC9" s="147"/>
      <c r="AD9" s="147"/>
      <c r="AE9" s="147"/>
      <c r="AF9" s="147"/>
      <c r="AG9" s="147" t="s">
        <v>168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6" t="s">
        <v>169</v>
      </c>
      <c r="D10" s="247"/>
      <c r="E10" s="247"/>
      <c r="F10" s="247"/>
      <c r="G10" s="24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171</v>
      </c>
      <c r="C11" s="184" t="s">
        <v>172</v>
      </c>
      <c r="D11" s="170" t="s">
        <v>164</v>
      </c>
      <c r="E11" s="171">
        <v>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1">
        <v>5.1499999999999997E-2</v>
      </c>
      <c r="O11" s="171">
        <f>ROUND(E11*N11,2)</f>
        <v>0.26</v>
      </c>
      <c r="P11" s="171">
        <v>0</v>
      </c>
      <c r="Q11" s="171">
        <f>ROUND(E11*P11,2)</f>
        <v>0</v>
      </c>
      <c r="R11" s="173" t="s">
        <v>165</v>
      </c>
      <c r="S11" s="173" t="s">
        <v>166</v>
      </c>
      <c r="T11" s="174" t="s">
        <v>166</v>
      </c>
      <c r="U11" s="157">
        <v>0.23100000000000001</v>
      </c>
      <c r="V11" s="157">
        <f>ROUND(E11*U11,2)</f>
        <v>1.1599999999999999</v>
      </c>
      <c r="W11" s="157"/>
      <c r="X11" s="157" t="s">
        <v>167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6" t="s">
        <v>169</v>
      </c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8">
        <v>3</v>
      </c>
      <c r="B13" s="169" t="s">
        <v>173</v>
      </c>
      <c r="C13" s="184" t="s">
        <v>174</v>
      </c>
      <c r="D13" s="170" t="s">
        <v>164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1">
        <v>0.12720000000000001</v>
      </c>
      <c r="O13" s="171">
        <f>ROUND(E13*N13,2)</f>
        <v>0.25</v>
      </c>
      <c r="P13" s="171">
        <v>0</v>
      </c>
      <c r="Q13" s="171">
        <f>ROUND(E13*P13,2)</f>
        <v>0</v>
      </c>
      <c r="R13" s="173" t="s">
        <v>165</v>
      </c>
      <c r="S13" s="173" t="s">
        <v>166</v>
      </c>
      <c r="T13" s="174" t="s">
        <v>166</v>
      </c>
      <c r="U13" s="157">
        <v>0.55100000000000005</v>
      </c>
      <c r="V13" s="157">
        <f>ROUND(E13*U13,2)</f>
        <v>1.1000000000000001</v>
      </c>
      <c r="W13" s="157"/>
      <c r="X13" s="157" t="s">
        <v>167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6" t="s">
        <v>169</v>
      </c>
      <c r="D14" s="247"/>
      <c r="E14" s="247"/>
      <c r="F14" s="247"/>
      <c r="G14" s="24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8">
        <v>4</v>
      </c>
      <c r="B15" s="169" t="s">
        <v>175</v>
      </c>
      <c r="C15" s="184" t="s">
        <v>176</v>
      </c>
      <c r="D15" s="170" t="s">
        <v>164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71">
        <v>0.34484999999999999</v>
      </c>
      <c r="O15" s="171">
        <f>ROUND(E15*N15,2)</f>
        <v>0.69</v>
      </c>
      <c r="P15" s="171">
        <v>0</v>
      </c>
      <c r="Q15" s="171">
        <f>ROUND(E15*P15,2)</f>
        <v>0</v>
      </c>
      <c r="R15" s="173" t="s">
        <v>165</v>
      </c>
      <c r="S15" s="173" t="s">
        <v>166</v>
      </c>
      <c r="T15" s="174" t="s">
        <v>166</v>
      </c>
      <c r="U15" s="157">
        <v>1.1120000000000001</v>
      </c>
      <c r="V15" s="157">
        <f>ROUND(E15*U15,2)</f>
        <v>2.2200000000000002</v>
      </c>
      <c r="W15" s="157"/>
      <c r="X15" s="157" t="s">
        <v>167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6" t="s">
        <v>169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8">
        <v>5</v>
      </c>
      <c r="B17" s="169" t="s">
        <v>177</v>
      </c>
      <c r="C17" s="184" t="s">
        <v>178</v>
      </c>
      <c r="D17" s="170" t="s">
        <v>164</v>
      </c>
      <c r="E17" s="171">
        <v>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71">
        <v>6.5199999999999998E-3</v>
      </c>
      <c r="O17" s="171">
        <f>ROUND(E17*N17,2)</f>
        <v>0.03</v>
      </c>
      <c r="P17" s="171">
        <v>0</v>
      </c>
      <c r="Q17" s="171">
        <f>ROUND(E17*P17,2)</f>
        <v>0</v>
      </c>
      <c r="R17" s="173" t="s">
        <v>165</v>
      </c>
      <c r="S17" s="173" t="s">
        <v>166</v>
      </c>
      <c r="T17" s="174" t="s">
        <v>166</v>
      </c>
      <c r="U17" s="157">
        <v>0.221</v>
      </c>
      <c r="V17" s="157">
        <f>ROUND(E17*U17,2)</f>
        <v>1.1100000000000001</v>
      </c>
      <c r="W17" s="157"/>
      <c r="X17" s="157" t="s">
        <v>167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6" t="s">
        <v>169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8">
        <v>6</v>
      </c>
      <c r="B19" s="169" t="s">
        <v>179</v>
      </c>
      <c r="C19" s="184" t="s">
        <v>180</v>
      </c>
      <c r="D19" s="170" t="s">
        <v>181</v>
      </c>
      <c r="E19" s="171">
        <v>1.4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15</v>
      </c>
      <c r="M19" s="173">
        <f>G19*(1+L19/100)</f>
        <v>0</v>
      </c>
      <c r="N19" s="171">
        <v>0.12906000000000001</v>
      </c>
      <c r="O19" s="171">
        <f>ROUND(E19*N19,2)</f>
        <v>0.18</v>
      </c>
      <c r="P19" s="171">
        <v>0</v>
      </c>
      <c r="Q19" s="171">
        <f>ROUND(E19*P19,2)</f>
        <v>0</v>
      </c>
      <c r="R19" s="173" t="s">
        <v>165</v>
      </c>
      <c r="S19" s="173" t="s">
        <v>166</v>
      </c>
      <c r="T19" s="174" t="s">
        <v>166</v>
      </c>
      <c r="U19" s="157">
        <v>0.90100000000000002</v>
      </c>
      <c r="V19" s="157">
        <f>ROUND(E19*U19,2)</f>
        <v>1.26</v>
      </c>
      <c r="W19" s="157"/>
      <c r="X19" s="157" t="s">
        <v>167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6" t="s">
        <v>169</v>
      </c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8">
        <v>7</v>
      </c>
      <c r="B21" s="169" t="s">
        <v>182</v>
      </c>
      <c r="C21" s="184" t="s">
        <v>183</v>
      </c>
      <c r="D21" s="170" t="s">
        <v>181</v>
      </c>
      <c r="E21" s="171">
        <v>1.6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15</v>
      </c>
      <c r="M21" s="173">
        <f>G21*(1+L21/100)</f>
        <v>0</v>
      </c>
      <c r="N21" s="171">
        <v>0.12906000000000001</v>
      </c>
      <c r="O21" s="171">
        <f>ROUND(E21*N21,2)</f>
        <v>0.21</v>
      </c>
      <c r="P21" s="171">
        <v>0</v>
      </c>
      <c r="Q21" s="171">
        <f>ROUND(E21*P21,2)</f>
        <v>0</v>
      </c>
      <c r="R21" s="173" t="s">
        <v>165</v>
      </c>
      <c r="S21" s="173" t="s">
        <v>166</v>
      </c>
      <c r="T21" s="174" t="s">
        <v>166</v>
      </c>
      <c r="U21" s="157">
        <v>0.68899999999999995</v>
      </c>
      <c r="V21" s="157">
        <f>ROUND(E21*U21,2)</f>
        <v>1.1000000000000001</v>
      </c>
      <c r="W21" s="157"/>
      <c r="X21" s="157" t="s">
        <v>167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6" t="s">
        <v>169</v>
      </c>
      <c r="D22" s="247"/>
      <c r="E22" s="247"/>
      <c r="F22" s="247"/>
      <c r="G22" s="24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184</v>
      </c>
      <c r="D23" s="158"/>
      <c r="E23" s="159">
        <v>1.6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8</v>
      </c>
      <c r="B24" s="169" t="s">
        <v>186</v>
      </c>
      <c r="C24" s="184" t="s">
        <v>187</v>
      </c>
      <c r="D24" s="170" t="s">
        <v>181</v>
      </c>
      <c r="E24" s="171">
        <v>3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15</v>
      </c>
      <c r="M24" s="173">
        <f>G24*(1+L24/100)</f>
        <v>0</v>
      </c>
      <c r="N24" s="171">
        <v>0.1114</v>
      </c>
      <c r="O24" s="171">
        <f>ROUND(E24*N24,2)</f>
        <v>0.33</v>
      </c>
      <c r="P24" s="171">
        <v>0</v>
      </c>
      <c r="Q24" s="171">
        <f>ROUND(E24*P24,2)</f>
        <v>0</v>
      </c>
      <c r="R24" s="173" t="s">
        <v>188</v>
      </c>
      <c r="S24" s="173" t="s">
        <v>166</v>
      </c>
      <c r="T24" s="174" t="s">
        <v>166</v>
      </c>
      <c r="U24" s="157">
        <v>0.81899999999999995</v>
      </c>
      <c r="V24" s="157">
        <f>ROUND(E24*U24,2)</f>
        <v>2.46</v>
      </c>
      <c r="W24" s="157"/>
      <c r="X24" s="157" t="s">
        <v>167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189</v>
      </c>
      <c r="D25" s="158"/>
      <c r="E25" s="159">
        <v>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8">
        <v>9</v>
      </c>
      <c r="B26" s="169" t="s">
        <v>190</v>
      </c>
      <c r="C26" s="184" t="s">
        <v>191</v>
      </c>
      <c r="D26" s="170" t="s">
        <v>181</v>
      </c>
      <c r="E26" s="171">
        <v>4.8011999999999997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15</v>
      </c>
      <c r="M26" s="173">
        <f>G26*(1+L26/100)</f>
        <v>0</v>
      </c>
      <c r="N26" s="171">
        <v>7.4260000000000007E-2</v>
      </c>
      <c r="O26" s="171">
        <f>ROUND(E26*N26,2)</f>
        <v>0.36</v>
      </c>
      <c r="P26" s="171">
        <v>0</v>
      </c>
      <c r="Q26" s="171">
        <f>ROUND(E26*P26,2)</f>
        <v>0</v>
      </c>
      <c r="R26" s="173" t="s">
        <v>188</v>
      </c>
      <c r="S26" s="173" t="s">
        <v>166</v>
      </c>
      <c r="T26" s="174" t="s">
        <v>166</v>
      </c>
      <c r="U26" s="157">
        <v>0.373</v>
      </c>
      <c r="V26" s="157">
        <f>ROUND(E26*U26,2)</f>
        <v>1.79</v>
      </c>
      <c r="W26" s="157"/>
      <c r="X26" s="157" t="s">
        <v>167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168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6" t="s">
        <v>192</v>
      </c>
      <c r="D27" s="247"/>
      <c r="E27" s="247"/>
      <c r="F27" s="247"/>
      <c r="G27" s="24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5" t="str">
        <f>C27</f>
        <v>na zdivu jako podklad např. pod izolaci, na parapetech z prefabrikovaných dílců, pod oplechování apod., vodorovný nebo ve spádu do 15°, hlazený dřevěným hladítkem,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193</v>
      </c>
      <c r="D28" s="158"/>
      <c r="E28" s="159">
        <v>1.6506000000000001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194</v>
      </c>
      <c r="D29" s="158"/>
      <c r="E29" s="159">
        <v>3.1505999999999998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10</v>
      </c>
      <c r="B30" s="177" t="s">
        <v>195</v>
      </c>
      <c r="C30" s="186" t="s">
        <v>196</v>
      </c>
      <c r="D30" s="178" t="s">
        <v>164</v>
      </c>
      <c r="E30" s="179">
        <v>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15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/>
      <c r="S30" s="181" t="s">
        <v>197</v>
      </c>
      <c r="T30" s="182" t="s">
        <v>198</v>
      </c>
      <c r="U30" s="157">
        <v>0</v>
      </c>
      <c r="V30" s="157">
        <f>ROUND(E30*U30,2)</f>
        <v>0</v>
      </c>
      <c r="W30" s="157"/>
      <c r="X30" s="157" t="s">
        <v>167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11</v>
      </c>
      <c r="B31" s="169" t="s">
        <v>199</v>
      </c>
      <c r="C31" s="184" t="s">
        <v>200</v>
      </c>
      <c r="D31" s="170" t="s">
        <v>201</v>
      </c>
      <c r="E31" s="171">
        <v>0.61799999999999999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71">
        <v>0.76605000000000001</v>
      </c>
      <c r="O31" s="171">
        <f>ROUND(E31*N31,2)</f>
        <v>0.47</v>
      </c>
      <c r="P31" s="171">
        <v>0</v>
      </c>
      <c r="Q31" s="171">
        <f>ROUND(E31*P31,2)</f>
        <v>0</v>
      </c>
      <c r="R31" s="173"/>
      <c r="S31" s="173" t="s">
        <v>197</v>
      </c>
      <c r="T31" s="174" t="s">
        <v>202</v>
      </c>
      <c r="U31" s="157">
        <v>7.6</v>
      </c>
      <c r="V31" s="157">
        <f>ROUND(E31*U31,2)</f>
        <v>4.7</v>
      </c>
      <c r="W31" s="157"/>
      <c r="X31" s="157" t="s">
        <v>167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203</v>
      </c>
      <c r="D32" s="158"/>
      <c r="E32" s="159">
        <v>0.27960000000000002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204</v>
      </c>
      <c r="D33" s="158"/>
      <c r="E33" s="159">
        <v>0.33839999999999998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8">
        <v>12</v>
      </c>
      <c r="B34" s="169" t="s">
        <v>205</v>
      </c>
      <c r="C34" s="184" t="s">
        <v>206</v>
      </c>
      <c r="D34" s="170" t="s">
        <v>207</v>
      </c>
      <c r="E34" s="171">
        <v>10.3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71">
        <v>1.0300000000000001E-3</v>
      </c>
      <c r="O34" s="171">
        <f>ROUND(E34*N34,2)</f>
        <v>0.01</v>
      </c>
      <c r="P34" s="171">
        <v>0</v>
      </c>
      <c r="Q34" s="171">
        <f>ROUND(E34*P34,2)</f>
        <v>0</v>
      </c>
      <c r="R34" s="173"/>
      <c r="S34" s="173" t="s">
        <v>197</v>
      </c>
      <c r="T34" s="174" t="s">
        <v>202</v>
      </c>
      <c r="U34" s="157">
        <v>0.8</v>
      </c>
      <c r="V34" s="157">
        <f>ROUND(E34*U34,2)</f>
        <v>8.24</v>
      </c>
      <c r="W34" s="157"/>
      <c r="X34" s="157" t="s">
        <v>167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8" t="s">
        <v>208</v>
      </c>
      <c r="D35" s="249"/>
      <c r="E35" s="249"/>
      <c r="F35" s="249"/>
      <c r="G35" s="249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209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210</v>
      </c>
      <c r="D36" s="158"/>
      <c r="E36" s="159">
        <v>4.66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211</v>
      </c>
      <c r="D37" s="158"/>
      <c r="E37" s="159">
        <v>5.64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1" t="s">
        <v>160</v>
      </c>
      <c r="B38" s="162" t="s">
        <v>67</v>
      </c>
      <c r="C38" s="183" t="s">
        <v>68</v>
      </c>
      <c r="D38" s="163"/>
      <c r="E38" s="164"/>
      <c r="F38" s="165"/>
      <c r="G38" s="165">
        <f>SUMIF(AG39:AG40,"&lt;&gt;NOR",G39:G40)</f>
        <v>0</v>
      </c>
      <c r="H38" s="165"/>
      <c r="I38" s="165">
        <f>SUM(I39:I40)</f>
        <v>0</v>
      </c>
      <c r="J38" s="165"/>
      <c r="K38" s="165">
        <f>SUM(K39:K40)</f>
        <v>0</v>
      </c>
      <c r="L38" s="165"/>
      <c r="M38" s="165">
        <f>SUM(M39:M40)</f>
        <v>0</v>
      </c>
      <c r="N38" s="164"/>
      <c r="O38" s="164">
        <f>SUM(O39:O40)</f>
        <v>0.05</v>
      </c>
      <c r="P38" s="164"/>
      <c r="Q38" s="164">
        <f>SUM(Q39:Q40)</f>
        <v>0</v>
      </c>
      <c r="R38" s="165"/>
      <c r="S38" s="165"/>
      <c r="T38" s="166"/>
      <c r="U38" s="160"/>
      <c r="V38" s="160">
        <f>SUM(V39:V40)</f>
        <v>1.01</v>
      </c>
      <c r="W38" s="160"/>
      <c r="X38" s="160"/>
      <c r="AG38" t="s">
        <v>161</v>
      </c>
    </row>
    <row r="39" spans="1:60" ht="22.5" outlineLevel="1" x14ac:dyDescent="0.2">
      <c r="A39" s="168">
        <v>13</v>
      </c>
      <c r="B39" s="169" t="s">
        <v>212</v>
      </c>
      <c r="C39" s="184" t="s">
        <v>213</v>
      </c>
      <c r="D39" s="170" t="s">
        <v>164</v>
      </c>
      <c r="E39" s="171">
        <v>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15</v>
      </c>
      <c r="M39" s="173">
        <f>G39*(1+L39/100)</f>
        <v>0</v>
      </c>
      <c r="N39" s="171">
        <v>5.0200000000000002E-2</v>
      </c>
      <c r="O39" s="171">
        <f>ROUND(E39*N39,2)</f>
        <v>0.05</v>
      </c>
      <c r="P39" s="171">
        <v>0</v>
      </c>
      <c r="Q39" s="171">
        <f>ROUND(E39*P39,2)</f>
        <v>0</v>
      </c>
      <c r="R39" s="173" t="s">
        <v>165</v>
      </c>
      <c r="S39" s="173" t="s">
        <v>166</v>
      </c>
      <c r="T39" s="174" t="s">
        <v>166</v>
      </c>
      <c r="U39" s="157">
        <v>1.006</v>
      </c>
      <c r="V39" s="157">
        <f>ROUND(E39*U39,2)</f>
        <v>1.01</v>
      </c>
      <c r="W39" s="157"/>
      <c r="X39" s="157" t="s">
        <v>167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6" t="s">
        <v>214</v>
      </c>
      <c r="D40" s="247"/>
      <c r="E40" s="247"/>
      <c r="F40" s="247"/>
      <c r="G40" s="24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1" t="s">
        <v>160</v>
      </c>
      <c r="B41" s="162" t="s">
        <v>69</v>
      </c>
      <c r="C41" s="183" t="s">
        <v>70</v>
      </c>
      <c r="D41" s="163"/>
      <c r="E41" s="164"/>
      <c r="F41" s="165"/>
      <c r="G41" s="165">
        <f>SUMIF(AG42:AG77,"&lt;&gt;NOR",G42:G77)</f>
        <v>0</v>
      </c>
      <c r="H41" s="165"/>
      <c r="I41" s="165">
        <f>SUM(I42:I77)</f>
        <v>0</v>
      </c>
      <c r="J41" s="165"/>
      <c r="K41" s="165">
        <f>SUM(K42:K77)</f>
        <v>0</v>
      </c>
      <c r="L41" s="165"/>
      <c r="M41" s="165">
        <f>SUM(M42:M77)</f>
        <v>0</v>
      </c>
      <c r="N41" s="164"/>
      <c r="O41" s="164">
        <f>SUM(O42:O77)</f>
        <v>2.56</v>
      </c>
      <c r="P41" s="164"/>
      <c r="Q41" s="164">
        <f>SUM(Q42:Q77)</f>
        <v>0</v>
      </c>
      <c r="R41" s="165"/>
      <c r="S41" s="165"/>
      <c r="T41" s="166"/>
      <c r="U41" s="160"/>
      <c r="V41" s="160">
        <f>SUM(V42:V77)</f>
        <v>81.409999999999982</v>
      </c>
      <c r="W41" s="160"/>
      <c r="X41" s="160"/>
      <c r="AG41" t="s">
        <v>161</v>
      </c>
    </row>
    <row r="42" spans="1:60" outlineLevel="1" x14ac:dyDescent="0.2">
      <c r="A42" s="168">
        <v>14</v>
      </c>
      <c r="B42" s="169" t="s">
        <v>215</v>
      </c>
      <c r="C42" s="184" t="s">
        <v>216</v>
      </c>
      <c r="D42" s="170" t="s">
        <v>181</v>
      </c>
      <c r="E42" s="171">
        <v>39.176920000000003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71">
        <v>4.0000000000000003E-5</v>
      </c>
      <c r="O42" s="171">
        <f>ROUND(E42*N42,2)</f>
        <v>0</v>
      </c>
      <c r="P42" s="171">
        <v>0</v>
      </c>
      <c r="Q42" s="171">
        <f>ROUND(E42*P42,2)</f>
        <v>0</v>
      </c>
      <c r="R42" s="173" t="s">
        <v>188</v>
      </c>
      <c r="S42" s="173" t="s">
        <v>166</v>
      </c>
      <c r="T42" s="174" t="s">
        <v>166</v>
      </c>
      <c r="U42" s="157">
        <v>7.8E-2</v>
      </c>
      <c r="V42" s="157">
        <f>ROUND(E42*U42,2)</f>
        <v>3.06</v>
      </c>
      <c r="W42" s="157"/>
      <c r="X42" s="157" t="s">
        <v>167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46" t="s">
        <v>217</v>
      </c>
      <c r="D43" s="247"/>
      <c r="E43" s="247"/>
      <c r="F43" s="247"/>
      <c r="G43" s="24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které se zřizují před úpravami povrchu, a obalení osazených dveřních zárubní před znečištěním při úpravách povrchu nástřikem plastických maltovin včetně pozdějšího odkrytí,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218</v>
      </c>
      <c r="D44" s="158"/>
      <c r="E44" s="159">
        <v>12.05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219</v>
      </c>
      <c r="D45" s="158"/>
      <c r="E45" s="159">
        <v>16.40192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185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220</v>
      </c>
      <c r="D46" s="158"/>
      <c r="E46" s="159">
        <v>10.725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15</v>
      </c>
      <c r="B47" s="169" t="s">
        <v>221</v>
      </c>
      <c r="C47" s="184" t="s">
        <v>222</v>
      </c>
      <c r="D47" s="170" t="s">
        <v>164</v>
      </c>
      <c r="E47" s="171">
        <v>3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71">
        <v>1.074E-2</v>
      </c>
      <c r="O47" s="171">
        <f>ROUND(E47*N47,2)</f>
        <v>0.03</v>
      </c>
      <c r="P47" s="171">
        <v>0</v>
      </c>
      <c r="Q47" s="171">
        <f>ROUND(E47*P47,2)</f>
        <v>0</v>
      </c>
      <c r="R47" s="173" t="s">
        <v>165</v>
      </c>
      <c r="S47" s="173" t="s">
        <v>166</v>
      </c>
      <c r="T47" s="174" t="s">
        <v>166</v>
      </c>
      <c r="U47" s="157">
        <v>0.51171</v>
      </c>
      <c r="V47" s="157">
        <f>ROUND(E47*U47,2)</f>
        <v>1.54</v>
      </c>
      <c r="W47" s="157"/>
      <c r="X47" s="157" t="s">
        <v>167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6" t="s">
        <v>223</v>
      </c>
      <c r="D48" s="247"/>
      <c r="E48" s="247"/>
      <c r="F48" s="247"/>
      <c r="G48" s="24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5" t="str">
        <f>C48</f>
        <v>jakoukoliv maltou, z pomocného pracovního lešení o výšce podlahy do 1900 mm a pro zatížení do 1,5 kPa,</v>
      </c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68">
        <v>16</v>
      </c>
      <c r="B49" s="169" t="s">
        <v>224</v>
      </c>
      <c r="C49" s="184" t="s">
        <v>225</v>
      </c>
      <c r="D49" s="170" t="s">
        <v>181</v>
      </c>
      <c r="E49" s="171">
        <v>60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71">
        <v>6.0899999999999999E-3</v>
      </c>
      <c r="O49" s="171">
        <f>ROUND(E49*N49,2)</f>
        <v>0.37</v>
      </c>
      <c r="P49" s="171">
        <v>0</v>
      </c>
      <c r="Q49" s="171">
        <f>ROUND(E49*P49,2)</f>
        <v>0</v>
      </c>
      <c r="R49" s="173" t="s">
        <v>165</v>
      </c>
      <c r="S49" s="173" t="s">
        <v>166</v>
      </c>
      <c r="T49" s="174" t="s">
        <v>166</v>
      </c>
      <c r="U49" s="157">
        <v>0.19273999999999999</v>
      </c>
      <c r="V49" s="157">
        <f>ROUND(E49*U49,2)</f>
        <v>11.56</v>
      </c>
      <c r="W49" s="157"/>
      <c r="X49" s="157" t="s">
        <v>167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8" t="s">
        <v>226</v>
      </c>
      <c r="D50" s="249"/>
      <c r="E50" s="249"/>
      <c r="F50" s="249"/>
      <c r="G50" s="249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17</v>
      </c>
      <c r="B51" s="169" t="s">
        <v>227</v>
      </c>
      <c r="C51" s="184" t="s">
        <v>228</v>
      </c>
      <c r="D51" s="170" t="s">
        <v>164</v>
      </c>
      <c r="E51" s="171">
        <v>6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71">
        <v>1.278E-2</v>
      </c>
      <c r="O51" s="171">
        <f>ROUND(E51*N51,2)</f>
        <v>0.08</v>
      </c>
      <c r="P51" s="171">
        <v>0</v>
      </c>
      <c r="Q51" s="171">
        <f>ROUND(E51*P51,2)</f>
        <v>0</v>
      </c>
      <c r="R51" s="173" t="s">
        <v>165</v>
      </c>
      <c r="S51" s="173" t="s">
        <v>166</v>
      </c>
      <c r="T51" s="174" t="s">
        <v>166</v>
      </c>
      <c r="U51" s="157">
        <v>0.35813</v>
      </c>
      <c r="V51" s="157">
        <f>ROUND(E51*U51,2)</f>
        <v>2.15</v>
      </c>
      <c r="W51" s="157"/>
      <c r="X51" s="157" t="s">
        <v>167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6" t="s">
        <v>223</v>
      </c>
      <c r="D52" s="247"/>
      <c r="E52" s="247"/>
      <c r="F52" s="247"/>
      <c r="G52" s="24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5" t="str">
        <f>C52</f>
        <v>jakoukoliv maltou, z pomocného pracovního lešení o výšce podlahy do 1900 mm a pro zatížení do 1,5 kPa,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8">
        <v>18</v>
      </c>
      <c r="B53" s="169" t="s">
        <v>229</v>
      </c>
      <c r="C53" s="184" t="s">
        <v>230</v>
      </c>
      <c r="D53" s="170" t="s">
        <v>164</v>
      </c>
      <c r="E53" s="171">
        <v>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15</v>
      </c>
      <c r="M53" s="173">
        <f>G53*(1+L53/100)</f>
        <v>0</v>
      </c>
      <c r="N53" s="171">
        <v>4.3049999999999998E-2</v>
      </c>
      <c r="O53" s="171">
        <f>ROUND(E53*N53,2)</f>
        <v>0.26</v>
      </c>
      <c r="P53" s="171">
        <v>0</v>
      </c>
      <c r="Q53" s="171">
        <f>ROUND(E53*P53,2)</f>
        <v>0</v>
      </c>
      <c r="R53" s="173" t="s">
        <v>165</v>
      </c>
      <c r="S53" s="173" t="s">
        <v>166</v>
      </c>
      <c r="T53" s="174" t="s">
        <v>166</v>
      </c>
      <c r="U53" s="157">
        <v>0.87802999999999998</v>
      </c>
      <c r="V53" s="157">
        <f>ROUND(E53*U53,2)</f>
        <v>5.27</v>
      </c>
      <c r="W53" s="157"/>
      <c r="X53" s="157" t="s">
        <v>167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6" t="s">
        <v>223</v>
      </c>
      <c r="D54" s="247"/>
      <c r="E54" s="247"/>
      <c r="F54" s="247"/>
      <c r="G54" s="24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75" t="str">
        <f>C54</f>
        <v>jakoukoliv maltou, z pomocného pracovního lešení o výšce podlahy do 1900 mm a pro zatížení do 1,5 kPa,</v>
      </c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231</v>
      </c>
      <c r="D55" s="158"/>
      <c r="E55" s="159">
        <v>6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185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8">
        <v>19</v>
      </c>
      <c r="B56" s="169" t="s">
        <v>232</v>
      </c>
      <c r="C56" s="184" t="s">
        <v>233</v>
      </c>
      <c r="D56" s="170" t="s">
        <v>207</v>
      </c>
      <c r="E56" s="171">
        <v>15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71">
        <v>2.5999999999999999E-3</v>
      </c>
      <c r="O56" s="171">
        <f>ROUND(E56*N56,2)</f>
        <v>0.04</v>
      </c>
      <c r="P56" s="171">
        <v>0</v>
      </c>
      <c r="Q56" s="171">
        <f>ROUND(E56*P56,2)</f>
        <v>0</v>
      </c>
      <c r="R56" s="173" t="s">
        <v>165</v>
      </c>
      <c r="S56" s="173" t="s">
        <v>166</v>
      </c>
      <c r="T56" s="174" t="s">
        <v>166</v>
      </c>
      <c r="U56" s="157">
        <v>0.13350000000000001</v>
      </c>
      <c r="V56" s="157">
        <f>ROUND(E56*U56,2)</f>
        <v>2</v>
      </c>
      <c r="W56" s="157"/>
      <c r="X56" s="157" t="s">
        <v>167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6" t="s">
        <v>234</v>
      </c>
      <c r="D57" s="247"/>
      <c r="E57" s="247"/>
      <c r="F57" s="247"/>
      <c r="G57" s="24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8">
        <v>20</v>
      </c>
      <c r="B58" s="169" t="s">
        <v>235</v>
      </c>
      <c r="C58" s="184" t="s">
        <v>236</v>
      </c>
      <c r="D58" s="170" t="s">
        <v>207</v>
      </c>
      <c r="E58" s="171">
        <v>8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71">
        <v>8.6599999999999993E-3</v>
      </c>
      <c r="O58" s="171">
        <f>ROUND(E58*N58,2)</f>
        <v>7.0000000000000007E-2</v>
      </c>
      <c r="P58" s="171">
        <v>0</v>
      </c>
      <c r="Q58" s="171">
        <f>ROUND(E58*P58,2)</f>
        <v>0</v>
      </c>
      <c r="R58" s="173" t="s">
        <v>165</v>
      </c>
      <c r="S58" s="173" t="s">
        <v>166</v>
      </c>
      <c r="T58" s="174" t="s">
        <v>166</v>
      </c>
      <c r="U58" s="157">
        <v>0.186</v>
      </c>
      <c r="V58" s="157">
        <f>ROUND(E58*U58,2)</f>
        <v>1.49</v>
      </c>
      <c r="W58" s="157"/>
      <c r="X58" s="157" t="s">
        <v>167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6" t="s">
        <v>234</v>
      </c>
      <c r="D59" s="247"/>
      <c r="E59" s="247"/>
      <c r="F59" s="247"/>
      <c r="G59" s="24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8">
        <v>21</v>
      </c>
      <c r="B60" s="169" t="s">
        <v>237</v>
      </c>
      <c r="C60" s="184" t="s">
        <v>238</v>
      </c>
      <c r="D60" s="170" t="s">
        <v>207</v>
      </c>
      <c r="E60" s="171">
        <v>3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15</v>
      </c>
      <c r="M60" s="173">
        <f>G60*(1+L60/100)</f>
        <v>0</v>
      </c>
      <c r="N60" s="171">
        <v>2.5989999999999999E-2</v>
      </c>
      <c r="O60" s="171">
        <f>ROUND(E60*N60,2)</f>
        <v>0.08</v>
      </c>
      <c r="P60" s="171">
        <v>0</v>
      </c>
      <c r="Q60" s="171">
        <f>ROUND(E60*P60,2)</f>
        <v>0</v>
      </c>
      <c r="R60" s="173" t="s">
        <v>165</v>
      </c>
      <c r="S60" s="173" t="s">
        <v>166</v>
      </c>
      <c r="T60" s="174" t="s">
        <v>166</v>
      </c>
      <c r="U60" s="157">
        <v>0.26900000000000002</v>
      </c>
      <c r="V60" s="157">
        <f>ROUND(E60*U60,2)</f>
        <v>0.81</v>
      </c>
      <c r="W60" s="157"/>
      <c r="X60" s="157" t="s">
        <v>167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6" t="s">
        <v>234</v>
      </c>
      <c r="D61" s="247"/>
      <c r="E61" s="247"/>
      <c r="F61" s="247"/>
      <c r="G61" s="24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8">
        <v>22</v>
      </c>
      <c r="B62" s="169" t="s">
        <v>239</v>
      </c>
      <c r="C62" s="184" t="s">
        <v>240</v>
      </c>
      <c r="D62" s="170" t="s">
        <v>207</v>
      </c>
      <c r="E62" s="171">
        <v>93.465000000000003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15</v>
      </c>
      <c r="M62" s="173">
        <f>G62*(1+L62/100)</f>
        <v>0</v>
      </c>
      <c r="N62" s="171">
        <v>3.7100000000000002E-3</v>
      </c>
      <c r="O62" s="171">
        <f>ROUND(E62*N62,2)</f>
        <v>0.35</v>
      </c>
      <c r="P62" s="171">
        <v>0</v>
      </c>
      <c r="Q62" s="171">
        <f>ROUND(E62*P62,2)</f>
        <v>0</v>
      </c>
      <c r="R62" s="173" t="s">
        <v>165</v>
      </c>
      <c r="S62" s="173" t="s">
        <v>166</v>
      </c>
      <c r="T62" s="174" t="s">
        <v>166</v>
      </c>
      <c r="U62" s="157">
        <v>0.18179999999999999</v>
      </c>
      <c r="V62" s="157">
        <f>ROUND(E62*U62,2)</f>
        <v>16.989999999999998</v>
      </c>
      <c r="W62" s="157"/>
      <c r="X62" s="157" t="s">
        <v>167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241</v>
      </c>
      <c r="D63" s="158"/>
      <c r="E63" s="159">
        <v>22.18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242</v>
      </c>
      <c r="D64" s="158"/>
      <c r="E64" s="159">
        <v>28.55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243</v>
      </c>
      <c r="D65" s="158"/>
      <c r="E65" s="159">
        <v>19.635000000000002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244</v>
      </c>
      <c r="D66" s="158"/>
      <c r="E66" s="159">
        <v>18.399999999999999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245</v>
      </c>
      <c r="D67" s="158"/>
      <c r="E67" s="159">
        <v>4.7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68">
        <v>23</v>
      </c>
      <c r="B68" s="169" t="s">
        <v>246</v>
      </c>
      <c r="C68" s="184" t="s">
        <v>247</v>
      </c>
      <c r="D68" s="170" t="s">
        <v>181</v>
      </c>
      <c r="E68" s="171">
        <v>3.2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71">
        <v>4.7660000000000001E-2</v>
      </c>
      <c r="O68" s="171">
        <f>ROUND(E68*N68,2)</f>
        <v>0.15</v>
      </c>
      <c r="P68" s="171">
        <v>0</v>
      </c>
      <c r="Q68" s="171">
        <f>ROUND(E68*P68,2)</f>
        <v>0</v>
      </c>
      <c r="R68" s="173" t="s">
        <v>188</v>
      </c>
      <c r="S68" s="173" t="s">
        <v>166</v>
      </c>
      <c r="T68" s="174" t="s">
        <v>166</v>
      </c>
      <c r="U68" s="157">
        <v>0.84</v>
      </c>
      <c r="V68" s="157">
        <f>ROUND(E68*U68,2)</f>
        <v>2.69</v>
      </c>
      <c r="W68" s="157"/>
      <c r="X68" s="157" t="s">
        <v>167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248</v>
      </c>
      <c r="D69" s="158"/>
      <c r="E69" s="159">
        <v>3.2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8">
        <v>24</v>
      </c>
      <c r="B70" s="169" t="s">
        <v>249</v>
      </c>
      <c r="C70" s="184" t="s">
        <v>250</v>
      </c>
      <c r="D70" s="170" t="s">
        <v>181</v>
      </c>
      <c r="E70" s="171">
        <v>178.108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15</v>
      </c>
      <c r="M70" s="173">
        <f>G70*(1+L70/100)</f>
        <v>0</v>
      </c>
      <c r="N70" s="171">
        <v>5.4299999999999999E-3</v>
      </c>
      <c r="O70" s="171">
        <f>ROUND(E70*N70,2)</f>
        <v>0.97</v>
      </c>
      <c r="P70" s="171">
        <v>0</v>
      </c>
      <c r="Q70" s="171">
        <f>ROUND(E70*P70,2)</f>
        <v>0</v>
      </c>
      <c r="R70" s="173" t="s">
        <v>165</v>
      </c>
      <c r="S70" s="173" t="s">
        <v>166</v>
      </c>
      <c r="T70" s="174" t="s">
        <v>166</v>
      </c>
      <c r="U70" s="157">
        <v>0.16941999999999999</v>
      </c>
      <c r="V70" s="157">
        <f>ROUND(E70*U70,2)</f>
        <v>30.18</v>
      </c>
      <c r="W70" s="157"/>
      <c r="X70" s="157" t="s">
        <v>167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168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251</v>
      </c>
      <c r="D71" s="158"/>
      <c r="E71" s="159">
        <v>91.8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252</v>
      </c>
      <c r="D72" s="158"/>
      <c r="E72" s="159">
        <v>-6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253</v>
      </c>
      <c r="D73" s="158"/>
      <c r="E73" s="159">
        <v>93.908000000000001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254</v>
      </c>
      <c r="D74" s="158"/>
      <c r="E74" s="159">
        <v>-1.6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8">
        <v>25</v>
      </c>
      <c r="B75" s="169" t="s">
        <v>255</v>
      </c>
      <c r="C75" s="184" t="s">
        <v>256</v>
      </c>
      <c r="D75" s="170" t="s">
        <v>181</v>
      </c>
      <c r="E75" s="171">
        <v>6.3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15</v>
      </c>
      <c r="M75" s="173">
        <f>G75*(1+L75/100)</f>
        <v>0</v>
      </c>
      <c r="N75" s="171">
        <v>2.606E-2</v>
      </c>
      <c r="O75" s="171">
        <f>ROUND(E75*N75,2)</f>
        <v>0.16</v>
      </c>
      <c r="P75" s="171">
        <v>0</v>
      </c>
      <c r="Q75" s="171">
        <f>ROUND(E75*P75,2)</f>
        <v>0</v>
      </c>
      <c r="R75" s="173" t="s">
        <v>165</v>
      </c>
      <c r="S75" s="173" t="s">
        <v>166</v>
      </c>
      <c r="T75" s="174" t="s">
        <v>166</v>
      </c>
      <c r="U75" s="157">
        <v>0.58225000000000005</v>
      </c>
      <c r="V75" s="157">
        <f>ROUND(E75*U75,2)</f>
        <v>3.67</v>
      </c>
      <c r="W75" s="157"/>
      <c r="X75" s="157" t="s">
        <v>167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8" t="s">
        <v>226</v>
      </c>
      <c r="D76" s="249"/>
      <c r="E76" s="249"/>
      <c r="F76" s="249"/>
      <c r="G76" s="249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257</v>
      </c>
      <c r="D77" s="158"/>
      <c r="E77" s="159">
        <v>6.3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1" t="s">
        <v>160</v>
      </c>
      <c r="B78" s="162" t="s">
        <v>71</v>
      </c>
      <c r="C78" s="183" t="s">
        <v>72</v>
      </c>
      <c r="D78" s="163"/>
      <c r="E78" s="164"/>
      <c r="F78" s="165"/>
      <c r="G78" s="165">
        <f>SUMIF(AG79:AG82,"&lt;&gt;NOR",G79:G82)</f>
        <v>0</v>
      </c>
      <c r="H78" s="165"/>
      <c r="I78" s="165">
        <f>SUM(I79:I82)</f>
        <v>0</v>
      </c>
      <c r="J78" s="165"/>
      <c r="K78" s="165">
        <f>SUM(K79:K82)</f>
        <v>0</v>
      </c>
      <c r="L78" s="165"/>
      <c r="M78" s="165">
        <f>SUM(M79:M82)</f>
        <v>0</v>
      </c>
      <c r="N78" s="164"/>
      <c r="O78" s="164">
        <f>SUM(O79:O82)</f>
        <v>0.04</v>
      </c>
      <c r="P78" s="164"/>
      <c r="Q78" s="164">
        <f>SUM(Q79:Q82)</f>
        <v>0</v>
      </c>
      <c r="R78" s="165"/>
      <c r="S78" s="165"/>
      <c r="T78" s="166"/>
      <c r="U78" s="160"/>
      <c r="V78" s="160">
        <f>SUM(V79:V82)</f>
        <v>8.9700000000000006</v>
      </c>
      <c r="W78" s="160"/>
      <c r="X78" s="160"/>
      <c r="AG78" t="s">
        <v>161</v>
      </c>
    </row>
    <row r="79" spans="1:60" outlineLevel="1" x14ac:dyDescent="0.2">
      <c r="A79" s="168">
        <v>26</v>
      </c>
      <c r="B79" s="169" t="s">
        <v>258</v>
      </c>
      <c r="C79" s="184" t="s">
        <v>259</v>
      </c>
      <c r="D79" s="170" t="s">
        <v>181</v>
      </c>
      <c r="E79" s="171">
        <v>3.09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1">
        <v>1.3129999999999999E-2</v>
      </c>
      <c r="O79" s="171">
        <f>ROUND(E79*N79,2)</f>
        <v>0.04</v>
      </c>
      <c r="P79" s="171">
        <v>0</v>
      </c>
      <c r="Q79" s="171">
        <f>ROUND(E79*P79,2)</f>
        <v>0</v>
      </c>
      <c r="R79" s="173"/>
      <c r="S79" s="173" t="s">
        <v>197</v>
      </c>
      <c r="T79" s="174" t="s">
        <v>202</v>
      </c>
      <c r="U79" s="157">
        <v>2.9020000000000001</v>
      </c>
      <c r="V79" s="157">
        <f>ROUND(E79*U79,2)</f>
        <v>8.9700000000000006</v>
      </c>
      <c r="W79" s="157"/>
      <c r="X79" s="157" t="s">
        <v>167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168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8" t="s">
        <v>260</v>
      </c>
      <c r="D80" s="249"/>
      <c r="E80" s="249"/>
      <c r="F80" s="249"/>
      <c r="G80" s="249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209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261</v>
      </c>
      <c r="D81" s="158"/>
      <c r="E81" s="159">
        <v>1.3979999999999999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185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262</v>
      </c>
      <c r="D82" s="158"/>
      <c r="E82" s="159">
        <v>1.6919999999999999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161" t="s">
        <v>160</v>
      </c>
      <c r="B83" s="162" t="s">
        <v>73</v>
      </c>
      <c r="C83" s="183" t="s">
        <v>74</v>
      </c>
      <c r="D83" s="163"/>
      <c r="E83" s="164"/>
      <c r="F83" s="165"/>
      <c r="G83" s="165">
        <f>SUMIF(AG84:AG95,"&lt;&gt;NOR",G84:G95)</f>
        <v>0</v>
      </c>
      <c r="H83" s="165"/>
      <c r="I83" s="165">
        <f>SUM(I84:I95)</f>
        <v>0</v>
      </c>
      <c r="J83" s="165"/>
      <c r="K83" s="165">
        <f>SUM(K84:K95)</f>
        <v>0</v>
      </c>
      <c r="L83" s="165"/>
      <c r="M83" s="165">
        <f>SUM(M84:M95)</f>
        <v>0</v>
      </c>
      <c r="N83" s="164"/>
      <c r="O83" s="164">
        <f>SUM(O84:O95)</f>
        <v>1.54</v>
      </c>
      <c r="P83" s="164"/>
      <c r="Q83" s="164">
        <f>SUM(Q84:Q95)</f>
        <v>0</v>
      </c>
      <c r="R83" s="165"/>
      <c r="S83" s="165"/>
      <c r="T83" s="166"/>
      <c r="U83" s="160"/>
      <c r="V83" s="160">
        <f>SUM(V84:V95)</f>
        <v>6.02</v>
      </c>
      <c r="W83" s="160"/>
      <c r="X83" s="160"/>
      <c r="AG83" t="s">
        <v>161</v>
      </c>
    </row>
    <row r="84" spans="1:60" outlineLevel="1" x14ac:dyDescent="0.2">
      <c r="A84" s="168">
        <v>27</v>
      </c>
      <c r="B84" s="169" t="s">
        <v>263</v>
      </c>
      <c r="C84" s="184" t="s">
        <v>264</v>
      </c>
      <c r="D84" s="170" t="s">
        <v>201</v>
      </c>
      <c r="E84" s="171">
        <v>0.05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15</v>
      </c>
      <c r="M84" s="173">
        <f>G84*(1+L84/100)</f>
        <v>0</v>
      </c>
      <c r="N84" s="171">
        <v>2.5</v>
      </c>
      <c r="O84" s="171">
        <f>ROUND(E84*N84,2)</f>
        <v>0.13</v>
      </c>
      <c r="P84" s="171">
        <v>0</v>
      </c>
      <c r="Q84" s="171">
        <f>ROUND(E84*P84,2)</f>
        <v>0</v>
      </c>
      <c r="R84" s="173" t="s">
        <v>165</v>
      </c>
      <c r="S84" s="173" t="s">
        <v>166</v>
      </c>
      <c r="T84" s="174" t="s">
        <v>166</v>
      </c>
      <c r="U84" s="157">
        <v>5.33</v>
      </c>
      <c r="V84" s="157">
        <f>ROUND(E84*U84,2)</f>
        <v>0.27</v>
      </c>
      <c r="W84" s="157"/>
      <c r="X84" s="157" t="s">
        <v>167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6" t="s">
        <v>265</v>
      </c>
      <c r="D85" s="247"/>
      <c r="E85" s="247"/>
      <c r="F85" s="247"/>
      <c r="G85" s="24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170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266</v>
      </c>
      <c r="D86" s="158"/>
      <c r="E86" s="159">
        <v>0.05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8">
        <v>28</v>
      </c>
      <c r="B87" s="169" t="s">
        <v>267</v>
      </c>
      <c r="C87" s="184" t="s">
        <v>268</v>
      </c>
      <c r="D87" s="170" t="s">
        <v>269</v>
      </c>
      <c r="E87" s="171">
        <v>2.351E-2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71">
        <v>1.0662499999999999</v>
      </c>
      <c r="O87" s="171">
        <f>ROUND(E87*N87,2)</f>
        <v>0.03</v>
      </c>
      <c r="P87" s="171">
        <v>0</v>
      </c>
      <c r="Q87" s="171">
        <f>ROUND(E87*P87,2)</f>
        <v>0</v>
      </c>
      <c r="R87" s="173" t="s">
        <v>188</v>
      </c>
      <c r="S87" s="173" t="s">
        <v>166</v>
      </c>
      <c r="T87" s="174" t="s">
        <v>166</v>
      </c>
      <c r="U87" s="157">
        <v>15.231</v>
      </c>
      <c r="V87" s="157">
        <f>ROUND(E87*U87,2)</f>
        <v>0.36</v>
      </c>
      <c r="W87" s="157"/>
      <c r="X87" s="157" t="s">
        <v>167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6" t="s">
        <v>270</v>
      </c>
      <c r="D88" s="247"/>
      <c r="E88" s="247"/>
      <c r="F88" s="247"/>
      <c r="G88" s="24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271</v>
      </c>
      <c r="D89" s="158"/>
      <c r="E89" s="159">
        <v>2.351E-2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8">
        <v>29</v>
      </c>
      <c r="B90" s="169" t="s">
        <v>272</v>
      </c>
      <c r="C90" s="184" t="s">
        <v>273</v>
      </c>
      <c r="D90" s="170" t="s">
        <v>201</v>
      </c>
      <c r="E90" s="171">
        <v>0.86099999999999999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71">
        <v>0.42</v>
      </c>
      <c r="O90" s="171">
        <f>ROUND(E90*N90,2)</f>
        <v>0.36</v>
      </c>
      <c r="P90" s="171">
        <v>0</v>
      </c>
      <c r="Q90" s="171">
        <f>ROUND(E90*P90,2)</f>
        <v>0</v>
      </c>
      <c r="R90" s="173" t="s">
        <v>188</v>
      </c>
      <c r="S90" s="173" t="s">
        <v>166</v>
      </c>
      <c r="T90" s="174" t="s">
        <v>166</v>
      </c>
      <c r="U90" s="157">
        <v>1.8360000000000001</v>
      </c>
      <c r="V90" s="157">
        <f>ROUND(E90*U90,2)</f>
        <v>1.58</v>
      </c>
      <c r="W90" s="157"/>
      <c r="X90" s="157" t="s">
        <v>167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6" t="s">
        <v>274</v>
      </c>
      <c r="D91" s="247"/>
      <c r="E91" s="247"/>
      <c r="F91" s="247"/>
      <c r="G91" s="24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5" t="str">
        <f>C91</f>
        <v>pod  mazaniny a dlažby, popř. na plochých střechách vodorovný nebo ve spádu s udusáním a urovnáním povrchu</v>
      </c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275</v>
      </c>
      <c r="D92" s="158"/>
      <c r="E92" s="159">
        <v>0.86099999999999999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8">
        <v>30</v>
      </c>
      <c r="B93" s="169" t="s">
        <v>276</v>
      </c>
      <c r="C93" s="184" t="s">
        <v>277</v>
      </c>
      <c r="D93" s="170" t="s">
        <v>181</v>
      </c>
      <c r="E93" s="171">
        <v>8.61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15</v>
      </c>
      <c r="M93" s="173">
        <f>G93*(1+L93/100)</f>
        <v>0</v>
      </c>
      <c r="N93" s="171">
        <v>0.11799999999999999</v>
      </c>
      <c r="O93" s="171">
        <f>ROUND(E93*N93,2)</f>
        <v>1.02</v>
      </c>
      <c r="P93" s="171">
        <v>0</v>
      </c>
      <c r="Q93" s="171">
        <f>ROUND(E93*P93,2)</f>
        <v>0</v>
      </c>
      <c r="R93" s="173" t="s">
        <v>188</v>
      </c>
      <c r="S93" s="173" t="s">
        <v>166</v>
      </c>
      <c r="T93" s="174" t="s">
        <v>166</v>
      </c>
      <c r="U93" s="157">
        <v>0.443</v>
      </c>
      <c r="V93" s="157">
        <f>ROUND(E93*U93,2)</f>
        <v>3.81</v>
      </c>
      <c r="W93" s="157"/>
      <c r="X93" s="157" t="s">
        <v>167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54"/>
      <c r="B94" s="155"/>
      <c r="C94" s="246" t="s">
        <v>278</v>
      </c>
      <c r="D94" s="247"/>
      <c r="E94" s="247"/>
      <c r="F94" s="247"/>
      <c r="G94" s="24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75" t="str">
        <f>C94</f>
        <v>nebo betonových podkladech běžný (krycí nášlapný) anebo pod tenkovrstvé podlahoviny hlazený ocelovým hladítkem nebo litý (samonivelační),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279</v>
      </c>
      <c r="D95" s="158"/>
      <c r="E95" s="159">
        <v>8.61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185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1" t="s">
        <v>160</v>
      </c>
      <c r="B96" s="162" t="s">
        <v>75</v>
      </c>
      <c r="C96" s="183" t="s">
        <v>76</v>
      </c>
      <c r="D96" s="163"/>
      <c r="E96" s="164"/>
      <c r="F96" s="165"/>
      <c r="G96" s="165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4"/>
      <c r="O96" s="164">
        <f>SUM(O97:O104)</f>
        <v>0.11</v>
      </c>
      <c r="P96" s="164"/>
      <c r="Q96" s="164">
        <f>SUM(Q97:Q104)</f>
        <v>0</v>
      </c>
      <c r="R96" s="165"/>
      <c r="S96" s="165"/>
      <c r="T96" s="166"/>
      <c r="U96" s="160"/>
      <c r="V96" s="160">
        <f>SUM(V97:V104)</f>
        <v>5.5</v>
      </c>
      <c r="W96" s="160"/>
      <c r="X96" s="160"/>
      <c r="AG96" t="s">
        <v>161</v>
      </c>
    </row>
    <row r="97" spans="1:60" outlineLevel="1" x14ac:dyDescent="0.2">
      <c r="A97" s="168">
        <v>31</v>
      </c>
      <c r="B97" s="169" t="s">
        <v>280</v>
      </c>
      <c r="C97" s="184" t="s">
        <v>281</v>
      </c>
      <c r="D97" s="170" t="s">
        <v>164</v>
      </c>
      <c r="E97" s="171">
        <v>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15</v>
      </c>
      <c r="M97" s="173">
        <f>G97*(1+L97/100)</f>
        <v>0</v>
      </c>
      <c r="N97" s="171">
        <v>5.4109999999999998E-2</v>
      </c>
      <c r="O97" s="171">
        <f>ROUND(E97*N97,2)</f>
        <v>0.05</v>
      </c>
      <c r="P97" s="171">
        <v>0</v>
      </c>
      <c r="Q97" s="171">
        <f>ROUND(E97*P97,2)</f>
        <v>0</v>
      </c>
      <c r="R97" s="173" t="s">
        <v>165</v>
      </c>
      <c r="S97" s="173" t="s">
        <v>166</v>
      </c>
      <c r="T97" s="174" t="s">
        <v>166</v>
      </c>
      <c r="U97" s="157">
        <v>2.097</v>
      </c>
      <c r="V97" s="157">
        <f>ROUND(E97*U97,2)</f>
        <v>2.1</v>
      </c>
      <c r="W97" s="157"/>
      <c r="X97" s="157" t="s">
        <v>167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6" t="s">
        <v>282</v>
      </c>
      <c r="D98" s="247"/>
      <c r="E98" s="247"/>
      <c r="F98" s="247"/>
      <c r="G98" s="24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170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0" t="s">
        <v>226</v>
      </c>
      <c r="D99" s="251"/>
      <c r="E99" s="251"/>
      <c r="F99" s="251"/>
      <c r="G99" s="251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1" x14ac:dyDescent="0.2">
      <c r="A100" s="168">
        <v>32</v>
      </c>
      <c r="B100" s="169" t="s">
        <v>283</v>
      </c>
      <c r="C100" s="184" t="s">
        <v>284</v>
      </c>
      <c r="D100" s="170" t="s">
        <v>164</v>
      </c>
      <c r="E100" s="171">
        <v>4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15</v>
      </c>
      <c r="M100" s="173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3" t="s">
        <v>188</v>
      </c>
      <c r="S100" s="173" t="s">
        <v>166</v>
      </c>
      <c r="T100" s="174" t="s">
        <v>166</v>
      </c>
      <c r="U100" s="157">
        <v>0.85</v>
      </c>
      <c r="V100" s="157">
        <f>ROUND(E100*U100,2)</f>
        <v>3.4</v>
      </c>
      <c r="W100" s="157"/>
      <c r="X100" s="157" t="s">
        <v>167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168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54"/>
      <c r="B101" s="155"/>
      <c r="C101" s="248" t="s">
        <v>285</v>
      </c>
      <c r="D101" s="249"/>
      <c r="E101" s="249"/>
      <c r="F101" s="249"/>
      <c r="G101" s="249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5" t="str">
        <f>C101</f>
        <v>Včetně kotvení rámů do zdiva a platí pro jakýkoliv způsob provádění (např. bodovým přivařením k obnažené výztuži, uklínováním, zalitím pracen apod.).</v>
      </c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6">
        <v>33</v>
      </c>
      <c r="B102" s="177" t="s">
        <v>286</v>
      </c>
      <c r="C102" s="186" t="s">
        <v>287</v>
      </c>
      <c r="D102" s="178" t="s">
        <v>164</v>
      </c>
      <c r="E102" s="179">
        <v>1</v>
      </c>
      <c r="F102" s="180"/>
      <c r="G102" s="181">
        <f>ROUND(E102*F102,2)</f>
        <v>0</v>
      </c>
      <c r="H102" s="180"/>
      <c r="I102" s="181">
        <f>ROUND(E102*H102,2)</f>
        <v>0</v>
      </c>
      <c r="J102" s="180"/>
      <c r="K102" s="181">
        <f>ROUND(E102*J102,2)</f>
        <v>0</v>
      </c>
      <c r="L102" s="181">
        <v>15</v>
      </c>
      <c r="M102" s="181">
        <f>G102*(1+L102/100)</f>
        <v>0</v>
      </c>
      <c r="N102" s="179">
        <v>1.056E-2</v>
      </c>
      <c r="O102" s="179">
        <f>ROUND(E102*N102,2)</f>
        <v>0.01</v>
      </c>
      <c r="P102" s="179">
        <v>0</v>
      </c>
      <c r="Q102" s="179">
        <f>ROUND(E102*P102,2)</f>
        <v>0</v>
      </c>
      <c r="R102" s="181" t="s">
        <v>288</v>
      </c>
      <c r="S102" s="181" t="s">
        <v>166</v>
      </c>
      <c r="T102" s="182" t="s">
        <v>166</v>
      </c>
      <c r="U102" s="157">
        <v>0</v>
      </c>
      <c r="V102" s="157">
        <f>ROUND(E102*U102,2)</f>
        <v>0</v>
      </c>
      <c r="W102" s="157"/>
      <c r="X102" s="157" t="s">
        <v>289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290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6">
        <v>34</v>
      </c>
      <c r="B103" s="177" t="s">
        <v>291</v>
      </c>
      <c r="C103" s="186" t="s">
        <v>292</v>
      </c>
      <c r="D103" s="178" t="s">
        <v>164</v>
      </c>
      <c r="E103" s="179">
        <v>3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15</v>
      </c>
      <c r="M103" s="181">
        <f>G103*(1+L103/100)</f>
        <v>0</v>
      </c>
      <c r="N103" s="179">
        <v>1.248E-2</v>
      </c>
      <c r="O103" s="179">
        <f>ROUND(E103*N103,2)</f>
        <v>0.04</v>
      </c>
      <c r="P103" s="179">
        <v>0</v>
      </c>
      <c r="Q103" s="179">
        <f>ROUND(E103*P103,2)</f>
        <v>0</v>
      </c>
      <c r="R103" s="181" t="s">
        <v>288</v>
      </c>
      <c r="S103" s="181" t="s">
        <v>166</v>
      </c>
      <c r="T103" s="182" t="s">
        <v>166</v>
      </c>
      <c r="U103" s="157">
        <v>0</v>
      </c>
      <c r="V103" s="157">
        <f>ROUND(E103*U103,2)</f>
        <v>0</v>
      </c>
      <c r="W103" s="157"/>
      <c r="X103" s="157" t="s">
        <v>289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290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6">
        <v>35</v>
      </c>
      <c r="B104" s="177" t="s">
        <v>293</v>
      </c>
      <c r="C104" s="186" t="s">
        <v>294</v>
      </c>
      <c r="D104" s="178" t="s">
        <v>164</v>
      </c>
      <c r="E104" s="179">
        <v>1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15</v>
      </c>
      <c r="M104" s="181">
        <f>G104*(1+L104/100)</f>
        <v>0</v>
      </c>
      <c r="N104" s="179">
        <v>1.2800000000000001E-2</v>
      </c>
      <c r="O104" s="179">
        <f>ROUND(E104*N104,2)</f>
        <v>0.01</v>
      </c>
      <c r="P104" s="179">
        <v>0</v>
      </c>
      <c r="Q104" s="179">
        <f>ROUND(E104*P104,2)</f>
        <v>0</v>
      </c>
      <c r="R104" s="181" t="s">
        <v>288</v>
      </c>
      <c r="S104" s="181" t="s">
        <v>166</v>
      </c>
      <c r="T104" s="182" t="s">
        <v>166</v>
      </c>
      <c r="U104" s="157">
        <v>0</v>
      </c>
      <c r="V104" s="157">
        <f>ROUND(E104*U104,2)</f>
        <v>0</v>
      </c>
      <c r="W104" s="157"/>
      <c r="X104" s="157" t="s">
        <v>289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290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1" t="s">
        <v>160</v>
      </c>
      <c r="B105" s="162" t="s">
        <v>77</v>
      </c>
      <c r="C105" s="183" t="s">
        <v>78</v>
      </c>
      <c r="D105" s="163"/>
      <c r="E105" s="164"/>
      <c r="F105" s="165"/>
      <c r="G105" s="165">
        <f>SUMIF(AG106:AG106,"&lt;&gt;NOR",G106:G106)</f>
        <v>0</v>
      </c>
      <c r="H105" s="165"/>
      <c r="I105" s="165">
        <f>SUM(I106:I106)</f>
        <v>0</v>
      </c>
      <c r="J105" s="165"/>
      <c r="K105" s="165">
        <f>SUM(K106:K106)</f>
        <v>0</v>
      </c>
      <c r="L105" s="165"/>
      <c r="M105" s="165">
        <f>SUM(M106:M106)</f>
        <v>0</v>
      </c>
      <c r="N105" s="164"/>
      <c r="O105" s="164">
        <f>SUM(O106:O106)</f>
        <v>0.27</v>
      </c>
      <c r="P105" s="164"/>
      <c r="Q105" s="164">
        <f>SUM(Q106:Q106)</f>
        <v>0</v>
      </c>
      <c r="R105" s="165"/>
      <c r="S105" s="165"/>
      <c r="T105" s="166"/>
      <c r="U105" s="160"/>
      <c r="V105" s="160">
        <f>SUM(V106:V106)</f>
        <v>11.7</v>
      </c>
      <c r="W105" s="160"/>
      <c r="X105" s="160"/>
      <c r="AG105" t="s">
        <v>161</v>
      </c>
    </row>
    <row r="106" spans="1:60" outlineLevel="1" x14ac:dyDescent="0.2">
      <c r="A106" s="176">
        <v>36</v>
      </c>
      <c r="B106" s="177" t="s">
        <v>295</v>
      </c>
      <c r="C106" s="186" t="s">
        <v>296</v>
      </c>
      <c r="D106" s="178" t="s">
        <v>181</v>
      </c>
      <c r="E106" s="179">
        <v>45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15</v>
      </c>
      <c r="M106" s="181">
        <f>G106*(1+L106/100)</f>
        <v>0</v>
      </c>
      <c r="N106" s="179">
        <v>5.9199999999999999E-3</v>
      </c>
      <c r="O106" s="179">
        <f>ROUND(E106*N106,2)</f>
        <v>0.27</v>
      </c>
      <c r="P106" s="179">
        <v>0</v>
      </c>
      <c r="Q106" s="179">
        <f>ROUND(E106*P106,2)</f>
        <v>0</v>
      </c>
      <c r="R106" s="181" t="s">
        <v>297</v>
      </c>
      <c r="S106" s="181" t="s">
        <v>166</v>
      </c>
      <c r="T106" s="182" t="s">
        <v>166</v>
      </c>
      <c r="U106" s="157">
        <v>0.26</v>
      </c>
      <c r="V106" s="157">
        <f>ROUND(E106*U106,2)</f>
        <v>11.7</v>
      </c>
      <c r="W106" s="157"/>
      <c r="X106" s="157" t="s">
        <v>167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">
      <c r="A107" s="161" t="s">
        <v>160</v>
      </c>
      <c r="B107" s="162" t="s">
        <v>79</v>
      </c>
      <c r="C107" s="183" t="s">
        <v>80</v>
      </c>
      <c r="D107" s="163"/>
      <c r="E107" s="164"/>
      <c r="F107" s="165"/>
      <c r="G107" s="165">
        <f>SUMIF(AG108:AG173,"&lt;&gt;NOR",G108:G173)</f>
        <v>0</v>
      </c>
      <c r="H107" s="165"/>
      <c r="I107" s="165">
        <f>SUM(I108:I173)</f>
        <v>0</v>
      </c>
      <c r="J107" s="165"/>
      <c r="K107" s="165">
        <f>SUM(K108:K173)</f>
        <v>0</v>
      </c>
      <c r="L107" s="165"/>
      <c r="M107" s="165">
        <f>SUM(M108:M173)</f>
        <v>0</v>
      </c>
      <c r="N107" s="164"/>
      <c r="O107" s="164">
        <f>SUM(O108:O173)</f>
        <v>0.05</v>
      </c>
      <c r="P107" s="164"/>
      <c r="Q107" s="164">
        <f>SUM(Q108:Q173)</f>
        <v>11.799999999999995</v>
      </c>
      <c r="R107" s="165"/>
      <c r="S107" s="165"/>
      <c r="T107" s="166"/>
      <c r="U107" s="160"/>
      <c r="V107" s="160">
        <f>SUM(V108:V173)</f>
        <v>56.310000000000009</v>
      </c>
      <c r="W107" s="160"/>
      <c r="X107" s="160"/>
      <c r="AG107" t="s">
        <v>161</v>
      </c>
    </row>
    <row r="108" spans="1:60" outlineLevel="1" x14ac:dyDescent="0.2">
      <c r="A108" s="168">
        <v>37</v>
      </c>
      <c r="B108" s="169" t="s">
        <v>298</v>
      </c>
      <c r="C108" s="184" t="s">
        <v>299</v>
      </c>
      <c r="D108" s="170" t="s">
        <v>181</v>
      </c>
      <c r="E108" s="171">
        <v>28.385999999999999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15</v>
      </c>
      <c r="M108" s="173">
        <f>G108*(1+L108/100)</f>
        <v>0</v>
      </c>
      <c r="N108" s="171">
        <v>6.7000000000000002E-4</v>
      </c>
      <c r="O108" s="171">
        <f>ROUND(E108*N108,2)</f>
        <v>0.02</v>
      </c>
      <c r="P108" s="171">
        <v>0.184</v>
      </c>
      <c r="Q108" s="171">
        <f>ROUND(E108*P108,2)</f>
        <v>5.22</v>
      </c>
      <c r="R108" s="173" t="s">
        <v>300</v>
      </c>
      <c r="S108" s="173" t="s">
        <v>166</v>
      </c>
      <c r="T108" s="174" t="s">
        <v>166</v>
      </c>
      <c r="U108" s="157">
        <v>0.22700000000000001</v>
      </c>
      <c r="V108" s="157">
        <f>ROUND(E108*U108,2)</f>
        <v>6.44</v>
      </c>
      <c r="W108" s="157"/>
      <c r="X108" s="157" t="s">
        <v>167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246" t="s">
        <v>301</v>
      </c>
      <c r="D109" s="247"/>
      <c r="E109" s="247"/>
      <c r="F109" s="247"/>
      <c r="G109" s="24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170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5" t="str">
        <f>C109</f>
        <v>nebo vybourání otvorů průřezové plochy přes 4 m2 v příčkách, včetně pomocného lešení o výšce podlahy do 1900 mm a pro zatížení do 1,5 kPa  (150 kg/m2),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302</v>
      </c>
      <c r="D110" s="158"/>
      <c r="E110" s="159">
        <v>28.385999999999999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8">
        <v>38</v>
      </c>
      <c r="B111" s="169" t="s">
        <v>303</v>
      </c>
      <c r="C111" s="184" t="s">
        <v>304</v>
      </c>
      <c r="D111" s="170" t="s">
        <v>181</v>
      </c>
      <c r="E111" s="171">
        <v>1.6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15</v>
      </c>
      <c r="M111" s="173">
        <f>G111*(1+L111/100)</f>
        <v>0</v>
      </c>
      <c r="N111" s="171">
        <v>6.7000000000000002E-4</v>
      </c>
      <c r="O111" s="171">
        <f>ROUND(E111*N111,2)</f>
        <v>0</v>
      </c>
      <c r="P111" s="171">
        <v>5.5E-2</v>
      </c>
      <c r="Q111" s="171">
        <f>ROUND(E111*P111,2)</f>
        <v>0.09</v>
      </c>
      <c r="R111" s="173" t="s">
        <v>300</v>
      </c>
      <c r="S111" s="173" t="s">
        <v>166</v>
      </c>
      <c r="T111" s="174" t="s">
        <v>166</v>
      </c>
      <c r="U111" s="157">
        <v>0.38100000000000001</v>
      </c>
      <c r="V111" s="157">
        <f>ROUND(E111*U111,2)</f>
        <v>0.61</v>
      </c>
      <c r="W111" s="157"/>
      <c r="X111" s="157" t="s">
        <v>167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54"/>
      <c r="B112" s="155"/>
      <c r="C112" s="246" t="s">
        <v>305</v>
      </c>
      <c r="D112" s="247"/>
      <c r="E112" s="247"/>
      <c r="F112" s="247"/>
      <c r="G112" s="24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5" t="str">
        <f>C112</f>
        <v>nebo vybourání otvorů jakýchkoliv rozměrů, včetně pomocného lešení o výšce podlahy do 1900 mm a pro zatížení do 1,5 kPa  (150 kg/m2),</v>
      </c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306</v>
      </c>
      <c r="D113" s="158"/>
      <c r="E113" s="159">
        <v>1.6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8">
        <v>39</v>
      </c>
      <c r="B114" s="169" t="s">
        <v>307</v>
      </c>
      <c r="C114" s="184" t="s">
        <v>308</v>
      </c>
      <c r="D114" s="170" t="s">
        <v>181</v>
      </c>
      <c r="E114" s="171">
        <v>2.4900000000000002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71">
        <v>0</v>
      </c>
      <c r="O114" s="171">
        <f>ROUND(E114*N114,2)</f>
        <v>0</v>
      </c>
      <c r="P114" s="171">
        <v>0.02</v>
      </c>
      <c r="Q114" s="171">
        <f>ROUND(E114*P114,2)</f>
        <v>0.05</v>
      </c>
      <c r="R114" s="173" t="s">
        <v>300</v>
      </c>
      <c r="S114" s="173" t="s">
        <v>166</v>
      </c>
      <c r="T114" s="174" t="s">
        <v>166</v>
      </c>
      <c r="U114" s="157">
        <v>0.24</v>
      </c>
      <c r="V114" s="157">
        <f>ROUND(E114*U114,2)</f>
        <v>0.6</v>
      </c>
      <c r="W114" s="157"/>
      <c r="X114" s="157" t="s">
        <v>167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6" t="s">
        <v>309</v>
      </c>
      <c r="D115" s="247"/>
      <c r="E115" s="247"/>
      <c r="F115" s="247"/>
      <c r="G115" s="24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310</v>
      </c>
      <c r="D116" s="158"/>
      <c r="E116" s="159">
        <v>1.74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311</v>
      </c>
      <c r="D117" s="158"/>
      <c r="E117" s="159">
        <v>0.75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8">
        <v>40</v>
      </c>
      <c r="B118" s="169" t="s">
        <v>312</v>
      </c>
      <c r="C118" s="184" t="s">
        <v>313</v>
      </c>
      <c r="D118" s="170" t="s">
        <v>201</v>
      </c>
      <c r="E118" s="171">
        <v>1.0331999999999999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15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1.4</v>
      </c>
      <c r="Q118" s="171">
        <f>ROUND(E118*P118,2)</f>
        <v>1.45</v>
      </c>
      <c r="R118" s="173" t="s">
        <v>300</v>
      </c>
      <c r="S118" s="173" t="s">
        <v>166</v>
      </c>
      <c r="T118" s="174" t="s">
        <v>166</v>
      </c>
      <c r="U118" s="157">
        <v>1.0509999999999999</v>
      </c>
      <c r="V118" s="157">
        <f>ROUND(E118*U118,2)</f>
        <v>1.0900000000000001</v>
      </c>
      <c r="W118" s="157"/>
      <c r="X118" s="157" t="s">
        <v>167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314</v>
      </c>
      <c r="D119" s="158"/>
      <c r="E119" s="159">
        <v>1.0331999999999999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41</v>
      </c>
      <c r="B120" s="169" t="s">
        <v>315</v>
      </c>
      <c r="C120" s="184" t="s">
        <v>316</v>
      </c>
      <c r="D120" s="170" t="s">
        <v>164</v>
      </c>
      <c r="E120" s="171">
        <v>2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15</v>
      </c>
      <c r="M120" s="173">
        <f>G120*(1+L120/100)</f>
        <v>0</v>
      </c>
      <c r="N120" s="171">
        <v>0</v>
      </c>
      <c r="O120" s="171">
        <f>ROUND(E120*N120,2)</f>
        <v>0</v>
      </c>
      <c r="P120" s="171">
        <v>0</v>
      </c>
      <c r="Q120" s="171">
        <f>ROUND(E120*P120,2)</f>
        <v>0</v>
      </c>
      <c r="R120" s="173" t="s">
        <v>300</v>
      </c>
      <c r="S120" s="173" t="s">
        <v>166</v>
      </c>
      <c r="T120" s="174" t="s">
        <v>166</v>
      </c>
      <c r="U120" s="157">
        <v>0.05</v>
      </c>
      <c r="V120" s="157">
        <f>ROUND(E120*U120,2)</f>
        <v>0.1</v>
      </c>
      <c r="W120" s="157"/>
      <c r="X120" s="157" t="s">
        <v>167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6" t="s">
        <v>317</v>
      </c>
      <c r="D121" s="247"/>
      <c r="E121" s="247"/>
      <c r="F121" s="247"/>
      <c r="G121" s="24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170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8">
        <v>42</v>
      </c>
      <c r="B122" s="169" t="s">
        <v>318</v>
      </c>
      <c r="C122" s="184" t="s">
        <v>319</v>
      </c>
      <c r="D122" s="170" t="s">
        <v>164</v>
      </c>
      <c r="E122" s="171">
        <v>6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15</v>
      </c>
      <c r="M122" s="173">
        <f>G122*(1+L122/100)</f>
        <v>0</v>
      </c>
      <c r="N122" s="171">
        <v>0</v>
      </c>
      <c r="O122" s="171">
        <f>ROUND(E122*N122,2)</f>
        <v>0</v>
      </c>
      <c r="P122" s="171">
        <v>0</v>
      </c>
      <c r="Q122" s="171">
        <f>ROUND(E122*P122,2)</f>
        <v>0</v>
      </c>
      <c r="R122" s="173" t="s">
        <v>300</v>
      </c>
      <c r="S122" s="173" t="s">
        <v>166</v>
      </c>
      <c r="T122" s="174" t="s">
        <v>166</v>
      </c>
      <c r="U122" s="157">
        <v>0.06</v>
      </c>
      <c r="V122" s="157">
        <f>ROUND(E122*U122,2)</f>
        <v>0.36</v>
      </c>
      <c r="W122" s="157"/>
      <c r="X122" s="157" t="s">
        <v>167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168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6" t="s">
        <v>320</v>
      </c>
      <c r="D123" s="247"/>
      <c r="E123" s="247"/>
      <c r="F123" s="247"/>
      <c r="G123" s="24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33.75" outlineLevel="1" x14ac:dyDescent="0.2">
      <c r="A124" s="168">
        <v>43</v>
      </c>
      <c r="B124" s="169" t="s">
        <v>321</v>
      </c>
      <c r="C124" s="184" t="s">
        <v>322</v>
      </c>
      <c r="D124" s="170" t="s">
        <v>181</v>
      </c>
      <c r="E124" s="171">
        <v>39.176920000000003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15</v>
      </c>
      <c r="M124" s="173">
        <f>G124*(1+L124/100)</f>
        <v>0</v>
      </c>
      <c r="N124" s="171">
        <v>6.0999999999999997E-4</v>
      </c>
      <c r="O124" s="171">
        <f>ROUND(E124*N124,2)</f>
        <v>0.02</v>
      </c>
      <c r="P124" s="171">
        <v>3.4000000000000002E-2</v>
      </c>
      <c r="Q124" s="171">
        <f>ROUND(E124*P124,2)</f>
        <v>1.33</v>
      </c>
      <c r="R124" s="173" t="s">
        <v>300</v>
      </c>
      <c r="S124" s="173" t="s">
        <v>166</v>
      </c>
      <c r="T124" s="174" t="s">
        <v>166</v>
      </c>
      <c r="U124" s="157">
        <v>0.27</v>
      </c>
      <c r="V124" s="157">
        <f>ROUND(E124*U124,2)</f>
        <v>10.58</v>
      </c>
      <c r="W124" s="157"/>
      <c r="X124" s="157" t="s">
        <v>167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168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218</v>
      </c>
      <c r="D125" s="158"/>
      <c r="E125" s="159">
        <v>12.05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219</v>
      </c>
      <c r="D126" s="158"/>
      <c r="E126" s="159">
        <v>16.40192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185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220</v>
      </c>
      <c r="D127" s="158"/>
      <c r="E127" s="159">
        <v>10.725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33.75" outlineLevel="1" x14ac:dyDescent="0.2">
      <c r="A128" s="168">
        <v>44</v>
      </c>
      <c r="B128" s="169" t="s">
        <v>323</v>
      </c>
      <c r="C128" s="184" t="s">
        <v>324</v>
      </c>
      <c r="D128" s="170" t="s">
        <v>181</v>
      </c>
      <c r="E128" s="171">
        <v>3.2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71">
        <v>1.17E-3</v>
      </c>
      <c r="O128" s="171">
        <f>ROUND(E128*N128,2)</f>
        <v>0</v>
      </c>
      <c r="P128" s="171">
        <v>7.5999999999999998E-2</v>
      </c>
      <c r="Q128" s="171">
        <f>ROUND(E128*P128,2)</f>
        <v>0.24</v>
      </c>
      <c r="R128" s="173" t="s">
        <v>300</v>
      </c>
      <c r="S128" s="173" t="s">
        <v>166</v>
      </c>
      <c r="T128" s="174" t="s">
        <v>166</v>
      </c>
      <c r="U128" s="157">
        <v>0.93899999999999995</v>
      </c>
      <c r="V128" s="157">
        <f>ROUND(E128*U128,2)</f>
        <v>3</v>
      </c>
      <c r="W128" s="157"/>
      <c r="X128" s="157" t="s">
        <v>167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168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325</v>
      </c>
      <c r="D129" s="158"/>
      <c r="E129" s="159">
        <v>3.2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33.75" outlineLevel="1" x14ac:dyDescent="0.2">
      <c r="A130" s="168">
        <v>45</v>
      </c>
      <c r="B130" s="169" t="s">
        <v>326</v>
      </c>
      <c r="C130" s="184" t="s">
        <v>327</v>
      </c>
      <c r="D130" s="170" t="s">
        <v>164</v>
      </c>
      <c r="E130" s="171">
        <v>8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15</v>
      </c>
      <c r="M130" s="173">
        <f>G130*(1+L130/100)</f>
        <v>0</v>
      </c>
      <c r="N130" s="171">
        <v>0</v>
      </c>
      <c r="O130" s="171">
        <f>ROUND(E130*N130,2)</f>
        <v>0</v>
      </c>
      <c r="P130" s="171">
        <v>4.0000000000000001E-3</v>
      </c>
      <c r="Q130" s="171">
        <f>ROUND(E130*P130,2)</f>
        <v>0.03</v>
      </c>
      <c r="R130" s="173" t="s">
        <v>300</v>
      </c>
      <c r="S130" s="173" t="s">
        <v>166</v>
      </c>
      <c r="T130" s="174" t="s">
        <v>166</v>
      </c>
      <c r="U130" s="157">
        <v>0.16</v>
      </c>
      <c r="V130" s="157">
        <f>ROUND(E130*U130,2)</f>
        <v>1.28</v>
      </c>
      <c r="W130" s="157"/>
      <c r="X130" s="157" t="s">
        <v>167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168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6" t="s">
        <v>328</v>
      </c>
      <c r="D131" s="247"/>
      <c r="E131" s="247"/>
      <c r="F131" s="247"/>
      <c r="G131" s="24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170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33.75" outlineLevel="1" x14ac:dyDescent="0.2">
      <c r="A132" s="168">
        <v>46</v>
      </c>
      <c r="B132" s="169" t="s">
        <v>329</v>
      </c>
      <c r="C132" s="184" t="s">
        <v>330</v>
      </c>
      <c r="D132" s="170" t="s">
        <v>164</v>
      </c>
      <c r="E132" s="171">
        <v>4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15</v>
      </c>
      <c r="M132" s="173">
        <f>G132*(1+L132/100)</f>
        <v>0</v>
      </c>
      <c r="N132" s="171">
        <v>0</v>
      </c>
      <c r="O132" s="171">
        <f>ROUND(E132*N132,2)</f>
        <v>0</v>
      </c>
      <c r="P132" s="171">
        <v>8.0000000000000002E-3</v>
      </c>
      <c r="Q132" s="171">
        <f>ROUND(E132*P132,2)</f>
        <v>0.03</v>
      </c>
      <c r="R132" s="173" t="s">
        <v>300</v>
      </c>
      <c r="S132" s="173" t="s">
        <v>166</v>
      </c>
      <c r="T132" s="174" t="s">
        <v>166</v>
      </c>
      <c r="U132" s="157">
        <v>0.24299999999999999</v>
      </c>
      <c r="V132" s="157">
        <f>ROUND(E132*U132,2)</f>
        <v>0.97</v>
      </c>
      <c r="W132" s="157"/>
      <c r="X132" s="157" t="s">
        <v>167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168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6" t="s">
        <v>328</v>
      </c>
      <c r="D133" s="247"/>
      <c r="E133" s="247"/>
      <c r="F133" s="247"/>
      <c r="G133" s="24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33.75" outlineLevel="1" x14ac:dyDescent="0.2">
      <c r="A134" s="168">
        <v>47</v>
      </c>
      <c r="B134" s="169" t="s">
        <v>331</v>
      </c>
      <c r="C134" s="184" t="s">
        <v>332</v>
      </c>
      <c r="D134" s="170" t="s">
        <v>164</v>
      </c>
      <c r="E134" s="171">
        <v>4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15</v>
      </c>
      <c r="M134" s="173">
        <f>G134*(1+L134/100)</f>
        <v>0</v>
      </c>
      <c r="N134" s="171">
        <v>3.4000000000000002E-4</v>
      </c>
      <c r="O134" s="171">
        <f>ROUND(E134*N134,2)</f>
        <v>0</v>
      </c>
      <c r="P134" s="171">
        <v>2.5000000000000001E-2</v>
      </c>
      <c r="Q134" s="171">
        <f>ROUND(E134*P134,2)</f>
        <v>0.1</v>
      </c>
      <c r="R134" s="173" t="s">
        <v>300</v>
      </c>
      <c r="S134" s="173" t="s">
        <v>166</v>
      </c>
      <c r="T134" s="174" t="s">
        <v>166</v>
      </c>
      <c r="U134" s="157">
        <v>0.21299999999999999</v>
      </c>
      <c r="V134" s="157">
        <f>ROUND(E134*U134,2)</f>
        <v>0.85</v>
      </c>
      <c r="W134" s="157"/>
      <c r="X134" s="157" t="s">
        <v>167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168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6" t="s">
        <v>328</v>
      </c>
      <c r="D135" s="247"/>
      <c r="E135" s="247"/>
      <c r="F135" s="247"/>
      <c r="G135" s="24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0" t="s">
        <v>333</v>
      </c>
      <c r="D136" s="251"/>
      <c r="E136" s="251"/>
      <c r="F136" s="251"/>
      <c r="G136" s="251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33.75" outlineLevel="1" x14ac:dyDescent="0.2">
      <c r="A137" s="168">
        <v>48</v>
      </c>
      <c r="B137" s="169" t="s">
        <v>334</v>
      </c>
      <c r="C137" s="184" t="s">
        <v>335</v>
      </c>
      <c r="D137" s="170" t="s">
        <v>164</v>
      </c>
      <c r="E137" s="171">
        <v>5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15</v>
      </c>
      <c r="M137" s="173">
        <f>G137*(1+L137/100)</f>
        <v>0</v>
      </c>
      <c r="N137" s="171">
        <v>3.4000000000000002E-4</v>
      </c>
      <c r="O137" s="171">
        <f>ROUND(E137*N137,2)</f>
        <v>0</v>
      </c>
      <c r="P137" s="171">
        <v>5.3999999999999999E-2</v>
      </c>
      <c r="Q137" s="171">
        <f>ROUND(E137*P137,2)</f>
        <v>0.27</v>
      </c>
      <c r="R137" s="173" t="s">
        <v>300</v>
      </c>
      <c r="S137" s="173" t="s">
        <v>166</v>
      </c>
      <c r="T137" s="174" t="s">
        <v>166</v>
      </c>
      <c r="U137" s="157">
        <v>0.38100000000000001</v>
      </c>
      <c r="V137" s="157">
        <f>ROUND(E137*U137,2)</f>
        <v>1.91</v>
      </c>
      <c r="W137" s="157"/>
      <c r="X137" s="157" t="s">
        <v>167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168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6" t="s">
        <v>328</v>
      </c>
      <c r="D138" s="247"/>
      <c r="E138" s="247"/>
      <c r="F138" s="247"/>
      <c r="G138" s="24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0" t="s">
        <v>333</v>
      </c>
      <c r="D139" s="251"/>
      <c r="E139" s="251"/>
      <c r="F139" s="251"/>
      <c r="G139" s="251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209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3.75" outlineLevel="1" x14ac:dyDescent="0.2">
      <c r="A140" s="168">
        <v>49</v>
      </c>
      <c r="B140" s="169" t="s">
        <v>336</v>
      </c>
      <c r="C140" s="184" t="s">
        <v>337</v>
      </c>
      <c r="D140" s="170" t="s">
        <v>164</v>
      </c>
      <c r="E140" s="171">
        <v>2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71">
        <v>3.4000000000000002E-4</v>
      </c>
      <c r="O140" s="171">
        <f>ROUND(E140*N140,2)</f>
        <v>0</v>
      </c>
      <c r="P140" s="171">
        <v>0.13800000000000001</v>
      </c>
      <c r="Q140" s="171">
        <f>ROUND(E140*P140,2)</f>
        <v>0.28000000000000003</v>
      </c>
      <c r="R140" s="173" t="s">
        <v>300</v>
      </c>
      <c r="S140" s="173" t="s">
        <v>166</v>
      </c>
      <c r="T140" s="174" t="s">
        <v>166</v>
      </c>
      <c r="U140" s="157">
        <v>0.81299999999999994</v>
      </c>
      <c r="V140" s="157">
        <f>ROUND(E140*U140,2)</f>
        <v>1.63</v>
      </c>
      <c r="W140" s="157"/>
      <c r="X140" s="157" t="s">
        <v>167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168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6" t="s">
        <v>328</v>
      </c>
      <c r="D141" s="247"/>
      <c r="E141" s="247"/>
      <c r="F141" s="247"/>
      <c r="G141" s="24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170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0" t="s">
        <v>333</v>
      </c>
      <c r="D142" s="251"/>
      <c r="E142" s="251"/>
      <c r="F142" s="251"/>
      <c r="G142" s="251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209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8">
        <v>50</v>
      </c>
      <c r="B143" s="169" t="s">
        <v>338</v>
      </c>
      <c r="C143" s="184" t="s">
        <v>339</v>
      </c>
      <c r="D143" s="170" t="s">
        <v>164</v>
      </c>
      <c r="E143" s="171">
        <v>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15</v>
      </c>
      <c r="M143" s="173">
        <f>G143*(1+L143/100)</f>
        <v>0</v>
      </c>
      <c r="N143" s="171">
        <v>1.33E-3</v>
      </c>
      <c r="O143" s="171">
        <f>ROUND(E143*N143,2)</f>
        <v>0</v>
      </c>
      <c r="P143" s="171">
        <v>0.34399999999999997</v>
      </c>
      <c r="Q143" s="171">
        <f>ROUND(E143*P143,2)</f>
        <v>0.69</v>
      </c>
      <c r="R143" s="173" t="s">
        <v>300</v>
      </c>
      <c r="S143" s="173" t="s">
        <v>166</v>
      </c>
      <c r="T143" s="174" t="s">
        <v>166</v>
      </c>
      <c r="U143" s="157">
        <v>2.4159999999999999</v>
      </c>
      <c r="V143" s="157">
        <f>ROUND(E143*U143,2)</f>
        <v>4.83</v>
      </c>
      <c r="W143" s="157"/>
      <c r="X143" s="157" t="s">
        <v>167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168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6" t="s">
        <v>328</v>
      </c>
      <c r="D144" s="247"/>
      <c r="E144" s="247"/>
      <c r="F144" s="247"/>
      <c r="G144" s="24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170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0" t="s">
        <v>333</v>
      </c>
      <c r="D145" s="251"/>
      <c r="E145" s="251"/>
      <c r="F145" s="251"/>
      <c r="G145" s="251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209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33.75" outlineLevel="1" x14ac:dyDescent="0.2">
      <c r="A146" s="168">
        <v>51</v>
      </c>
      <c r="B146" s="169" t="s">
        <v>340</v>
      </c>
      <c r="C146" s="184" t="s">
        <v>341</v>
      </c>
      <c r="D146" s="170" t="s">
        <v>181</v>
      </c>
      <c r="E146" s="171">
        <v>1.6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71">
        <v>5.4000000000000001E-4</v>
      </c>
      <c r="O146" s="171">
        <f>ROUND(E146*N146,2)</f>
        <v>0</v>
      </c>
      <c r="P146" s="171">
        <v>0.18</v>
      </c>
      <c r="Q146" s="171">
        <f>ROUND(E146*P146,2)</f>
        <v>0.28999999999999998</v>
      </c>
      <c r="R146" s="173" t="s">
        <v>300</v>
      </c>
      <c r="S146" s="173" t="s">
        <v>166</v>
      </c>
      <c r="T146" s="174" t="s">
        <v>166</v>
      </c>
      <c r="U146" s="157">
        <v>0.309</v>
      </c>
      <c r="V146" s="157">
        <f>ROUND(E146*U146,2)</f>
        <v>0.49</v>
      </c>
      <c r="W146" s="157"/>
      <c r="X146" s="157" t="s">
        <v>167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168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6" t="s">
        <v>328</v>
      </c>
      <c r="D147" s="247"/>
      <c r="E147" s="247"/>
      <c r="F147" s="247"/>
      <c r="G147" s="24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170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0" t="s">
        <v>333</v>
      </c>
      <c r="D148" s="251"/>
      <c r="E148" s="251"/>
      <c r="F148" s="251"/>
      <c r="G148" s="251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209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342</v>
      </c>
      <c r="D149" s="158"/>
      <c r="E149" s="159">
        <v>1.6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185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68">
        <v>52</v>
      </c>
      <c r="B150" s="169" t="s">
        <v>343</v>
      </c>
      <c r="C150" s="184" t="s">
        <v>344</v>
      </c>
      <c r="D150" s="170" t="s">
        <v>164</v>
      </c>
      <c r="E150" s="171">
        <v>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71">
        <v>0</v>
      </c>
      <c r="O150" s="171">
        <f>ROUND(E150*N150,2)</f>
        <v>0</v>
      </c>
      <c r="P150" s="171">
        <v>3.2000000000000001E-2</v>
      </c>
      <c r="Q150" s="171">
        <f>ROUND(E150*P150,2)</f>
        <v>0.03</v>
      </c>
      <c r="R150" s="173" t="s">
        <v>300</v>
      </c>
      <c r="S150" s="173" t="s">
        <v>166</v>
      </c>
      <c r="T150" s="174" t="s">
        <v>166</v>
      </c>
      <c r="U150" s="157">
        <v>0.83699999999999997</v>
      </c>
      <c r="V150" s="157">
        <f>ROUND(E150*U150,2)</f>
        <v>0.84</v>
      </c>
      <c r="W150" s="157"/>
      <c r="X150" s="157" t="s">
        <v>167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168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6" t="s">
        <v>345</v>
      </c>
      <c r="D151" s="247"/>
      <c r="E151" s="247"/>
      <c r="F151" s="247"/>
      <c r="G151" s="24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170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8">
        <v>53</v>
      </c>
      <c r="B152" s="169" t="s">
        <v>346</v>
      </c>
      <c r="C152" s="184" t="s">
        <v>347</v>
      </c>
      <c r="D152" s="170" t="s">
        <v>207</v>
      </c>
      <c r="E152" s="171">
        <v>15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15</v>
      </c>
      <c r="M152" s="173">
        <f>G152*(1+L152/100)</f>
        <v>0</v>
      </c>
      <c r="N152" s="171">
        <v>4.8999999999999998E-4</v>
      </c>
      <c r="O152" s="171">
        <f>ROUND(E152*N152,2)</f>
        <v>0.01</v>
      </c>
      <c r="P152" s="171">
        <v>2E-3</v>
      </c>
      <c r="Q152" s="171">
        <f>ROUND(E152*P152,2)</f>
        <v>0.03</v>
      </c>
      <c r="R152" s="173" t="s">
        <v>300</v>
      </c>
      <c r="S152" s="173" t="s">
        <v>166</v>
      </c>
      <c r="T152" s="174" t="s">
        <v>166</v>
      </c>
      <c r="U152" s="157">
        <v>0.17599999999999999</v>
      </c>
      <c r="V152" s="157">
        <f>ROUND(E152*U152,2)</f>
        <v>2.64</v>
      </c>
      <c r="W152" s="157"/>
      <c r="X152" s="157" t="s">
        <v>167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8" t="s">
        <v>333</v>
      </c>
      <c r="D153" s="249"/>
      <c r="E153" s="249"/>
      <c r="F153" s="249"/>
      <c r="G153" s="249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209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68">
        <v>54</v>
      </c>
      <c r="B154" s="169" t="s">
        <v>348</v>
      </c>
      <c r="C154" s="184" t="s">
        <v>349</v>
      </c>
      <c r="D154" s="170" t="s">
        <v>207</v>
      </c>
      <c r="E154" s="171">
        <v>8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71">
        <v>4.8999999999999998E-4</v>
      </c>
      <c r="O154" s="171">
        <f>ROUND(E154*N154,2)</f>
        <v>0</v>
      </c>
      <c r="P154" s="171">
        <v>8.9999999999999993E-3</v>
      </c>
      <c r="Q154" s="171">
        <f>ROUND(E154*P154,2)</f>
        <v>7.0000000000000007E-2</v>
      </c>
      <c r="R154" s="173" t="s">
        <v>300</v>
      </c>
      <c r="S154" s="173" t="s">
        <v>166</v>
      </c>
      <c r="T154" s="174" t="s">
        <v>166</v>
      </c>
      <c r="U154" s="157">
        <v>0.247</v>
      </c>
      <c r="V154" s="157">
        <f>ROUND(E154*U154,2)</f>
        <v>1.98</v>
      </c>
      <c r="W154" s="157"/>
      <c r="X154" s="157" t="s">
        <v>167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168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8" t="s">
        <v>333</v>
      </c>
      <c r="D155" s="249"/>
      <c r="E155" s="249"/>
      <c r="F155" s="249"/>
      <c r="G155" s="249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209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68">
        <v>55</v>
      </c>
      <c r="B156" s="169" t="s">
        <v>350</v>
      </c>
      <c r="C156" s="184" t="s">
        <v>351</v>
      </c>
      <c r="D156" s="170" t="s">
        <v>207</v>
      </c>
      <c r="E156" s="171">
        <v>3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15</v>
      </c>
      <c r="M156" s="173">
        <f>G156*(1+L156/100)</f>
        <v>0</v>
      </c>
      <c r="N156" s="171">
        <v>4.8999999999999998E-4</v>
      </c>
      <c r="O156" s="171">
        <f>ROUND(E156*N156,2)</f>
        <v>0</v>
      </c>
      <c r="P156" s="171">
        <v>2.7E-2</v>
      </c>
      <c r="Q156" s="171">
        <f>ROUND(E156*P156,2)</f>
        <v>0.08</v>
      </c>
      <c r="R156" s="173" t="s">
        <v>300</v>
      </c>
      <c r="S156" s="173" t="s">
        <v>166</v>
      </c>
      <c r="T156" s="174" t="s">
        <v>166</v>
      </c>
      <c r="U156" s="157">
        <v>0.42199999999999999</v>
      </c>
      <c r="V156" s="157">
        <f>ROUND(E156*U156,2)</f>
        <v>1.27</v>
      </c>
      <c r="W156" s="157"/>
      <c r="X156" s="157" t="s">
        <v>167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168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8" t="s">
        <v>333</v>
      </c>
      <c r="D157" s="249"/>
      <c r="E157" s="249"/>
      <c r="F157" s="249"/>
      <c r="G157" s="249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209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68">
        <v>56</v>
      </c>
      <c r="B158" s="169" t="s">
        <v>352</v>
      </c>
      <c r="C158" s="184" t="s">
        <v>353</v>
      </c>
      <c r="D158" s="170" t="s">
        <v>207</v>
      </c>
      <c r="E158" s="171">
        <v>1.3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15</v>
      </c>
      <c r="M158" s="173">
        <f>G158*(1+L158/100)</f>
        <v>0</v>
      </c>
      <c r="N158" s="171">
        <v>0</v>
      </c>
      <c r="O158" s="171">
        <f>ROUND(E158*N158,2)</f>
        <v>0</v>
      </c>
      <c r="P158" s="171">
        <v>2.1999999999999999E-2</v>
      </c>
      <c r="Q158" s="171">
        <f>ROUND(E158*P158,2)</f>
        <v>0.03</v>
      </c>
      <c r="R158" s="173" t="s">
        <v>300</v>
      </c>
      <c r="S158" s="173" t="s">
        <v>166</v>
      </c>
      <c r="T158" s="174" t="s">
        <v>166</v>
      </c>
      <c r="U158" s="157">
        <v>0.76</v>
      </c>
      <c r="V158" s="157">
        <f>ROUND(E158*U158,2)</f>
        <v>0.99</v>
      </c>
      <c r="W158" s="157"/>
      <c r="X158" s="157" t="s">
        <v>167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168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6" t="s">
        <v>354</v>
      </c>
      <c r="D159" s="247"/>
      <c r="E159" s="247"/>
      <c r="F159" s="247"/>
      <c r="G159" s="24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170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355</v>
      </c>
      <c r="D160" s="158"/>
      <c r="E160" s="159">
        <v>1.3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6">
        <v>57</v>
      </c>
      <c r="B161" s="177" t="s">
        <v>356</v>
      </c>
      <c r="C161" s="186" t="s">
        <v>357</v>
      </c>
      <c r="D161" s="178" t="s">
        <v>181</v>
      </c>
      <c r="E161" s="179">
        <v>60</v>
      </c>
      <c r="F161" s="180"/>
      <c r="G161" s="181">
        <f>ROUND(E161*F161,2)</f>
        <v>0</v>
      </c>
      <c r="H161" s="180"/>
      <c r="I161" s="181">
        <f>ROUND(E161*H161,2)</f>
        <v>0</v>
      </c>
      <c r="J161" s="180"/>
      <c r="K161" s="181">
        <f>ROUND(E161*J161,2)</f>
        <v>0</v>
      </c>
      <c r="L161" s="181">
        <v>15</v>
      </c>
      <c r="M161" s="181">
        <f>G161*(1+L161/100)</f>
        <v>0</v>
      </c>
      <c r="N161" s="179">
        <v>0</v>
      </c>
      <c r="O161" s="179">
        <f>ROUND(E161*N161,2)</f>
        <v>0</v>
      </c>
      <c r="P161" s="179">
        <v>4.0000000000000001E-3</v>
      </c>
      <c r="Q161" s="179">
        <f>ROUND(E161*P161,2)</f>
        <v>0.24</v>
      </c>
      <c r="R161" s="181" t="s">
        <v>300</v>
      </c>
      <c r="S161" s="181" t="s">
        <v>166</v>
      </c>
      <c r="T161" s="182" t="s">
        <v>166</v>
      </c>
      <c r="U161" s="157">
        <v>0.03</v>
      </c>
      <c r="V161" s="157">
        <f>ROUND(E161*U161,2)</f>
        <v>1.8</v>
      </c>
      <c r="W161" s="157"/>
      <c r="X161" s="157" t="s">
        <v>167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168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6">
        <v>58</v>
      </c>
      <c r="B162" s="177" t="s">
        <v>358</v>
      </c>
      <c r="C162" s="186" t="s">
        <v>359</v>
      </c>
      <c r="D162" s="178" t="s">
        <v>181</v>
      </c>
      <c r="E162" s="179">
        <v>178.108</v>
      </c>
      <c r="F162" s="180"/>
      <c r="G162" s="181">
        <f>ROUND(E162*F162,2)</f>
        <v>0</v>
      </c>
      <c r="H162" s="180"/>
      <c r="I162" s="181">
        <f>ROUND(E162*H162,2)</f>
        <v>0</v>
      </c>
      <c r="J162" s="180"/>
      <c r="K162" s="181">
        <f>ROUND(E162*J162,2)</f>
        <v>0</v>
      </c>
      <c r="L162" s="181">
        <v>15</v>
      </c>
      <c r="M162" s="181">
        <f>G162*(1+L162/100)</f>
        <v>0</v>
      </c>
      <c r="N162" s="179">
        <v>0</v>
      </c>
      <c r="O162" s="179">
        <f>ROUND(E162*N162,2)</f>
        <v>0</v>
      </c>
      <c r="P162" s="179">
        <v>4.0000000000000001E-3</v>
      </c>
      <c r="Q162" s="179">
        <f>ROUND(E162*P162,2)</f>
        <v>0.71</v>
      </c>
      <c r="R162" s="181" t="s">
        <v>300</v>
      </c>
      <c r="S162" s="181" t="s">
        <v>166</v>
      </c>
      <c r="T162" s="182" t="s">
        <v>166</v>
      </c>
      <c r="U162" s="157">
        <v>0.03</v>
      </c>
      <c r="V162" s="157">
        <f>ROUND(E162*U162,2)</f>
        <v>5.34</v>
      </c>
      <c r="W162" s="157"/>
      <c r="X162" s="157" t="s">
        <v>167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168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8">
        <v>59</v>
      </c>
      <c r="B163" s="169" t="s">
        <v>360</v>
      </c>
      <c r="C163" s="184" t="s">
        <v>361</v>
      </c>
      <c r="D163" s="170" t="s">
        <v>181</v>
      </c>
      <c r="E163" s="171">
        <v>6.3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15</v>
      </c>
      <c r="M163" s="173">
        <f>G163*(1+L163/100)</f>
        <v>0</v>
      </c>
      <c r="N163" s="171">
        <v>0</v>
      </c>
      <c r="O163" s="171">
        <f>ROUND(E163*N163,2)</f>
        <v>0</v>
      </c>
      <c r="P163" s="171">
        <v>0.02</v>
      </c>
      <c r="Q163" s="171">
        <f>ROUND(E163*P163,2)</f>
        <v>0.13</v>
      </c>
      <c r="R163" s="173" t="s">
        <v>300</v>
      </c>
      <c r="S163" s="173" t="s">
        <v>166</v>
      </c>
      <c r="T163" s="174" t="s">
        <v>166</v>
      </c>
      <c r="U163" s="157">
        <v>0.13</v>
      </c>
      <c r="V163" s="157">
        <f>ROUND(E163*U163,2)</f>
        <v>0.82</v>
      </c>
      <c r="W163" s="157"/>
      <c r="X163" s="157" t="s">
        <v>167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168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257</v>
      </c>
      <c r="D164" s="158"/>
      <c r="E164" s="159">
        <v>6.3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185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8">
        <v>60</v>
      </c>
      <c r="B165" s="169" t="s">
        <v>362</v>
      </c>
      <c r="C165" s="184" t="s">
        <v>363</v>
      </c>
      <c r="D165" s="170" t="s">
        <v>181</v>
      </c>
      <c r="E165" s="171">
        <v>2.33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15</v>
      </c>
      <c r="M165" s="173">
        <f>G165*(1+L165/100)</f>
        <v>0</v>
      </c>
      <c r="N165" s="171">
        <v>0</v>
      </c>
      <c r="O165" s="171">
        <f>ROUND(E165*N165,2)</f>
        <v>0</v>
      </c>
      <c r="P165" s="171">
        <v>6.8000000000000005E-2</v>
      </c>
      <c r="Q165" s="171">
        <f>ROUND(E165*P165,2)</f>
        <v>0.16</v>
      </c>
      <c r="R165" s="173" t="s">
        <v>300</v>
      </c>
      <c r="S165" s="173" t="s">
        <v>166</v>
      </c>
      <c r="T165" s="174" t="s">
        <v>166</v>
      </c>
      <c r="U165" s="157">
        <v>0.69</v>
      </c>
      <c r="V165" s="157">
        <f>ROUND(E165*U165,2)</f>
        <v>1.61</v>
      </c>
      <c r="W165" s="157"/>
      <c r="X165" s="157" t="s">
        <v>167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168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6" t="s">
        <v>364</v>
      </c>
      <c r="D166" s="247"/>
      <c r="E166" s="247"/>
      <c r="F166" s="247"/>
      <c r="G166" s="24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170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365</v>
      </c>
      <c r="D167" s="158"/>
      <c r="E167" s="159">
        <v>1.65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366</v>
      </c>
      <c r="D168" s="158"/>
      <c r="E168" s="159">
        <v>0.68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185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61</v>
      </c>
      <c r="B169" s="169" t="s">
        <v>367</v>
      </c>
      <c r="C169" s="184" t="s">
        <v>368</v>
      </c>
      <c r="D169" s="170" t="s">
        <v>181</v>
      </c>
      <c r="E169" s="171">
        <v>17.843730000000001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15</v>
      </c>
      <c r="M169" s="173">
        <f>G169*(1+L169/100)</f>
        <v>0</v>
      </c>
      <c r="N169" s="171">
        <v>0</v>
      </c>
      <c r="O169" s="171">
        <f>ROUND(E169*N169,2)</f>
        <v>0</v>
      </c>
      <c r="P169" s="171">
        <v>1.4E-2</v>
      </c>
      <c r="Q169" s="171">
        <f>ROUND(E169*P169,2)</f>
        <v>0.25</v>
      </c>
      <c r="R169" s="173" t="s">
        <v>369</v>
      </c>
      <c r="S169" s="173" t="s">
        <v>166</v>
      </c>
      <c r="T169" s="174" t="s">
        <v>166</v>
      </c>
      <c r="U169" s="157">
        <v>0.24</v>
      </c>
      <c r="V169" s="157">
        <f>ROUND(E169*U169,2)</f>
        <v>4.28</v>
      </c>
      <c r="W169" s="157"/>
      <c r="X169" s="157" t="s">
        <v>167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168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370</v>
      </c>
      <c r="D170" s="158"/>
      <c r="E170" s="159">
        <v>4.90625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185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371</v>
      </c>
      <c r="D171" s="158"/>
      <c r="E171" s="159">
        <v>8.1052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185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372</v>
      </c>
      <c r="D172" s="158"/>
      <c r="E172" s="159">
        <v>4.8322799999999999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185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6">
        <v>62</v>
      </c>
      <c r="B173" s="177" t="s">
        <v>373</v>
      </c>
      <c r="C173" s="186" t="s">
        <v>374</v>
      </c>
      <c r="D173" s="178" t="s">
        <v>164</v>
      </c>
      <c r="E173" s="179">
        <v>1</v>
      </c>
      <c r="F173" s="180"/>
      <c r="G173" s="181">
        <f>ROUND(E173*F173,2)</f>
        <v>0</v>
      </c>
      <c r="H173" s="180"/>
      <c r="I173" s="181">
        <f>ROUND(E173*H173,2)</f>
        <v>0</v>
      </c>
      <c r="J173" s="180"/>
      <c r="K173" s="181">
        <f>ROUND(E173*J173,2)</f>
        <v>0</v>
      </c>
      <c r="L173" s="181">
        <v>15</v>
      </c>
      <c r="M173" s="181">
        <f>G173*(1+L173/100)</f>
        <v>0</v>
      </c>
      <c r="N173" s="179">
        <v>0</v>
      </c>
      <c r="O173" s="179">
        <f>ROUND(E173*N173,2)</f>
        <v>0</v>
      </c>
      <c r="P173" s="179">
        <v>0</v>
      </c>
      <c r="Q173" s="179">
        <f>ROUND(E173*P173,2)</f>
        <v>0</v>
      </c>
      <c r="R173" s="181"/>
      <c r="S173" s="181" t="s">
        <v>197</v>
      </c>
      <c r="T173" s="182" t="s">
        <v>198</v>
      </c>
      <c r="U173" s="157">
        <v>0</v>
      </c>
      <c r="V173" s="157">
        <f>ROUND(E173*U173,2)</f>
        <v>0</v>
      </c>
      <c r="W173" s="157"/>
      <c r="X173" s="157" t="s">
        <v>167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168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1" t="s">
        <v>160</v>
      </c>
      <c r="B174" s="162" t="s">
        <v>81</v>
      </c>
      <c r="C174" s="183" t="s">
        <v>82</v>
      </c>
      <c r="D174" s="163"/>
      <c r="E174" s="164"/>
      <c r="F174" s="165"/>
      <c r="G174" s="165">
        <f>SUMIF(AG175:AG176,"&lt;&gt;NOR",G175:G176)</f>
        <v>0</v>
      </c>
      <c r="H174" s="165"/>
      <c r="I174" s="165">
        <f>SUM(I175:I176)</f>
        <v>0</v>
      </c>
      <c r="J174" s="165"/>
      <c r="K174" s="165">
        <f>SUM(K175:K176)</f>
        <v>0</v>
      </c>
      <c r="L174" s="165"/>
      <c r="M174" s="165">
        <f>SUM(M175:M176)</f>
        <v>0</v>
      </c>
      <c r="N174" s="164"/>
      <c r="O174" s="164">
        <f>SUM(O175:O176)</f>
        <v>0</v>
      </c>
      <c r="P174" s="164"/>
      <c r="Q174" s="164">
        <f>SUM(Q175:Q176)</f>
        <v>0</v>
      </c>
      <c r="R174" s="165"/>
      <c r="S174" s="165"/>
      <c r="T174" s="166"/>
      <c r="U174" s="160"/>
      <c r="V174" s="160">
        <f>SUM(V175:V176)</f>
        <v>14.13</v>
      </c>
      <c r="W174" s="160"/>
      <c r="X174" s="160"/>
      <c r="AG174" t="s">
        <v>161</v>
      </c>
    </row>
    <row r="175" spans="1:60" ht="33.75" outlineLevel="1" x14ac:dyDescent="0.2">
      <c r="A175" s="168">
        <v>63</v>
      </c>
      <c r="B175" s="169" t="s">
        <v>375</v>
      </c>
      <c r="C175" s="184" t="s">
        <v>376</v>
      </c>
      <c r="D175" s="170" t="s">
        <v>269</v>
      </c>
      <c r="E175" s="171">
        <v>7.47018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15</v>
      </c>
      <c r="M175" s="173">
        <f>G175*(1+L175/100)</f>
        <v>0</v>
      </c>
      <c r="N175" s="171">
        <v>0</v>
      </c>
      <c r="O175" s="171">
        <f>ROUND(E175*N175,2)</f>
        <v>0</v>
      </c>
      <c r="P175" s="171">
        <v>0</v>
      </c>
      <c r="Q175" s="171">
        <f>ROUND(E175*P175,2)</f>
        <v>0</v>
      </c>
      <c r="R175" s="173" t="s">
        <v>165</v>
      </c>
      <c r="S175" s="173" t="s">
        <v>166</v>
      </c>
      <c r="T175" s="174" t="s">
        <v>166</v>
      </c>
      <c r="U175" s="157">
        <v>1.8919999999999999</v>
      </c>
      <c r="V175" s="157">
        <f>ROUND(E175*U175,2)</f>
        <v>14.13</v>
      </c>
      <c r="W175" s="157"/>
      <c r="X175" s="157" t="s">
        <v>377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378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6" t="s">
        <v>379</v>
      </c>
      <c r="D176" s="247"/>
      <c r="E176" s="247"/>
      <c r="F176" s="247"/>
      <c r="G176" s="24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170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x14ac:dyDescent="0.2">
      <c r="A177" s="161" t="s">
        <v>160</v>
      </c>
      <c r="B177" s="162" t="s">
        <v>83</v>
      </c>
      <c r="C177" s="183" t="s">
        <v>84</v>
      </c>
      <c r="D177" s="163"/>
      <c r="E177" s="164"/>
      <c r="F177" s="165"/>
      <c r="G177" s="165">
        <f>SUMIF(AG178:AG189,"&lt;&gt;NOR",G178:G189)</f>
        <v>0</v>
      </c>
      <c r="H177" s="165"/>
      <c r="I177" s="165">
        <f>SUM(I178:I189)</f>
        <v>0</v>
      </c>
      <c r="J177" s="165"/>
      <c r="K177" s="165">
        <f>SUM(K178:K189)</f>
        <v>0</v>
      </c>
      <c r="L177" s="165"/>
      <c r="M177" s="165">
        <f>SUM(M178:M189)</f>
        <v>0</v>
      </c>
      <c r="N177" s="164"/>
      <c r="O177" s="164">
        <f>SUM(O178:O189)</f>
        <v>0.16000000000000003</v>
      </c>
      <c r="P177" s="164"/>
      <c r="Q177" s="164">
        <f>SUM(Q178:Q189)</f>
        <v>0</v>
      </c>
      <c r="R177" s="165"/>
      <c r="S177" s="165"/>
      <c r="T177" s="166"/>
      <c r="U177" s="160"/>
      <c r="V177" s="160">
        <f>SUM(V178:V189)</f>
        <v>24.12</v>
      </c>
      <c r="W177" s="160"/>
      <c r="X177" s="160"/>
      <c r="AG177" t="s">
        <v>161</v>
      </c>
    </row>
    <row r="178" spans="1:60" outlineLevel="1" x14ac:dyDescent="0.2">
      <c r="A178" s="176">
        <v>64</v>
      </c>
      <c r="B178" s="177" t="s">
        <v>380</v>
      </c>
      <c r="C178" s="186" t="s">
        <v>381</v>
      </c>
      <c r="D178" s="178" t="s">
        <v>181</v>
      </c>
      <c r="E178" s="179">
        <v>37.983600000000003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15</v>
      </c>
      <c r="M178" s="181">
        <f>G178*(1+L178/100)</f>
        <v>0</v>
      </c>
      <c r="N178" s="179">
        <v>2.1000000000000001E-4</v>
      </c>
      <c r="O178" s="179">
        <f>ROUND(E178*N178,2)</f>
        <v>0.01</v>
      </c>
      <c r="P178" s="179">
        <v>0</v>
      </c>
      <c r="Q178" s="179">
        <f>ROUND(E178*P178,2)</f>
        <v>0</v>
      </c>
      <c r="R178" s="181" t="s">
        <v>382</v>
      </c>
      <c r="S178" s="181" t="s">
        <v>166</v>
      </c>
      <c r="T178" s="182" t="s">
        <v>166</v>
      </c>
      <c r="U178" s="157">
        <v>9.5000000000000001E-2</v>
      </c>
      <c r="V178" s="157">
        <f>ROUND(E178*U178,2)</f>
        <v>3.61</v>
      </c>
      <c r="W178" s="157"/>
      <c r="X178" s="157" t="s">
        <v>167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168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8">
        <v>65</v>
      </c>
      <c r="B179" s="169" t="s">
        <v>383</v>
      </c>
      <c r="C179" s="184" t="s">
        <v>384</v>
      </c>
      <c r="D179" s="170" t="s">
        <v>181</v>
      </c>
      <c r="E179" s="171">
        <v>37.983550000000001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15</v>
      </c>
      <c r="M179" s="173">
        <f>G179*(1+L179/100)</f>
        <v>0</v>
      </c>
      <c r="N179" s="171">
        <v>3.6800000000000001E-3</v>
      </c>
      <c r="O179" s="171">
        <f>ROUND(E179*N179,2)</f>
        <v>0.14000000000000001</v>
      </c>
      <c r="P179" s="171">
        <v>0</v>
      </c>
      <c r="Q179" s="171">
        <f>ROUND(E179*P179,2)</f>
        <v>0</v>
      </c>
      <c r="R179" s="173" t="s">
        <v>382</v>
      </c>
      <c r="S179" s="173" t="s">
        <v>166</v>
      </c>
      <c r="T179" s="174" t="s">
        <v>166</v>
      </c>
      <c r="U179" s="157">
        <v>0.38500000000000001</v>
      </c>
      <c r="V179" s="157">
        <f>ROUND(E179*U179,2)</f>
        <v>14.62</v>
      </c>
      <c r="W179" s="157"/>
      <c r="X179" s="157" t="s">
        <v>167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168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8" t="s">
        <v>385</v>
      </c>
      <c r="D180" s="249"/>
      <c r="E180" s="249"/>
      <c r="F180" s="249"/>
      <c r="G180" s="249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209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386</v>
      </c>
      <c r="D181" s="158"/>
      <c r="E181" s="159">
        <v>19.027550000000002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387</v>
      </c>
      <c r="D182" s="158"/>
      <c r="E182" s="159">
        <v>18.956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185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68">
        <v>66</v>
      </c>
      <c r="B183" s="169" t="s">
        <v>388</v>
      </c>
      <c r="C183" s="184" t="s">
        <v>389</v>
      </c>
      <c r="D183" s="170" t="s">
        <v>207</v>
      </c>
      <c r="E183" s="171">
        <v>33.39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15</v>
      </c>
      <c r="M183" s="173">
        <f>G183*(1+L183/100)</f>
        <v>0</v>
      </c>
      <c r="N183" s="171">
        <v>3.2000000000000003E-4</v>
      </c>
      <c r="O183" s="171">
        <f>ROUND(E183*N183,2)</f>
        <v>0.01</v>
      </c>
      <c r="P183" s="171">
        <v>0</v>
      </c>
      <c r="Q183" s="171">
        <f>ROUND(E183*P183,2)</f>
        <v>0</v>
      </c>
      <c r="R183" s="173" t="s">
        <v>382</v>
      </c>
      <c r="S183" s="173" t="s">
        <v>166</v>
      </c>
      <c r="T183" s="174" t="s">
        <v>166</v>
      </c>
      <c r="U183" s="157">
        <v>0.11</v>
      </c>
      <c r="V183" s="157">
        <f>ROUND(E183*U183,2)</f>
        <v>3.67</v>
      </c>
      <c r="W183" s="157"/>
      <c r="X183" s="157" t="s">
        <v>167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168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390</v>
      </c>
      <c r="D184" s="158"/>
      <c r="E184" s="159">
        <v>16.71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185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391</v>
      </c>
      <c r="D185" s="158"/>
      <c r="E185" s="159">
        <v>16.68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185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68">
        <v>67</v>
      </c>
      <c r="B186" s="169" t="s">
        <v>392</v>
      </c>
      <c r="C186" s="184" t="s">
        <v>393</v>
      </c>
      <c r="D186" s="170" t="s">
        <v>207</v>
      </c>
      <c r="E186" s="171">
        <v>14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15</v>
      </c>
      <c r="M186" s="173">
        <f>G186*(1+L186/100)</f>
        <v>0</v>
      </c>
      <c r="N186" s="171">
        <v>3.2000000000000003E-4</v>
      </c>
      <c r="O186" s="171">
        <f>ROUND(E186*N186,2)</f>
        <v>0</v>
      </c>
      <c r="P186" s="171">
        <v>0</v>
      </c>
      <c r="Q186" s="171">
        <f>ROUND(E186*P186,2)</f>
        <v>0</v>
      </c>
      <c r="R186" s="173" t="s">
        <v>382</v>
      </c>
      <c r="S186" s="173" t="s">
        <v>166</v>
      </c>
      <c r="T186" s="174" t="s">
        <v>166</v>
      </c>
      <c r="U186" s="157">
        <v>0.14000000000000001</v>
      </c>
      <c r="V186" s="157">
        <f>ROUND(E186*U186,2)</f>
        <v>1.96</v>
      </c>
      <c r="W186" s="157"/>
      <c r="X186" s="157" t="s">
        <v>167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168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394</v>
      </c>
      <c r="D187" s="158"/>
      <c r="E187" s="159">
        <v>14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8">
        <v>68</v>
      </c>
      <c r="B188" s="169" t="s">
        <v>395</v>
      </c>
      <c r="C188" s="184" t="s">
        <v>396</v>
      </c>
      <c r="D188" s="170" t="s">
        <v>269</v>
      </c>
      <c r="E188" s="171">
        <v>0.16292000000000001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15</v>
      </c>
      <c r="M188" s="173">
        <f>G188*(1+L188/100)</f>
        <v>0</v>
      </c>
      <c r="N188" s="171">
        <v>0</v>
      </c>
      <c r="O188" s="171">
        <f>ROUND(E188*N188,2)</f>
        <v>0</v>
      </c>
      <c r="P188" s="171">
        <v>0</v>
      </c>
      <c r="Q188" s="171">
        <f>ROUND(E188*P188,2)</f>
        <v>0</v>
      </c>
      <c r="R188" s="173" t="s">
        <v>382</v>
      </c>
      <c r="S188" s="173" t="s">
        <v>166</v>
      </c>
      <c r="T188" s="174" t="s">
        <v>166</v>
      </c>
      <c r="U188" s="157">
        <v>1.5980000000000001</v>
      </c>
      <c r="V188" s="157">
        <f>ROUND(E188*U188,2)</f>
        <v>0.26</v>
      </c>
      <c r="W188" s="157"/>
      <c r="X188" s="157" t="s">
        <v>377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378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6" t="s">
        <v>397</v>
      </c>
      <c r="D189" s="247"/>
      <c r="E189" s="247"/>
      <c r="F189" s="247"/>
      <c r="G189" s="24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170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x14ac:dyDescent="0.2">
      <c r="A190" s="161" t="s">
        <v>160</v>
      </c>
      <c r="B190" s="162" t="s">
        <v>85</v>
      </c>
      <c r="C190" s="183" t="s">
        <v>86</v>
      </c>
      <c r="D190" s="163"/>
      <c r="E190" s="164"/>
      <c r="F190" s="165"/>
      <c r="G190" s="165">
        <f>SUMIF(AG191:AG193,"&lt;&gt;NOR",G191:G193)</f>
        <v>0</v>
      </c>
      <c r="H190" s="165"/>
      <c r="I190" s="165">
        <f>SUM(I191:I193)</f>
        <v>0</v>
      </c>
      <c r="J190" s="165"/>
      <c r="K190" s="165">
        <f>SUM(K191:K193)</f>
        <v>0</v>
      </c>
      <c r="L190" s="165"/>
      <c r="M190" s="165">
        <f>SUM(M191:M193)</f>
        <v>0</v>
      </c>
      <c r="N190" s="164"/>
      <c r="O190" s="164">
        <f>SUM(O191:O193)</f>
        <v>0.01</v>
      </c>
      <c r="P190" s="164"/>
      <c r="Q190" s="164">
        <f>SUM(Q191:Q193)</f>
        <v>0</v>
      </c>
      <c r="R190" s="165"/>
      <c r="S190" s="165"/>
      <c r="T190" s="166"/>
      <c r="U190" s="160"/>
      <c r="V190" s="160">
        <f>SUM(V191:V193)</f>
        <v>1.47</v>
      </c>
      <c r="W190" s="160"/>
      <c r="X190" s="160"/>
      <c r="AG190" t="s">
        <v>161</v>
      </c>
    </row>
    <row r="191" spans="1:60" outlineLevel="1" x14ac:dyDescent="0.2">
      <c r="A191" s="168">
        <v>69</v>
      </c>
      <c r="B191" s="169" t="s">
        <v>398</v>
      </c>
      <c r="C191" s="184" t="s">
        <v>399</v>
      </c>
      <c r="D191" s="170" t="s">
        <v>207</v>
      </c>
      <c r="E191" s="171">
        <v>17.48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15</v>
      </c>
      <c r="M191" s="173">
        <f>G191*(1+L191/100)</f>
        <v>0</v>
      </c>
      <c r="N191" s="171">
        <v>3.2000000000000003E-4</v>
      </c>
      <c r="O191" s="171">
        <f>ROUND(E191*N191,2)</f>
        <v>0.01</v>
      </c>
      <c r="P191" s="171">
        <v>0</v>
      </c>
      <c r="Q191" s="171">
        <f>ROUND(E191*P191,2)</f>
        <v>0</v>
      </c>
      <c r="R191" s="173" t="s">
        <v>400</v>
      </c>
      <c r="S191" s="173" t="s">
        <v>166</v>
      </c>
      <c r="T191" s="174" t="s">
        <v>166</v>
      </c>
      <c r="U191" s="157">
        <v>0.05</v>
      </c>
      <c r="V191" s="157">
        <f>ROUND(E191*U191,2)</f>
        <v>0.87</v>
      </c>
      <c r="W191" s="157"/>
      <c r="X191" s="157" t="s">
        <v>167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168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401</v>
      </c>
      <c r="D192" s="158"/>
      <c r="E192" s="159">
        <v>17.48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185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6">
        <v>70</v>
      </c>
      <c r="B193" s="177" t="s">
        <v>402</v>
      </c>
      <c r="C193" s="186" t="s">
        <v>403</v>
      </c>
      <c r="D193" s="178" t="s">
        <v>181</v>
      </c>
      <c r="E193" s="179">
        <v>8.61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15</v>
      </c>
      <c r="M193" s="181">
        <f>G193*(1+L193/100)</f>
        <v>0</v>
      </c>
      <c r="N193" s="179">
        <v>1.0000000000000001E-5</v>
      </c>
      <c r="O193" s="179">
        <f>ROUND(E193*N193,2)</f>
        <v>0</v>
      </c>
      <c r="P193" s="179">
        <v>0</v>
      </c>
      <c r="Q193" s="179">
        <f>ROUND(E193*P193,2)</f>
        <v>0</v>
      </c>
      <c r="R193" s="181" t="s">
        <v>400</v>
      </c>
      <c r="S193" s="181" t="s">
        <v>166</v>
      </c>
      <c r="T193" s="182" t="s">
        <v>166</v>
      </c>
      <c r="U193" s="157">
        <v>7.0000000000000007E-2</v>
      </c>
      <c r="V193" s="157">
        <f>ROUND(E193*U193,2)</f>
        <v>0.6</v>
      </c>
      <c r="W193" s="157"/>
      <c r="X193" s="157" t="s">
        <v>167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168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x14ac:dyDescent="0.2">
      <c r="A194" s="161" t="s">
        <v>160</v>
      </c>
      <c r="B194" s="162" t="s">
        <v>87</v>
      </c>
      <c r="C194" s="183" t="s">
        <v>88</v>
      </c>
      <c r="D194" s="163"/>
      <c r="E194" s="164"/>
      <c r="F194" s="165"/>
      <c r="G194" s="165">
        <f>SUMIF(AG195:AG225,"&lt;&gt;NOR",G195:G225)</f>
        <v>0</v>
      </c>
      <c r="H194" s="165"/>
      <c r="I194" s="165">
        <f>SUM(I195:I225)</f>
        <v>0</v>
      </c>
      <c r="J194" s="165"/>
      <c r="K194" s="165">
        <f>SUM(K195:K225)</f>
        <v>0</v>
      </c>
      <c r="L194" s="165"/>
      <c r="M194" s="165">
        <f>SUM(M195:M225)</f>
        <v>0</v>
      </c>
      <c r="N194" s="164"/>
      <c r="O194" s="164">
        <f>SUM(O195:O225)</f>
        <v>0.04</v>
      </c>
      <c r="P194" s="164"/>
      <c r="Q194" s="164">
        <f>SUM(Q195:Q225)</f>
        <v>0</v>
      </c>
      <c r="R194" s="165"/>
      <c r="S194" s="165"/>
      <c r="T194" s="166"/>
      <c r="U194" s="160"/>
      <c r="V194" s="160">
        <f>SUM(V195:V225)</f>
        <v>23.61</v>
      </c>
      <c r="W194" s="160"/>
      <c r="X194" s="160"/>
      <c r="AG194" t="s">
        <v>161</v>
      </c>
    </row>
    <row r="195" spans="1:60" outlineLevel="1" x14ac:dyDescent="0.2">
      <c r="A195" s="168">
        <v>71</v>
      </c>
      <c r="B195" s="169" t="s">
        <v>404</v>
      </c>
      <c r="C195" s="184" t="s">
        <v>405</v>
      </c>
      <c r="D195" s="170" t="s">
        <v>164</v>
      </c>
      <c r="E195" s="171">
        <v>1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71">
        <v>5.5000000000000003E-4</v>
      </c>
      <c r="O195" s="171">
        <f>ROUND(E195*N195,2)</f>
        <v>0</v>
      </c>
      <c r="P195" s="171">
        <v>0</v>
      </c>
      <c r="Q195" s="171">
        <f>ROUND(E195*P195,2)</f>
        <v>0</v>
      </c>
      <c r="R195" s="173" t="s">
        <v>406</v>
      </c>
      <c r="S195" s="173" t="s">
        <v>166</v>
      </c>
      <c r="T195" s="174" t="s">
        <v>166</v>
      </c>
      <c r="U195" s="157">
        <v>0.36670000000000003</v>
      </c>
      <c r="V195" s="157">
        <f>ROUND(E195*U195,2)</f>
        <v>0.37</v>
      </c>
      <c r="W195" s="157"/>
      <c r="X195" s="157" t="s">
        <v>167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168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6" t="s">
        <v>407</v>
      </c>
      <c r="D196" s="247"/>
      <c r="E196" s="247"/>
      <c r="F196" s="247"/>
      <c r="G196" s="24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170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8">
        <v>72</v>
      </c>
      <c r="B197" s="169" t="s">
        <v>408</v>
      </c>
      <c r="C197" s="184" t="s">
        <v>409</v>
      </c>
      <c r="D197" s="170" t="s">
        <v>164</v>
      </c>
      <c r="E197" s="171">
        <v>2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15</v>
      </c>
      <c r="M197" s="173">
        <f>G197*(1+L197/100)</f>
        <v>0</v>
      </c>
      <c r="N197" s="171">
        <v>8.94E-3</v>
      </c>
      <c r="O197" s="171">
        <f>ROUND(E197*N197,2)</f>
        <v>0.02</v>
      </c>
      <c r="P197" s="171">
        <v>0</v>
      </c>
      <c r="Q197" s="171">
        <f>ROUND(E197*P197,2)</f>
        <v>0</v>
      </c>
      <c r="R197" s="173" t="s">
        <v>406</v>
      </c>
      <c r="S197" s="173" t="s">
        <v>166</v>
      </c>
      <c r="T197" s="174" t="s">
        <v>166</v>
      </c>
      <c r="U197" s="157">
        <v>1.1279999999999999</v>
      </c>
      <c r="V197" s="157">
        <f>ROUND(E197*U197,2)</f>
        <v>2.2599999999999998</v>
      </c>
      <c r="W197" s="157"/>
      <c r="X197" s="157" t="s">
        <v>167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168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8" t="s">
        <v>410</v>
      </c>
      <c r="D198" s="249"/>
      <c r="E198" s="249"/>
      <c r="F198" s="249"/>
      <c r="G198" s="249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209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73</v>
      </c>
      <c r="B199" s="169" t="s">
        <v>411</v>
      </c>
      <c r="C199" s="184" t="s">
        <v>412</v>
      </c>
      <c r="D199" s="170" t="s">
        <v>207</v>
      </c>
      <c r="E199" s="171">
        <v>5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15</v>
      </c>
      <c r="M199" s="173">
        <f>G199*(1+L199/100)</f>
        <v>0</v>
      </c>
      <c r="N199" s="171">
        <v>4.6999999999999999E-4</v>
      </c>
      <c r="O199" s="171">
        <f>ROUND(E199*N199,2)</f>
        <v>0</v>
      </c>
      <c r="P199" s="171">
        <v>0</v>
      </c>
      <c r="Q199" s="171">
        <f>ROUND(E199*P199,2)</f>
        <v>0</v>
      </c>
      <c r="R199" s="173" t="s">
        <v>406</v>
      </c>
      <c r="S199" s="173" t="s">
        <v>166</v>
      </c>
      <c r="T199" s="174" t="s">
        <v>166</v>
      </c>
      <c r="U199" s="157">
        <v>0.35899999999999999</v>
      </c>
      <c r="V199" s="157">
        <f>ROUND(E199*U199,2)</f>
        <v>1.8</v>
      </c>
      <c r="W199" s="157"/>
      <c r="X199" s="157" t="s">
        <v>167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168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6" t="s">
        <v>413</v>
      </c>
      <c r="D200" s="247"/>
      <c r="E200" s="247"/>
      <c r="F200" s="247"/>
      <c r="G200" s="24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170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50" t="s">
        <v>414</v>
      </c>
      <c r="D201" s="251"/>
      <c r="E201" s="251"/>
      <c r="F201" s="251"/>
      <c r="G201" s="251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209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68">
        <v>74</v>
      </c>
      <c r="B202" s="169" t="s">
        <v>415</v>
      </c>
      <c r="C202" s="184" t="s">
        <v>416</v>
      </c>
      <c r="D202" s="170" t="s">
        <v>207</v>
      </c>
      <c r="E202" s="171">
        <v>4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15</v>
      </c>
      <c r="M202" s="173">
        <f>G202*(1+L202/100)</f>
        <v>0</v>
      </c>
      <c r="N202" s="171">
        <v>6.9999999999999999E-4</v>
      </c>
      <c r="O202" s="171">
        <f>ROUND(E202*N202,2)</f>
        <v>0</v>
      </c>
      <c r="P202" s="171">
        <v>0</v>
      </c>
      <c r="Q202" s="171">
        <f>ROUND(E202*P202,2)</f>
        <v>0</v>
      </c>
      <c r="R202" s="173" t="s">
        <v>406</v>
      </c>
      <c r="S202" s="173" t="s">
        <v>166</v>
      </c>
      <c r="T202" s="174" t="s">
        <v>166</v>
      </c>
      <c r="U202" s="157">
        <v>0.45200000000000001</v>
      </c>
      <c r="V202" s="157">
        <f>ROUND(E202*U202,2)</f>
        <v>1.81</v>
      </c>
      <c r="W202" s="157"/>
      <c r="X202" s="157" t="s">
        <v>167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168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6" t="s">
        <v>413</v>
      </c>
      <c r="D203" s="247"/>
      <c r="E203" s="247"/>
      <c r="F203" s="247"/>
      <c r="G203" s="24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170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0" t="s">
        <v>414</v>
      </c>
      <c r="D204" s="251"/>
      <c r="E204" s="251"/>
      <c r="F204" s="251"/>
      <c r="G204" s="251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209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8">
        <v>75</v>
      </c>
      <c r="B205" s="169" t="s">
        <v>417</v>
      </c>
      <c r="C205" s="184" t="s">
        <v>418</v>
      </c>
      <c r="D205" s="170" t="s">
        <v>207</v>
      </c>
      <c r="E205" s="171">
        <v>4.5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15</v>
      </c>
      <c r="M205" s="173">
        <f>G205*(1+L205/100)</f>
        <v>0</v>
      </c>
      <c r="N205" s="171">
        <v>1.5200000000000001E-3</v>
      </c>
      <c r="O205" s="171">
        <f>ROUND(E205*N205,2)</f>
        <v>0.01</v>
      </c>
      <c r="P205" s="171">
        <v>0</v>
      </c>
      <c r="Q205" s="171">
        <f>ROUND(E205*P205,2)</f>
        <v>0</v>
      </c>
      <c r="R205" s="173" t="s">
        <v>406</v>
      </c>
      <c r="S205" s="173" t="s">
        <v>166</v>
      </c>
      <c r="T205" s="174" t="s">
        <v>166</v>
      </c>
      <c r="U205" s="157">
        <v>1.173</v>
      </c>
      <c r="V205" s="157">
        <f>ROUND(E205*U205,2)</f>
        <v>5.28</v>
      </c>
      <c r="W205" s="157"/>
      <c r="X205" s="157" t="s">
        <v>167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168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6" t="s">
        <v>413</v>
      </c>
      <c r="D206" s="247"/>
      <c r="E206" s="247"/>
      <c r="F206" s="247"/>
      <c r="G206" s="24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170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50" t="s">
        <v>414</v>
      </c>
      <c r="D207" s="251"/>
      <c r="E207" s="251"/>
      <c r="F207" s="251"/>
      <c r="G207" s="251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209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68">
        <v>76</v>
      </c>
      <c r="B208" s="169" t="s">
        <v>419</v>
      </c>
      <c r="C208" s="184" t="s">
        <v>420</v>
      </c>
      <c r="D208" s="170" t="s">
        <v>207</v>
      </c>
      <c r="E208" s="171">
        <v>9.5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15</v>
      </c>
      <c r="M208" s="173">
        <f>G208*(1+L208/100)</f>
        <v>0</v>
      </c>
      <c r="N208" s="171">
        <v>1.31E-3</v>
      </c>
      <c r="O208" s="171">
        <f>ROUND(E208*N208,2)</f>
        <v>0.01</v>
      </c>
      <c r="P208" s="171">
        <v>0</v>
      </c>
      <c r="Q208" s="171">
        <f>ROUND(E208*P208,2)</f>
        <v>0</v>
      </c>
      <c r="R208" s="173" t="s">
        <v>406</v>
      </c>
      <c r="S208" s="173" t="s">
        <v>166</v>
      </c>
      <c r="T208" s="174" t="s">
        <v>166</v>
      </c>
      <c r="U208" s="157">
        <v>0.79700000000000004</v>
      </c>
      <c r="V208" s="157">
        <f>ROUND(E208*U208,2)</f>
        <v>7.57</v>
      </c>
      <c r="W208" s="157"/>
      <c r="X208" s="157" t="s">
        <v>167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168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6" t="s">
        <v>413</v>
      </c>
      <c r="D209" s="247"/>
      <c r="E209" s="247"/>
      <c r="F209" s="247"/>
      <c r="G209" s="24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50" t="s">
        <v>421</v>
      </c>
      <c r="D210" s="251"/>
      <c r="E210" s="251"/>
      <c r="F210" s="251"/>
      <c r="G210" s="251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209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0" t="s">
        <v>422</v>
      </c>
      <c r="D211" s="251"/>
      <c r="E211" s="251"/>
      <c r="F211" s="251"/>
      <c r="G211" s="251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209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8">
        <v>77</v>
      </c>
      <c r="B212" s="169" t="s">
        <v>423</v>
      </c>
      <c r="C212" s="184" t="s">
        <v>424</v>
      </c>
      <c r="D212" s="170" t="s">
        <v>207</v>
      </c>
      <c r="E212" s="171">
        <v>3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71">
        <v>1.3699999999999999E-3</v>
      </c>
      <c r="O212" s="171">
        <f>ROUND(E212*N212,2)</f>
        <v>0</v>
      </c>
      <c r="P212" s="171">
        <v>0</v>
      </c>
      <c r="Q212" s="171">
        <f>ROUND(E212*P212,2)</f>
        <v>0</v>
      </c>
      <c r="R212" s="173" t="s">
        <v>406</v>
      </c>
      <c r="S212" s="173" t="s">
        <v>166</v>
      </c>
      <c r="T212" s="174" t="s">
        <v>166</v>
      </c>
      <c r="U212" s="157">
        <v>0.79669999999999996</v>
      </c>
      <c r="V212" s="157">
        <f>ROUND(E212*U212,2)</f>
        <v>2.39</v>
      </c>
      <c r="W212" s="157"/>
      <c r="X212" s="157" t="s">
        <v>167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168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6" t="s">
        <v>413</v>
      </c>
      <c r="D213" s="247"/>
      <c r="E213" s="247"/>
      <c r="F213" s="247"/>
      <c r="G213" s="24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170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0" t="s">
        <v>421</v>
      </c>
      <c r="D214" s="251"/>
      <c r="E214" s="251"/>
      <c r="F214" s="251"/>
      <c r="G214" s="251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209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50" t="s">
        <v>422</v>
      </c>
      <c r="D215" s="251"/>
      <c r="E215" s="251"/>
      <c r="F215" s="251"/>
      <c r="G215" s="251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209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68">
        <v>78</v>
      </c>
      <c r="B216" s="169" t="s">
        <v>425</v>
      </c>
      <c r="C216" s="184" t="s">
        <v>426</v>
      </c>
      <c r="D216" s="170" t="s">
        <v>164</v>
      </c>
      <c r="E216" s="171">
        <v>4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15</v>
      </c>
      <c r="M216" s="173">
        <f>G216*(1+L216/100)</f>
        <v>0</v>
      </c>
      <c r="N216" s="171">
        <v>0</v>
      </c>
      <c r="O216" s="171">
        <f>ROUND(E216*N216,2)</f>
        <v>0</v>
      </c>
      <c r="P216" s="171">
        <v>0</v>
      </c>
      <c r="Q216" s="171">
        <f>ROUND(E216*P216,2)</f>
        <v>0</v>
      </c>
      <c r="R216" s="173" t="s">
        <v>406</v>
      </c>
      <c r="S216" s="173" t="s">
        <v>166</v>
      </c>
      <c r="T216" s="174" t="s">
        <v>166</v>
      </c>
      <c r="U216" s="157">
        <v>0.17399999999999999</v>
      </c>
      <c r="V216" s="157">
        <f>ROUND(E216*U216,2)</f>
        <v>0.7</v>
      </c>
      <c r="W216" s="157"/>
      <c r="X216" s="157" t="s">
        <v>167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168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6" t="s">
        <v>427</v>
      </c>
      <c r="D217" s="247"/>
      <c r="E217" s="247"/>
      <c r="F217" s="247"/>
      <c r="G217" s="24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170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8">
        <v>79</v>
      </c>
      <c r="B218" s="169" t="s">
        <v>428</v>
      </c>
      <c r="C218" s="184" t="s">
        <v>429</v>
      </c>
      <c r="D218" s="170" t="s">
        <v>164</v>
      </c>
      <c r="E218" s="171">
        <v>4</v>
      </c>
      <c r="F218" s="172"/>
      <c r="G218" s="173">
        <f>ROUND(E218*F218,2)</f>
        <v>0</v>
      </c>
      <c r="H218" s="172"/>
      <c r="I218" s="173">
        <f>ROUND(E218*H218,2)</f>
        <v>0</v>
      </c>
      <c r="J218" s="172"/>
      <c r="K218" s="173">
        <f>ROUND(E218*J218,2)</f>
        <v>0</v>
      </c>
      <c r="L218" s="173">
        <v>15</v>
      </c>
      <c r="M218" s="173">
        <f>G218*(1+L218/100)</f>
        <v>0</v>
      </c>
      <c r="N218" s="171">
        <v>0</v>
      </c>
      <c r="O218" s="171">
        <f>ROUND(E218*N218,2)</f>
        <v>0</v>
      </c>
      <c r="P218" s="171">
        <v>0</v>
      </c>
      <c r="Q218" s="171">
        <f>ROUND(E218*P218,2)</f>
        <v>0</v>
      </c>
      <c r="R218" s="173" t="s">
        <v>406</v>
      </c>
      <c r="S218" s="173" t="s">
        <v>166</v>
      </c>
      <c r="T218" s="174" t="s">
        <v>166</v>
      </c>
      <c r="U218" s="157">
        <v>0.21099999999999999</v>
      </c>
      <c r="V218" s="157">
        <f>ROUND(E218*U218,2)</f>
        <v>0.84</v>
      </c>
      <c r="W218" s="157"/>
      <c r="X218" s="157" t="s">
        <v>167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168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6" t="s">
        <v>427</v>
      </c>
      <c r="D219" s="247"/>
      <c r="E219" s="247"/>
      <c r="F219" s="247"/>
      <c r="G219" s="24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170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68">
        <v>80</v>
      </c>
      <c r="B220" s="169" t="s">
        <v>430</v>
      </c>
      <c r="C220" s="184" t="s">
        <v>431</v>
      </c>
      <c r="D220" s="170" t="s">
        <v>164</v>
      </c>
      <c r="E220" s="171">
        <v>2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15</v>
      </c>
      <c r="M220" s="173">
        <f>G220*(1+L220/100)</f>
        <v>0</v>
      </c>
      <c r="N220" s="171">
        <v>0</v>
      </c>
      <c r="O220" s="171">
        <f>ROUND(E220*N220,2)</f>
        <v>0</v>
      </c>
      <c r="P220" s="171">
        <v>0</v>
      </c>
      <c r="Q220" s="171">
        <f>ROUND(E220*P220,2)</f>
        <v>0</v>
      </c>
      <c r="R220" s="173" t="s">
        <v>406</v>
      </c>
      <c r="S220" s="173" t="s">
        <v>166</v>
      </c>
      <c r="T220" s="174" t="s">
        <v>166</v>
      </c>
      <c r="U220" s="157">
        <v>0.25900000000000001</v>
      </c>
      <c r="V220" s="157">
        <f>ROUND(E220*U220,2)</f>
        <v>0.52</v>
      </c>
      <c r="W220" s="157"/>
      <c r="X220" s="157" t="s">
        <v>167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46" t="s">
        <v>427</v>
      </c>
      <c r="D221" s="247"/>
      <c r="E221" s="247"/>
      <c r="F221" s="247"/>
      <c r="G221" s="24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170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6">
        <v>81</v>
      </c>
      <c r="B222" s="177" t="s">
        <v>432</v>
      </c>
      <c r="C222" s="186" t="s">
        <v>433</v>
      </c>
      <c r="D222" s="178" t="s">
        <v>434</v>
      </c>
      <c r="E222" s="179">
        <v>1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79">
        <v>0</v>
      </c>
      <c r="O222" s="179">
        <f>ROUND(E222*N222,2)</f>
        <v>0</v>
      </c>
      <c r="P222" s="179">
        <v>0</v>
      </c>
      <c r="Q222" s="179">
        <f>ROUND(E222*P222,2)</f>
        <v>0</v>
      </c>
      <c r="R222" s="181"/>
      <c r="S222" s="181" t="s">
        <v>197</v>
      </c>
      <c r="T222" s="182" t="s">
        <v>198</v>
      </c>
      <c r="U222" s="157">
        <v>0</v>
      </c>
      <c r="V222" s="157">
        <f>ROUND(E222*U222,2)</f>
        <v>0</v>
      </c>
      <c r="W222" s="157"/>
      <c r="X222" s="157" t="s">
        <v>167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6">
        <v>82</v>
      </c>
      <c r="B223" s="177" t="s">
        <v>435</v>
      </c>
      <c r="C223" s="186" t="s">
        <v>436</v>
      </c>
      <c r="D223" s="178" t="s">
        <v>437</v>
      </c>
      <c r="E223" s="179">
        <v>10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79">
        <v>0</v>
      </c>
      <c r="O223" s="179">
        <f>ROUND(E223*N223,2)</f>
        <v>0</v>
      </c>
      <c r="P223" s="179">
        <v>0</v>
      </c>
      <c r="Q223" s="179">
        <f>ROUND(E223*P223,2)</f>
        <v>0</v>
      </c>
      <c r="R223" s="181"/>
      <c r="S223" s="181" t="s">
        <v>197</v>
      </c>
      <c r="T223" s="182" t="s">
        <v>198</v>
      </c>
      <c r="U223" s="157">
        <v>0</v>
      </c>
      <c r="V223" s="157">
        <f>ROUND(E223*U223,2)</f>
        <v>0</v>
      </c>
      <c r="W223" s="157"/>
      <c r="X223" s="157" t="s">
        <v>167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168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8">
        <v>83</v>
      </c>
      <c r="B224" s="169" t="s">
        <v>438</v>
      </c>
      <c r="C224" s="184" t="s">
        <v>439</v>
      </c>
      <c r="D224" s="170" t="s">
        <v>269</v>
      </c>
      <c r="E224" s="171">
        <v>4.6980000000000001E-2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71">
        <v>0</v>
      </c>
      <c r="O224" s="171">
        <f>ROUND(E224*N224,2)</f>
        <v>0</v>
      </c>
      <c r="P224" s="171">
        <v>0</v>
      </c>
      <c r="Q224" s="171">
        <f>ROUND(E224*P224,2)</f>
        <v>0</v>
      </c>
      <c r="R224" s="173" t="s">
        <v>406</v>
      </c>
      <c r="S224" s="173" t="s">
        <v>166</v>
      </c>
      <c r="T224" s="174" t="s">
        <v>166</v>
      </c>
      <c r="U224" s="157">
        <v>1.5229999999999999</v>
      </c>
      <c r="V224" s="157">
        <f>ROUND(E224*U224,2)</f>
        <v>7.0000000000000007E-2</v>
      </c>
      <c r="W224" s="157"/>
      <c r="X224" s="157" t="s">
        <v>377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378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6" t="s">
        <v>440</v>
      </c>
      <c r="D225" s="247"/>
      <c r="E225" s="247"/>
      <c r="F225" s="247"/>
      <c r="G225" s="24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170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x14ac:dyDescent="0.2">
      <c r="A226" s="161" t="s">
        <v>160</v>
      </c>
      <c r="B226" s="162" t="s">
        <v>89</v>
      </c>
      <c r="C226" s="183" t="s">
        <v>90</v>
      </c>
      <c r="D226" s="163"/>
      <c r="E226" s="164"/>
      <c r="F226" s="165"/>
      <c r="G226" s="165">
        <f>SUMIF(AG227:AG268,"&lt;&gt;NOR",G227:G268)</f>
        <v>0</v>
      </c>
      <c r="H226" s="165"/>
      <c r="I226" s="165">
        <f>SUM(I227:I268)</f>
        <v>0</v>
      </c>
      <c r="J226" s="165"/>
      <c r="K226" s="165">
        <f>SUM(K227:K268)</f>
        <v>0</v>
      </c>
      <c r="L226" s="165"/>
      <c r="M226" s="165">
        <f>SUM(M227:M268)</f>
        <v>0</v>
      </c>
      <c r="N226" s="164"/>
      <c r="O226" s="164">
        <f>SUM(O227:O268)</f>
        <v>0.03</v>
      </c>
      <c r="P226" s="164"/>
      <c r="Q226" s="164">
        <f>SUM(Q227:Q268)</f>
        <v>0</v>
      </c>
      <c r="R226" s="165"/>
      <c r="S226" s="165"/>
      <c r="T226" s="166"/>
      <c r="U226" s="160"/>
      <c r="V226" s="160">
        <f>SUM(V227:V268)</f>
        <v>32.01</v>
      </c>
      <c r="W226" s="160"/>
      <c r="X226" s="160"/>
      <c r="AG226" t="s">
        <v>161</v>
      </c>
    </row>
    <row r="227" spans="1:60" ht="22.5" outlineLevel="1" x14ac:dyDescent="0.2">
      <c r="A227" s="176">
        <v>84</v>
      </c>
      <c r="B227" s="177" t="s">
        <v>441</v>
      </c>
      <c r="C227" s="186" t="s">
        <v>442</v>
      </c>
      <c r="D227" s="178" t="s">
        <v>164</v>
      </c>
      <c r="E227" s="179">
        <v>2</v>
      </c>
      <c r="F227" s="180"/>
      <c r="G227" s="181">
        <f>ROUND(E227*F227,2)</f>
        <v>0</v>
      </c>
      <c r="H227" s="180"/>
      <c r="I227" s="181">
        <f>ROUND(E227*H227,2)</f>
        <v>0</v>
      </c>
      <c r="J227" s="180"/>
      <c r="K227" s="181">
        <f>ROUND(E227*J227,2)</f>
        <v>0</v>
      </c>
      <c r="L227" s="181">
        <v>15</v>
      </c>
      <c r="M227" s="181">
        <f>G227*(1+L227/100)</f>
        <v>0</v>
      </c>
      <c r="N227" s="179">
        <v>6.0000000000000002E-5</v>
      </c>
      <c r="O227" s="179">
        <f>ROUND(E227*N227,2)</f>
        <v>0</v>
      </c>
      <c r="P227" s="179">
        <v>0</v>
      </c>
      <c r="Q227" s="179">
        <f>ROUND(E227*P227,2)</f>
        <v>0</v>
      </c>
      <c r="R227" s="181" t="s">
        <v>406</v>
      </c>
      <c r="S227" s="181" t="s">
        <v>166</v>
      </c>
      <c r="T227" s="182" t="s">
        <v>166</v>
      </c>
      <c r="U227" s="157">
        <v>0.32391999999999999</v>
      </c>
      <c r="V227" s="157">
        <f>ROUND(E227*U227,2)</f>
        <v>0.65</v>
      </c>
      <c r="W227" s="157"/>
      <c r="X227" s="157" t="s">
        <v>167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168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68">
        <v>85</v>
      </c>
      <c r="B228" s="169" t="s">
        <v>443</v>
      </c>
      <c r="C228" s="184" t="s">
        <v>444</v>
      </c>
      <c r="D228" s="170" t="s">
        <v>207</v>
      </c>
      <c r="E228" s="171">
        <v>15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15</v>
      </c>
      <c r="M228" s="173">
        <f>G228*(1+L228/100)</f>
        <v>0</v>
      </c>
      <c r="N228" s="171">
        <v>4.0999999999999999E-4</v>
      </c>
      <c r="O228" s="171">
        <f>ROUND(E228*N228,2)</f>
        <v>0.01</v>
      </c>
      <c r="P228" s="171">
        <v>0</v>
      </c>
      <c r="Q228" s="171">
        <f>ROUND(E228*P228,2)</f>
        <v>0</v>
      </c>
      <c r="R228" s="173" t="s">
        <v>406</v>
      </c>
      <c r="S228" s="173" t="s">
        <v>166</v>
      </c>
      <c r="T228" s="174" t="s">
        <v>166</v>
      </c>
      <c r="U228" s="157">
        <v>0.25800000000000001</v>
      </c>
      <c r="V228" s="157">
        <f>ROUND(E228*U228,2)</f>
        <v>3.87</v>
      </c>
      <c r="W228" s="157"/>
      <c r="X228" s="157" t="s">
        <v>167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6" t="s">
        <v>445</v>
      </c>
      <c r="D229" s="247"/>
      <c r="E229" s="247"/>
      <c r="F229" s="247"/>
      <c r="G229" s="24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170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0" t="s">
        <v>446</v>
      </c>
      <c r="D230" s="251"/>
      <c r="E230" s="251"/>
      <c r="F230" s="251"/>
      <c r="G230" s="251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209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0" t="s">
        <v>410</v>
      </c>
      <c r="D231" s="251"/>
      <c r="E231" s="251"/>
      <c r="F231" s="251"/>
      <c r="G231" s="251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209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68">
        <v>86</v>
      </c>
      <c r="B232" s="169" t="s">
        <v>447</v>
      </c>
      <c r="C232" s="184" t="s">
        <v>448</v>
      </c>
      <c r="D232" s="170" t="s">
        <v>207</v>
      </c>
      <c r="E232" s="171">
        <v>14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15</v>
      </c>
      <c r="M232" s="173">
        <f>G232*(1+L232/100)</f>
        <v>0</v>
      </c>
      <c r="N232" s="171">
        <v>5.2999999999999998E-4</v>
      </c>
      <c r="O232" s="171">
        <f>ROUND(E232*N232,2)</f>
        <v>0.01</v>
      </c>
      <c r="P232" s="171">
        <v>0</v>
      </c>
      <c r="Q232" s="171">
        <f>ROUND(E232*P232,2)</f>
        <v>0</v>
      </c>
      <c r="R232" s="173" t="s">
        <v>406</v>
      </c>
      <c r="S232" s="173" t="s">
        <v>166</v>
      </c>
      <c r="T232" s="174" t="s">
        <v>166</v>
      </c>
      <c r="U232" s="157">
        <v>0.27889999999999998</v>
      </c>
      <c r="V232" s="157">
        <f>ROUND(E232*U232,2)</f>
        <v>3.9</v>
      </c>
      <c r="W232" s="157"/>
      <c r="X232" s="157" t="s">
        <v>167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168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6" t="s">
        <v>445</v>
      </c>
      <c r="D233" s="247"/>
      <c r="E233" s="247"/>
      <c r="F233" s="247"/>
      <c r="G233" s="24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170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0" t="s">
        <v>446</v>
      </c>
      <c r="D234" s="251"/>
      <c r="E234" s="251"/>
      <c r="F234" s="251"/>
      <c r="G234" s="25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209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50" t="s">
        <v>410</v>
      </c>
      <c r="D235" s="251"/>
      <c r="E235" s="251"/>
      <c r="F235" s="251"/>
      <c r="G235" s="251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209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68">
        <v>87</v>
      </c>
      <c r="B236" s="169" t="s">
        <v>449</v>
      </c>
      <c r="C236" s="184" t="s">
        <v>450</v>
      </c>
      <c r="D236" s="170" t="s">
        <v>207</v>
      </c>
      <c r="E236" s="171">
        <v>18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15</v>
      </c>
      <c r="M236" s="173">
        <f>G236*(1+L236/100)</f>
        <v>0</v>
      </c>
      <c r="N236" s="171">
        <v>6.8999999999999997E-4</v>
      </c>
      <c r="O236" s="171">
        <f>ROUND(E236*N236,2)</f>
        <v>0.01</v>
      </c>
      <c r="P236" s="171">
        <v>0</v>
      </c>
      <c r="Q236" s="171">
        <f>ROUND(E236*P236,2)</f>
        <v>0</v>
      </c>
      <c r="R236" s="173" t="s">
        <v>406</v>
      </c>
      <c r="S236" s="173" t="s">
        <v>166</v>
      </c>
      <c r="T236" s="174" t="s">
        <v>166</v>
      </c>
      <c r="U236" s="157">
        <v>0.33279999999999998</v>
      </c>
      <c r="V236" s="157">
        <f>ROUND(E236*U236,2)</f>
        <v>5.99</v>
      </c>
      <c r="W236" s="157"/>
      <c r="X236" s="157" t="s">
        <v>167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168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46" t="s">
        <v>445</v>
      </c>
      <c r="D237" s="247"/>
      <c r="E237" s="247"/>
      <c r="F237" s="247"/>
      <c r="G237" s="24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170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0" t="s">
        <v>446</v>
      </c>
      <c r="D238" s="251"/>
      <c r="E238" s="251"/>
      <c r="F238" s="251"/>
      <c r="G238" s="251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209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50" t="s">
        <v>410</v>
      </c>
      <c r="D239" s="251"/>
      <c r="E239" s="251"/>
      <c r="F239" s="251"/>
      <c r="G239" s="251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209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451</v>
      </c>
      <c r="D240" s="158"/>
      <c r="E240" s="159">
        <v>18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185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68">
        <v>88</v>
      </c>
      <c r="B241" s="169" t="s">
        <v>452</v>
      </c>
      <c r="C241" s="184" t="s">
        <v>453</v>
      </c>
      <c r="D241" s="170" t="s">
        <v>207</v>
      </c>
      <c r="E241" s="171">
        <v>6.5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71">
        <v>3.0000000000000001E-5</v>
      </c>
      <c r="O241" s="171">
        <f>ROUND(E241*N241,2)</f>
        <v>0</v>
      </c>
      <c r="P241" s="171">
        <v>0</v>
      </c>
      <c r="Q241" s="171">
        <f>ROUND(E241*P241,2)</f>
        <v>0</v>
      </c>
      <c r="R241" s="173" t="s">
        <v>406</v>
      </c>
      <c r="S241" s="173" t="s">
        <v>166</v>
      </c>
      <c r="T241" s="174" t="s">
        <v>166</v>
      </c>
      <c r="U241" s="157">
        <v>0.129</v>
      </c>
      <c r="V241" s="157">
        <f>ROUND(E241*U241,2)</f>
        <v>0.84</v>
      </c>
      <c r="W241" s="157"/>
      <c r="X241" s="157" t="s">
        <v>167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168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8" t="s">
        <v>454</v>
      </c>
      <c r="D242" s="249"/>
      <c r="E242" s="249"/>
      <c r="F242" s="249"/>
      <c r="G242" s="249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209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68">
        <v>89</v>
      </c>
      <c r="B243" s="169" t="s">
        <v>455</v>
      </c>
      <c r="C243" s="184" t="s">
        <v>456</v>
      </c>
      <c r="D243" s="170" t="s">
        <v>207</v>
      </c>
      <c r="E243" s="171">
        <v>7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15</v>
      </c>
      <c r="M243" s="173">
        <f>G243*(1+L243/100)</f>
        <v>0</v>
      </c>
      <c r="N243" s="171">
        <v>6.0000000000000002E-5</v>
      </c>
      <c r="O243" s="171">
        <f>ROUND(E243*N243,2)</f>
        <v>0</v>
      </c>
      <c r="P243" s="171">
        <v>0</v>
      </c>
      <c r="Q243" s="171">
        <f>ROUND(E243*P243,2)</f>
        <v>0</v>
      </c>
      <c r="R243" s="173" t="s">
        <v>406</v>
      </c>
      <c r="S243" s="173" t="s">
        <v>166</v>
      </c>
      <c r="T243" s="174" t="s">
        <v>166</v>
      </c>
      <c r="U243" s="157">
        <v>0.129</v>
      </c>
      <c r="V243" s="157">
        <f>ROUND(E243*U243,2)</f>
        <v>0.9</v>
      </c>
      <c r="W243" s="157"/>
      <c r="X243" s="157" t="s">
        <v>167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168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48" t="s">
        <v>454</v>
      </c>
      <c r="D244" s="249"/>
      <c r="E244" s="249"/>
      <c r="F244" s="249"/>
      <c r="G244" s="249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68">
        <v>90</v>
      </c>
      <c r="B245" s="169" t="s">
        <v>457</v>
      </c>
      <c r="C245" s="184" t="s">
        <v>458</v>
      </c>
      <c r="D245" s="170" t="s">
        <v>207</v>
      </c>
      <c r="E245" s="171">
        <v>9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15</v>
      </c>
      <c r="M245" s="173">
        <f>G245*(1+L245/100)</f>
        <v>0</v>
      </c>
      <c r="N245" s="171">
        <v>6.0000000000000002E-5</v>
      </c>
      <c r="O245" s="171">
        <f>ROUND(E245*N245,2)</f>
        <v>0</v>
      </c>
      <c r="P245" s="171">
        <v>0</v>
      </c>
      <c r="Q245" s="171">
        <f>ROUND(E245*P245,2)</f>
        <v>0</v>
      </c>
      <c r="R245" s="173" t="s">
        <v>406</v>
      </c>
      <c r="S245" s="173" t="s">
        <v>166</v>
      </c>
      <c r="T245" s="174" t="s">
        <v>166</v>
      </c>
      <c r="U245" s="157">
        <v>0.14199999999999999</v>
      </c>
      <c r="V245" s="157">
        <f>ROUND(E245*U245,2)</f>
        <v>1.28</v>
      </c>
      <c r="W245" s="157"/>
      <c r="X245" s="157" t="s">
        <v>167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168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8" t="s">
        <v>454</v>
      </c>
      <c r="D246" s="249"/>
      <c r="E246" s="249"/>
      <c r="F246" s="249"/>
      <c r="G246" s="249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209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68">
        <v>91</v>
      </c>
      <c r="B247" s="169" t="s">
        <v>459</v>
      </c>
      <c r="C247" s="184" t="s">
        <v>460</v>
      </c>
      <c r="D247" s="170" t="s">
        <v>207</v>
      </c>
      <c r="E247" s="171">
        <v>8.5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15</v>
      </c>
      <c r="M247" s="173">
        <f>G247*(1+L247/100)</f>
        <v>0</v>
      </c>
      <c r="N247" s="171">
        <v>5.0000000000000002E-5</v>
      </c>
      <c r="O247" s="171">
        <f>ROUND(E247*N247,2)</f>
        <v>0</v>
      </c>
      <c r="P247" s="171">
        <v>0</v>
      </c>
      <c r="Q247" s="171">
        <f>ROUND(E247*P247,2)</f>
        <v>0</v>
      </c>
      <c r="R247" s="173" t="s">
        <v>406</v>
      </c>
      <c r="S247" s="173" t="s">
        <v>166</v>
      </c>
      <c r="T247" s="174" t="s">
        <v>166</v>
      </c>
      <c r="U247" s="157">
        <v>0.129</v>
      </c>
      <c r="V247" s="157">
        <f>ROUND(E247*U247,2)</f>
        <v>1.1000000000000001</v>
      </c>
      <c r="W247" s="157"/>
      <c r="X247" s="157" t="s">
        <v>167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168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8" t="s">
        <v>454</v>
      </c>
      <c r="D248" s="249"/>
      <c r="E248" s="249"/>
      <c r="F248" s="249"/>
      <c r="G248" s="249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209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68">
        <v>92</v>
      </c>
      <c r="B249" s="169" t="s">
        <v>461</v>
      </c>
      <c r="C249" s="184" t="s">
        <v>462</v>
      </c>
      <c r="D249" s="170" t="s">
        <v>207</v>
      </c>
      <c r="E249" s="171">
        <v>7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15</v>
      </c>
      <c r="M249" s="173">
        <f>G249*(1+L249/100)</f>
        <v>0</v>
      </c>
      <c r="N249" s="171">
        <v>8.0000000000000007E-5</v>
      </c>
      <c r="O249" s="171">
        <f>ROUND(E249*N249,2)</f>
        <v>0</v>
      </c>
      <c r="P249" s="171">
        <v>0</v>
      </c>
      <c r="Q249" s="171">
        <f>ROUND(E249*P249,2)</f>
        <v>0</v>
      </c>
      <c r="R249" s="173" t="s">
        <v>406</v>
      </c>
      <c r="S249" s="173" t="s">
        <v>166</v>
      </c>
      <c r="T249" s="174" t="s">
        <v>166</v>
      </c>
      <c r="U249" s="157">
        <v>0.129</v>
      </c>
      <c r="V249" s="157">
        <f>ROUND(E249*U249,2)</f>
        <v>0.9</v>
      </c>
      <c r="W249" s="157"/>
      <c r="X249" s="157" t="s">
        <v>167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168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8" t="s">
        <v>454</v>
      </c>
      <c r="D250" s="249"/>
      <c r="E250" s="249"/>
      <c r="F250" s="249"/>
      <c r="G250" s="249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209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68">
        <v>93</v>
      </c>
      <c r="B251" s="169" t="s">
        <v>463</v>
      </c>
      <c r="C251" s="184" t="s">
        <v>464</v>
      </c>
      <c r="D251" s="170" t="s">
        <v>207</v>
      </c>
      <c r="E251" s="171">
        <v>9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15</v>
      </c>
      <c r="M251" s="173">
        <f>G251*(1+L251/100)</f>
        <v>0</v>
      </c>
      <c r="N251" s="171">
        <v>6.9999999999999994E-5</v>
      </c>
      <c r="O251" s="171">
        <f>ROUND(E251*N251,2)</f>
        <v>0</v>
      </c>
      <c r="P251" s="171">
        <v>0</v>
      </c>
      <c r="Q251" s="171">
        <f>ROUND(E251*P251,2)</f>
        <v>0</v>
      </c>
      <c r="R251" s="173" t="s">
        <v>406</v>
      </c>
      <c r="S251" s="173" t="s">
        <v>166</v>
      </c>
      <c r="T251" s="174" t="s">
        <v>166</v>
      </c>
      <c r="U251" s="157">
        <v>0.14199999999999999</v>
      </c>
      <c r="V251" s="157">
        <f>ROUND(E251*U251,2)</f>
        <v>1.28</v>
      </c>
      <c r="W251" s="157"/>
      <c r="X251" s="157" t="s">
        <v>167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168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48" t="s">
        <v>454</v>
      </c>
      <c r="D252" s="249"/>
      <c r="E252" s="249"/>
      <c r="F252" s="249"/>
      <c r="G252" s="249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209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6">
        <v>94</v>
      </c>
      <c r="B253" s="177" t="s">
        <v>465</v>
      </c>
      <c r="C253" s="186" t="s">
        <v>466</v>
      </c>
      <c r="D253" s="178" t="s">
        <v>164</v>
      </c>
      <c r="E253" s="179">
        <v>4</v>
      </c>
      <c r="F253" s="180"/>
      <c r="G253" s="181">
        <f>ROUND(E253*F253,2)</f>
        <v>0</v>
      </c>
      <c r="H253" s="180"/>
      <c r="I253" s="181">
        <f>ROUND(E253*H253,2)</f>
        <v>0</v>
      </c>
      <c r="J253" s="180"/>
      <c r="K253" s="181">
        <f>ROUND(E253*J253,2)</f>
        <v>0</v>
      </c>
      <c r="L253" s="181">
        <v>15</v>
      </c>
      <c r="M253" s="181">
        <f>G253*(1+L253/100)</f>
        <v>0</v>
      </c>
      <c r="N253" s="179">
        <v>0</v>
      </c>
      <c r="O253" s="179">
        <f>ROUND(E253*N253,2)</f>
        <v>0</v>
      </c>
      <c r="P253" s="179">
        <v>0</v>
      </c>
      <c r="Q253" s="179">
        <f>ROUND(E253*P253,2)</f>
        <v>0</v>
      </c>
      <c r="R253" s="181" t="s">
        <v>406</v>
      </c>
      <c r="S253" s="181" t="s">
        <v>166</v>
      </c>
      <c r="T253" s="182" t="s">
        <v>166</v>
      </c>
      <c r="U253" s="157">
        <v>0.42499999999999999</v>
      </c>
      <c r="V253" s="157">
        <f>ROUND(E253*U253,2)</f>
        <v>1.7</v>
      </c>
      <c r="W253" s="157"/>
      <c r="X253" s="157" t="s">
        <v>167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168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68">
        <v>95</v>
      </c>
      <c r="B254" s="169" t="s">
        <v>467</v>
      </c>
      <c r="C254" s="184" t="s">
        <v>468</v>
      </c>
      <c r="D254" s="170" t="s">
        <v>164</v>
      </c>
      <c r="E254" s="171">
        <v>2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15</v>
      </c>
      <c r="M254" s="173">
        <f>G254*(1+L254/100)</f>
        <v>0</v>
      </c>
      <c r="N254" s="171">
        <v>0</v>
      </c>
      <c r="O254" s="171">
        <f>ROUND(E254*N254,2)</f>
        <v>0</v>
      </c>
      <c r="P254" s="171">
        <v>0</v>
      </c>
      <c r="Q254" s="171">
        <f>ROUND(E254*P254,2)</f>
        <v>0</v>
      </c>
      <c r="R254" s="173" t="s">
        <v>406</v>
      </c>
      <c r="S254" s="173" t="s">
        <v>166</v>
      </c>
      <c r="T254" s="174" t="s">
        <v>166</v>
      </c>
      <c r="U254" s="157">
        <v>0.16500000000000001</v>
      </c>
      <c r="V254" s="157">
        <f>ROUND(E254*U254,2)</f>
        <v>0.33</v>
      </c>
      <c r="W254" s="157"/>
      <c r="X254" s="157" t="s">
        <v>167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168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6" t="s">
        <v>469</v>
      </c>
      <c r="D255" s="247"/>
      <c r="E255" s="247"/>
      <c r="F255" s="247"/>
      <c r="G255" s="24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170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6">
        <v>96</v>
      </c>
      <c r="B256" s="177" t="s">
        <v>470</v>
      </c>
      <c r="C256" s="186" t="s">
        <v>471</v>
      </c>
      <c r="D256" s="178" t="s">
        <v>164</v>
      </c>
      <c r="E256" s="179">
        <v>2</v>
      </c>
      <c r="F256" s="180"/>
      <c r="G256" s="181">
        <f>ROUND(E256*F256,2)</f>
        <v>0</v>
      </c>
      <c r="H256" s="180"/>
      <c r="I256" s="181">
        <f>ROUND(E256*H256,2)</f>
        <v>0</v>
      </c>
      <c r="J256" s="180"/>
      <c r="K256" s="181">
        <f>ROUND(E256*J256,2)</f>
        <v>0</v>
      </c>
      <c r="L256" s="181">
        <v>15</v>
      </c>
      <c r="M256" s="181">
        <f>G256*(1+L256/100)</f>
        <v>0</v>
      </c>
      <c r="N256" s="179">
        <v>1.2999999999999999E-4</v>
      </c>
      <c r="O256" s="179">
        <f>ROUND(E256*N256,2)</f>
        <v>0</v>
      </c>
      <c r="P256" s="179">
        <v>0</v>
      </c>
      <c r="Q256" s="179">
        <f>ROUND(E256*P256,2)</f>
        <v>0</v>
      </c>
      <c r="R256" s="181" t="s">
        <v>406</v>
      </c>
      <c r="S256" s="181" t="s">
        <v>166</v>
      </c>
      <c r="T256" s="182" t="s">
        <v>166</v>
      </c>
      <c r="U256" s="157">
        <v>0.20269000000000001</v>
      </c>
      <c r="V256" s="157">
        <f>ROUND(E256*U256,2)</f>
        <v>0.41</v>
      </c>
      <c r="W256" s="157"/>
      <c r="X256" s="157" t="s">
        <v>167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168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6">
        <v>97</v>
      </c>
      <c r="B257" s="177" t="s">
        <v>472</v>
      </c>
      <c r="C257" s="186" t="s">
        <v>473</v>
      </c>
      <c r="D257" s="178" t="s">
        <v>164</v>
      </c>
      <c r="E257" s="179">
        <v>2</v>
      </c>
      <c r="F257" s="180"/>
      <c r="G257" s="181">
        <f>ROUND(E257*F257,2)</f>
        <v>0</v>
      </c>
      <c r="H257" s="180"/>
      <c r="I257" s="181">
        <f>ROUND(E257*H257,2)</f>
        <v>0</v>
      </c>
      <c r="J257" s="180"/>
      <c r="K257" s="181">
        <f>ROUND(E257*J257,2)</f>
        <v>0</v>
      </c>
      <c r="L257" s="181">
        <v>15</v>
      </c>
      <c r="M257" s="181">
        <f>G257*(1+L257/100)</f>
        <v>0</v>
      </c>
      <c r="N257" s="179">
        <v>2.3000000000000001E-4</v>
      </c>
      <c r="O257" s="179">
        <f>ROUND(E257*N257,2)</f>
        <v>0</v>
      </c>
      <c r="P257" s="179">
        <v>0</v>
      </c>
      <c r="Q257" s="179">
        <f>ROUND(E257*P257,2)</f>
        <v>0</v>
      </c>
      <c r="R257" s="181" t="s">
        <v>406</v>
      </c>
      <c r="S257" s="181" t="s">
        <v>166</v>
      </c>
      <c r="T257" s="182" t="s">
        <v>166</v>
      </c>
      <c r="U257" s="157">
        <v>0.24107000000000001</v>
      </c>
      <c r="V257" s="157">
        <f>ROUND(E257*U257,2)</f>
        <v>0.48</v>
      </c>
      <c r="W257" s="157"/>
      <c r="X257" s="157" t="s">
        <v>167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168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68">
        <v>98</v>
      </c>
      <c r="B258" s="169" t="s">
        <v>474</v>
      </c>
      <c r="C258" s="184" t="s">
        <v>475</v>
      </c>
      <c r="D258" s="170" t="s">
        <v>164</v>
      </c>
      <c r="E258" s="171">
        <v>16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15</v>
      </c>
      <c r="M258" s="173">
        <f>G258*(1+L258/100)</f>
        <v>0</v>
      </c>
      <c r="N258" s="171">
        <v>1.8000000000000001E-4</v>
      </c>
      <c r="O258" s="171">
        <f>ROUND(E258*N258,2)</f>
        <v>0</v>
      </c>
      <c r="P258" s="171">
        <v>0</v>
      </c>
      <c r="Q258" s="171">
        <f>ROUND(E258*P258,2)</f>
        <v>0</v>
      </c>
      <c r="R258" s="173" t="s">
        <v>406</v>
      </c>
      <c r="S258" s="173" t="s">
        <v>166</v>
      </c>
      <c r="T258" s="174" t="s">
        <v>166</v>
      </c>
      <c r="U258" s="157">
        <v>0.254</v>
      </c>
      <c r="V258" s="157">
        <f>ROUND(E258*U258,2)</f>
        <v>4.0599999999999996</v>
      </c>
      <c r="W258" s="157"/>
      <c r="X258" s="157" t="s">
        <v>167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168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5" t="s">
        <v>476</v>
      </c>
      <c r="D259" s="158"/>
      <c r="E259" s="159">
        <v>8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185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477</v>
      </c>
      <c r="D260" s="158"/>
      <c r="E260" s="159">
        <v>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185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8">
        <v>99</v>
      </c>
      <c r="B261" s="169" t="s">
        <v>478</v>
      </c>
      <c r="C261" s="184" t="s">
        <v>479</v>
      </c>
      <c r="D261" s="170" t="s">
        <v>207</v>
      </c>
      <c r="E261" s="171">
        <v>47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15</v>
      </c>
      <c r="M261" s="173">
        <f>G261*(1+L261/100)</f>
        <v>0</v>
      </c>
      <c r="N261" s="171">
        <v>0</v>
      </c>
      <c r="O261" s="171">
        <f>ROUND(E261*N261,2)</f>
        <v>0</v>
      </c>
      <c r="P261" s="171">
        <v>0</v>
      </c>
      <c r="Q261" s="171">
        <f>ROUND(E261*P261,2)</f>
        <v>0</v>
      </c>
      <c r="R261" s="173" t="s">
        <v>406</v>
      </c>
      <c r="S261" s="173" t="s">
        <v>166</v>
      </c>
      <c r="T261" s="174" t="s">
        <v>166</v>
      </c>
      <c r="U261" s="157">
        <v>2.9000000000000001E-2</v>
      </c>
      <c r="V261" s="157">
        <f>ROUND(E261*U261,2)</f>
        <v>1.36</v>
      </c>
      <c r="W261" s="157"/>
      <c r="X261" s="157" t="s">
        <v>167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168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8" t="s">
        <v>480</v>
      </c>
      <c r="D262" s="249"/>
      <c r="E262" s="249"/>
      <c r="F262" s="249"/>
      <c r="G262" s="249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209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68">
        <v>100</v>
      </c>
      <c r="B263" s="169" t="s">
        <v>481</v>
      </c>
      <c r="C263" s="184" t="s">
        <v>482</v>
      </c>
      <c r="D263" s="170" t="s">
        <v>207</v>
      </c>
      <c r="E263" s="171">
        <v>47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15</v>
      </c>
      <c r="M263" s="173">
        <f>G263*(1+L263/100)</f>
        <v>0</v>
      </c>
      <c r="N263" s="171">
        <v>1.0000000000000001E-5</v>
      </c>
      <c r="O263" s="171">
        <f>ROUND(E263*N263,2)</f>
        <v>0</v>
      </c>
      <c r="P263" s="171">
        <v>0</v>
      </c>
      <c r="Q263" s="171">
        <f>ROUND(E263*P263,2)</f>
        <v>0</v>
      </c>
      <c r="R263" s="173" t="s">
        <v>406</v>
      </c>
      <c r="S263" s="173" t="s">
        <v>166</v>
      </c>
      <c r="T263" s="174" t="s">
        <v>166</v>
      </c>
      <c r="U263" s="157">
        <v>6.2E-2</v>
      </c>
      <c r="V263" s="157">
        <f>ROUND(E263*U263,2)</f>
        <v>2.91</v>
      </c>
      <c r="W263" s="157"/>
      <c r="X263" s="157" t="s">
        <v>167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168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8" t="s">
        <v>483</v>
      </c>
      <c r="D264" s="249"/>
      <c r="E264" s="249"/>
      <c r="F264" s="249"/>
      <c r="G264" s="249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209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6">
        <v>101</v>
      </c>
      <c r="B265" s="177" t="s">
        <v>484</v>
      </c>
      <c r="C265" s="186" t="s">
        <v>436</v>
      </c>
      <c r="D265" s="178" t="s">
        <v>437</v>
      </c>
      <c r="E265" s="179">
        <v>15</v>
      </c>
      <c r="F265" s="180"/>
      <c r="G265" s="181">
        <f>ROUND(E265*F265,2)</f>
        <v>0</v>
      </c>
      <c r="H265" s="180"/>
      <c r="I265" s="181">
        <f>ROUND(E265*H265,2)</f>
        <v>0</v>
      </c>
      <c r="J265" s="180"/>
      <c r="K265" s="181">
        <f>ROUND(E265*J265,2)</f>
        <v>0</v>
      </c>
      <c r="L265" s="181">
        <v>15</v>
      </c>
      <c r="M265" s="181">
        <f>G265*(1+L265/100)</f>
        <v>0</v>
      </c>
      <c r="N265" s="179">
        <v>0</v>
      </c>
      <c r="O265" s="179">
        <f>ROUND(E265*N265,2)</f>
        <v>0</v>
      </c>
      <c r="P265" s="179">
        <v>0</v>
      </c>
      <c r="Q265" s="179">
        <f>ROUND(E265*P265,2)</f>
        <v>0</v>
      </c>
      <c r="R265" s="181"/>
      <c r="S265" s="181" t="s">
        <v>197</v>
      </c>
      <c r="T265" s="182" t="s">
        <v>198</v>
      </c>
      <c r="U265" s="157">
        <v>0</v>
      </c>
      <c r="V265" s="157">
        <f>ROUND(E265*U265,2)</f>
        <v>0</v>
      </c>
      <c r="W265" s="157"/>
      <c r="X265" s="157" t="s">
        <v>167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168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6">
        <v>102</v>
      </c>
      <c r="B266" s="177" t="s">
        <v>485</v>
      </c>
      <c r="C266" s="186" t="s">
        <v>486</v>
      </c>
      <c r="D266" s="178" t="s">
        <v>434</v>
      </c>
      <c r="E266" s="179">
        <v>1</v>
      </c>
      <c r="F266" s="180"/>
      <c r="G266" s="181">
        <f>ROUND(E266*F266,2)</f>
        <v>0</v>
      </c>
      <c r="H266" s="180"/>
      <c r="I266" s="181">
        <f>ROUND(E266*H266,2)</f>
        <v>0</v>
      </c>
      <c r="J266" s="180"/>
      <c r="K266" s="181">
        <f>ROUND(E266*J266,2)</f>
        <v>0</v>
      </c>
      <c r="L266" s="181">
        <v>15</v>
      </c>
      <c r="M266" s="181">
        <f>G266*(1+L266/100)</f>
        <v>0</v>
      </c>
      <c r="N266" s="179">
        <v>0</v>
      </c>
      <c r="O266" s="179">
        <f>ROUND(E266*N266,2)</f>
        <v>0</v>
      </c>
      <c r="P266" s="179">
        <v>0</v>
      </c>
      <c r="Q266" s="179">
        <f>ROUND(E266*P266,2)</f>
        <v>0</v>
      </c>
      <c r="R266" s="181"/>
      <c r="S266" s="181" t="s">
        <v>197</v>
      </c>
      <c r="T266" s="182" t="s">
        <v>198</v>
      </c>
      <c r="U266" s="157">
        <v>0</v>
      </c>
      <c r="V266" s="157">
        <f>ROUND(E266*U266,2)</f>
        <v>0</v>
      </c>
      <c r="W266" s="157"/>
      <c r="X266" s="157" t="s">
        <v>289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290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8">
        <v>103</v>
      </c>
      <c r="B267" s="169" t="s">
        <v>487</v>
      </c>
      <c r="C267" s="184" t="s">
        <v>488</v>
      </c>
      <c r="D267" s="170" t="s">
        <v>269</v>
      </c>
      <c r="E267" s="171">
        <v>3.295E-2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15</v>
      </c>
      <c r="M267" s="173">
        <f>G267*(1+L267/100)</f>
        <v>0</v>
      </c>
      <c r="N267" s="171">
        <v>0</v>
      </c>
      <c r="O267" s="171">
        <f>ROUND(E267*N267,2)</f>
        <v>0</v>
      </c>
      <c r="P267" s="171">
        <v>0</v>
      </c>
      <c r="Q267" s="171">
        <f>ROUND(E267*P267,2)</f>
        <v>0</v>
      </c>
      <c r="R267" s="173" t="s">
        <v>406</v>
      </c>
      <c r="S267" s="173" t="s">
        <v>166</v>
      </c>
      <c r="T267" s="174" t="s">
        <v>166</v>
      </c>
      <c r="U267" s="157">
        <v>1.3740000000000001</v>
      </c>
      <c r="V267" s="157">
        <f>ROUND(E267*U267,2)</f>
        <v>0.05</v>
      </c>
      <c r="W267" s="157"/>
      <c r="X267" s="157" t="s">
        <v>377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378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6" t="s">
        <v>489</v>
      </c>
      <c r="D268" s="247"/>
      <c r="E268" s="247"/>
      <c r="F268" s="247"/>
      <c r="G268" s="24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170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x14ac:dyDescent="0.2">
      <c r="A269" s="161" t="s">
        <v>160</v>
      </c>
      <c r="B269" s="162" t="s">
        <v>91</v>
      </c>
      <c r="C269" s="183" t="s">
        <v>92</v>
      </c>
      <c r="D269" s="163"/>
      <c r="E269" s="164"/>
      <c r="F269" s="165"/>
      <c r="G269" s="165">
        <f>SUMIF(AG270:AG294,"&lt;&gt;NOR",G270:G294)</f>
        <v>0</v>
      </c>
      <c r="H269" s="165"/>
      <c r="I269" s="165">
        <f>SUM(I270:I294)</f>
        <v>0</v>
      </c>
      <c r="J269" s="165"/>
      <c r="K269" s="165">
        <f>SUM(K270:K294)</f>
        <v>0</v>
      </c>
      <c r="L269" s="165"/>
      <c r="M269" s="165">
        <f>SUM(M270:M294)</f>
        <v>0</v>
      </c>
      <c r="N269" s="164"/>
      <c r="O269" s="164">
        <f>SUM(O270:O294)</f>
        <v>0.21999999999999997</v>
      </c>
      <c r="P269" s="164"/>
      <c r="Q269" s="164">
        <f>SUM(Q270:Q294)</f>
        <v>0</v>
      </c>
      <c r="R269" s="165"/>
      <c r="S269" s="165"/>
      <c r="T269" s="166"/>
      <c r="U269" s="160"/>
      <c r="V269" s="160">
        <f>SUM(V270:V294)</f>
        <v>38.559999999999995</v>
      </c>
      <c r="W269" s="160"/>
      <c r="X269" s="160"/>
      <c r="AG269" t="s">
        <v>161</v>
      </c>
    </row>
    <row r="270" spans="1:60" outlineLevel="1" x14ac:dyDescent="0.2">
      <c r="A270" s="176">
        <v>104</v>
      </c>
      <c r="B270" s="177" t="s">
        <v>490</v>
      </c>
      <c r="C270" s="186" t="s">
        <v>491</v>
      </c>
      <c r="D270" s="178" t="s">
        <v>492</v>
      </c>
      <c r="E270" s="179">
        <v>4</v>
      </c>
      <c r="F270" s="180"/>
      <c r="G270" s="181">
        <f>ROUND(E270*F270,2)</f>
        <v>0</v>
      </c>
      <c r="H270" s="180"/>
      <c r="I270" s="181">
        <f>ROUND(E270*H270,2)</f>
        <v>0</v>
      </c>
      <c r="J270" s="180"/>
      <c r="K270" s="181">
        <f>ROUND(E270*J270,2)</f>
        <v>0</v>
      </c>
      <c r="L270" s="181">
        <v>15</v>
      </c>
      <c r="M270" s="181">
        <f>G270*(1+L270/100)</f>
        <v>0</v>
      </c>
      <c r="N270" s="179">
        <v>8.8999999999999995E-4</v>
      </c>
      <c r="O270" s="179">
        <f>ROUND(E270*N270,2)</f>
        <v>0</v>
      </c>
      <c r="P270" s="179">
        <v>0</v>
      </c>
      <c r="Q270" s="179">
        <f>ROUND(E270*P270,2)</f>
        <v>0</v>
      </c>
      <c r="R270" s="181" t="s">
        <v>406</v>
      </c>
      <c r="S270" s="181" t="s">
        <v>166</v>
      </c>
      <c r="T270" s="182" t="s">
        <v>166</v>
      </c>
      <c r="U270" s="157">
        <v>1.1200000000000001</v>
      </c>
      <c r="V270" s="157">
        <f>ROUND(E270*U270,2)</f>
        <v>4.4800000000000004</v>
      </c>
      <c r="W270" s="157"/>
      <c r="X270" s="157" t="s">
        <v>167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168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6">
        <v>105</v>
      </c>
      <c r="B271" s="177" t="s">
        <v>493</v>
      </c>
      <c r="C271" s="186" t="s">
        <v>494</v>
      </c>
      <c r="D271" s="178" t="s">
        <v>492</v>
      </c>
      <c r="E271" s="179">
        <v>2</v>
      </c>
      <c r="F271" s="180"/>
      <c r="G271" s="181">
        <f>ROUND(E271*F271,2)</f>
        <v>0</v>
      </c>
      <c r="H271" s="180"/>
      <c r="I271" s="181">
        <f>ROUND(E271*H271,2)</f>
        <v>0</v>
      </c>
      <c r="J271" s="180"/>
      <c r="K271" s="181">
        <f>ROUND(E271*J271,2)</f>
        <v>0</v>
      </c>
      <c r="L271" s="181">
        <v>15</v>
      </c>
      <c r="M271" s="181">
        <f>G271*(1+L271/100)</f>
        <v>0</v>
      </c>
      <c r="N271" s="179">
        <v>0</v>
      </c>
      <c r="O271" s="179">
        <f>ROUND(E271*N271,2)</f>
        <v>0</v>
      </c>
      <c r="P271" s="179">
        <v>0</v>
      </c>
      <c r="Q271" s="179">
        <f>ROUND(E271*P271,2)</f>
        <v>0</v>
      </c>
      <c r="R271" s="181" t="s">
        <v>406</v>
      </c>
      <c r="S271" s="181" t="s">
        <v>166</v>
      </c>
      <c r="T271" s="182" t="s">
        <v>166</v>
      </c>
      <c r="U271" s="157">
        <v>1.77</v>
      </c>
      <c r="V271" s="157">
        <f>ROUND(E271*U271,2)</f>
        <v>3.54</v>
      </c>
      <c r="W271" s="157"/>
      <c r="X271" s="157" t="s">
        <v>167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168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6">
        <v>106</v>
      </c>
      <c r="B272" s="177" t="s">
        <v>495</v>
      </c>
      <c r="C272" s="186" t="s">
        <v>496</v>
      </c>
      <c r="D272" s="178" t="s">
        <v>492</v>
      </c>
      <c r="E272" s="179">
        <v>2</v>
      </c>
      <c r="F272" s="180"/>
      <c r="G272" s="181">
        <f>ROUND(E272*F272,2)</f>
        <v>0</v>
      </c>
      <c r="H272" s="180"/>
      <c r="I272" s="181">
        <f>ROUND(E272*H272,2)</f>
        <v>0</v>
      </c>
      <c r="J272" s="180"/>
      <c r="K272" s="181">
        <f>ROUND(E272*J272,2)</f>
        <v>0</v>
      </c>
      <c r="L272" s="181">
        <v>15</v>
      </c>
      <c r="M272" s="181">
        <f>G272*(1+L272/100)</f>
        <v>0</v>
      </c>
      <c r="N272" s="179">
        <v>0</v>
      </c>
      <c r="O272" s="179">
        <f>ROUND(E272*N272,2)</f>
        <v>0</v>
      </c>
      <c r="P272" s="179">
        <v>0</v>
      </c>
      <c r="Q272" s="179">
        <f>ROUND(E272*P272,2)</f>
        <v>0</v>
      </c>
      <c r="R272" s="181" t="s">
        <v>406</v>
      </c>
      <c r="S272" s="181" t="s">
        <v>166</v>
      </c>
      <c r="T272" s="182" t="s">
        <v>166</v>
      </c>
      <c r="U272" s="157">
        <v>1.9</v>
      </c>
      <c r="V272" s="157">
        <f>ROUND(E272*U272,2)</f>
        <v>3.8</v>
      </c>
      <c r="W272" s="157"/>
      <c r="X272" s="157" t="s">
        <v>167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168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8">
        <v>107</v>
      </c>
      <c r="B273" s="169" t="s">
        <v>497</v>
      </c>
      <c r="C273" s="184" t="s">
        <v>498</v>
      </c>
      <c r="D273" s="170" t="s">
        <v>492</v>
      </c>
      <c r="E273" s="171">
        <v>4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15</v>
      </c>
      <c r="M273" s="173">
        <f>G273*(1+L273/100)</f>
        <v>0</v>
      </c>
      <c r="N273" s="171">
        <v>1.41E-3</v>
      </c>
      <c r="O273" s="171">
        <f>ROUND(E273*N273,2)</f>
        <v>0.01</v>
      </c>
      <c r="P273" s="171">
        <v>0</v>
      </c>
      <c r="Q273" s="171">
        <f>ROUND(E273*P273,2)</f>
        <v>0</v>
      </c>
      <c r="R273" s="173" t="s">
        <v>406</v>
      </c>
      <c r="S273" s="173" t="s">
        <v>166</v>
      </c>
      <c r="T273" s="174" t="s">
        <v>166</v>
      </c>
      <c r="U273" s="157">
        <v>1.575</v>
      </c>
      <c r="V273" s="157">
        <f>ROUND(E273*U273,2)</f>
        <v>6.3</v>
      </c>
      <c r="W273" s="157"/>
      <c r="X273" s="157" t="s">
        <v>167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168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48" t="s">
        <v>499</v>
      </c>
      <c r="D274" s="249"/>
      <c r="E274" s="249"/>
      <c r="F274" s="249"/>
      <c r="G274" s="249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209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6">
        <v>108</v>
      </c>
      <c r="B275" s="177" t="s">
        <v>500</v>
      </c>
      <c r="C275" s="186" t="s">
        <v>501</v>
      </c>
      <c r="D275" s="178" t="s">
        <v>492</v>
      </c>
      <c r="E275" s="179">
        <v>4</v>
      </c>
      <c r="F275" s="180"/>
      <c r="G275" s="181">
        <f>ROUND(E275*F275,2)</f>
        <v>0</v>
      </c>
      <c r="H275" s="180"/>
      <c r="I275" s="181">
        <f>ROUND(E275*H275,2)</f>
        <v>0</v>
      </c>
      <c r="J275" s="180"/>
      <c r="K275" s="181">
        <f>ROUND(E275*J275,2)</f>
        <v>0</v>
      </c>
      <c r="L275" s="181">
        <v>15</v>
      </c>
      <c r="M275" s="181">
        <f>G275*(1+L275/100)</f>
        <v>0</v>
      </c>
      <c r="N275" s="179">
        <v>1.7000000000000001E-4</v>
      </c>
      <c r="O275" s="179">
        <f>ROUND(E275*N275,2)</f>
        <v>0</v>
      </c>
      <c r="P275" s="179">
        <v>0</v>
      </c>
      <c r="Q275" s="179">
        <f>ROUND(E275*P275,2)</f>
        <v>0</v>
      </c>
      <c r="R275" s="181" t="s">
        <v>406</v>
      </c>
      <c r="S275" s="181" t="s">
        <v>166</v>
      </c>
      <c r="T275" s="182" t="s">
        <v>166</v>
      </c>
      <c r="U275" s="157">
        <v>2.9</v>
      </c>
      <c r="V275" s="157">
        <f>ROUND(E275*U275,2)</f>
        <v>11.6</v>
      </c>
      <c r="W275" s="157"/>
      <c r="X275" s="157" t="s">
        <v>167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168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8">
        <v>109</v>
      </c>
      <c r="B276" s="169" t="s">
        <v>502</v>
      </c>
      <c r="C276" s="184" t="s">
        <v>503</v>
      </c>
      <c r="D276" s="170" t="s">
        <v>492</v>
      </c>
      <c r="E276" s="171">
        <v>12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15</v>
      </c>
      <c r="M276" s="173">
        <f>G276*(1+L276/100)</f>
        <v>0</v>
      </c>
      <c r="N276" s="171">
        <v>2.4000000000000001E-4</v>
      </c>
      <c r="O276" s="171">
        <f>ROUND(E276*N276,2)</f>
        <v>0</v>
      </c>
      <c r="P276" s="171">
        <v>0</v>
      </c>
      <c r="Q276" s="171">
        <f>ROUND(E276*P276,2)</f>
        <v>0</v>
      </c>
      <c r="R276" s="173" t="s">
        <v>406</v>
      </c>
      <c r="S276" s="173" t="s">
        <v>166</v>
      </c>
      <c r="T276" s="174" t="s">
        <v>166</v>
      </c>
      <c r="U276" s="157">
        <v>0.124</v>
      </c>
      <c r="V276" s="157">
        <f>ROUND(E276*U276,2)</f>
        <v>1.49</v>
      </c>
      <c r="W276" s="157"/>
      <c r="X276" s="157" t="s">
        <v>167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168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504</v>
      </c>
      <c r="D277" s="158"/>
      <c r="E277" s="159">
        <v>4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185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505</v>
      </c>
      <c r="D278" s="158"/>
      <c r="E278" s="159">
        <v>8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185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1" x14ac:dyDescent="0.2">
      <c r="A279" s="176">
        <v>110</v>
      </c>
      <c r="B279" s="177" t="s">
        <v>506</v>
      </c>
      <c r="C279" s="186" t="s">
        <v>507</v>
      </c>
      <c r="D279" s="178" t="s">
        <v>164</v>
      </c>
      <c r="E279" s="179">
        <v>4</v>
      </c>
      <c r="F279" s="180"/>
      <c r="G279" s="181">
        <f t="shared" ref="G279:G293" si="0">ROUND(E279*F279,2)</f>
        <v>0</v>
      </c>
      <c r="H279" s="180"/>
      <c r="I279" s="181">
        <f t="shared" ref="I279:I293" si="1">ROUND(E279*H279,2)</f>
        <v>0</v>
      </c>
      <c r="J279" s="180"/>
      <c r="K279" s="181">
        <f t="shared" ref="K279:K293" si="2">ROUND(E279*J279,2)</f>
        <v>0</v>
      </c>
      <c r="L279" s="181">
        <v>15</v>
      </c>
      <c r="M279" s="181">
        <f t="shared" ref="M279:M293" si="3">G279*(1+L279/100)</f>
        <v>0</v>
      </c>
      <c r="N279" s="179">
        <v>8.4999999999999995E-4</v>
      </c>
      <c r="O279" s="179">
        <f t="shared" ref="O279:O293" si="4">ROUND(E279*N279,2)</f>
        <v>0</v>
      </c>
      <c r="P279" s="179">
        <v>0</v>
      </c>
      <c r="Q279" s="179">
        <f t="shared" ref="Q279:Q293" si="5">ROUND(E279*P279,2)</f>
        <v>0</v>
      </c>
      <c r="R279" s="181" t="s">
        <v>406</v>
      </c>
      <c r="S279" s="181" t="s">
        <v>166</v>
      </c>
      <c r="T279" s="182" t="s">
        <v>166</v>
      </c>
      <c r="U279" s="157">
        <v>0.48499999999999999</v>
      </c>
      <c r="V279" s="157">
        <f t="shared" ref="V279:V293" si="6">ROUND(E279*U279,2)</f>
        <v>1.94</v>
      </c>
      <c r="W279" s="157"/>
      <c r="X279" s="157" t="s">
        <v>167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168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33.75" outlineLevel="1" x14ac:dyDescent="0.2">
      <c r="A280" s="176">
        <v>111</v>
      </c>
      <c r="B280" s="177" t="s">
        <v>508</v>
      </c>
      <c r="C280" s="186" t="s">
        <v>509</v>
      </c>
      <c r="D280" s="178" t="s">
        <v>164</v>
      </c>
      <c r="E280" s="179">
        <v>4</v>
      </c>
      <c r="F280" s="180"/>
      <c r="G280" s="181">
        <f t="shared" si="0"/>
        <v>0</v>
      </c>
      <c r="H280" s="180"/>
      <c r="I280" s="181">
        <f t="shared" si="1"/>
        <v>0</v>
      </c>
      <c r="J280" s="180"/>
      <c r="K280" s="181">
        <f t="shared" si="2"/>
        <v>0</v>
      </c>
      <c r="L280" s="181">
        <v>15</v>
      </c>
      <c r="M280" s="181">
        <f t="shared" si="3"/>
        <v>0</v>
      </c>
      <c r="N280" s="179">
        <v>2.0000000000000001E-4</v>
      </c>
      <c r="O280" s="179">
        <f t="shared" si="4"/>
        <v>0</v>
      </c>
      <c r="P280" s="179">
        <v>0</v>
      </c>
      <c r="Q280" s="179">
        <f t="shared" si="5"/>
        <v>0</v>
      </c>
      <c r="R280" s="181" t="s">
        <v>406</v>
      </c>
      <c r="S280" s="181" t="s">
        <v>166</v>
      </c>
      <c r="T280" s="182" t="s">
        <v>166</v>
      </c>
      <c r="U280" s="157">
        <v>0.246</v>
      </c>
      <c r="V280" s="157">
        <f t="shared" si="6"/>
        <v>0.98</v>
      </c>
      <c r="W280" s="157"/>
      <c r="X280" s="157" t="s">
        <v>167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168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3.75" outlineLevel="1" x14ac:dyDescent="0.2">
      <c r="A281" s="176">
        <v>112</v>
      </c>
      <c r="B281" s="177" t="s">
        <v>510</v>
      </c>
      <c r="C281" s="186" t="s">
        <v>511</v>
      </c>
      <c r="D281" s="178" t="s">
        <v>164</v>
      </c>
      <c r="E281" s="179">
        <v>4</v>
      </c>
      <c r="F281" s="180"/>
      <c r="G281" s="181">
        <f t="shared" si="0"/>
        <v>0</v>
      </c>
      <c r="H281" s="180"/>
      <c r="I281" s="181">
        <f t="shared" si="1"/>
        <v>0</v>
      </c>
      <c r="J281" s="180"/>
      <c r="K281" s="181">
        <f t="shared" si="2"/>
        <v>0</v>
      </c>
      <c r="L281" s="181">
        <v>15</v>
      </c>
      <c r="M281" s="181">
        <f t="shared" si="3"/>
        <v>0</v>
      </c>
      <c r="N281" s="179">
        <v>3.2000000000000003E-4</v>
      </c>
      <c r="O281" s="179">
        <f t="shared" si="4"/>
        <v>0</v>
      </c>
      <c r="P281" s="179">
        <v>0</v>
      </c>
      <c r="Q281" s="179">
        <f t="shared" si="5"/>
        <v>0</v>
      </c>
      <c r="R281" s="181" t="s">
        <v>406</v>
      </c>
      <c r="S281" s="181" t="s">
        <v>166</v>
      </c>
      <c r="T281" s="182" t="s">
        <v>166</v>
      </c>
      <c r="U281" s="157">
        <v>0.246</v>
      </c>
      <c r="V281" s="157">
        <f t="shared" si="6"/>
        <v>0.98</v>
      </c>
      <c r="W281" s="157"/>
      <c r="X281" s="157" t="s">
        <v>167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168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6">
        <v>113</v>
      </c>
      <c r="B282" s="177" t="s">
        <v>512</v>
      </c>
      <c r="C282" s="186" t="s">
        <v>513</v>
      </c>
      <c r="D282" s="178" t="s">
        <v>164</v>
      </c>
      <c r="E282" s="179">
        <v>2</v>
      </c>
      <c r="F282" s="180"/>
      <c r="G282" s="181">
        <f t="shared" si="0"/>
        <v>0</v>
      </c>
      <c r="H282" s="180"/>
      <c r="I282" s="181">
        <f t="shared" si="1"/>
        <v>0</v>
      </c>
      <c r="J282" s="180"/>
      <c r="K282" s="181">
        <f t="shared" si="2"/>
        <v>0</v>
      </c>
      <c r="L282" s="181">
        <v>15</v>
      </c>
      <c r="M282" s="181">
        <f t="shared" si="3"/>
        <v>0</v>
      </c>
      <c r="N282" s="179">
        <v>0</v>
      </c>
      <c r="O282" s="179">
        <f t="shared" si="4"/>
        <v>0</v>
      </c>
      <c r="P282" s="179">
        <v>0</v>
      </c>
      <c r="Q282" s="179">
        <f t="shared" si="5"/>
        <v>0</v>
      </c>
      <c r="R282" s="181" t="s">
        <v>406</v>
      </c>
      <c r="S282" s="181" t="s">
        <v>166</v>
      </c>
      <c r="T282" s="182" t="s">
        <v>166</v>
      </c>
      <c r="U282" s="157">
        <v>0.37</v>
      </c>
      <c r="V282" s="157">
        <f t="shared" si="6"/>
        <v>0.74</v>
      </c>
      <c r="W282" s="157"/>
      <c r="X282" s="157" t="s">
        <v>167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168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6">
        <v>114</v>
      </c>
      <c r="B283" s="177" t="s">
        <v>514</v>
      </c>
      <c r="C283" s="186" t="s">
        <v>433</v>
      </c>
      <c r="D283" s="178" t="s">
        <v>434</v>
      </c>
      <c r="E283" s="179">
        <v>1</v>
      </c>
      <c r="F283" s="180"/>
      <c r="G283" s="181">
        <f t="shared" si="0"/>
        <v>0</v>
      </c>
      <c r="H283" s="180"/>
      <c r="I283" s="181">
        <f t="shared" si="1"/>
        <v>0</v>
      </c>
      <c r="J283" s="180"/>
      <c r="K283" s="181">
        <f t="shared" si="2"/>
        <v>0</v>
      </c>
      <c r="L283" s="181">
        <v>15</v>
      </c>
      <c r="M283" s="181">
        <f t="shared" si="3"/>
        <v>0</v>
      </c>
      <c r="N283" s="179">
        <v>0</v>
      </c>
      <c r="O283" s="179">
        <f t="shared" si="4"/>
        <v>0</v>
      </c>
      <c r="P283" s="179">
        <v>0</v>
      </c>
      <c r="Q283" s="179">
        <f t="shared" si="5"/>
        <v>0</v>
      </c>
      <c r="R283" s="181"/>
      <c r="S283" s="181" t="s">
        <v>197</v>
      </c>
      <c r="T283" s="182" t="s">
        <v>198</v>
      </c>
      <c r="U283" s="157">
        <v>0</v>
      </c>
      <c r="V283" s="157">
        <f t="shared" si="6"/>
        <v>0</v>
      </c>
      <c r="W283" s="157"/>
      <c r="X283" s="157" t="s">
        <v>167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168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6">
        <v>115</v>
      </c>
      <c r="B284" s="177" t="s">
        <v>515</v>
      </c>
      <c r="C284" s="186" t="s">
        <v>436</v>
      </c>
      <c r="D284" s="178" t="s">
        <v>437</v>
      </c>
      <c r="E284" s="179">
        <v>6</v>
      </c>
      <c r="F284" s="180"/>
      <c r="G284" s="181">
        <f t="shared" si="0"/>
        <v>0</v>
      </c>
      <c r="H284" s="180"/>
      <c r="I284" s="181">
        <f t="shared" si="1"/>
        <v>0</v>
      </c>
      <c r="J284" s="180"/>
      <c r="K284" s="181">
        <f t="shared" si="2"/>
        <v>0</v>
      </c>
      <c r="L284" s="181">
        <v>15</v>
      </c>
      <c r="M284" s="181">
        <f t="shared" si="3"/>
        <v>0</v>
      </c>
      <c r="N284" s="179">
        <v>0</v>
      </c>
      <c r="O284" s="179">
        <f t="shared" si="4"/>
        <v>0</v>
      </c>
      <c r="P284" s="179">
        <v>0</v>
      </c>
      <c r="Q284" s="179">
        <f t="shared" si="5"/>
        <v>0</v>
      </c>
      <c r="R284" s="181"/>
      <c r="S284" s="181" t="s">
        <v>197</v>
      </c>
      <c r="T284" s="182" t="s">
        <v>198</v>
      </c>
      <c r="U284" s="157">
        <v>0</v>
      </c>
      <c r="V284" s="157">
        <f t="shared" si="6"/>
        <v>0</v>
      </c>
      <c r="W284" s="157"/>
      <c r="X284" s="157" t="s">
        <v>167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168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6">
        <v>116</v>
      </c>
      <c r="B285" s="177" t="s">
        <v>516</v>
      </c>
      <c r="C285" s="186" t="s">
        <v>517</v>
      </c>
      <c r="D285" s="178" t="s">
        <v>164</v>
      </c>
      <c r="E285" s="179">
        <v>4</v>
      </c>
      <c r="F285" s="180"/>
      <c r="G285" s="181">
        <f t="shared" si="0"/>
        <v>0</v>
      </c>
      <c r="H285" s="180"/>
      <c r="I285" s="181">
        <f t="shared" si="1"/>
        <v>0</v>
      </c>
      <c r="J285" s="180"/>
      <c r="K285" s="181">
        <f t="shared" si="2"/>
        <v>0</v>
      </c>
      <c r="L285" s="181">
        <v>15</v>
      </c>
      <c r="M285" s="181">
        <f t="shared" si="3"/>
        <v>0</v>
      </c>
      <c r="N285" s="179">
        <v>1.5200000000000001E-3</v>
      </c>
      <c r="O285" s="179">
        <f t="shared" si="4"/>
        <v>0.01</v>
      </c>
      <c r="P285" s="179">
        <v>0</v>
      </c>
      <c r="Q285" s="179">
        <f t="shared" si="5"/>
        <v>0</v>
      </c>
      <c r="R285" s="181"/>
      <c r="S285" s="181" t="s">
        <v>197</v>
      </c>
      <c r="T285" s="182" t="s">
        <v>166</v>
      </c>
      <c r="U285" s="157">
        <v>0.58699999999999997</v>
      </c>
      <c r="V285" s="157">
        <f t="shared" si="6"/>
        <v>2.35</v>
      </c>
      <c r="W285" s="157"/>
      <c r="X285" s="157" t="s">
        <v>167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168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6">
        <v>117</v>
      </c>
      <c r="B286" s="177" t="s">
        <v>518</v>
      </c>
      <c r="C286" s="186" t="s">
        <v>519</v>
      </c>
      <c r="D286" s="178" t="s">
        <v>164</v>
      </c>
      <c r="E286" s="179">
        <v>2</v>
      </c>
      <c r="F286" s="180"/>
      <c r="G286" s="181">
        <f t="shared" si="0"/>
        <v>0</v>
      </c>
      <c r="H286" s="180"/>
      <c r="I286" s="181">
        <f t="shared" si="1"/>
        <v>0</v>
      </c>
      <c r="J286" s="180"/>
      <c r="K286" s="181">
        <f t="shared" si="2"/>
        <v>0</v>
      </c>
      <c r="L286" s="181">
        <v>15</v>
      </c>
      <c r="M286" s="181">
        <f t="shared" si="3"/>
        <v>0</v>
      </c>
      <c r="N286" s="179">
        <v>6.9999999999999999E-4</v>
      </c>
      <c r="O286" s="179">
        <f t="shared" si="4"/>
        <v>0</v>
      </c>
      <c r="P286" s="179">
        <v>0</v>
      </c>
      <c r="Q286" s="179">
        <f t="shared" si="5"/>
        <v>0</v>
      </c>
      <c r="R286" s="181" t="s">
        <v>288</v>
      </c>
      <c r="S286" s="181" t="s">
        <v>166</v>
      </c>
      <c r="T286" s="182" t="s">
        <v>166</v>
      </c>
      <c r="U286" s="157">
        <v>0</v>
      </c>
      <c r="V286" s="157">
        <f t="shared" si="6"/>
        <v>0</v>
      </c>
      <c r="W286" s="157"/>
      <c r="X286" s="157" t="s">
        <v>289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290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2.5" outlineLevel="1" x14ac:dyDescent="0.2">
      <c r="A287" s="176">
        <v>118</v>
      </c>
      <c r="B287" s="177" t="s">
        <v>520</v>
      </c>
      <c r="C287" s="186" t="s">
        <v>521</v>
      </c>
      <c r="D287" s="178" t="s">
        <v>164</v>
      </c>
      <c r="E287" s="179">
        <v>4</v>
      </c>
      <c r="F287" s="180"/>
      <c r="G287" s="181">
        <f t="shared" si="0"/>
        <v>0</v>
      </c>
      <c r="H287" s="180"/>
      <c r="I287" s="181">
        <f t="shared" si="1"/>
        <v>0</v>
      </c>
      <c r="J287" s="180"/>
      <c r="K287" s="181">
        <f t="shared" si="2"/>
        <v>0</v>
      </c>
      <c r="L287" s="181">
        <v>15</v>
      </c>
      <c r="M287" s="181">
        <f t="shared" si="3"/>
        <v>0</v>
      </c>
      <c r="N287" s="179">
        <v>8.9999999999999993E-3</v>
      </c>
      <c r="O287" s="179">
        <f t="shared" si="4"/>
        <v>0.04</v>
      </c>
      <c r="P287" s="179">
        <v>0</v>
      </c>
      <c r="Q287" s="179">
        <f t="shared" si="5"/>
        <v>0</v>
      </c>
      <c r="R287" s="181" t="s">
        <v>288</v>
      </c>
      <c r="S287" s="181" t="s">
        <v>166</v>
      </c>
      <c r="T287" s="182" t="s">
        <v>166</v>
      </c>
      <c r="U287" s="157">
        <v>0</v>
      </c>
      <c r="V287" s="157">
        <f t="shared" si="6"/>
        <v>0</v>
      </c>
      <c r="W287" s="157"/>
      <c r="X287" s="157" t="s">
        <v>289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290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22.5" outlineLevel="1" x14ac:dyDescent="0.2">
      <c r="A288" s="176">
        <v>119</v>
      </c>
      <c r="B288" s="177" t="s">
        <v>522</v>
      </c>
      <c r="C288" s="186" t="s">
        <v>523</v>
      </c>
      <c r="D288" s="178" t="s">
        <v>164</v>
      </c>
      <c r="E288" s="179">
        <v>4</v>
      </c>
      <c r="F288" s="180"/>
      <c r="G288" s="181">
        <f t="shared" si="0"/>
        <v>0</v>
      </c>
      <c r="H288" s="180"/>
      <c r="I288" s="181">
        <f t="shared" si="1"/>
        <v>0</v>
      </c>
      <c r="J288" s="180"/>
      <c r="K288" s="181">
        <f t="shared" si="2"/>
        <v>0</v>
      </c>
      <c r="L288" s="181">
        <v>15</v>
      </c>
      <c r="M288" s="181">
        <f t="shared" si="3"/>
        <v>0</v>
      </c>
      <c r="N288" s="179">
        <v>3.6999999999999999E-4</v>
      </c>
      <c r="O288" s="179">
        <f t="shared" si="4"/>
        <v>0</v>
      </c>
      <c r="P288" s="179">
        <v>0</v>
      </c>
      <c r="Q288" s="179">
        <f t="shared" si="5"/>
        <v>0</v>
      </c>
      <c r="R288" s="181" t="s">
        <v>288</v>
      </c>
      <c r="S288" s="181" t="s">
        <v>166</v>
      </c>
      <c r="T288" s="182" t="s">
        <v>166</v>
      </c>
      <c r="U288" s="157">
        <v>0</v>
      </c>
      <c r="V288" s="157">
        <f t="shared" si="6"/>
        <v>0</v>
      </c>
      <c r="W288" s="157"/>
      <c r="X288" s="157" t="s">
        <v>289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290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76">
        <v>120</v>
      </c>
      <c r="B289" s="177" t="s">
        <v>524</v>
      </c>
      <c r="C289" s="186" t="s">
        <v>525</v>
      </c>
      <c r="D289" s="178" t="s">
        <v>164</v>
      </c>
      <c r="E289" s="179">
        <v>4</v>
      </c>
      <c r="F289" s="180"/>
      <c r="G289" s="181">
        <f t="shared" si="0"/>
        <v>0</v>
      </c>
      <c r="H289" s="180"/>
      <c r="I289" s="181">
        <f t="shared" si="1"/>
        <v>0</v>
      </c>
      <c r="J289" s="180"/>
      <c r="K289" s="181">
        <f t="shared" si="2"/>
        <v>0</v>
      </c>
      <c r="L289" s="181">
        <v>15</v>
      </c>
      <c r="M289" s="181">
        <f t="shared" si="3"/>
        <v>0</v>
      </c>
      <c r="N289" s="179">
        <v>2.7000000000000001E-3</v>
      </c>
      <c r="O289" s="179">
        <f t="shared" si="4"/>
        <v>0.01</v>
      </c>
      <c r="P289" s="179">
        <v>0</v>
      </c>
      <c r="Q289" s="179">
        <f t="shared" si="5"/>
        <v>0</v>
      </c>
      <c r="R289" s="181" t="s">
        <v>288</v>
      </c>
      <c r="S289" s="181" t="s">
        <v>166</v>
      </c>
      <c r="T289" s="182" t="s">
        <v>166</v>
      </c>
      <c r="U289" s="157">
        <v>0</v>
      </c>
      <c r="V289" s="157">
        <f t="shared" si="6"/>
        <v>0</v>
      </c>
      <c r="W289" s="157"/>
      <c r="X289" s="157" t="s">
        <v>289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290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6">
        <v>121</v>
      </c>
      <c r="B290" s="177" t="s">
        <v>526</v>
      </c>
      <c r="C290" s="186" t="s">
        <v>527</v>
      </c>
      <c r="D290" s="178" t="s">
        <v>164</v>
      </c>
      <c r="E290" s="179">
        <v>4</v>
      </c>
      <c r="F290" s="180"/>
      <c r="G290" s="181">
        <f t="shared" si="0"/>
        <v>0</v>
      </c>
      <c r="H290" s="180"/>
      <c r="I290" s="181">
        <f t="shared" si="1"/>
        <v>0</v>
      </c>
      <c r="J290" s="180"/>
      <c r="K290" s="181">
        <f t="shared" si="2"/>
        <v>0</v>
      </c>
      <c r="L290" s="181">
        <v>15</v>
      </c>
      <c r="M290" s="181">
        <f t="shared" si="3"/>
        <v>0</v>
      </c>
      <c r="N290" s="179">
        <v>0.01</v>
      </c>
      <c r="O290" s="179">
        <f t="shared" si="4"/>
        <v>0.04</v>
      </c>
      <c r="P290" s="179">
        <v>0</v>
      </c>
      <c r="Q290" s="179">
        <f t="shared" si="5"/>
        <v>0</v>
      </c>
      <c r="R290" s="181"/>
      <c r="S290" s="181" t="s">
        <v>197</v>
      </c>
      <c r="T290" s="182" t="s">
        <v>166</v>
      </c>
      <c r="U290" s="157">
        <v>0</v>
      </c>
      <c r="V290" s="157">
        <f t="shared" si="6"/>
        <v>0</v>
      </c>
      <c r="W290" s="157"/>
      <c r="X290" s="157" t="s">
        <v>289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290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6">
        <v>122</v>
      </c>
      <c r="B291" s="177" t="s">
        <v>528</v>
      </c>
      <c r="C291" s="186" t="s">
        <v>529</v>
      </c>
      <c r="D291" s="178" t="s">
        <v>164</v>
      </c>
      <c r="E291" s="179">
        <v>4</v>
      </c>
      <c r="F291" s="180"/>
      <c r="G291" s="181">
        <f t="shared" si="0"/>
        <v>0</v>
      </c>
      <c r="H291" s="180"/>
      <c r="I291" s="181">
        <f t="shared" si="1"/>
        <v>0</v>
      </c>
      <c r="J291" s="180"/>
      <c r="K291" s="181">
        <f t="shared" si="2"/>
        <v>0</v>
      </c>
      <c r="L291" s="181">
        <v>15</v>
      </c>
      <c r="M291" s="181">
        <f t="shared" si="3"/>
        <v>0</v>
      </c>
      <c r="N291" s="179">
        <v>1.2999999999999999E-2</v>
      </c>
      <c r="O291" s="179">
        <f t="shared" si="4"/>
        <v>0.05</v>
      </c>
      <c r="P291" s="179">
        <v>0</v>
      </c>
      <c r="Q291" s="179">
        <f t="shared" si="5"/>
        <v>0</v>
      </c>
      <c r="R291" s="181" t="s">
        <v>288</v>
      </c>
      <c r="S291" s="181" t="s">
        <v>166</v>
      </c>
      <c r="T291" s="182" t="s">
        <v>166</v>
      </c>
      <c r="U291" s="157">
        <v>0</v>
      </c>
      <c r="V291" s="157">
        <f t="shared" si="6"/>
        <v>0</v>
      </c>
      <c r="W291" s="157"/>
      <c r="X291" s="157" t="s">
        <v>289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290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76">
        <v>123</v>
      </c>
      <c r="B292" s="177" t="s">
        <v>530</v>
      </c>
      <c r="C292" s="186" t="s">
        <v>531</v>
      </c>
      <c r="D292" s="178" t="s">
        <v>164</v>
      </c>
      <c r="E292" s="179">
        <v>4</v>
      </c>
      <c r="F292" s="180"/>
      <c r="G292" s="181">
        <f t="shared" si="0"/>
        <v>0</v>
      </c>
      <c r="H292" s="180"/>
      <c r="I292" s="181">
        <f t="shared" si="1"/>
        <v>0</v>
      </c>
      <c r="J292" s="180"/>
      <c r="K292" s="181">
        <f t="shared" si="2"/>
        <v>0</v>
      </c>
      <c r="L292" s="181">
        <v>15</v>
      </c>
      <c r="M292" s="181">
        <f t="shared" si="3"/>
        <v>0</v>
      </c>
      <c r="N292" s="179">
        <v>1.55E-2</v>
      </c>
      <c r="O292" s="179">
        <f t="shared" si="4"/>
        <v>0.06</v>
      </c>
      <c r="P292" s="179">
        <v>0</v>
      </c>
      <c r="Q292" s="179">
        <f t="shared" si="5"/>
        <v>0</v>
      </c>
      <c r="R292" s="181" t="s">
        <v>288</v>
      </c>
      <c r="S292" s="181" t="s">
        <v>166</v>
      </c>
      <c r="T292" s="182" t="s">
        <v>166</v>
      </c>
      <c r="U292" s="157">
        <v>0</v>
      </c>
      <c r="V292" s="157">
        <f t="shared" si="6"/>
        <v>0</v>
      </c>
      <c r="W292" s="157"/>
      <c r="X292" s="157" t="s">
        <v>289</v>
      </c>
      <c r="Y292" s="147"/>
      <c r="Z292" s="147"/>
      <c r="AA292" s="147"/>
      <c r="AB292" s="147"/>
      <c r="AC292" s="147"/>
      <c r="AD292" s="147"/>
      <c r="AE292" s="147"/>
      <c r="AF292" s="147"/>
      <c r="AG292" s="147" t="s">
        <v>290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8">
        <v>124</v>
      </c>
      <c r="B293" s="169" t="s">
        <v>532</v>
      </c>
      <c r="C293" s="184" t="s">
        <v>533</v>
      </c>
      <c r="D293" s="170" t="s">
        <v>269</v>
      </c>
      <c r="E293" s="171">
        <v>0.22800000000000001</v>
      </c>
      <c r="F293" s="172"/>
      <c r="G293" s="173">
        <f t="shared" si="0"/>
        <v>0</v>
      </c>
      <c r="H293" s="172"/>
      <c r="I293" s="173">
        <f t="shared" si="1"/>
        <v>0</v>
      </c>
      <c r="J293" s="172"/>
      <c r="K293" s="173">
        <f t="shared" si="2"/>
        <v>0</v>
      </c>
      <c r="L293" s="173">
        <v>15</v>
      </c>
      <c r="M293" s="173">
        <f t="shared" si="3"/>
        <v>0</v>
      </c>
      <c r="N293" s="171">
        <v>0</v>
      </c>
      <c r="O293" s="171">
        <f t="shared" si="4"/>
        <v>0</v>
      </c>
      <c r="P293" s="171">
        <v>0</v>
      </c>
      <c r="Q293" s="171">
        <f t="shared" si="5"/>
        <v>0</v>
      </c>
      <c r="R293" s="173" t="s">
        <v>406</v>
      </c>
      <c r="S293" s="173" t="s">
        <v>166</v>
      </c>
      <c r="T293" s="174" t="s">
        <v>166</v>
      </c>
      <c r="U293" s="157">
        <v>1.573</v>
      </c>
      <c r="V293" s="157">
        <f t="shared" si="6"/>
        <v>0.36</v>
      </c>
      <c r="W293" s="157"/>
      <c r="X293" s="157" t="s">
        <v>377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378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46" t="s">
        <v>489</v>
      </c>
      <c r="D294" s="247"/>
      <c r="E294" s="247"/>
      <c r="F294" s="247"/>
      <c r="G294" s="24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170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161" t="s">
        <v>160</v>
      </c>
      <c r="B295" s="162" t="s">
        <v>93</v>
      </c>
      <c r="C295" s="183" t="s">
        <v>94</v>
      </c>
      <c r="D295" s="163"/>
      <c r="E295" s="164"/>
      <c r="F295" s="165"/>
      <c r="G295" s="165">
        <f>SUMIF(AG296:AG314,"&lt;&gt;NOR",G296:G314)</f>
        <v>0</v>
      </c>
      <c r="H295" s="165"/>
      <c r="I295" s="165">
        <f>SUM(I296:I314)</f>
        <v>0</v>
      </c>
      <c r="J295" s="165"/>
      <c r="K295" s="165">
        <f>SUM(K296:K314)</f>
        <v>0</v>
      </c>
      <c r="L295" s="165"/>
      <c r="M295" s="165">
        <f>SUM(M296:M314)</f>
        <v>0</v>
      </c>
      <c r="N295" s="164"/>
      <c r="O295" s="164">
        <f>SUM(O296:O314)</f>
        <v>0.02</v>
      </c>
      <c r="P295" s="164"/>
      <c r="Q295" s="164">
        <f>SUM(Q296:Q314)</f>
        <v>0</v>
      </c>
      <c r="R295" s="165"/>
      <c r="S295" s="165"/>
      <c r="T295" s="166"/>
      <c r="U295" s="160"/>
      <c r="V295" s="160">
        <f>SUM(V296:V314)</f>
        <v>9.379999999999999</v>
      </c>
      <c r="W295" s="160"/>
      <c r="X295" s="160"/>
      <c r="AG295" t="s">
        <v>161</v>
      </c>
    </row>
    <row r="296" spans="1:60" outlineLevel="1" x14ac:dyDescent="0.2">
      <c r="A296" s="176">
        <v>125</v>
      </c>
      <c r="B296" s="177" t="s">
        <v>534</v>
      </c>
      <c r="C296" s="186" t="s">
        <v>535</v>
      </c>
      <c r="D296" s="178" t="s">
        <v>207</v>
      </c>
      <c r="E296" s="179">
        <v>8</v>
      </c>
      <c r="F296" s="180"/>
      <c r="G296" s="181">
        <f t="shared" ref="G296:G313" si="7">ROUND(E296*F296,2)</f>
        <v>0</v>
      </c>
      <c r="H296" s="180"/>
      <c r="I296" s="181">
        <f t="shared" ref="I296:I313" si="8">ROUND(E296*H296,2)</f>
        <v>0</v>
      </c>
      <c r="J296" s="180"/>
      <c r="K296" s="181">
        <f t="shared" ref="K296:K313" si="9">ROUND(E296*J296,2)</f>
        <v>0</v>
      </c>
      <c r="L296" s="181">
        <v>15</v>
      </c>
      <c r="M296" s="181">
        <f t="shared" ref="M296:M313" si="10">G296*(1+L296/100)</f>
        <v>0</v>
      </c>
      <c r="N296" s="179">
        <v>0</v>
      </c>
      <c r="O296" s="179">
        <f t="shared" ref="O296:O313" si="11">ROUND(E296*N296,2)</f>
        <v>0</v>
      </c>
      <c r="P296" s="179">
        <v>0</v>
      </c>
      <c r="Q296" s="179">
        <f t="shared" ref="Q296:Q313" si="12">ROUND(E296*P296,2)</f>
        <v>0</v>
      </c>
      <c r="R296" s="181" t="s">
        <v>536</v>
      </c>
      <c r="S296" s="181" t="s">
        <v>166</v>
      </c>
      <c r="T296" s="182" t="s">
        <v>166</v>
      </c>
      <c r="U296" s="157">
        <v>0.43</v>
      </c>
      <c r="V296" s="157">
        <f t="shared" ref="V296:V313" si="13">ROUND(E296*U296,2)</f>
        <v>3.44</v>
      </c>
      <c r="W296" s="157"/>
      <c r="X296" s="157" t="s">
        <v>167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168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76">
        <v>126</v>
      </c>
      <c r="B297" s="177" t="s">
        <v>537</v>
      </c>
      <c r="C297" s="186" t="s">
        <v>538</v>
      </c>
      <c r="D297" s="178" t="s">
        <v>164</v>
      </c>
      <c r="E297" s="179">
        <v>2</v>
      </c>
      <c r="F297" s="180"/>
      <c r="G297" s="181">
        <f t="shared" si="7"/>
        <v>0</v>
      </c>
      <c r="H297" s="180"/>
      <c r="I297" s="181">
        <f t="shared" si="8"/>
        <v>0</v>
      </c>
      <c r="J297" s="180"/>
      <c r="K297" s="181">
        <f t="shared" si="9"/>
        <v>0</v>
      </c>
      <c r="L297" s="181">
        <v>15</v>
      </c>
      <c r="M297" s="181">
        <f t="shared" si="10"/>
        <v>0</v>
      </c>
      <c r="N297" s="179">
        <v>0</v>
      </c>
      <c r="O297" s="179">
        <f t="shared" si="11"/>
        <v>0</v>
      </c>
      <c r="P297" s="179">
        <v>0</v>
      </c>
      <c r="Q297" s="179">
        <f t="shared" si="12"/>
        <v>0</v>
      </c>
      <c r="R297" s="181" t="s">
        <v>536</v>
      </c>
      <c r="S297" s="181" t="s">
        <v>166</v>
      </c>
      <c r="T297" s="182" t="s">
        <v>166</v>
      </c>
      <c r="U297" s="157">
        <v>0.41</v>
      </c>
      <c r="V297" s="157">
        <f t="shared" si="13"/>
        <v>0.82</v>
      </c>
      <c r="W297" s="157"/>
      <c r="X297" s="157" t="s">
        <v>167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168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6">
        <v>127</v>
      </c>
      <c r="B298" s="177" t="s">
        <v>539</v>
      </c>
      <c r="C298" s="186" t="s">
        <v>540</v>
      </c>
      <c r="D298" s="178" t="s">
        <v>164</v>
      </c>
      <c r="E298" s="179">
        <v>2</v>
      </c>
      <c r="F298" s="180"/>
      <c r="G298" s="181">
        <f t="shared" si="7"/>
        <v>0</v>
      </c>
      <c r="H298" s="180"/>
      <c r="I298" s="181">
        <f t="shared" si="8"/>
        <v>0</v>
      </c>
      <c r="J298" s="180"/>
      <c r="K298" s="181">
        <f t="shared" si="9"/>
        <v>0</v>
      </c>
      <c r="L298" s="181">
        <v>15</v>
      </c>
      <c r="M298" s="181">
        <f t="shared" si="10"/>
        <v>0</v>
      </c>
      <c r="N298" s="179">
        <v>0</v>
      </c>
      <c r="O298" s="179">
        <f t="shared" si="11"/>
        <v>0</v>
      </c>
      <c r="P298" s="179">
        <v>0</v>
      </c>
      <c r="Q298" s="179">
        <f t="shared" si="12"/>
        <v>0</v>
      </c>
      <c r="R298" s="181" t="s">
        <v>536</v>
      </c>
      <c r="S298" s="181" t="s">
        <v>166</v>
      </c>
      <c r="T298" s="182" t="s">
        <v>166</v>
      </c>
      <c r="U298" s="157">
        <v>0.39</v>
      </c>
      <c r="V298" s="157">
        <f t="shared" si="13"/>
        <v>0.78</v>
      </c>
      <c r="W298" s="157"/>
      <c r="X298" s="157" t="s">
        <v>167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168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6">
        <v>128</v>
      </c>
      <c r="B299" s="177" t="s">
        <v>541</v>
      </c>
      <c r="C299" s="186" t="s">
        <v>542</v>
      </c>
      <c r="D299" s="178" t="s">
        <v>164</v>
      </c>
      <c r="E299" s="179">
        <v>2</v>
      </c>
      <c r="F299" s="180"/>
      <c r="G299" s="181">
        <f t="shared" si="7"/>
        <v>0</v>
      </c>
      <c r="H299" s="180"/>
      <c r="I299" s="181">
        <f t="shared" si="8"/>
        <v>0</v>
      </c>
      <c r="J299" s="180"/>
      <c r="K299" s="181">
        <f t="shared" si="9"/>
        <v>0</v>
      </c>
      <c r="L299" s="181">
        <v>15</v>
      </c>
      <c r="M299" s="181">
        <f t="shared" si="10"/>
        <v>0</v>
      </c>
      <c r="N299" s="179">
        <v>0</v>
      </c>
      <c r="O299" s="179">
        <f t="shared" si="11"/>
        <v>0</v>
      </c>
      <c r="P299" s="179">
        <v>0</v>
      </c>
      <c r="Q299" s="179">
        <f t="shared" si="12"/>
        <v>0</v>
      </c>
      <c r="R299" s="181" t="s">
        <v>536</v>
      </c>
      <c r="S299" s="181" t="s">
        <v>166</v>
      </c>
      <c r="T299" s="182" t="s">
        <v>166</v>
      </c>
      <c r="U299" s="157">
        <v>0.83</v>
      </c>
      <c r="V299" s="157">
        <f t="shared" si="13"/>
        <v>1.66</v>
      </c>
      <c r="W299" s="157"/>
      <c r="X299" s="157" t="s">
        <v>167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168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6">
        <v>129</v>
      </c>
      <c r="B300" s="177" t="s">
        <v>543</v>
      </c>
      <c r="C300" s="186" t="s">
        <v>544</v>
      </c>
      <c r="D300" s="178" t="s">
        <v>164</v>
      </c>
      <c r="E300" s="179">
        <v>4</v>
      </c>
      <c r="F300" s="180"/>
      <c r="G300" s="181">
        <f t="shared" si="7"/>
        <v>0</v>
      </c>
      <c r="H300" s="180"/>
      <c r="I300" s="181">
        <f t="shared" si="8"/>
        <v>0</v>
      </c>
      <c r="J300" s="180"/>
      <c r="K300" s="181">
        <f t="shared" si="9"/>
        <v>0</v>
      </c>
      <c r="L300" s="181">
        <v>15</v>
      </c>
      <c r="M300" s="181">
        <f t="shared" si="10"/>
        <v>0</v>
      </c>
      <c r="N300" s="179">
        <v>0</v>
      </c>
      <c r="O300" s="179">
        <f t="shared" si="11"/>
        <v>0</v>
      </c>
      <c r="P300" s="179">
        <v>0</v>
      </c>
      <c r="Q300" s="179">
        <f t="shared" si="12"/>
        <v>0</v>
      </c>
      <c r="R300" s="181" t="s">
        <v>536</v>
      </c>
      <c r="S300" s="181" t="s">
        <v>166</v>
      </c>
      <c r="T300" s="182" t="s">
        <v>166</v>
      </c>
      <c r="U300" s="157">
        <v>0.37</v>
      </c>
      <c r="V300" s="157">
        <f t="shared" si="13"/>
        <v>1.48</v>
      </c>
      <c r="W300" s="157"/>
      <c r="X300" s="157" t="s">
        <v>167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168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6">
        <v>130</v>
      </c>
      <c r="B301" s="177" t="s">
        <v>545</v>
      </c>
      <c r="C301" s="186" t="s">
        <v>546</v>
      </c>
      <c r="D301" s="178" t="s">
        <v>164</v>
      </c>
      <c r="E301" s="179">
        <v>2</v>
      </c>
      <c r="F301" s="180"/>
      <c r="G301" s="181">
        <f t="shared" si="7"/>
        <v>0</v>
      </c>
      <c r="H301" s="180"/>
      <c r="I301" s="181">
        <f t="shared" si="8"/>
        <v>0</v>
      </c>
      <c r="J301" s="180"/>
      <c r="K301" s="181">
        <f t="shared" si="9"/>
        <v>0</v>
      </c>
      <c r="L301" s="181">
        <v>15</v>
      </c>
      <c r="M301" s="181">
        <f t="shared" si="10"/>
        <v>0</v>
      </c>
      <c r="N301" s="179">
        <v>0</v>
      </c>
      <c r="O301" s="179">
        <f t="shared" si="11"/>
        <v>0</v>
      </c>
      <c r="P301" s="179">
        <v>0</v>
      </c>
      <c r="Q301" s="179">
        <f t="shared" si="12"/>
        <v>0</v>
      </c>
      <c r="R301" s="181" t="s">
        <v>536</v>
      </c>
      <c r="S301" s="181" t="s">
        <v>166</v>
      </c>
      <c r="T301" s="182" t="s">
        <v>166</v>
      </c>
      <c r="U301" s="157">
        <v>0.54</v>
      </c>
      <c r="V301" s="157">
        <f t="shared" si="13"/>
        <v>1.08</v>
      </c>
      <c r="W301" s="157"/>
      <c r="X301" s="157" t="s">
        <v>167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168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6">
        <v>131</v>
      </c>
      <c r="B302" s="177" t="s">
        <v>547</v>
      </c>
      <c r="C302" s="186" t="s">
        <v>436</v>
      </c>
      <c r="D302" s="178" t="s">
        <v>437</v>
      </c>
      <c r="E302" s="179">
        <v>10</v>
      </c>
      <c r="F302" s="180"/>
      <c r="G302" s="181">
        <f t="shared" si="7"/>
        <v>0</v>
      </c>
      <c r="H302" s="180"/>
      <c r="I302" s="181">
        <f t="shared" si="8"/>
        <v>0</v>
      </c>
      <c r="J302" s="180"/>
      <c r="K302" s="181">
        <f t="shared" si="9"/>
        <v>0</v>
      </c>
      <c r="L302" s="181">
        <v>15</v>
      </c>
      <c r="M302" s="181">
        <f t="shared" si="10"/>
        <v>0</v>
      </c>
      <c r="N302" s="179">
        <v>0</v>
      </c>
      <c r="O302" s="179">
        <f t="shared" si="11"/>
        <v>0</v>
      </c>
      <c r="P302" s="179">
        <v>0</v>
      </c>
      <c r="Q302" s="179">
        <f t="shared" si="12"/>
        <v>0</v>
      </c>
      <c r="R302" s="181"/>
      <c r="S302" s="181" t="s">
        <v>197</v>
      </c>
      <c r="T302" s="182" t="s">
        <v>198</v>
      </c>
      <c r="U302" s="157">
        <v>0</v>
      </c>
      <c r="V302" s="157">
        <f t="shared" si="13"/>
        <v>0</v>
      </c>
      <c r="W302" s="157"/>
      <c r="X302" s="157" t="s">
        <v>167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168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6">
        <v>132</v>
      </c>
      <c r="B303" s="177" t="s">
        <v>548</v>
      </c>
      <c r="C303" s="186" t="s">
        <v>549</v>
      </c>
      <c r="D303" s="178" t="s">
        <v>164</v>
      </c>
      <c r="E303" s="179">
        <v>2</v>
      </c>
      <c r="F303" s="180"/>
      <c r="G303" s="181">
        <f t="shared" si="7"/>
        <v>0</v>
      </c>
      <c r="H303" s="180"/>
      <c r="I303" s="181">
        <f t="shared" si="8"/>
        <v>0</v>
      </c>
      <c r="J303" s="180"/>
      <c r="K303" s="181">
        <f t="shared" si="9"/>
        <v>0</v>
      </c>
      <c r="L303" s="181">
        <v>15</v>
      </c>
      <c r="M303" s="181">
        <f t="shared" si="10"/>
        <v>0</v>
      </c>
      <c r="N303" s="179">
        <v>1.1900000000000001E-2</v>
      </c>
      <c r="O303" s="179">
        <f t="shared" si="11"/>
        <v>0.02</v>
      </c>
      <c r="P303" s="179">
        <v>0</v>
      </c>
      <c r="Q303" s="179">
        <f t="shared" si="12"/>
        <v>0</v>
      </c>
      <c r="R303" s="181"/>
      <c r="S303" s="181" t="s">
        <v>197</v>
      </c>
      <c r="T303" s="182" t="s">
        <v>198</v>
      </c>
      <c r="U303" s="157">
        <v>0</v>
      </c>
      <c r="V303" s="157">
        <f t="shared" si="13"/>
        <v>0</v>
      </c>
      <c r="W303" s="157"/>
      <c r="X303" s="157" t="s">
        <v>289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290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2.5" outlineLevel="1" x14ac:dyDescent="0.2">
      <c r="A304" s="176">
        <v>133</v>
      </c>
      <c r="B304" s="177" t="s">
        <v>550</v>
      </c>
      <c r="C304" s="186" t="s">
        <v>551</v>
      </c>
      <c r="D304" s="178" t="s">
        <v>164</v>
      </c>
      <c r="E304" s="179">
        <v>6</v>
      </c>
      <c r="F304" s="180"/>
      <c r="G304" s="181">
        <f t="shared" si="7"/>
        <v>0</v>
      </c>
      <c r="H304" s="180"/>
      <c r="I304" s="181">
        <f t="shared" si="8"/>
        <v>0</v>
      </c>
      <c r="J304" s="180"/>
      <c r="K304" s="181">
        <f t="shared" si="9"/>
        <v>0</v>
      </c>
      <c r="L304" s="181">
        <v>15</v>
      </c>
      <c r="M304" s="181">
        <f t="shared" si="10"/>
        <v>0</v>
      </c>
      <c r="N304" s="179">
        <v>0</v>
      </c>
      <c r="O304" s="179">
        <f t="shared" si="11"/>
        <v>0</v>
      </c>
      <c r="P304" s="179">
        <v>0</v>
      </c>
      <c r="Q304" s="179">
        <f t="shared" si="12"/>
        <v>0</v>
      </c>
      <c r="R304" s="181" t="s">
        <v>288</v>
      </c>
      <c r="S304" s="181" t="s">
        <v>166</v>
      </c>
      <c r="T304" s="182" t="s">
        <v>166</v>
      </c>
      <c r="U304" s="157">
        <v>0</v>
      </c>
      <c r="V304" s="157">
        <f t="shared" si="13"/>
        <v>0</v>
      </c>
      <c r="W304" s="157"/>
      <c r="X304" s="157" t="s">
        <v>289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290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76">
        <v>134</v>
      </c>
      <c r="B305" s="177" t="s">
        <v>552</v>
      </c>
      <c r="C305" s="186" t="s">
        <v>553</v>
      </c>
      <c r="D305" s="178" t="s">
        <v>164</v>
      </c>
      <c r="E305" s="179">
        <v>6</v>
      </c>
      <c r="F305" s="180"/>
      <c r="G305" s="181">
        <f t="shared" si="7"/>
        <v>0</v>
      </c>
      <c r="H305" s="180"/>
      <c r="I305" s="181">
        <f t="shared" si="8"/>
        <v>0</v>
      </c>
      <c r="J305" s="180"/>
      <c r="K305" s="181">
        <f t="shared" si="9"/>
        <v>0</v>
      </c>
      <c r="L305" s="181">
        <v>15</v>
      </c>
      <c r="M305" s="181">
        <f t="shared" si="10"/>
        <v>0</v>
      </c>
      <c r="N305" s="179">
        <v>0</v>
      </c>
      <c r="O305" s="179">
        <f t="shared" si="11"/>
        <v>0</v>
      </c>
      <c r="P305" s="179">
        <v>0</v>
      </c>
      <c r="Q305" s="179">
        <f t="shared" si="12"/>
        <v>0</v>
      </c>
      <c r="R305" s="181" t="s">
        <v>288</v>
      </c>
      <c r="S305" s="181" t="s">
        <v>166</v>
      </c>
      <c r="T305" s="182" t="s">
        <v>166</v>
      </c>
      <c r="U305" s="157">
        <v>0</v>
      </c>
      <c r="V305" s="157">
        <f t="shared" si="13"/>
        <v>0</v>
      </c>
      <c r="W305" s="157"/>
      <c r="X305" s="157" t="s">
        <v>289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290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6">
        <v>135</v>
      </c>
      <c r="B306" s="177" t="s">
        <v>554</v>
      </c>
      <c r="C306" s="186" t="s">
        <v>555</v>
      </c>
      <c r="D306" s="178" t="s">
        <v>164</v>
      </c>
      <c r="E306" s="179">
        <v>4</v>
      </c>
      <c r="F306" s="180"/>
      <c r="G306" s="181">
        <f t="shared" si="7"/>
        <v>0</v>
      </c>
      <c r="H306" s="180"/>
      <c r="I306" s="181">
        <f t="shared" si="8"/>
        <v>0</v>
      </c>
      <c r="J306" s="180"/>
      <c r="K306" s="181">
        <f t="shared" si="9"/>
        <v>0</v>
      </c>
      <c r="L306" s="181">
        <v>15</v>
      </c>
      <c r="M306" s="181">
        <f t="shared" si="10"/>
        <v>0</v>
      </c>
      <c r="N306" s="179">
        <v>0</v>
      </c>
      <c r="O306" s="179">
        <f t="shared" si="11"/>
        <v>0</v>
      </c>
      <c r="P306" s="179">
        <v>0</v>
      </c>
      <c r="Q306" s="179">
        <f t="shared" si="12"/>
        <v>0</v>
      </c>
      <c r="R306" s="181"/>
      <c r="S306" s="181" t="s">
        <v>197</v>
      </c>
      <c r="T306" s="182" t="s">
        <v>166</v>
      </c>
      <c r="U306" s="157">
        <v>0</v>
      </c>
      <c r="V306" s="157">
        <f t="shared" si="13"/>
        <v>0</v>
      </c>
      <c r="W306" s="157"/>
      <c r="X306" s="157" t="s">
        <v>289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290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76">
        <v>136</v>
      </c>
      <c r="B307" s="177" t="s">
        <v>556</v>
      </c>
      <c r="C307" s="186" t="s">
        <v>557</v>
      </c>
      <c r="D307" s="178" t="s">
        <v>164</v>
      </c>
      <c r="E307" s="179">
        <v>4</v>
      </c>
      <c r="F307" s="180"/>
      <c r="G307" s="181">
        <f t="shared" si="7"/>
        <v>0</v>
      </c>
      <c r="H307" s="180"/>
      <c r="I307" s="181">
        <f t="shared" si="8"/>
        <v>0</v>
      </c>
      <c r="J307" s="180"/>
      <c r="K307" s="181">
        <f t="shared" si="9"/>
        <v>0</v>
      </c>
      <c r="L307" s="181">
        <v>15</v>
      </c>
      <c r="M307" s="181">
        <f t="shared" si="10"/>
        <v>0</v>
      </c>
      <c r="N307" s="179">
        <v>0</v>
      </c>
      <c r="O307" s="179">
        <f t="shared" si="11"/>
        <v>0</v>
      </c>
      <c r="P307" s="179">
        <v>0</v>
      </c>
      <c r="Q307" s="179">
        <f t="shared" si="12"/>
        <v>0</v>
      </c>
      <c r="R307" s="181" t="s">
        <v>288</v>
      </c>
      <c r="S307" s="181" t="s">
        <v>166</v>
      </c>
      <c r="T307" s="182" t="s">
        <v>166</v>
      </c>
      <c r="U307" s="157">
        <v>0</v>
      </c>
      <c r="V307" s="157">
        <f t="shared" si="13"/>
        <v>0</v>
      </c>
      <c r="W307" s="157"/>
      <c r="X307" s="157" t="s">
        <v>289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290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6">
        <v>137</v>
      </c>
      <c r="B308" s="177" t="s">
        <v>558</v>
      </c>
      <c r="C308" s="186" t="s">
        <v>559</v>
      </c>
      <c r="D308" s="178" t="s">
        <v>164</v>
      </c>
      <c r="E308" s="179">
        <v>2</v>
      </c>
      <c r="F308" s="180"/>
      <c r="G308" s="181">
        <f t="shared" si="7"/>
        <v>0</v>
      </c>
      <c r="H308" s="180"/>
      <c r="I308" s="181">
        <f t="shared" si="8"/>
        <v>0</v>
      </c>
      <c r="J308" s="180"/>
      <c r="K308" s="181">
        <f t="shared" si="9"/>
        <v>0</v>
      </c>
      <c r="L308" s="181">
        <v>15</v>
      </c>
      <c r="M308" s="181">
        <f t="shared" si="10"/>
        <v>0</v>
      </c>
      <c r="N308" s="179">
        <v>0</v>
      </c>
      <c r="O308" s="179">
        <f t="shared" si="11"/>
        <v>0</v>
      </c>
      <c r="P308" s="179">
        <v>0</v>
      </c>
      <c r="Q308" s="179">
        <f t="shared" si="12"/>
        <v>0</v>
      </c>
      <c r="R308" s="181"/>
      <c r="S308" s="181" t="s">
        <v>197</v>
      </c>
      <c r="T308" s="182" t="s">
        <v>166</v>
      </c>
      <c r="U308" s="157">
        <v>0</v>
      </c>
      <c r="V308" s="157">
        <f t="shared" si="13"/>
        <v>0</v>
      </c>
      <c r="W308" s="157"/>
      <c r="X308" s="157" t="s">
        <v>289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290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33.75" outlineLevel="1" x14ac:dyDescent="0.2">
      <c r="A309" s="176">
        <v>138</v>
      </c>
      <c r="B309" s="177" t="s">
        <v>560</v>
      </c>
      <c r="C309" s="186" t="s">
        <v>561</v>
      </c>
      <c r="D309" s="178" t="s">
        <v>164</v>
      </c>
      <c r="E309" s="179">
        <v>2</v>
      </c>
      <c r="F309" s="180"/>
      <c r="G309" s="181">
        <f t="shared" si="7"/>
        <v>0</v>
      </c>
      <c r="H309" s="180"/>
      <c r="I309" s="181">
        <f t="shared" si="8"/>
        <v>0</v>
      </c>
      <c r="J309" s="180"/>
      <c r="K309" s="181">
        <f t="shared" si="9"/>
        <v>0</v>
      </c>
      <c r="L309" s="181">
        <v>15</v>
      </c>
      <c r="M309" s="181">
        <f t="shared" si="10"/>
        <v>0</v>
      </c>
      <c r="N309" s="179">
        <v>0</v>
      </c>
      <c r="O309" s="179">
        <f t="shared" si="11"/>
        <v>0</v>
      </c>
      <c r="P309" s="179">
        <v>0</v>
      </c>
      <c r="Q309" s="179">
        <f t="shared" si="12"/>
        <v>0</v>
      </c>
      <c r="R309" s="181" t="s">
        <v>288</v>
      </c>
      <c r="S309" s="181" t="s">
        <v>166</v>
      </c>
      <c r="T309" s="182" t="s">
        <v>166</v>
      </c>
      <c r="U309" s="157">
        <v>0</v>
      </c>
      <c r="V309" s="157">
        <f t="shared" si="13"/>
        <v>0</v>
      </c>
      <c r="W309" s="157"/>
      <c r="X309" s="157" t="s">
        <v>289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290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6">
        <v>139</v>
      </c>
      <c r="B310" s="177" t="s">
        <v>562</v>
      </c>
      <c r="C310" s="186" t="s">
        <v>563</v>
      </c>
      <c r="D310" s="178" t="s">
        <v>164</v>
      </c>
      <c r="E310" s="179">
        <v>2</v>
      </c>
      <c r="F310" s="180"/>
      <c r="G310" s="181">
        <f t="shared" si="7"/>
        <v>0</v>
      </c>
      <c r="H310" s="180"/>
      <c r="I310" s="181">
        <f t="shared" si="8"/>
        <v>0</v>
      </c>
      <c r="J310" s="180"/>
      <c r="K310" s="181">
        <f t="shared" si="9"/>
        <v>0</v>
      </c>
      <c r="L310" s="181">
        <v>15</v>
      </c>
      <c r="M310" s="181">
        <f t="shared" si="10"/>
        <v>0</v>
      </c>
      <c r="N310" s="179">
        <v>0</v>
      </c>
      <c r="O310" s="179">
        <f t="shared" si="11"/>
        <v>0</v>
      </c>
      <c r="P310" s="179">
        <v>0</v>
      </c>
      <c r="Q310" s="179">
        <f t="shared" si="12"/>
        <v>0</v>
      </c>
      <c r="R310" s="181"/>
      <c r="S310" s="181" t="s">
        <v>197</v>
      </c>
      <c r="T310" s="182" t="s">
        <v>198</v>
      </c>
      <c r="U310" s="157">
        <v>0</v>
      </c>
      <c r="V310" s="157">
        <f t="shared" si="13"/>
        <v>0</v>
      </c>
      <c r="W310" s="157"/>
      <c r="X310" s="157" t="s">
        <v>289</v>
      </c>
      <c r="Y310" s="147"/>
      <c r="Z310" s="147"/>
      <c r="AA310" s="147"/>
      <c r="AB310" s="147"/>
      <c r="AC310" s="147"/>
      <c r="AD310" s="147"/>
      <c r="AE310" s="147"/>
      <c r="AF310" s="147"/>
      <c r="AG310" s="147" t="s">
        <v>290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76">
        <v>140</v>
      </c>
      <c r="B311" s="177" t="s">
        <v>564</v>
      </c>
      <c r="C311" s="186" t="s">
        <v>565</v>
      </c>
      <c r="D311" s="178" t="s">
        <v>164</v>
      </c>
      <c r="E311" s="179">
        <v>4</v>
      </c>
      <c r="F311" s="180"/>
      <c r="G311" s="181">
        <f t="shared" si="7"/>
        <v>0</v>
      </c>
      <c r="H311" s="180"/>
      <c r="I311" s="181">
        <f t="shared" si="8"/>
        <v>0</v>
      </c>
      <c r="J311" s="180"/>
      <c r="K311" s="181">
        <f t="shared" si="9"/>
        <v>0</v>
      </c>
      <c r="L311" s="181">
        <v>15</v>
      </c>
      <c r="M311" s="181">
        <f t="shared" si="10"/>
        <v>0</v>
      </c>
      <c r="N311" s="179">
        <v>0</v>
      </c>
      <c r="O311" s="179">
        <f t="shared" si="11"/>
        <v>0</v>
      </c>
      <c r="P311" s="179">
        <v>0</v>
      </c>
      <c r="Q311" s="179">
        <f t="shared" si="12"/>
        <v>0</v>
      </c>
      <c r="R311" s="181"/>
      <c r="S311" s="181" t="s">
        <v>197</v>
      </c>
      <c r="T311" s="182" t="s">
        <v>198</v>
      </c>
      <c r="U311" s="157">
        <v>0</v>
      </c>
      <c r="V311" s="157">
        <f t="shared" si="13"/>
        <v>0</v>
      </c>
      <c r="W311" s="157"/>
      <c r="X311" s="157" t="s">
        <v>289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290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6">
        <v>141</v>
      </c>
      <c r="B312" s="177" t="s">
        <v>566</v>
      </c>
      <c r="C312" s="186" t="s">
        <v>433</v>
      </c>
      <c r="D312" s="178" t="s">
        <v>434</v>
      </c>
      <c r="E312" s="179">
        <v>1</v>
      </c>
      <c r="F312" s="180"/>
      <c r="G312" s="181">
        <f t="shared" si="7"/>
        <v>0</v>
      </c>
      <c r="H312" s="180"/>
      <c r="I312" s="181">
        <f t="shared" si="8"/>
        <v>0</v>
      </c>
      <c r="J312" s="180"/>
      <c r="K312" s="181">
        <f t="shared" si="9"/>
        <v>0</v>
      </c>
      <c r="L312" s="181">
        <v>15</v>
      </c>
      <c r="M312" s="181">
        <f t="shared" si="10"/>
        <v>0</v>
      </c>
      <c r="N312" s="179">
        <v>0</v>
      </c>
      <c r="O312" s="179">
        <f t="shared" si="11"/>
        <v>0</v>
      </c>
      <c r="P312" s="179">
        <v>0</v>
      </c>
      <c r="Q312" s="179">
        <f t="shared" si="12"/>
        <v>0</v>
      </c>
      <c r="R312" s="181"/>
      <c r="S312" s="181" t="s">
        <v>197</v>
      </c>
      <c r="T312" s="182" t="s">
        <v>198</v>
      </c>
      <c r="U312" s="157">
        <v>0</v>
      </c>
      <c r="V312" s="157">
        <f t="shared" si="13"/>
        <v>0</v>
      </c>
      <c r="W312" s="157"/>
      <c r="X312" s="157" t="s">
        <v>289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290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68">
        <v>142</v>
      </c>
      <c r="B313" s="169" t="s">
        <v>567</v>
      </c>
      <c r="C313" s="184" t="s">
        <v>568</v>
      </c>
      <c r="D313" s="170" t="s">
        <v>269</v>
      </c>
      <c r="E313" s="171">
        <v>2.3800000000000002E-2</v>
      </c>
      <c r="F313" s="172"/>
      <c r="G313" s="173">
        <f t="shared" si="7"/>
        <v>0</v>
      </c>
      <c r="H313" s="172"/>
      <c r="I313" s="173">
        <f t="shared" si="8"/>
        <v>0</v>
      </c>
      <c r="J313" s="172"/>
      <c r="K313" s="173">
        <f t="shared" si="9"/>
        <v>0</v>
      </c>
      <c r="L313" s="173">
        <v>15</v>
      </c>
      <c r="M313" s="173">
        <f t="shared" si="10"/>
        <v>0</v>
      </c>
      <c r="N313" s="171">
        <v>0</v>
      </c>
      <c r="O313" s="171">
        <f t="shared" si="11"/>
        <v>0</v>
      </c>
      <c r="P313" s="171">
        <v>0</v>
      </c>
      <c r="Q313" s="171">
        <f t="shared" si="12"/>
        <v>0</v>
      </c>
      <c r="R313" s="173" t="s">
        <v>536</v>
      </c>
      <c r="S313" s="173" t="s">
        <v>166</v>
      </c>
      <c r="T313" s="174" t="s">
        <v>166</v>
      </c>
      <c r="U313" s="157">
        <v>5.2060000000000004</v>
      </c>
      <c r="V313" s="157">
        <f t="shared" si="13"/>
        <v>0.12</v>
      </c>
      <c r="W313" s="157"/>
      <c r="X313" s="157" t="s">
        <v>377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378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46" t="s">
        <v>489</v>
      </c>
      <c r="D314" s="247"/>
      <c r="E314" s="247"/>
      <c r="F314" s="247"/>
      <c r="G314" s="24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170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x14ac:dyDescent="0.2">
      <c r="A315" s="161" t="s">
        <v>160</v>
      </c>
      <c r="B315" s="162" t="s">
        <v>95</v>
      </c>
      <c r="C315" s="183" t="s">
        <v>96</v>
      </c>
      <c r="D315" s="163"/>
      <c r="E315" s="164"/>
      <c r="F315" s="165"/>
      <c r="G315" s="165">
        <f>SUMIF(AG316:AG321,"&lt;&gt;NOR",G316:G321)</f>
        <v>0</v>
      </c>
      <c r="H315" s="165"/>
      <c r="I315" s="165">
        <f>SUM(I316:I321)</f>
        <v>0</v>
      </c>
      <c r="J315" s="165"/>
      <c r="K315" s="165">
        <f>SUM(K316:K321)</f>
        <v>0</v>
      </c>
      <c r="L315" s="165"/>
      <c r="M315" s="165">
        <f>SUM(M316:M321)</f>
        <v>0</v>
      </c>
      <c r="N315" s="164"/>
      <c r="O315" s="164">
        <f>SUM(O316:O321)</f>
        <v>0</v>
      </c>
      <c r="P315" s="164"/>
      <c r="Q315" s="164">
        <f>SUM(Q316:Q321)</f>
        <v>7.0000000000000007E-2</v>
      </c>
      <c r="R315" s="165"/>
      <c r="S315" s="165"/>
      <c r="T315" s="166"/>
      <c r="U315" s="160"/>
      <c r="V315" s="160">
        <f>SUM(V316:V321)</f>
        <v>0.66</v>
      </c>
      <c r="W315" s="160"/>
      <c r="X315" s="160"/>
      <c r="AG315" t="s">
        <v>161</v>
      </c>
    </row>
    <row r="316" spans="1:60" outlineLevel="1" x14ac:dyDescent="0.2">
      <c r="A316" s="168">
        <v>143</v>
      </c>
      <c r="B316" s="169" t="s">
        <v>569</v>
      </c>
      <c r="C316" s="184" t="s">
        <v>570</v>
      </c>
      <c r="D316" s="170" t="s">
        <v>181</v>
      </c>
      <c r="E316" s="171">
        <v>2.88</v>
      </c>
      <c r="F316" s="172"/>
      <c r="G316" s="173">
        <f>ROUND(E316*F316,2)</f>
        <v>0</v>
      </c>
      <c r="H316" s="172"/>
      <c r="I316" s="173">
        <f>ROUND(E316*H316,2)</f>
        <v>0</v>
      </c>
      <c r="J316" s="172"/>
      <c r="K316" s="173">
        <f>ROUND(E316*J316,2)</f>
        <v>0</v>
      </c>
      <c r="L316" s="173">
        <v>15</v>
      </c>
      <c r="M316" s="173">
        <f>G316*(1+L316/100)</f>
        <v>0</v>
      </c>
      <c r="N316" s="171">
        <v>0</v>
      </c>
      <c r="O316" s="171">
        <f>ROUND(E316*N316,2)</f>
        <v>0</v>
      </c>
      <c r="P316" s="171">
        <v>2.3800000000000002E-2</v>
      </c>
      <c r="Q316" s="171">
        <f>ROUND(E316*P316,2)</f>
        <v>7.0000000000000007E-2</v>
      </c>
      <c r="R316" s="173" t="s">
        <v>571</v>
      </c>
      <c r="S316" s="173" t="s">
        <v>166</v>
      </c>
      <c r="T316" s="174" t="s">
        <v>166</v>
      </c>
      <c r="U316" s="157">
        <v>8.2000000000000003E-2</v>
      </c>
      <c r="V316" s="157">
        <f>ROUND(E316*U316,2)</f>
        <v>0.24</v>
      </c>
      <c r="W316" s="157"/>
      <c r="X316" s="157" t="s">
        <v>167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168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5" t="s">
        <v>572</v>
      </c>
      <c r="D317" s="158"/>
      <c r="E317" s="159">
        <v>2.88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33.75" outlineLevel="1" x14ac:dyDescent="0.2">
      <c r="A318" s="176">
        <v>144</v>
      </c>
      <c r="B318" s="177" t="s">
        <v>573</v>
      </c>
      <c r="C318" s="186" t="s">
        <v>574</v>
      </c>
      <c r="D318" s="178" t="s">
        <v>181</v>
      </c>
      <c r="E318" s="179">
        <v>2.88</v>
      </c>
      <c r="F318" s="180"/>
      <c r="G318" s="181">
        <f>ROUND(E318*F318,2)</f>
        <v>0</v>
      </c>
      <c r="H318" s="180"/>
      <c r="I318" s="181">
        <f>ROUND(E318*H318,2)</f>
        <v>0</v>
      </c>
      <c r="J318" s="180"/>
      <c r="K318" s="181">
        <f>ROUND(E318*J318,2)</f>
        <v>0</v>
      </c>
      <c r="L318" s="181">
        <v>15</v>
      </c>
      <c r="M318" s="181">
        <f>G318*(1+L318/100)</f>
        <v>0</v>
      </c>
      <c r="N318" s="179">
        <v>0</v>
      </c>
      <c r="O318" s="179">
        <f>ROUND(E318*N318,2)</f>
        <v>0</v>
      </c>
      <c r="P318" s="179">
        <v>0</v>
      </c>
      <c r="Q318" s="179">
        <f>ROUND(E318*P318,2)</f>
        <v>0</v>
      </c>
      <c r="R318" s="181" t="s">
        <v>571</v>
      </c>
      <c r="S318" s="181" t="s">
        <v>166</v>
      </c>
      <c r="T318" s="182" t="s">
        <v>166</v>
      </c>
      <c r="U318" s="157">
        <v>3.1E-2</v>
      </c>
      <c r="V318" s="157">
        <f>ROUND(E318*U318,2)</f>
        <v>0.09</v>
      </c>
      <c r="W318" s="157"/>
      <c r="X318" s="157" t="s">
        <v>167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168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1" x14ac:dyDescent="0.2">
      <c r="A319" s="176">
        <v>145</v>
      </c>
      <c r="B319" s="177" t="s">
        <v>575</v>
      </c>
      <c r="C319" s="186" t="s">
        <v>576</v>
      </c>
      <c r="D319" s="178" t="s">
        <v>181</v>
      </c>
      <c r="E319" s="179">
        <v>2.88</v>
      </c>
      <c r="F319" s="180"/>
      <c r="G319" s="181">
        <f>ROUND(E319*F319,2)</f>
        <v>0</v>
      </c>
      <c r="H319" s="180"/>
      <c r="I319" s="181">
        <f>ROUND(E319*H319,2)</f>
        <v>0</v>
      </c>
      <c r="J319" s="180"/>
      <c r="K319" s="181">
        <f>ROUND(E319*J319,2)</f>
        <v>0</v>
      </c>
      <c r="L319" s="181">
        <v>15</v>
      </c>
      <c r="M319" s="181">
        <f>G319*(1+L319/100)</f>
        <v>0</v>
      </c>
      <c r="N319" s="179">
        <v>0</v>
      </c>
      <c r="O319" s="179">
        <f>ROUND(E319*N319,2)</f>
        <v>0</v>
      </c>
      <c r="P319" s="179">
        <v>0</v>
      </c>
      <c r="Q319" s="179">
        <f>ROUND(E319*P319,2)</f>
        <v>0</v>
      </c>
      <c r="R319" s="181" t="s">
        <v>571</v>
      </c>
      <c r="S319" s="181" t="s">
        <v>166</v>
      </c>
      <c r="T319" s="182" t="s">
        <v>166</v>
      </c>
      <c r="U319" s="157">
        <v>6.2E-2</v>
      </c>
      <c r="V319" s="157">
        <f>ROUND(E319*U319,2)</f>
        <v>0.18</v>
      </c>
      <c r="W319" s="157"/>
      <c r="X319" s="157" t="s">
        <v>167</v>
      </c>
      <c r="Y319" s="147"/>
      <c r="Z319" s="147"/>
      <c r="AA319" s="147"/>
      <c r="AB319" s="147"/>
      <c r="AC319" s="147"/>
      <c r="AD319" s="147"/>
      <c r="AE319" s="147"/>
      <c r="AF319" s="147"/>
      <c r="AG319" s="147" t="s">
        <v>168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68">
        <v>146</v>
      </c>
      <c r="B320" s="169" t="s">
        <v>577</v>
      </c>
      <c r="C320" s="184" t="s">
        <v>578</v>
      </c>
      <c r="D320" s="170" t="s">
        <v>181</v>
      </c>
      <c r="E320" s="171">
        <v>2.88</v>
      </c>
      <c r="F320" s="172"/>
      <c r="G320" s="173">
        <f>ROUND(E320*F320,2)</f>
        <v>0</v>
      </c>
      <c r="H320" s="172"/>
      <c r="I320" s="173">
        <f>ROUND(E320*H320,2)</f>
        <v>0</v>
      </c>
      <c r="J320" s="172"/>
      <c r="K320" s="173">
        <f>ROUND(E320*J320,2)</f>
        <v>0</v>
      </c>
      <c r="L320" s="173">
        <v>15</v>
      </c>
      <c r="M320" s="173">
        <f>G320*(1+L320/100)</f>
        <v>0</v>
      </c>
      <c r="N320" s="171">
        <v>0</v>
      </c>
      <c r="O320" s="171">
        <f>ROUND(E320*N320,2)</f>
        <v>0</v>
      </c>
      <c r="P320" s="171">
        <v>0</v>
      </c>
      <c r="Q320" s="171">
        <f>ROUND(E320*P320,2)</f>
        <v>0</v>
      </c>
      <c r="R320" s="173" t="s">
        <v>571</v>
      </c>
      <c r="S320" s="173" t="s">
        <v>166</v>
      </c>
      <c r="T320" s="174" t="s">
        <v>166</v>
      </c>
      <c r="U320" s="157">
        <v>5.1999999999999998E-2</v>
      </c>
      <c r="V320" s="157">
        <f>ROUND(E320*U320,2)</f>
        <v>0.15</v>
      </c>
      <c r="W320" s="157"/>
      <c r="X320" s="157" t="s">
        <v>167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168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46" t="s">
        <v>579</v>
      </c>
      <c r="D321" s="247"/>
      <c r="E321" s="247"/>
      <c r="F321" s="247"/>
      <c r="G321" s="24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170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1" t="s">
        <v>160</v>
      </c>
      <c r="B322" s="162" t="s">
        <v>109</v>
      </c>
      <c r="C322" s="183" t="s">
        <v>110</v>
      </c>
      <c r="D322" s="163"/>
      <c r="E322" s="164"/>
      <c r="F322" s="165"/>
      <c r="G322" s="165">
        <f>SUMIF(AG323:AG325,"&lt;&gt;NOR",G323:G325)</f>
        <v>0</v>
      </c>
      <c r="H322" s="165"/>
      <c r="I322" s="165">
        <f>SUM(I323:I325)</f>
        <v>0</v>
      </c>
      <c r="J322" s="165"/>
      <c r="K322" s="165">
        <f>SUM(K323:K325)</f>
        <v>0</v>
      </c>
      <c r="L322" s="165"/>
      <c r="M322" s="165">
        <f>SUM(M323:M325)</f>
        <v>0</v>
      </c>
      <c r="N322" s="164"/>
      <c r="O322" s="164">
        <f>SUM(O323:O325)</f>
        <v>0</v>
      </c>
      <c r="P322" s="164"/>
      <c r="Q322" s="164">
        <f>SUM(Q323:Q325)</f>
        <v>0.15</v>
      </c>
      <c r="R322" s="165"/>
      <c r="S322" s="165"/>
      <c r="T322" s="166"/>
      <c r="U322" s="160"/>
      <c r="V322" s="160">
        <f>SUM(V323:V325)</f>
        <v>1.68</v>
      </c>
      <c r="W322" s="160"/>
      <c r="X322" s="160"/>
      <c r="AG322" t="s">
        <v>161</v>
      </c>
    </row>
    <row r="323" spans="1:60" outlineLevel="1" x14ac:dyDescent="0.2">
      <c r="A323" s="168">
        <v>148</v>
      </c>
      <c r="B323" s="169" t="s">
        <v>581</v>
      </c>
      <c r="C323" s="184" t="s">
        <v>582</v>
      </c>
      <c r="D323" s="170" t="s">
        <v>181</v>
      </c>
      <c r="E323" s="171">
        <v>8.61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15</v>
      </c>
      <c r="M323" s="173">
        <f>G323*(1+L323/100)</f>
        <v>0</v>
      </c>
      <c r="N323" s="171">
        <v>0</v>
      </c>
      <c r="O323" s="171">
        <f>ROUND(E323*N323,2)</f>
        <v>0</v>
      </c>
      <c r="P323" s="171">
        <v>1.7999999999999999E-2</v>
      </c>
      <c r="Q323" s="171">
        <f>ROUND(E323*P323,2)</f>
        <v>0.15</v>
      </c>
      <c r="R323" s="173" t="s">
        <v>583</v>
      </c>
      <c r="S323" s="173" t="s">
        <v>166</v>
      </c>
      <c r="T323" s="174" t="s">
        <v>166</v>
      </c>
      <c r="U323" s="157">
        <v>0.19500000000000001</v>
      </c>
      <c r="V323" s="157">
        <f>ROUND(E323*U323,2)</f>
        <v>1.68</v>
      </c>
      <c r="W323" s="157"/>
      <c r="X323" s="157" t="s">
        <v>167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168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279</v>
      </c>
      <c r="D324" s="158"/>
      <c r="E324" s="159">
        <v>8.61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185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76">
        <v>149</v>
      </c>
      <c r="B325" s="177" t="s">
        <v>584</v>
      </c>
      <c r="C325" s="186" t="s">
        <v>585</v>
      </c>
      <c r="D325" s="178" t="s">
        <v>164</v>
      </c>
      <c r="E325" s="179">
        <v>2</v>
      </c>
      <c r="F325" s="180"/>
      <c r="G325" s="181">
        <f>ROUND(E325*F325,2)</f>
        <v>0</v>
      </c>
      <c r="H325" s="180"/>
      <c r="I325" s="181">
        <f>ROUND(E325*H325,2)</f>
        <v>0</v>
      </c>
      <c r="J325" s="180"/>
      <c r="K325" s="181">
        <f>ROUND(E325*J325,2)</f>
        <v>0</v>
      </c>
      <c r="L325" s="181">
        <v>15</v>
      </c>
      <c r="M325" s="181">
        <f>G325*(1+L325/100)</f>
        <v>0</v>
      </c>
      <c r="N325" s="179">
        <v>0</v>
      </c>
      <c r="O325" s="179">
        <f>ROUND(E325*N325,2)</f>
        <v>0</v>
      </c>
      <c r="P325" s="179">
        <v>0</v>
      </c>
      <c r="Q325" s="179">
        <f>ROUND(E325*P325,2)</f>
        <v>0</v>
      </c>
      <c r="R325" s="181"/>
      <c r="S325" s="181" t="s">
        <v>197</v>
      </c>
      <c r="T325" s="182" t="s">
        <v>198</v>
      </c>
      <c r="U325" s="157">
        <v>0</v>
      </c>
      <c r="V325" s="157">
        <f>ROUND(E325*U325,2)</f>
        <v>0</v>
      </c>
      <c r="W325" s="157"/>
      <c r="X325" s="157" t="s">
        <v>167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168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1" t="s">
        <v>160</v>
      </c>
      <c r="B326" s="162" t="s">
        <v>111</v>
      </c>
      <c r="C326" s="183" t="s">
        <v>112</v>
      </c>
      <c r="D326" s="163"/>
      <c r="E326" s="164"/>
      <c r="F326" s="165"/>
      <c r="G326" s="165">
        <f>SUMIF(AG327:AG357,"&lt;&gt;NOR",G327:G357)</f>
        <v>0</v>
      </c>
      <c r="H326" s="165"/>
      <c r="I326" s="165">
        <f>SUM(I327:I357)</f>
        <v>0</v>
      </c>
      <c r="J326" s="165"/>
      <c r="K326" s="165">
        <f>SUM(K327:K357)</f>
        <v>0</v>
      </c>
      <c r="L326" s="165"/>
      <c r="M326" s="165">
        <f>SUM(M327:M357)</f>
        <v>0</v>
      </c>
      <c r="N326" s="164"/>
      <c r="O326" s="164">
        <f>SUM(O327:O357)</f>
        <v>2.06</v>
      </c>
      <c r="P326" s="164"/>
      <c r="Q326" s="164">
        <f>SUM(Q327:Q357)</f>
        <v>0</v>
      </c>
      <c r="R326" s="165"/>
      <c r="S326" s="165"/>
      <c r="T326" s="166"/>
      <c r="U326" s="160"/>
      <c r="V326" s="160">
        <f>SUM(V327:V357)</f>
        <v>121.32000000000001</v>
      </c>
      <c r="W326" s="160"/>
      <c r="X326" s="160"/>
      <c r="AG326" t="s">
        <v>161</v>
      </c>
    </row>
    <row r="327" spans="1:60" ht="22.5" outlineLevel="1" x14ac:dyDescent="0.2">
      <c r="A327" s="168">
        <v>150</v>
      </c>
      <c r="B327" s="169" t="s">
        <v>586</v>
      </c>
      <c r="C327" s="184" t="s">
        <v>587</v>
      </c>
      <c r="D327" s="170" t="s">
        <v>181</v>
      </c>
      <c r="E327" s="171">
        <v>69.278000000000006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15</v>
      </c>
      <c r="M327" s="173">
        <f>G327*(1+L327/100)</f>
        <v>0</v>
      </c>
      <c r="N327" s="171">
        <v>2.5420000000000002E-2</v>
      </c>
      <c r="O327" s="171">
        <f>ROUND(E327*N327,2)</f>
        <v>1.76</v>
      </c>
      <c r="P327" s="171">
        <v>0</v>
      </c>
      <c r="Q327" s="171">
        <f>ROUND(E327*P327,2)</f>
        <v>0</v>
      </c>
      <c r="R327" s="173" t="s">
        <v>188</v>
      </c>
      <c r="S327" s="173" t="s">
        <v>166</v>
      </c>
      <c r="T327" s="174" t="s">
        <v>166</v>
      </c>
      <c r="U327" s="157">
        <v>1.2250000000000001</v>
      </c>
      <c r="V327" s="157">
        <f>ROUND(E327*U327,2)</f>
        <v>84.87</v>
      </c>
      <c r="W327" s="157"/>
      <c r="X327" s="157" t="s">
        <v>167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168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54"/>
      <c r="B328" s="155"/>
      <c r="C328" s="246" t="s">
        <v>588</v>
      </c>
      <c r="D328" s="247"/>
      <c r="E328" s="247"/>
      <c r="F328" s="247"/>
      <c r="G328" s="24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170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75" t="str">
        <f>C328</f>
        <v>zřízení nosné konstrukce příčky, vložení tepelné izolace tl. do 5 cm, montáž desek, tmelení spár Q2 a úprava rohů. Včetně dodávek materiálu.</v>
      </c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5" t="s">
        <v>589</v>
      </c>
      <c r="D329" s="158"/>
      <c r="E329" s="159">
        <v>41.642000000000003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185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5" t="s">
        <v>590</v>
      </c>
      <c r="D330" s="158"/>
      <c r="E330" s="159">
        <v>27.635999999999999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185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33.75" outlineLevel="1" x14ac:dyDescent="0.2">
      <c r="A331" s="176">
        <v>151</v>
      </c>
      <c r="B331" s="177" t="s">
        <v>591</v>
      </c>
      <c r="C331" s="186" t="s">
        <v>592</v>
      </c>
      <c r="D331" s="178" t="s">
        <v>164</v>
      </c>
      <c r="E331" s="179">
        <v>2</v>
      </c>
      <c r="F331" s="180"/>
      <c r="G331" s="181">
        <f>ROUND(E331*F331,2)</f>
        <v>0</v>
      </c>
      <c r="H331" s="180"/>
      <c r="I331" s="181">
        <f>ROUND(E331*H331,2)</f>
        <v>0</v>
      </c>
      <c r="J331" s="180"/>
      <c r="K331" s="181">
        <f>ROUND(E331*J331,2)</f>
        <v>0</v>
      </c>
      <c r="L331" s="181">
        <v>15</v>
      </c>
      <c r="M331" s="181">
        <f>G331*(1+L331/100)</f>
        <v>0</v>
      </c>
      <c r="N331" s="179">
        <v>3.32E-3</v>
      </c>
      <c r="O331" s="179">
        <f>ROUND(E331*N331,2)</f>
        <v>0.01</v>
      </c>
      <c r="P331" s="179">
        <v>0</v>
      </c>
      <c r="Q331" s="179">
        <f>ROUND(E331*P331,2)</f>
        <v>0</v>
      </c>
      <c r="R331" s="181" t="s">
        <v>188</v>
      </c>
      <c r="S331" s="181" t="s">
        <v>166</v>
      </c>
      <c r="T331" s="182" t="s">
        <v>166</v>
      </c>
      <c r="U331" s="157">
        <v>0.36</v>
      </c>
      <c r="V331" s="157">
        <f>ROUND(E331*U331,2)</f>
        <v>0.72</v>
      </c>
      <c r="W331" s="157"/>
      <c r="X331" s="157" t="s">
        <v>167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168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68">
        <v>152</v>
      </c>
      <c r="B332" s="169" t="s">
        <v>593</v>
      </c>
      <c r="C332" s="184" t="s">
        <v>594</v>
      </c>
      <c r="D332" s="170" t="s">
        <v>164</v>
      </c>
      <c r="E332" s="171">
        <v>2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15</v>
      </c>
      <c r="M332" s="173">
        <f>G332*(1+L332/100)</f>
        <v>0</v>
      </c>
      <c r="N332" s="171">
        <v>1.6000000000000001E-4</v>
      </c>
      <c r="O332" s="171">
        <f>ROUND(E332*N332,2)</f>
        <v>0</v>
      </c>
      <c r="P332" s="171">
        <v>0</v>
      </c>
      <c r="Q332" s="171">
        <f>ROUND(E332*P332,2)</f>
        <v>0</v>
      </c>
      <c r="R332" s="173" t="s">
        <v>188</v>
      </c>
      <c r="S332" s="173" t="s">
        <v>166</v>
      </c>
      <c r="T332" s="174" t="s">
        <v>166</v>
      </c>
      <c r="U332" s="157">
        <v>0.94</v>
      </c>
      <c r="V332" s="157">
        <f>ROUND(E332*U332,2)</f>
        <v>1.88</v>
      </c>
      <c r="W332" s="157"/>
      <c r="X332" s="157" t="s">
        <v>167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168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248" t="s">
        <v>595</v>
      </c>
      <c r="D333" s="249"/>
      <c r="E333" s="249"/>
      <c r="F333" s="249"/>
      <c r="G333" s="249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209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33.75" outlineLevel="1" x14ac:dyDescent="0.2">
      <c r="A334" s="168">
        <v>153</v>
      </c>
      <c r="B334" s="169" t="s">
        <v>596</v>
      </c>
      <c r="C334" s="184" t="s">
        <v>597</v>
      </c>
      <c r="D334" s="170" t="s">
        <v>181</v>
      </c>
      <c r="E334" s="171">
        <v>4.2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15</v>
      </c>
      <c r="M334" s="173">
        <f>G334*(1+L334/100)</f>
        <v>0</v>
      </c>
      <c r="N334" s="171">
        <v>1.1990000000000001E-2</v>
      </c>
      <c r="O334" s="171">
        <f>ROUND(E334*N334,2)</f>
        <v>0.05</v>
      </c>
      <c r="P334" s="171">
        <v>0</v>
      </c>
      <c r="Q334" s="171">
        <f>ROUND(E334*P334,2)</f>
        <v>0</v>
      </c>
      <c r="R334" s="173" t="s">
        <v>188</v>
      </c>
      <c r="S334" s="173" t="s">
        <v>166</v>
      </c>
      <c r="T334" s="174" t="s">
        <v>166</v>
      </c>
      <c r="U334" s="157">
        <v>0.76900000000000002</v>
      </c>
      <c r="V334" s="157">
        <f>ROUND(E334*U334,2)</f>
        <v>3.23</v>
      </c>
      <c r="W334" s="157"/>
      <c r="X334" s="157" t="s">
        <v>167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168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5" t="s">
        <v>598</v>
      </c>
      <c r="D335" s="158"/>
      <c r="E335" s="159">
        <v>4.2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185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3.75" outlineLevel="1" x14ac:dyDescent="0.2">
      <c r="A336" s="168">
        <v>154</v>
      </c>
      <c r="B336" s="169" t="s">
        <v>599</v>
      </c>
      <c r="C336" s="184" t="s">
        <v>600</v>
      </c>
      <c r="D336" s="170" t="s">
        <v>181</v>
      </c>
      <c r="E336" s="171">
        <v>15.55355</v>
      </c>
      <c r="F336" s="172"/>
      <c r="G336" s="173">
        <f>ROUND(E336*F336,2)</f>
        <v>0</v>
      </c>
      <c r="H336" s="172"/>
      <c r="I336" s="173">
        <f>ROUND(E336*H336,2)</f>
        <v>0</v>
      </c>
      <c r="J336" s="172"/>
      <c r="K336" s="173">
        <f>ROUND(E336*J336,2)</f>
        <v>0</v>
      </c>
      <c r="L336" s="173">
        <v>15</v>
      </c>
      <c r="M336" s="173">
        <f>G336*(1+L336/100)</f>
        <v>0</v>
      </c>
      <c r="N336" s="171">
        <v>1.2149999999999999E-2</v>
      </c>
      <c r="O336" s="171">
        <f>ROUND(E336*N336,2)</f>
        <v>0.19</v>
      </c>
      <c r="P336" s="171">
        <v>0</v>
      </c>
      <c r="Q336" s="171">
        <f>ROUND(E336*P336,2)</f>
        <v>0</v>
      </c>
      <c r="R336" s="173" t="s">
        <v>188</v>
      </c>
      <c r="S336" s="173" t="s">
        <v>166</v>
      </c>
      <c r="T336" s="174" t="s">
        <v>166</v>
      </c>
      <c r="U336" s="157">
        <v>1.0109999999999999</v>
      </c>
      <c r="V336" s="157">
        <f>ROUND(E336*U336,2)</f>
        <v>15.72</v>
      </c>
      <c r="W336" s="157"/>
      <c r="X336" s="157" t="s">
        <v>167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168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5" t="s">
        <v>601</v>
      </c>
      <c r="D337" s="158"/>
      <c r="E337" s="159">
        <v>7.7975500000000002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185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5" t="s">
        <v>602</v>
      </c>
      <c r="D338" s="158"/>
      <c r="E338" s="159">
        <v>7.7560000000000002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68">
        <v>155</v>
      </c>
      <c r="B339" s="169" t="s">
        <v>603</v>
      </c>
      <c r="C339" s="184" t="s">
        <v>604</v>
      </c>
      <c r="D339" s="170" t="s">
        <v>164</v>
      </c>
      <c r="E339" s="171">
        <v>2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15</v>
      </c>
      <c r="M339" s="173">
        <f>G339*(1+L339/100)</f>
        <v>0</v>
      </c>
      <c r="N339" s="171">
        <v>1.6000000000000001E-4</v>
      </c>
      <c r="O339" s="171">
        <f>ROUND(E339*N339,2)</f>
        <v>0</v>
      </c>
      <c r="P339" s="171">
        <v>0</v>
      </c>
      <c r="Q339" s="171">
        <f>ROUND(E339*P339,2)</f>
        <v>0</v>
      </c>
      <c r="R339" s="173" t="s">
        <v>188</v>
      </c>
      <c r="S339" s="173" t="s">
        <v>166</v>
      </c>
      <c r="T339" s="174" t="s">
        <v>166</v>
      </c>
      <c r="U339" s="157">
        <v>1.24</v>
      </c>
      <c r="V339" s="157">
        <f>ROUND(E339*U339,2)</f>
        <v>2.48</v>
      </c>
      <c r="W339" s="157"/>
      <c r="X339" s="157" t="s">
        <v>167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168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248" t="s">
        <v>605</v>
      </c>
      <c r="D340" s="249"/>
      <c r="E340" s="249"/>
      <c r="F340" s="249"/>
      <c r="G340" s="249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209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6">
        <v>156</v>
      </c>
      <c r="B341" s="177" t="s">
        <v>606</v>
      </c>
      <c r="C341" s="186" t="s">
        <v>607</v>
      </c>
      <c r="D341" s="178" t="s">
        <v>181</v>
      </c>
      <c r="E341" s="179">
        <v>15.5535</v>
      </c>
      <c r="F341" s="180"/>
      <c r="G341" s="181">
        <f>ROUND(E341*F341,2)</f>
        <v>0</v>
      </c>
      <c r="H341" s="180"/>
      <c r="I341" s="181">
        <f>ROUND(E341*H341,2)</f>
        <v>0</v>
      </c>
      <c r="J341" s="180"/>
      <c r="K341" s="181">
        <f>ROUND(E341*J341,2)</f>
        <v>0</v>
      </c>
      <c r="L341" s="181">
        <v>15</v>
      </c>
      <c r="M341" s="181">
        <f>G341*(1+L341/100)</f>
        <v>0</v>
      </c>
      <c r="N341" s="179">
        <v>0</v>
      </c>
      <c r="O341" s="179">
        <f>ROUND(E341*N341,2)</f>
        <v>0</v>
      </c>
      <c r="P341" s="179">
        <v>0</v>
      </c>
      <c r="Q341" s="179">
        <f>ROUND(E341*P341,2)</f>
        <v>0</v>
      </c>
      <c r="R341" s="181" t="s">
        <v>188</v>
      </c>
      <c r="S341" s="181" t="s">
        <v>166</v>
      </c>
      <c r="T341" s="182" t="s">
        <v>166</v>
      </c>
      <c r="U341" s="157">
        <v>0.43</v>
      </c>
      <c r="V341" s="157">
        <f>ROUND(E341*U341,2)</f>
        <v>6.69</v>
      </c>
      <c r="W341" s="157"/>
      <c r="X341" s="157" t="s">
        <v>167</v>
      </c>
      <c r="Y341" s="147"/>
      <c r="Z341" s="147"/>
      <c r="AA341" s="147"/>
      <c r="AB341" s="147"/>
      <c r="AC341" s="147"/>
      <c r="AD341" s="147"/>
      <c r="AE341" s="147"/>
      <c r="AF341" s="147"/>
      <c r="AG341" s="147" t="s">
        <v>168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33.75" outlineLevel="1" x14ac:dyDescent="0.2">
      <c r="A342" s="168">
        <v>157</v>
      </c>
      <c r="B342" s="169" t="s">
        <v>608</v>
      </c>
      <c r="C342" s="184" t="s">
        <v>609</v>
      </c>
      <c r="D342" s="170" t="s">
        <v>207</v>
      </c>
      <c r="E342" s="171">
        <v>1.2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15</v>
      </c>
      <c r="M342" s="173">
        <f>G342*(1+L342/100)</f>
        <v>0</v>
      </c>
      <c r="N342" s="171">
        <v>1.272E-2</v>
      </c>
      <c r="O342" s="171">
        <f>ROUND(E342*N342,2)</f>
        <v>0.02</v>
      </c>
      <c r="P342" s="171">
        <v>0</v>
      </c>
      <c r="Q342" s="171">
        <f>ROUND(E342*P342,2)</f>
        <v>0</v>
      </c>
      <c r="R342" s="173" t="s">
        <v>188</v>
      </c>
      <c r="S342" s="173" t="s">
        <v>166</v>
      </c>
      <c r="T342" s="174" t="s">
        <v>166</v>
      </c>
      <c r="U342" s="157">
        <v>1.05</v>
      </c>
      <c r="V342" s="157">
        <f>ROUND(E342*U342,2)</f>
        <v>1.26</v>
      </c>
      <c r="W342" s="157"/>
      <c r="X342" s="157" t="s">
        <v>167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168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248" t="s">
        <v>796</v>
      </c>
      <c r="D343" s="249"/>
      <c r="E343" s="249"/>
      <c r="F343" s="249"/>
      <c r="G343" s="249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209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250" t="s">
        <v>610</v>
      </c>
      <c r="D344" s="251"/>
      <c r="E344" s="251"/>
      <c r="F344" s="251"/>
      <c r="G344" s="251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209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50" t="s">
        <v>611</v>
      </c>
      <c r="D345" s="251"/>
      <c r="E345" s="251"/>
      <c r="F345" s="251"/>
      <c r="G345" s="251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209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50" t="s">
        <v>612</v>
      </c>
      <c r="D346" s="251"/>
      <c r="E346" s="251"/>
      <c r="F346" s="251"/>
      <c r="G346" s="251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209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75" t="str">
        <f>C346</f>
        <v>- standardního tmelení Q2, to je: základní tmelení Q1+ dodatečné tmelení (tmelení najemno) a případné přebroušení.</v>
      </c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5" t="s">
        <v>613</v>
      </c>
      <c r="D347" s="158"/>
      <c r="E347" s="159">
        <v>1.2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185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33.75" outlineLevel="1" x14ac:dyDescent="0.2">
      <c r="A348" s="168">
        <v>158</v>
      </c>
      <c r="B348" s="169" t="s">
        <v>614</v>
      </c>
      <c r="C348" s="184" t="s">
        <v>615</v>
      </c>
      <c r="D348" s="170" t="s">
        <v>207</v>
      </c>
      <c r="E348" s="171">
        <v>1.5</v>
      </c>
      <c r="F348" s="172"/>
      <c r="G348" s="173">
        <f>ROUND(E348*F348,2)</f>
        <v>0</v>
      </c>
      <c r="H348" s="172"/>
      <c r="I348" s="173">
        <f>ROUND(E348*H348,2)</f>
        <v>0</v>
      </c>
      <c r="J348" s="172"/>
      <c r="K348" s="173">
        <f>ROUND(E348*J348,2)</f>
        <v>0</v>
      </c>
      <c r="L348" s="173">
        <v>15</v>
      </c>
      <c r="M348" s="173">
        <f>G348*(1+L348/100)</f>
        <v>0</v>
      </c>
      <c r="N348" s="171">
        <v>1.874E-2</v>
      </c>
      <c r="O348" s="171">
        <f>ROUND(E348*N348,2)</f>
        <v>0.03</v>
      </c>
      <c r="P348" s="171">
        <v>0</v>
      </c>
      <c r="Q348" s="171">
        <f>ROUND(E348*P348,2)</f>
        <v>0</v>
      </c>
      <c r="R348" s="173" t="s">
        <v>188</v>
      </c>
      <c r="S348" s="173" t="s">
        <v>166</v>
      </c>
      <c r="T348" s="174" t="s">
        <v>166</v>
      </c>
      <c r="U348" s="157">
        <v>1.4</v>
      </c>
      <c r="V348" s="157">
        <f>ROUND(E348*U348,2)</f>
        <v>2.1</v>
      </c>
      <c r="W348" s="157"/>
      <c r="X348" s="157" t="s">
        <v>167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168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8" t="s">
        <v>796</v>
      </c>
      <c r="D349" s="249"/>
      <c r="E349" s="249"/>
      <c r="F349" s="249"/>
      <c r="G349" s="249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209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50" t="s">
        <v>610</v>
      </c>
      <c r="D350" s="251"/>
      <c r="E350" s="251"/>
      <c r="F350" s="251"/>
      <c r="G350" s="251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209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250" t="s">
        <v>611</v>
      </c>
      <c r="D351" s="251"/>
      <c r="E351" s="251"/>
      <c r="F351" s="251"/>
      <c r="G351" s="251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209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250" t="s">
        <v>612</v>
      </c>
      <c r="D352" s="251"/>
      <c r="E352" s="251"/>
      <c r="F352" s="251"/>
      <c r="G352" s="251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209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75" t="str">
        <f>C352</f>
        <v>- standardního tmelení Q2, to je: základní tmelení Q1+ dodatečné tmelení (tmelení najemno) a případné přebroušení.</v>
      </c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5" t="s">
        <v>616</v>
      </c>
      <c r="D353" s="158"/>
      <c r="E353" s="159">
        <v>1.5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185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6">
        <v>159</v>
      </c>
      <c r="B354" s="177" t="s">
        <v>518</v>
      </c>
      <c r="C354" s="186" t="s">
        <v>519</v>
      </c>
      <c r="D354" s="178" t="s">
        <v>164</v>
      </c>
      <c r="E354" s="179">
        <v>2</v>
      </c>
      <c r="F354" s="180"/>
      <c r="G354" s="181">
        <f>ROUND(E354*F354,2)</f>
        <v>0</v>
      </c>
      <c r="H354" s="180"/>
      <c r="I354" s="181">
        <f>ROUND(E354*H354,2)</f>
        <v>0</v>
      </c>
      <c r="J354" s="180"/>
      <c r="K354" s="181">
        <f>ROUND(E354*J354,2)</f>
        <v>0</v>
      </c>
      <c r="L354" s="181">
        <v>15</v>
      </c>
      <c r="M354" s="181">
        <f>G354*(1+L354/100)</f>
        <v>0</v>
      </c>
      <c r="N354" s="179">
        <v>6.9999999999999999E-4</v>
      </c>
      <c r="O354" s="179">
        <f>ROUND(E354*N354,2)</f>
        <v>0</v>
      </c>
      <c r="P354" s="179">
        <v>0</v>
      </c>
      <c r="Q354" s="179">
        <f>ROUND(E354*P354,2)</f>
        <v>0</v>
      </c>
      <c r="R354" s="181" t="s">
        <v>288</v>
      </c>
      <c r="S354" s="181" t="s">
        <v>166</v>
      </c>
      <c r="T354" s="182" t="s">
        <v>166</v>
      </c>
      <c r="U354" s="157">
        <v>0</v>
      </c>
      <c r="V354" s="157">
        <f>ROUND(E354*U354,2)</f>
        <v>0</v>
      </c>
      <c r="W354" s="157"/>
      <c r="X354" s="157" t="s">
        <v>289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290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76">
        <v>160</v>
      </c>
      <c r="B355" s="177" t="s">
        <v>617</v>
      </c>
      <c r="C355" s="186" t="s">
        <v>618</v>
      </c>
      <c r="D355" s="178" t="s">
        <v>164</v>
      </c>
      <c r="E355" s="179">
        <v>2</v>
      </c>
      <c r="F355" s="180"/>
      <c r="G355" s="181">
        <f>ROUND(E355*F355,2)</f>
        <v>0</v>
      </c>
      <c r="H355" s="180"/>
      <c r="I355" s="181">
        <f>ROUND(E355*H355,2)</f>
        <v>0</v>
      </c>
      <c r="J355" s="180"/>
      <c r="K355" s="181">
        <f>ROUND(E355*J355,2)</f>
        <v>0</v>
      </c>
      <c r="L355" s="181">
        <v>15</v>
      </c>
      <c r="M355" s="181">
        <f>G355*(1+L355/100)</f>
        <v>0</v>
      </c>
      <c r="N355" s="179">
        <v>8.0000000000000004E-4</v>
      </c>
      <c r="O355" s="179">
        <f>ROUND(E355*N355,2)</f>
        <v>0</v>
      </c>
      <c r="P355" s="179">
        <v>0</v>
      </c>
      <c r="Q355" s="179">
        <f>ROUND(E355*P355,2)</f>
        <v>0</v>
      </c>
      <c r="R355" s="181" t="s">
        <v>288</v>
      </c>
      <c r="S355" s="181" t="s">
        <v>166</v>
      </c>
      <c r="T355" s="182" t="s">
        <v>166</v>
      </c>
      <c r="U355" s="157">
        <v>0</v>
      </c>
      <c r="V355" s="157">
        <f>ROUND(E355*U355,2)</f>
        <v>0</v>
      </c>
      <c r="W355" s="157"/>
      <c r="X355" s="157" t="s">
        <v>289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290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68">
        <v>161</v>
      </c>
      <c r="B356" s="169" t="s">
        <v>619</v>
      </c>
      <c r="C356" s="184" t="s">
        <v>620</v>
      </c>
      <c r="D356" s="170" t="s">
        <v>269</v>
      </c>
      <c r="E356" s="171">
        <v>2.05403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15</v>
      </c>
      <c r="M356" s="173">
        <f>G356*(1+L356/100)</f>
        <v>0</v>
      </c>
      <c r="N356" s="171">
        <v>0</v>
      </c>
      <c r="O356" s="171">
        <f>ROUND(E356*N356,2)</f>
        <v>0</v>
      </c>
      <c r="P356" s="171">
        <v>0</v>
      </c>
      <c r="Q356" s="171">
        <f>ROUND(E356*P356,2)</f>
        <v>0</v>
      </c>
      <c r="R356" s="173" t="s">
        <v>621</v>
      </c>
      <c r="S356" s="173" t="s">
        <v>166</v>
      </c>
      <c r="T356" s="174" t="s">
        <v>166</v>
      </c>
      <c r="U356" s="157">
        <v>1.1559999999999999</v>
      </c>
      <c r="V356" s="157">
        <f>ROUND(E356*U356,2)</f>
        <v>2.37</v>
      </c>
      <c r="W356" s="157"/>
      <c r="X356" s="157" t="s">
        <v>377</v>
      </c>
      <c r="Y356" s="147"/>
      <c r="Z356" s="147"/>
      <c r="AA356" s="147"/>
      <c r="AB356" s="147"/>
      <c r="AC356" s="147"/>
      <c r="AD356" s="147"/>
      <c r="AE356" s="147"/>
      <c r="AF356" s="147"/>
      <c r="AG356" s="147" t="s">
        <v>378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46" t="s">
        <v>622</v>
      </c>
      <c r="D357" s="247"/>
      <c r="E357" s="247"/>
      <c r="F357" s="247"/>
      <c r="G357" s="24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170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x14ac:dyDescent="0.2">
      <c r="A358" s="161" t="s">
        <v>160</v>
      </c>
      <c r="B358" s="162" t="s">
        <v>113</v>
      </c>
      <c r="C358" s="183" t="s">
        <v>114</v>
      </c>
      <c r="D358" s="163"/>
      <c r="E358" s="164"/>
      <c r="F358" s="165"/>
      <c r="G358" s="165">
        <f>SUMIF(AG359:AG365,"&lt;&gt;NOR",G359:G365)</f>
        <v>0</v>
      </c>
      <c r="H358" s="165"/>
      <c r="I358" s="165">
        <f>SUM(I359:I365)</f>
        <v>0</v>
      </c>
      <c r="J358" s="165"/>
      <c r="K358" s="165">
        <f>SUM(K359:K365)</f>
        <v>0</v>
      </c>
      <c r="L358" s="165"/>
      <c r="M358" s="165">
        <f>SUM(M359:M365)</f>
        <v>0</v>
      </c>
      <c r="N358" s="164"/>
      <c r="O358" s="164">
        <f>SUM(O359:O365)</f>
        <v>0.03</v>
      </c>
      <c r="P358" s="164"/>
      <c r="Q358" s="164">
        <f>SUM(Q359:Q365)</f>
        <v>0.02</v>
      </c>
      <c r="R358" s="165"/>
      <c r="S358" s="165"/>
      <c r="T358" s="166"/>
      <c r="U358" s="160"/>
      <c r="V358" s="160">
        <f>SUM(V359:V365)</f>
        <v>5.8900000000000006</v>
      </c>
      <c r="W358" s="160"/>
      <c r="X358" s="160"/>
      <c r="AG358" t="s">
        <v>161</v>
      </c>
    </row>
    <row r="359" spans="1:60" ht="22.5" outlineLevel="1" x14ac:dyDescent="0.2">
      <c r="A359" s="168">
        <v>162</v>
      </c>
      <c r="B359" s="169" t="s">
        <v>623</v>
      </c>
      <c r="C359" s="184" t="s">
        <v>624</v>
      </c>
      <c r="D359" s="170" t="s">
        <v>207</v>
      </c>
      <c r="E359" s="171">
        <v>12.1</v>
      </c>
      <c r="F359" s="172"/>
      <c r="G359" s="173">
        <f>ROUND(E359*F359,2)</f>
        <v>0</v>
      </c>
      <c r="H359" s="172"/>
      <c r="I359" s="173">
        <f>ROUND(E359*H359,2)</f>
        <v>0</v>
      </c>
      <c r="J359" s="172"/>
      <c r="K359" s="173">
        <f>ROUND(E359*J359,2)</f>
        <v>0</v>
      </c>
      <c r="L359" s="173">
        <v>15</v>
      </c>
      <c r="M359" s="173">
        <f>G359*(1+L359/100)</f>
        <v>0</v>
      </c>
      <c r="N359" s="171">
        <v>2.0899999999999998E-3</v>
      </c>
      <c r="O359" s="171">
        <f>ROUND(E359*N359,2)</f>
        <v>0.03</v>
      </c>
      <c r="P359" s="171">
        <v>0</v>
      </c>
      <c r="Q359" s="171">
        <f>ROUND(E359*P359,2)</f>
        <v>0</v>
      </c>
      <c r="R359" s="173" t="s">
        <v>625</v>
      </c>
      <c r="S359" s="173" t="s">
        <v>166</v>
      </c>
      <c r="T359" s="174" t="s">
        <v>166</v>
      </c>
      <c r="U359" s="157">
        <v>0.38524999999999998</v>
      </c>
      <c r="V359" s="157">
        <f>ROUND(E359*U359,2)</f>
        <v>4.66</v>
      </c>
      <c r="W359" s="157"/>
      <c r="X359" s="157" t="s">
        <v>167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168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46" t="s">
        <v>626</v>
      </c>
      <c r="D360" s="247"/>
      <c r="E360" s="247"/>
      <c r="F360" s="247"/>
      <c r="G360" s="24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170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5" t="s">
        <v>627</v>
      </c>
      <c r="D361" s="158"/>
      <c r="E361" s="159">
        <v>5.8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185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5" t="s">
        <v>628</v>
      </c>
      <c r="D362" s="158"/>
      <c r="E362" s="159">
        <v>6.3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185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76">
        <v>163</v>
      </c>
      <c r="B363" s="177" t="s">
        <v>629</v>
      </c>
      <c r="C363" s="186" t="s">
        <v>630</v>
      </c>
      <c r="D363" s="178" t="s">
        <v>207</v>
      </c>
      <c r="E363" s="179">
        <v>12.1</v>
      </c>
      <c r="F363" s="180"/>
      <c r="G363" s="181">
        <f>ROUND(E363*F363,2)</f>
        <v>0</v>
      </c>
      <c r="H363" s="180"/>
      <c r="I363" s="181">
        <f>ROUND(E363*H363,2)</f>
        <v>0</v>
      </c>
      <c r="J363" s="180"/>
      <c r="K363" s="181">
        <f>ROUND(E363*J363,2)</f>
        <v>0</v>
      </c>
      <c r="L363" s="181">
        <v>15</v>
      </c>
      <c r="M363" s="181">
        <f>G363*(1+L363/100)</f>
        <v>0</v>
      </c>
      <c r="N363" s="179">
        <v>0</v>
      </c>
      <c r="O363" s="179">
        <f>ROUND(E363*N363,2)</f>
        <v>0</v>
      </c>
      <c r="P363" s="179">
        <v>1.3500000000000001E-3</v>
      </c>
      <c r="Q363" s="179">
        <f>ROUND(E363*P363,2)</f>
        <v>0.02</v>
      </c>
      <c r="R363" s="181" t="s">
        <v>625</v>
      </c>
      <c r="S363" s="181" t="s">
        <v>166</v>
      </c>
      <c r="T363" s="182" t="s">
        <v>166</v>
      </c>
      <c r="U363" s="157">
        <v>9.1999999999999998E-2</v>
      </c>
      <c r="V363" s="157">
        <f>ROUND(E363*U363,2)</f>
        <v>1.1100000000000001</v>
      </c>
      <c r="W363" s="157"/>
      <c r="X363" s="157" t="s">
        <v>167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168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68">
        <v>164</v>
      </c>
      <c r="B364" s="169" t="s">
        <v>631</v>
      </c>
      <c r="C364" s="184" t="s">
        <v>632</v>
      </c>
      <c r="D364" s="170" t="s">
        <v>269</v>
      </c>
      <c r="E364" s="171">
        <v>2.529E-2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15</v>
      </c>
      <c r="M364" s="173">
        <f>G364*(1+L364/100)</f>
        <v>0</v>
      </c>
      <c r="N364" s="171">
        <v>0</v>
      </c>
      <c r="O364" s="171">
        <f>ROUND(E364*N364,2)</f>
        <v>0</v>
      </c>
      <c r="P364" s="171">
        <v>0</v>
      </c>
      <c r="Q364" s="171">
        <f>ROUND(E364*P364,2)</f>
        <v>0</v>
      </c>
      <c r="R364" s="173" t="s">
        <v>625</v>
      </c>
      <c r="S364" s="173" t="s">
        <v>166</v>
      </c>
      <c r="T364" s="174" t="s">
        <v>166</v>
      </c>
      <c r="U364" s="157">
        <v>4.7370000000000001</v>
      </c>
      <c r="V364" s="157">
        <f>ROUND(E364*U364,2)</f>
        <v>0.12</v>
      </c>
      <c r="W364" s="157"/>
      <c r="X364" s="157" t="s">
        <v>377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378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46" t="s">
        <v>622</v>
      </c>
      <c r="D365" s="247"/>
      <c r="E365" s="247"/>
      <c r="F365" s="247"/>
      <c r="G365" s="24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170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1" t="s">
        <v>160</v>
      </c>
      <c r="B366" s="162" t="s">
        <v>115</v>
      </c>
      <c r="C366" s="183" t="s">
        <v>116</v>
      </c>
      <c r="D366" s="163"/>
      <c r="E366" s="164"/>
      <c r="F366" s="165"/>
      <c r="G366" s="165">
        <f>SUMIF(AG367:AG384,"&lt;&gt;NOR",G367:G384)</f>
        <v>0</v>
      </c>
      <c r="H366" s="165"/>
      <c r="I366" s="165">
        <f>SUM(I367:I384)</f>
        <v>0</v>
      </c>
      <c r="J366" s="165"/>
      <c r="K366" s="165">
        <f>SUM(K367:K384)</f>
        <v>0</v>
      </c>
      <c r="L366" s="165"/>
      <c r="M366" s="165">
        <f>SUM(M367:M384)</f>
        <v>0</v>
      </c>
      <c r="N366" s="164"/>
      <c r="O366" s="164">
        <f>SUM(O367:O384)</f>
        <v>0.13</v>
      </c>
      <c r="P366" s="164"/>
      <c r="Q366" s="164">
        <f>SUM(Q367:Q384)</f>
        <v>0</v>
      </c>
      <c r="R366" s="165"/>
      <c r="S366" s="165"/>
      <c r="T366" s="166"/>
      <c r="U366" s="160"/>
      <c r="V366" s="160">
        <f>SUM(V367:V384)</f>
        <v>48.46</v>
      </c>
      <c r="W366" s="160"/>
      <c r="X366" s="160"/>
      <c r="AG366" t="s">
        <v>161</v>
      </c>
    </row>
    <row r="367" spans="1:60" ht="22.5" outlineLevel="1" x14ac:dyDescent="0.2">
      <c r="A367" s="168">
        <v>165</v>
      </c>
      <c r="B367" s="169" t="s">
        <v>633</v>
      </c>
      <c r="C367" s="184" t="s">
        <v>634</v>
      </c>
      <c r="D367" s="170" t="s">
        <v>207</v>
      </c>
      <c r="E367" s="171">
        <v>56.865000000000002</v>
      </c>
      <c r="F367" s="172"/>
      <c r="G367" s="173">
        <f>ROUND(E367*F367,2)</f>
        <v>0</v>
      </c>
      <c r="H367" s="172"/>
      <c r="I367" s="173">
        <f>ROUND(E367*H367,2)</f>
        <v>0</v>
      </c>
      <c r="J367" s="172"/>
      <c r="K367" s="173">
        <f>ROUND(E367*J367,2)</f>
        <v>0</v>
      </c>
      <c r="L367" s="173">
        <v>15</v>
      </c>
      <c r="M367" s="173">
        <f>G367*(1+L367/100)</f>
        <v>0</v>
      </c>
      <c r="N367" s="171">
        <v>2.0000000000000002E-5</v>
      </c>
      <c r="O367" s="171">
        <f>ROUND(E367*N367,2)</f>
        <v>0</v>
      </c>
      <c r="P367" s="171">
        <v>0</v>
      </c>
      <c r="Q367" s="171">
        <f>ROUND(E367*P367,2)</f>
        <v>0</v>
      </c>
      <c r="R367" s="173" t="s">
        <v>635</v>
      </c>
      <c r="S367" s="173" t="s">
        <v>166</v>
      </c>
      <c r="T367" s="174" t="s">
        <v>166</v>
      </c>
      <c r="U367" s="157">
        <v>0.49</v>
      </c>
      <c r="V367" s="157">
        <f>ROUND(E367*U367,2)</f>
        <v>27.86</v>
      </c>
      <c r="W367" s="157"/>
      <c r="X367" s="157" t="s">
        <v>167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168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48" t="s">
        <v>636</v>
      </c>
      <c r="D368" s="249"/>
      <c r="E368" s="249"/>
      <c r="F368" s="249"/>
      <c r="G368" s="249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209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5" t="s">
        <v>637</v>
      </c>
      <c r="D369" s="158"/>
      <c r="E369" s="159">
        <v>26.09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185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5" t="s">
        <v>638</v>
      </c>
      <c r="D370" s="158"/>
      <c r="E370" s="159">
        <v>30.774999999999999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185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68">
        <v>166</v>
      </c>
      <c r="B371" s="169" t="s">
        <v>639</v>
      </c>
      <c r="C371" s="184" t="s">
        <v>640</v>
      </c>
      <c r="D371" s="170" t="s">
        <v>207</v>
      </c>
      <c r="E371" s="171">
        <v>17.227499999999999</v>
      </c>
      <c r="F371" s="172"/>
      <c r="G371" s="173">
        <f>ROUND(E371*F371,2)</f>
        <v>0</v>
      </c>
      <c r="H371" s="172"/>
      <c r="I371" s="173">
        <f>ROUND(E371*H371,2)</f>
        <v>0</v>
      </c>
      <c r="J371" s="172"/>
      <c r="K371" s="173">
        <f>ROUND(E371*J371,2)</f>
        <v>0</v>
      </c>
      <c r="L371" s="173">
        <v>15</v>
      </c>
      <c r="M371" s="173">
        <f>G371*(1+L371/100)</f>
        <v>0</v>
      </c>
      <c r="N371" s="171">
        <v>2.9999999999999997E-4</v>
      </c>
      <c r="O371" s="171">
        <f>ROUND(E371*N371,2)</f>
        <v>0.01</v>
      </c>
      <c r="P371" s="171">
        <v>0</v>
      </c>
      <c r="Q371" s="171">
        <f>ROUND(E371*P371,2)</f>
        <v>0</v>
      </c>
      <c r="R371" s="173" t="s">
        <v>635</v>
      </c>
      <c r="S371" s="173" t="s">
        <v>166</v>
      </c>
      <c r="T371" s="174" t="s">
        <v>166</v>
      </c>
      <c r="U371" s="157">
        <v>0.53200000000000003</v>
      </c>
      <c r="V371" s="157">
        <f>ROUND(E371*U371,2)</f>
        <v>9.17</v>
      </c>
      <c r="W371" s="157"/>
      <c r="X371" s="157" t="s">
        <v>167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168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48" t="s">
        <v>641</v>
      </c>
      <c r="D372" s="249"/>
      <c r="E372" s="249"/>
      <c r="F372" s="249"/>
      <c r="G372" s="249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209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5" t="s">
        <v>642</v>
      </c>
      <c r="D373" s="158"/>
      <c r="E373" s="159">
        <v>17.227499999999999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185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76">
        <v>167</v>
      </c>
      <c r="B374" s="177" t="s">
        <v>643</v>
      </c>
      <c r="C374" s="186" t="s">
        <v>644</v>
      </c>
      <c r="D374" s="178" t="s">
        <v>164</v>
      </c>
      <c r="E374" s="179">
        <v>5</v>
      </c>
      <c r="F374" s="180"/>
      <c r="G374" s="181">
        <f t="shared" ref="G374:G383" si="14">ROUND(E374*F374,2)</f>
        <v>0</v>
      </c>
      <c r="H374" s="180"/>
      <c r="I374" s="181">
        <f t="shared" ref="I374:I383" si="15">ROUND(E374*H374,2)</f>
        <v>0</v>
      </c>
      <c r="J374" s="180"/>
      <c r="K374" s="181">
        <f t="shared" ref="K374:K383" si="16">ROUND(E374*J374,2)</f>
        <v>0</v>
      </c>
      <c r="L374" s="181">
        <v>15</v>
      </c>
      <c r="M374" s="181">
        <f t="shared" ref="M374:M383" si="17">G374*(1+L374/100)</f>
        <v>0</v>
      </c>
      <c r="N374" s="179">
        <v>0</v>
      </c>
      <c r="O374" s="179">
        <f t="shared" ref="O374:O383" si="18">ROUND(E374*N374,2)</f>
        <v>0</v>
      </c>
      <c r="P374" s="179">
        <v>0</v>
      </c>
      <c r="Q374" s="179">
        <f t="shared" ref="Q374:Q383" si="19">ROUND(E374*P374,2)</f>
        <v>0</v>
      </c>
      <c r="R374" s="181" t="s">
        <v>635</v>
      </c>
      <c r="S374" s="181" t="s">
        <v>166</v>
      </c>
      <c r="T374" s="182" t="s">
        <v>166</v>
      </c>
      <c r="U374" s="157">
        <v>1.45</v>
      </c>
      <c r="V374" s="157">
        <f t="shared" ref="V374:V383" si="20">ROUND(E374*U374,2)</f>
        <v>7.25</v>
      </c>
      <c r="W374" s="157"/>
      <c r="X374" s="157" t="s">
        <v>167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168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6">
        <v>168</v>
      </c>
      <c r="B375" s="177" t="s">
        <v>645</v>
      </c>
      <c r="C375" s="186" t="s">
        <v>646</v>
      </c>
      <c r="D375" s="178" t="s">
        <v>164</v>
      </c>
      <c r="E375" s="179">
        <v>5</v>
      </c>
      <c r="F375" s="180"/>
      <c r="G375" s="181">
        <f t="shared" si="14"/>
        <v>0</v>
      </c>
      <c r="H375" s="180"/>
      <c r="I375" s="181">
        <f t="shared" si="15"/>
        <v>0</v>
      </c>
      <c r="J375" s="180"/>
      <c r="K375" s="181">
        <f t="shared" si="16"/>
        <v>0</v>
      </c>
      <c r="L375" s="181">
        <v>15</v>
      </c>
      <c r="M375" s="181">
        <f t="shared" si="17"/>
        <v>0</v>
      </c>
      <c r="N375" s="179">
        <v>0</v>
      </c>
      <c r="O375" s="179">
        <f t="shared" si="18"/>
        <v>0</v>
      </c>
      <c r="P375" s="179">
        <v>0</v>
      </c>
      <c r="Q375" s="179">
        <f t="shared" si="19"/>
        <v>0</v>
      </c>
      <c r="R375" s="181" t="s">
        <v>635</v>
      </c>
      <c r="S375" s="181" t="s">
        <v>166</v>
      </c>
      <c r="T375" s="182" t="s">
        <v>166</v>
      </c>
      <c r="U375" s="157">
        <v>0.77500000000000002</v>
      </c>
      <c r="V375" s="157">
        <f t="shared" si="20"/>
        <v>3.88</v>
      </c>
      <c r="W375" s="157"/>
      <c r="X375" s="157" t="s">
        <v>167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168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6">
        <v>169</v>
      </c>
      <c r="B376" s="177" t="s">
        <v>647</v>
      </c>
      <c r="C376" s="186" t="s">
        <v>648</v>
      </c>
      <c r="D376" s="178" t="s">
        <v>164</v>
      </c>
      <c r="E376" s="179">
        <v>5</v>
      </c>
      <c r="F376" s="180"/>
      <c r="G376" s="181">
        <f t="shared" si="14"/>
        <v>0</v>
      </c>
      <c r="H376" s="180"/>
      <c r="I376" s="181">
        <f t="shared" si="15"/>
        <v>0</v>
      </c>
      <c r="J376" s="180"/>
      <c r="K376" s="181">
        <f t="shared" si="16"/>
        <v>0</v>
      </c>
      <c r="L376" s="181">
        <v>15</v>
      </c>
      <c r="M376" s="181">
        <f t="shared" si="17"/>
        <v>0</v>
      </c>
      <c r="N376" s="179">
        <v>7.5000000000000002E-4</v>
      </c>
      <c r="O376" s="179">
        <f t="shared" si="18"/>
        <v>0</v>
      </c>
      <c r="P376" s="179">
        <v>0</v>
      </c>
      <c r="Q376" s="179">
        <f t="shared" si="19"/>
        <v>0</v>
      </c>
      <c r="R376" s="181" t="s">
        <v>288</v>
      </c>
      <c r="S376" s="181" t="s">
        <v>166</v>
      </c>
      <c r="T376" s="182" t="s">
        <v>166</v>
      </c>
      <c r="U376" s="157">
        <v>0</v>
      </c>
      <c r="V376" s="157">
        <f t="shared" si="20"/>
        <v>0</v>
      </c>
      <c r="W376" s="157"/>
      <c r="X376" s="157" t="s">
        <v>289</v>
      </c>
      <c r="Y376" s="147"/>
      <c r="Z376" s="147"/>
      <c r="AA376" s="147"/>
      <c r="AB376" s="147"/>
      <c r="AC376" s="147"/>
      <c r="AD376" s="147"/>
      <c r="AE376" s="147"/>
      <c r="AF376" s="147"/>
      <c r="AG376" s="147" t="s">
        <v>290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2.5" outlineLevel="1" x14ac:dyDescent="0.2">
      <c r="A377" s="176">
        <v>170</v>
      </c>
      <c r="B377" s="177" t="s">
        <v>649</v>
      </c>
      <c r="C377" s="186" t="s">
        <v>885</v>
      </c>
      <c r="D377" s="178" t="s">
        <v>164</v>
      </c>
      <c r="E377" s="179">
        <v>1</v>
      </c>
      <c r="F377" s="180"/>
      <c r="G377" s="181">
        <f t="shared" si="14"/>
        <v>0</v>
      </c>
      <c r="H377" s="180"/>
      <c r="I377" s="181">
        <f t="shared" si="15"/>
        <v>0</v>
      </c>
      <c r="J377" s="180"/>
      <c r="K377" s="181">
        <f t="shared" si="16"/>
        <v>0</v>
      </c>
      <c r="L377" s="181">
        <v>15</v>
      </c>
      <c r="M377" s="181">
        <f t="shared" si="17"/>
        <v>0</v>
      </c>
      <c r="N377" s="179">
        <v>7.1000000000000004E-3</v>
      </c>
      <c r="O377" s="179">
        <f t="shared" si="18"/>
        <v>0.01</v>
      </c>
      <c r="P377" s="179">
        <v>0</v>
      </c>
      <c r="Q377" s="179">
        <f t="shared" si="19"/>
        <v>0</v>
      </c>
      <c r="R377" s="181"/>
      <c r="S377" s="181" t="s">
        <v>197</v>
      </c>
      <c r="T377" s="182" t="s">
        <v>198</v>
      </c>
      <c r="U377" s="157">
        <v>0</v>
      </c>
      <c r="V377" s="157">
        <f t="shared" si="20"/>
        <v>0</v>
      </c>
      <c r="W377" s="157"/>
      <c r="X377" s="157" t="s">
        <v>289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290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76">
        <v>171</v>
      </c>
      <c r="B378" s="177" t="s">
        <v>650</v>
      </c>
      <c r="C378" s="186" t="s">
        <v>884</v>
      </c>
      <c r="D378" s="178" t="s">
        <v>164</v>
      </c>
      <c r="E378" s="179">
        <v>2</v>
      </c>
      <c r="F378" s="180"/>
      <c r="G378" s="181">
        <f t="shared" si="14"/>
        <v>0</v>
      </c>
      <c r="H378" s="180"/>
      <c r="I378" s="181">
        <f t="shared" si="15"/>
        <v>0</v>
      </c>
      <c r="J378" s="180"/>
      <c r="K378" s="181">
        <f t="shared" si="16"/>
        <v>0</v>
      </c>
      <c r="L378" s="181">
        <v>15</v>
      </c>
      <c r="M378" s="181">
        <f t="shared" si="17"/>
        <v>0</v>
      </c>
      <c r="N378" s="179">
        <v>7.1000000000000004E-3</v>
      </c>
      <c r="O378" s="179">
        <f t="shared" si="18"/>
        <v>0.01</v>
      </c>
      <c r="P378" s="179">
        <v>0</v>
      </c>
      <c r="Q378" s="179">
        <f t="shared" si="19"/>
        <v>0</v>
      </c>
      <c r="R378" s="181"/>
      <c r="S378" s="181" t="s">
        <v>197</v>
      </c>
      <c r="T378" s="182" t="s">
        <v>198</v>
      </c>
      <c r="U378" s="157">
        <v>0</v>
      </c>
      <c r="V378" s="157">
        <f t="shared" si="20"/>
        <v>0</v>
      </c>
      <c r="W378" s="157"/>
      <c r="X378" s="157" t="s">
        <v>289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290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76">
        <v>172</v>
      </c>
      <c r="B379" s="177" t="s">
        <v>651</v>
      </c>
      <c r="C379" s="186" t="s">
        <v>886</v>
      </c>
      <c r="D379" s="178" t="s">
        <v>164</v>
      </c>
      <c r="E379" s="179">
        <v>1</v>
      </c>
      <c r="F379" s="180"/>
      <c r="G379" s="181">
        <f t="shared" si="14"/>
        <v>0</v>
      </c>
      <c r="H379" s="180"/>
      <c r="I379" s="181">
        <f t="shared" si="15"/>
        <v>0</v>
      </c>
      <c r="J379" s="180"/>
      <c r="K379" s="181">
        <f t="shared" si="16"/>
        <v>0</v>
      </c>
      <c r="L379" s="181">
        <v>15</v>
      </c>
      <c r="M379" s="181">
        <f t="shared" si="17"/>
        <v>0</v>
      </c>
      <c r="N379" s="179">
        <v>7.1000000000000004E-3</v>
      </c>
      <c r="O379" s="179">
        <f t="shared" si="18"/>
        <v>0.01</v>
      </c>
      <c r="P379" s="179">
        <v>0</v>
      </c>
      <c r="Q379" s="179">
        <f t="shared" si="19"/>
        <v>0</v>
      </c>
      <c r="R379" s="181"/>
      <c r="S379" s="181" t="s">
        <v>197</v>
      </c>
      <c r="T379" s="182" t="s">
        <v>198</v>
      </c>
      <c r="U379" s="157">
        <v>0</v>
      </c>
      <c r="V379" s="157">
        <f t="shared" si="20"/>
        <v>0</v>
      </c>
      <c r="W379" s="157"/>
      <c r="X379" s="157" t="s">
        <v>289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290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76">
        <v>173</v>
      </c>
      <c r="B380" s="177" t="s">
        <v>652</v>
      </c>
      <c r="C380" s="186" t="s">
        <v>887</v>
      </c>
      <c r="D380" s="178" t="s">
        <v>164</v>
      </c>
      <c r="E380" s="179">
        <v>1</v>
      </c>
      <c r="F380" s="180"/>
      <c r="G380" s="181">
        <f t="shared" si="14"/>
        <v>0</v>
      </c>
      <c r="H380" s="180"/>
      <c r="I380" s="181">
        <f t="shared" si="15"/>
        <v>0</v>
      </c>
      <c r="J380" s="180"/>
      <c r="K380" s="181">
        <f t="shared" si="16"/>
        <v>0</v>
      </c>
      <c r="L380" s="181">
        <v>15</v>
      </c>
      <c r="M380" s="181">
        <f t="shared" si="17"/>
        <v>0</v>
      </c>
      <c r="N380" s="179">
        <v>7.1000000000000004E-3</v>
      </c>
      <c r="O380" s="179">
        <f t="shared" si="18"/>
        <v>0.01</v>
      </c>
      <c r="P380" s="179">
        <v>0</v>
      </c>
      <c r="Q380" s="179">
        <f t="shared" si="19"/>
        <v>0</v>
      </c>
      <c r="R380" s="181"/>
      <c r="S380" s="181" t="s">
        <v>197</v>
      </c>
      <c r="T380" s="182" t="s">
        <v>198</v>
      </c>
      <c r="U380" s="157">
        <v>0</v>
      </c>
      <c r="V380" s="157">
        <f t="shared" si="20"/>
        <v>0</v>
      </c>
      <c r="W380" s="157"/>
      <c r="X380" s="157" t="s">
        <v>289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290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76">
        <v>174</v>
      </c>
      <c r="B381" s="177" t="s">
        <v>653</v>
      </c>
      <c r="C381" s="186" t="s">
        <v>654</v>
      </c>
      <c r="D381" s="178" t="s">
        <v>164</v>
      </c>
      <c r="E381" s="179">
        <v>4</v>
      </c>
      <c r="F381" s="180"/>
      <c r="G381" s="181">
        <f t="shared" si="14"/>
        <v>0</v>
      </c>
      <c r="H381" s="180"/>
      <c r="I381" s="181">
        <f t="shared" si="15"/>
        <v>0</v>
      </c>
      <c r="J381" s="180"/>
      <c r="K381" s="181">
        <f t="shared" si="16"/>
        <v>0</v>
      </c>
      <c r="L381" s="181">
        <v>15</v>
      </c>
      <c r="M381" s="181">
        <f t="shared" si="17"/>
        <v>0</v>
      </c>
      <c r="N381" s="179">
        <v>1.55E-2</v>
      </c>
      <c r="O381" s="179">
        <f t="shared" si="18"/>
        <v>0.06</v>
      </c>
      <c r="P381" s="179">
        <v>0</v>
      </c>
      <c r="Q381" s="179">
        <f t="shared" si="19"/>
        <v>0</v>
      </c>
      <c r="R381" s="181" t="s">
        <v>288</v>
      </c>
      <c r="S381" s="181" t="s">
        <v>166</v>
      </c>
      <c r="T381" s="182" t="s">
        <v>166</v>
      </c>
      <c r="U381" s="157">
        <v>0</v>
      </c>
      <c r="V381" s="157">
        <f t="shared" si="20"/>
        <v>0</v>
      </c>
      <c r="W381" s="157"/>
      <c r="X381" s="157" t="s">
        <v>289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290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76">
        <v>175</v>
      </c>
      <c r="B382" s="177" t="s">
        <v>655</v>
      </c>
      <c r="C382" s="186" t="s">
        <v>656</v>
      </c>
      <c r="D382" s="178" t="s">
        <v>164</v>
      </c>
      <c r="E382" s="179">
        <v>1</v>
      </c>
      <c r="F382" s="180"/>
      <c r="G382" s="181">
        <f t="shared" si="14"/>
        <v>0</v>
      </c>
      <c r="H382" s="180"/>
      <c r="I382" s="181">
        <f t="shared" si="15"/>
        <v>0</v>
      </c>
      <c r="J382" s="180"/>
      <c r="K382" s="181">
        <f t="shared" si="16"/>
        <v>0</v>
      </c>
      <c r="L382" s="181">
        <v>15</v>
      </c>
      <c r="M382" s="181">
        <f t="shared" si="17"/>
        <v>0</v>
      </c>
      <c r="N382" s="179">
        <v>1.6E-2</v>
      </c>
      <c r="O382" s="179">
        <f t="shared" si="18"/>
        <v>0.02</v>
      </c>
      <c r="P382" s="179">
        <v>0</v>
      </c>
      <c r="Q382" s="179">
        <f t="shared" si="19"/>
        <v>0</v>
      </c>
      <c r="R382" s="181" t="s">
        <v>288</v>
      </c>
      <c r="S382" s="181" t="s">
        <v>166</v>
      </c>
      <c r="T382" s="182" t="s">
        <v>166</v>
      </c>
      <c r="U382" s="157">
        <v>0</v>
      </c>
      <c r="V382" s="157">
        <f t="shared" si="20"/>
        <v>0</v>
      </c>
      <c r="W382" s="157"/>
      <c r="X382" s="157" t="s">
        <v>289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290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68">
        <v>176</v>
      </c>
      <c r="B383" s="169" t="s">
        <v>657</v>
      </c>
      <c r="C383" s="184" t="s">
        <v>658</v>
      </c>
      <c r="D383" s="170" t="s">
        <v>269</v>
      </c>
      <c r="E383" s="171">
        <v>0.12356</v>
      </c>
      <c r="F383" s="172"/>
      <c r="G383" s="173">
        <f t="shared" si="14"/>
        <v>0</v>
      </c>
      <c r="H383" s="172"/>
      <c r="I383" s="173">
        <f t="shared" si="15"/>
        <v>0</v>
      </c>
      <c r="J383" s="172"/>
      <c r="K383" s="173">
        <f t="shared" si="16"/>
        <v>0</v>
      </c>
      <c r="L383" s="173">
        <v>15</v>
      </c>
      <c r="M383" s="173">
        <f t="shared" si="17"/>
        <v>0</v>
      </c>
      <c r="N383" s="171">
        <v>0</v>
      </c>
      <c r="O383" s="171">
        <f t="shared" si="18"/>
        <v>0</v>
      </c>
      <c r="P383" s="171">
        <v>0</v>
      </c>
      <c r="Q383" s="171">
        <f t="shared" si="19"/>
        <v>0</v>
      </c>
      <c r="R383" s="173" t="s">
        <v>635</v>
      </c>
      <c r="S383" s="173" t="s">
        <v>166</v>
      </c>
      <c r="T383" s="174" t="s">
        <v>166</v>
      </c>
      <c r="U383" s="157">
        <v>2.4209999999999998</v>
      </c>
      <c r="V383" s="157">
        <f t="shared" si="20"/>
        <v>0.3</v>
      </c>
      <c r="W383" s="157"/>
      <c r="X383" s="157" t="s">
        <v>377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378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46" t="s">
        <v>622</v>
      </c>
      <c r="D384" s="247"/>
      <c r="E384" s="247"/>
      <c r="F384" s="247"/>
      <c r="G384" s="24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170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x14ac:dyDescent="0.2">
      <c r="A385" s="161" t="s">
        <v>160</v>
      </c>
      <c r="B385" s="162" t="s">
        <v>117</v>
      </c>
      <c r="C385" s="183" t="s">
        <v>118</v>
      </c>
      <c r="D385" s="163"/>
      <c r="E385" s="164"/>
      <c r="F385" s="165"/>
      <c r="G385" s="165">
        <f>SUMIF(AG386:AG395,"&lt;&gt;NOR",G386:G395)</f>
        <v>0</v>
      </c>
      <c r="H385" s="165"/>
      <c r="I385" s="165">
        <f>SUM(I386:I395)</f>
        <v>0</v>
      </c>
      <c r="J385" s="165"/>
      <c r="K385" s="165">
        <f>SUM(K386:K395)</f>
        <v>0</v>
      </c>
      <c r="L385" s="165"/>
      <c r="M385" s="165">
        <f>SUM(M386:M395)</f>
        <v>0</v>
      </c>
      <c r="N385" s="164"/>
      <c r="O385" s="164">
        <f>SUM(O386:O395)</f>
        <v>0.38</v>
      </c>
      <c r="P385" s="164"/>
      <c r="Q385" s="164">
        <f>SUM(Q386:Q395)</f>
        <v>0</v>
      </c>
      <c r="R385" s="165"/>
      <c r="S385" s="165"/>
      <c r="T385" s="166"/>
      <c r="U385" s="160"/>
      <c r="V385" s="160">
        <f>SUM(V386:V395)</f>
        <v>17.850000000000001</v>
      </c>
      <c r="W385" s="160"/>
      <c r="X385" s="160"/>
      <c r="AG385" t="s">
        <v>161</v>
      </c>
    </row>
    <row r="386" spans="1:60" outlineLevel="1" x14ac:dyDescent="0.2">
      <c r="A386" s="176">
        <v>177</v>
      </c>
      <c r="B386" s="177" t="s">
        <v>659</v>
      </c>
      <c r="C386" s="186" t="s">
        <v>660</v>
      </c>
      <c r="D386" s="178" t="s">
        <v>181</v>
      </c>
      <c r="E386" s="179">
        <v>15.833600000000001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15</v>
      </c>
      <c r="M386" s="181">
        <f>G386*(1+L386/100)</f>
        <v>0</v>
      </c>
      <c r="N386" s="179">
        <v>2.1000000000000001E-4</v>
      </c>
      <c r="O386" s="179">
        <f>ROUND(E386*N386,2)</f>
        <v>0</v>
      </c>
      <c r="P386" s="179">
        <v>0</v>
      </c>
      <c r="Q386" s="179">
        <f>ROUND(E386*P386,2)</f>
        <v>0</v>
      </c>
      <c r="R386" s="181" t="s">
        <v>661</v>
      </c>
      <c r="S386" s="181" t="s">
        <v>166</v>
      </c>
      <c r="T386" s="182" t="s">
        <v>166</v>
      </c>
      <c r="U386" s="157">
        <v>0.05</v>
      </c>
      <c r="V386" s="157">
        <f>ROUND(E386*U386,2)</f>
        <v>0.79</v>
      </c>
      <c r="W386" s="157"/>
      <c r="X386" s="157" t="s">
        <v>167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168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22.5" outlineLevel="1" x14ac:dyDescent="0.2">
      <c r="A387" s="168">
        <v>178</v>
      </c>
      <c r="B387" s="169" t="s">
        <v>662</v>
      </c>
      <c r="C387" s="184" t="s">
        <v>663</v>
      </c>
      <c r="D387" s="170" t="s">
        <v>181</v>
      </c>
      <c r="E387" s="171">
        <v>15.833550000000001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15</v>
      </c>
      <c r="M387" s="173">
        <f>G387*(1+L387/100)</f>
        <v>0</v>
      </c>
      <c r="N387" s="171">
        <v>5.0400000000000002E-3</v>
      </c>
      <c r="O387" s="171">
        <f>ROUND(E387*N387,2)</f>
        <v>0.08</v>
      </c>
      <c r="P387" s="171">
        <v>0</v>
      </c>
      <c r="Q387" s="171">
        <f>ROUND(E387*P387,2)</f>
        <v>0</v>
      </c>
      <c r="R387" s="173" t="s">
        <v>661</v>
      </c>
      <c r="S387" s="173" t="s">
        <v>166</v>
      </c>
      <c r="T387" s="174" t="s">
        <v>166</v>
      </c>
      <c r="U387" s="157">
        <v>0.97799999999999998</v>
      </c>
      <c r="V387" s="157">
        <f>ROUND(E387*U387,2)</f>
        <v>15.49</v>
      </c>
      <c r="W387" s="157"/>
      <c r="X387" s="157" t="s">
        <v>167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168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5" t="s">
        <v>664</v>
      </c>
      <c r="D388" s="158"/>
      <c r="E388" s="159">
        <v>7.9375499999999999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185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5" t="s">
        <v>665</v>
      </c>
      <c r="D389" s="158"/>
      <c r="E389" s="159">
        <v>7.8959999999999999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185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.75" outlineLevel="1" x14ac:dyDescent="0.2">
      <c r="A390" s="176">
        <v>179</v>
      </c>
      <c r="B390" s="177" t="s">
        <v>666</v>
      </c>
      <c r="C390" s="186" t="s">
        <v>667</v>
      </c>
      <c r="D390" s="178" t="s">
        <v>207</v>
      </c>
      <c r="E390" s="179">
        <v>4</v>
      </c>
      <c r="F390" s="180"/>
      <c r="G390" s="181">
        <f>ROUND(E390*F390,2)</f>
        <v>0</v>
      </c>
      <c r="H390" s="180"/>
      <c r="I390" s="181">
        <f>ROUND(E390*H390,2)</f>
        <v>0</v>
      </c>
      <c r="J390" s="180"/>
      <c r="K390" s="181">
        <f>ROUND(E390*J390,2)</f>
        <v>0</v>
      </c>
      <c r="L390" s="181">
        <v>15</v>
      </c>
      <c r="M390" s="181">
        <f>G390*(1+L390/100)</f>
        <v>0</v>
      </c>
      <c r="N390" s="179">
        <v>2.5999999999999998E-4</v>
      </c>
      <c r="O390" s="179">
        <f>ROUND(E390*N390,2)</f>
        <v>0</v>
      </c>
      <c r="P390" s="179">
        <v>0</v>
      </c>
      <c r="Q390" s="179">
        <f>ROUND(E390*P390,2)</f>
        <v>0</v>
      </c>
      <c r="R390" s="181" t="s">
        <v>661</v>
      </c>
      <c r="S390" s="181" t="s">
        <v>166</v>
      </c>
      <c r="T390" s="182" t="s">
        <v>166</v>
      </c>
      <c r="U390" s="157">
        <v>0.15</v>
      </c>
      <c r="V390" s="157">
        <f>ROUND(E390*U390,2)</f>
        <v>0.6</v>
      </c>
      <c r="W390" s="157"/>
      <c r="X390" s="157" t="s">
        <v>167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168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2.5" outlineLevel="1" x14ac:dyDescent="0.2">
      <c r="A391" s="176">
        <v>180</v>
      </c>
      <c r="B391" s="177" t="s">
        <v>668</v>
      </c>
      <c r="C391" s="186" t="s">
        <v>669</v>
      </c>
      <c r="D391" s="178" t="s">
        <v>181</v>
      </c>
      <c r="E391" s="179">
        <v>15.833600000000001</v>
      </c>
      <c r="F391" s="180"/>
      <c r="G391" s="181">
        <f>ROUND(E391*F391,2)</f>
        <v>0</v>
      </c>
      <c r="H391" s="180"/>
      <c r="I391" s="181">
        <f>ROUND(E391*H391,2)</f>
        <v>0</v>
      </c>
      <c r="J391" s="180"/>
      <c r="K391" s="181">
        <f>ROUND(E391*J391,2)</f>
        <v>0</v>
      </c>
      <c r="L391" s="181">
        <v>15</v>
      </c>
      <c r="M391" s="181">
        <f>G391*(1+L391/100)</f>
        <v>0</v>
      </c>
      <c r="N391" s="179">
        <v>0</v>
      </c>
      <c r="O391" s="179">
        <f>ROUND(E391*N391,2)</f>
        <v>0</v>
      </c>
      <c r="P391" s="179">
        <v>0</v>
      </c>
      <c r="Q391" s="179">
        <f>ROUND(E391*P391,2)</f>
        <v>0</v>
      </c>
      <c r="R391" s="181" t="s">
        <v>661</v>
      </c>
      <c r="S391" s="181" t="s">
        <v>166</v>
      </c>
      <c r="T391" s="182" t="s">
        <v>166</v>
      </c>
      <c r="U391" s="157">
        <v>0.03</v>
      </c>
      <c r="V391" s="157">
        <f>ROUND(E391*U391,2)</f>
        <v>0.48</v>
      </c>
      <c r="W391" s="157"/>
      <c r="X391" s="157" t="s">
        <v>167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168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68">
        <v>181</v>
      </c>
      <c r="B392" s="169" t="s">
        <v>670</v>
      </c>
      <c r="C392" s="184" t="s">
        <v>671</v>
      </c>
      <c r="D392" s="170" t="s">
        <v>181</v>
      </c>
      <c r="E392" s="171">
        <v>16.62528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15</v>
      </c>
      <c r="M392" s="173">
        <f>G392*(1+L392/100)</f>
        <v>0</v>
      </c>
      <c r="N392" s="171">
        <v>1.7999999999999999E-2</v>
      </c>
      <c r="O392" s="171">
        <f>ROUND(E392*N392,2)</f>
        <v>0.3</v>
      </c>
      <c r="P392" s="171">
        <v>0</v>
      </c>
      <c r="Q392" s="171">
        <f>ROUND(E392*P392,2)</f>
        <v>0</v>
      </c>
      <c r="R392" s="173"/>
      <c r="S392" s="173" t="s">
        <v>197</v>
      </c>
      <c r="T392" s="174" t="s">
        <v>198</v>
      </c>
      <c r="U392" s="157">
        <v>0</v>
      </c>
      <c r="V392" s="157">
        <f>ROUND(E392*U392,2)</f>
        <v>0</v>
      </c>
      <c r="W392" s="157"/>
      <c r="X392" s="157" t="s">
        <v>289</v>
      </c>
      <c r="Y392" s="147"/>
      <c r="Z392" s="147"/>
      <c r="AA392" s="147"/>
      <c r="AB392" s="147"/>
      <c r="AC392" s="147"/>
      <c r="AD392" s="147"/>
      <c r="AE392" s="147"/>
      <c r="AF392" s="147"/>
      <c r="AG392" s="147" t="s">
        <v>290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672</v>
      </c>
      <c r="D393" s="158"/>
      <c r="E393" s="159">
        <v>16.62528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185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68">
        <v>182</v>
      </c>
      <c r="B394" s="169" t="s">
        <v>673</v>
      </c>
      <c r="C394" s="184" t="s">
        <v>674</v>
      </c>
      <c r="D394" s="170" t="s">
        <v>269</v>
      </c>
      <c r="E394" s="171">
        <v>0.38341999999999998</v>
      </c>
      <c r="F394" s="172"/>
      <c r="G394" s="173">
        <f>ROUND(E394*F394,2)</f>
        <v>0</v>
      </c>
      <c r="H394" s="172"/>
      <c r="I394" s="173">
        <f>ROUND(E394*H394,2)</f>
        <v>0</v>
      </c>
      <c r="J394" s="172"/>
      <c r="K394" s="173">
        <f>ROUND(E394*J394,2)</f>
        <v>0</v>
      </c>
      <c r="L394" s="173">
        <v>15</v>
      </c>
      <c r="M394" s="173">
        <f>G394*(1+L394/100)</f>
        <v>0</v>
      </c>
      <c r="N394" s="171">
        <v>0</v>
      </c>
      <c r="O394" s="171">
        <f>ROUND(E394*N394,2)</f>
        <v>0</v>
      </c>
      <c r="P394" s="171">
        <v>0</v>
      </c>
      <c r="Q394" s="171">
        <f>ROUND(E394*P394,2)</f>
        <v>0</v>
      </c>
      <c r="R394" s="173" t="s">
        <v>661</v>
      </c>
      <c r="S394" s="173" t="s">
        <v>166</v>
      </c>
      <c r="T394" s="174" t="s">
        <v>166</v>
      </c>
      <c r="U394" s="157">
        <v>1.2649999999999999</v>
      </c>
      <c r="V394" s="157">
        <f>ROUND(E394*U394,2)</f>
        <v>0.49</v>
      </c>
      <c r="W394" s="157"/>
      <c r="X394" s="157" t="s">
        <v>377</v>
      </c>
      <c r="Y394" s="147"/>
      <c r="Z394" s="147"/>
      <c r="AA394" s="147"/>
      <c r="AB394" s="147"/>
      <c r="AC394" s="147"/>
      <c r="AD394" s="147"/>
      <c r="AE394" s="147"/>
      <c r="AF394" s="147"/>
      <c r="AG394" s="147" t="s">
        <v>378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46" t="s">
        <v>622</v>
      </c>
      <c r="D395" s="247"/>
      <c r="E395" s="247"/>
      <c r="F395" s="247"/>
      <c r="G395" s="24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170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x14ac:dyDescent="0.2">
      <c r="A396" s="161" t="s">
        <v>160</v>
      </c>
      <c r="B396" s="162" t="s">
        <v>119</v>
      </c>
      <c r="C396" s="183" t="s">
        <v>120</v>
      </c>
      <c r="D396" s="163"/>
      <c r="E396" s="164"/>
      <c r="F396" s="165"/>
      <c r="G396" s="165">
        <f>SUMIF(AG397:AG410,"&lt;&gt;NOR",G397:G410)</f>
        <v>0</v>
      </c>
      <c r="H396" s="165"/>
      <c r="I396" s="165">
        <f>SUM(I397:I410)</f>
        <v>0</v>
      </c>
      <c r="J396" s="165"/>
      <c r="K396" s="165">
        <f>SUM(K397:K410)</f>
        <v>0</v>
      </c>
      <c r="L396" s="165"/>
      <c r="M396" s="165">
        <f>SUM(M397:M410)</f>
        <v>0</v>
      </c>
      <c r="N396" s="164"/>
      <c r="O396" s="164">
        <f>SUM(O397:O410)</f>
        <v>0</v>
      </c>
      <c r="P396" s="164"/>
      <c r="Q396" s="164">
        <f>SUM(Q397:Q410)</f>
        <v>0.04</v>
      </c>
      <c r="R396" s="165"/>
      <c r="S396" s="165"/>
      <c r="T396" s="166"/>
      <c r="U396" s="160"/>
      <c r="V396" s="160">
        <f>SUM(V397:V410)</f>
        <v>9.8399999999999981</v>
      </c>
      <c r="W396" s="160"/>
      <c r="X396" s="160"/>
      <c r="AG396" t="s">
        <v>161</v>
      </c>
    </row>
    <row r="397" spans="1:60" outlineLevel="1" x14ac:dyDescent="0.2">
      <c r="A397" s="168">
        <v>183</v>
      </c>
      <c r="B397" s="169" t="s">
        <v>675</v>
      </c>
      <c r="C397" s="184" t="s">
        <v>676</v>
      </c>
      <c r="D397" s="170" t="s">
        <v>181</v>
      </c>
      <c r="E397" s="171">
        <v>1.74</v>
      </c>
      <c r="F397" s="172"/>
      <c r="G397" s="173">
        <f>ROUND(E397*F397,2)</f>
        <v>0</v>
      </c>
      <c r="H397" s="172"/>
      <c r="I397" s="173">
        <f>ROUND(E397*H397,2)</f>
        <v>0</v>
      </c>
      <c r="J397" s="172"/>
      <c r="K397" s="173">
        <f>ROUND(E397*J397,2)</f>
        <v>0</v>
      </c>
      <c r="L397" s="173">
        <v>15</v>
      </c>
      <c r="M397" s="173">
        <f>G397*(1+L397/100)</f>
        <v>0</v>
      </c>
      <c r="N397" s="171">
        <v>0</v>
      </c>
      <c r="O397" s="171">
        <f>ROUND(E397*N397,2)</f>
        <v>0</v>
      </c>
      <c r="P397" s="171">
        <v>0</v>
      </c>
      <c r="Q397" s="171">
        <f>ROUND(E397*P397,2)</f>
        <v>0</v>
      </c>
      <c r="R397" s="173" t="s">
        <v>677</v>
      </c>
      <c r="S397" s="173" t="s">
        <v>166</v>
      </c>
      <c r="T397" s="174" t="s">
        <v>166</v>
      </c>
      <c r="U397" s="157">
        <v>4.5999999999999999E-2</v>
      </c>
      <c r="V397" s="157">
        <f>ROUND(E397*U397,2)</f>
        <v>0.08</v>
      </c>
      <c r="W397" s="157"/>
      <c r="X397" s="157" t="s">
        <v>167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168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246" t="s">
        <v>678</v>
      </c>
      <c r="D398" s="247"/>
      <c r="E398" s="247"/>
      <c r="F398" s="247"/>
      <c r="G398" s="24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170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1" x14ac:dyDescent="0.2">
      <c r="A399" s="168">
        <v>184</v>
      </c>
      <c r="B399" s="169" t="s">
        <v>679</v>
      </c>
      <c r="C399" s="184" t="s">
        <v>680</v>
      </c>
      <c r="D399" s="170" t="s">
        <v>207</v>
      </c>
      <c r="E399" s="171">
        <v>18.91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15</v>
      </c>
      <c r="M399" s="173">
        <f>G399*(1+L399/100)</f>
        <v>0</v>
      </c>
      <c r="N399" s="171">
        <v>8.0000000000000007E-5</v>
      </c>
      <c r="O399" s="171">
        <f>ROUND(E399*N399,2)</f>
        <v>0</v>
      </c>
      <c r="P399" s="171">
        <v>0</v>
      </c>
      <c r="Q399" s="171">
        <f>ROUND(E399*P399,2)</f>
        <v>0</v>
      </c>
      <c r="R399" s="173" t="s">
        <v>677</v>
      </c>
      <c r="S399" s="173" t="s">
        <v>166</v>
      </c>
      <c r="T399" s="174" t="s">
        <v>166</v>
      </c>
      <c r="U399" s="157">
        <v>0.13719999999999999</v>
      </c>
      <c r="V399" s="157">
        <f>ROUND(E399*U399,2)</f>
        <v>2.59</v>
      </c>
      <c r="W399" s="157"/>
      <c r="X399" s="157" t="s">
        <v>167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168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5" t="s">
        <v>681</v>
      </c>
      <c r="D400" s="158"/>
      <c r="E400" s="159">
        <v>10.17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185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5" t="s">
        <v>682</v>
      </c>
      <c r="D401" s="158"/>
      <c r="E401" s="159">
        <v>8.74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185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.5" outlineLevel="1" x14ac:dyDescent="0.2">
      <c r="A402" s="168">
        <v>185</v>
      </c>
      <c r="B402" s="169" t="s">
        <v>683</v>
      </c>
      <c r="C402" s="184" t="s">
        <v>684</v>
      </c>
      <c r="D402" s="170" t="s">
        <v>181</v>
      </c>
      <c r="E402" s="171">
        <v>1.74</v>
      </c>
      <c r="F402" s="172"/>
      <c r="G402" s="173">
        <f>ROUND(E402*F402,2)</f>
        <v>0</v>
      </c>
      <c r="H402" s="172"/>
      <c r="I402" s="173">
        <f>ROUND(E402*H402,2)</f>
        <v>0</v>
      </c>
      <c r="J402" s="172"/>
      <c r="K402" s="173">
        <f>ROUND(E402*J402,2)</f>
        <v>0</v>
      </c>
      <c r="L402" s="173">
        <v>15</v>
      </c>
      <c r="M402" s="173">
        <f>G402*(1+L402/100)</f>
        <v>0</v>
      </c>
      <c r="N402" s="171">
        <v>2.5000000000000001E-4</v>
      </c>
      <c r="O402" s="171">
        <f>ROUND(E402*N402,2)</f>
        <v>0</v>
      </c>
      <c r="P402" s="171">
        <v>0</v>
      </c>
      <c r="Q402" s="171">
        <f>ROUND(E402*P402,2)</f>
        <v>0</v>
      </c>
      <c r="R402" s="173" t="s">
        <v>677</v>
      </c>
      <c r="S402" s="173" t="s">
        <v>166</v>
      </c>
      <c r="T402" s="174" t="s">
        <v>166</v>
      </c>
      <c r="U402" s="157">
        <v>0.34849999999999998</v>
      </c>
      <c r="V402" s="157">
        <f>ROUND(E402*U402,2)</f>
        <v>0.61</v>
      </c>
      <c r="W402" s="157"/>
      <c r="X402" s="157" t="s">
        <v>167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168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5" t="s">
        <v>685</v>
      </c>
      <c r="D403" s="158"/>
      <c r="E403" s="159">
        <v>1.74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185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68">
        <v>186</v>
      </c>
      <c r="B404" s="169" t="s">
        <v>686</v>
      </c>
      <c r="C404" s="184" t="s">
        <v>687</v>
      </c>
      <c r="D404" s="170" t="s">
        <v>181</v>
      </c>
      <c r="E404" s="171">
        <v>16.05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15</v>
      </c>
      <c r="M404" s="173">
        <f>G404*(1+L404/100)</f>
        <v>0</v>
      </c>
      <c r="N404" s="171">
        <v>0</v>
      </c>
      <c r="O404" s="171">
        <f>ROUND(E404*N404,2)</f>
        <v>0</v>
      </c>
      <c r="P404" s="171">
        <v>1E-3</v>
      </c>
      <c r="Q404" s="171">
        <f>ROUND(E404*P404,2)</f>
        <v>0.02</v>
      </c>
      <c r="R404" s="173" t="s">
        <v>677</v>
      </c>
      <c r="S404" s="173" t="s">
        <v>166</v>
      </c>
      <c r="T404" s="174" t="s">
        <v>166</v>
      </c>
      <c r="U404" s="157">
        <v>0.28100000000000003</v>
      </c>
      <c r="V404" s="157">
        <f>ROUND(E404*U404,2)</f>
        <v>4.51</v>
      </c>
      <c r="W404" s="157"/>
      <c r="X404" s="157" t="s">
        <v>167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168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5" t="s">
        <v>688</v>
      </c>
      <c r="D405" s="158"/>
      <c r="E405" s="159">
        <v>7.5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185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5" t="s">
        <v>689</v>
      </c>
      <c r="D406" s="158"/>
      <c r="E406" s="159">
        <v>8.5500000000000007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185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76">
        <v>187</v>
      </c>
      <c r="B407" s="177" t="s">
        <v>690</v>
      </c>
      <c r="C407" s="186" t="s">
        <v>691</v>
      </c>
      <c r="D407" s="178" t="s">
        <v>164</v>
      </c>
      <c r="E407" s="179">
        <v>4</v>
      </c>
      <c r="F407" s="180"/>
      <c r="G407" s="181">
        <f>ROUND(E407*F407,2)</f>
        <v>0</v>
      </c>
      <c r="H407" s="180"/>
      <c r="I407" s="181">
        <f>ROUND(E407*H407,2)</f>
        <v>0</v>
      </c>
      <c r="J407" s="180"/>
      <c r="K407" s="181">
        <f>ROUND(E407*J407,2)</f>
        <v>0</v>
      </c>
      <c r="L407" s="181">
        <v>15</v>
      </c>
      <c r="M407" s="181">
        <f>G407*(1+L407/100)</f>
        <v>0</v>
      </c>
      <c r="N407" s="179">
        <v>5.9999999999999995E-4</v>
      </c>
      <c r="O407" s="179">
        <f>ROUND(E407*N407,2)</f>
        <v>0</v>
      </c>
      <c r="P407" s="179">
        <v>5.0000000000000001E-3</v>
      </c>
      <c r="Q407" s="179">
        <f>ROUND(E407*P407,2)</f>
        <v>0.02</v>
      </c>
      <c r="R407" s="181" t="s">
        <v>677</v>
      </c>
      <c r="S407" s="181" t="s">
        <v>166</v>
      </c>
      <c r="T407" s="182" t="s">
        <v>166</v>
      </c>
      <c r="U407" s="157">
        <v>0.51</v>
      </c>
      <c r="V407" s="157">
        <f>ROUND(E407*U407,2)</f>
        <v>2.04</v>
      </c>
      <c r="W407" s="157"/>
      <c r="X407" s="157" t="s">
        <v>167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168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76">
        <v>188</v>
      </c>
      <c r="B408" s="177" t="s">
        <v>692</v>
      </c>
      <c r="C408" s="186" t="s">
        <v>693</v>
      </c>
      <c r="D408" s="178" t="s">
        <v>181</v>
      </c>
      <c r="E408" s="179">
        <v>2</v>
      </c>
      <c r="F408" s="180"/>
      <c r="G408" s="181">
        <f>ROUND(E408*F408,2)</f>
        <v>0</v>
      </c>
      <c r="H408" s="180"/>
      <c r="I408" s="181">
        <f>ROUND(E408*H408,2)</f>
        <v>0</v>
      </c>
      <c r="J408" s="180"/>
      <c r="K408" s="181">
        <f>ROUND(E408*J408,2)</f>
        <v>0</v>
      </c>
      <c r="L408" s="181">
        <v>15</v>
      </c>
      <c r="M408" s="181">
        <f>G408*(1+L408/100)</f>
        <v>0</v>
      </c>
      <c r="N408" s="179">
        <v>1.9499999999999999E-3</v>
      </c>
      <c r="O408" s="179">
        <f>ROUND(E408*N408,2)</f>
        <v>0</v>
      </c>
      <c r="P408" s="179">
        <v>0</v>
      </c>
      <c r="Q408" s="179">
        <f>ROUND(E408*P408,2)</f>
        <v>0</v>
      </c>
      <c r="R408" s="181"/>
      <c r="S408" s="181" t="s">
        <v>197</v>
      </c>
      <c r="T408" s="182" t="s">
        <v>166</v>
      </c>
      <c r="U408" s="157">
        <v>0</v>
      </c>
      <c r="V408" s="157">
        <f>ROUND(E408*U408,2)</f>
        <v>0</v>
      </c>
      <c r="W408" s="157"/>
      <c r="X408" s="157" t="s">
        <v>289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290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68">
        <v>189</v>
      </c>
      <c r="B409" s="169" t="s">
        <v>694</v>
      </c>
      <c r="C409" s="184" t="s">
        <v>695</v>
      </c>
      <c r="D409" s="170" t="s">
        <v>269</v>
      </c>
      <c r="E409" s="171">
        <v>8.2500000000000004E-3</v>
      </c>
      <c r="F409" s="172"/>
      <c r="G409" s="173">
        <f>ROUND(E409*F409,2)</f>
        <v>0</v>
      </c>
      <c r="H409" s="172"/>
      <c r="I409" s="173">
        <f>ROUND(E409*H409,2)</f>
        <v>0</v>
      </c>
      <c r="J409" s="172"/>
      <c r="K409" s="173">
        <f>ROUND(E409*J409,2)</f>
        <v>0</v>
      </c>
      <c r="L409" s="173">
        <v>15</v>
      </c>
      <c r="M409" s="173">
        <f>G409*(1+L409/100)</f>
        <v>0</v>
      </c>
      <c r="N409" s="171">
        <v>0</v>
      </c>
      <c r="O409" s="171">
        <f>ROUND(E409*N409,2)</f>
        <v>0</v>
      </c>
      <c r="P409" s="171">
        <v>0</v>
      </c>
      <c r="Q409" s="171">
        <f>ROUND(E409*P409,2)</f>
        <v>0</v>
      </c>
      <c r="R409" s="173" t="s">
        <v>677</v>
      </c>
      <c r="S409" s="173" t="s">
        <v>166</v>
      </c>
      <c r="T409" s="174" t="s">
        <v>166</v>
      </c>
      <c r="U409" s="157">
        <v>1.1020000000000001</v>
      </c>
      <c r="V409" s="157">
        <f>ROUND(E409*U409,2)</f>
        <v>0.01</v>
      </c>
      <c r="W409" s="157"/>
      <c r="X409" s="157" t="s">
        <v>377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378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6" t="s">
        <v>489</v>
      </c>
      <c r="D410" s="247"/>
      <c r="E410" s="247"/>
      <c r="F410" s="247"/>
      <c r="G410" s="24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170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161" t="s">
        <v>160</v>
      </c>
      <c r="B411" s="162" t="s">
        <v>121</v>
      </c>
      <c r="C411" s="183" t="s">
        <v>122</v>
      </c>
      <c r="D411" s="163"/>
      <c r="E411" s="164"/>
      <c r="F411" s="165"/>
      <c r="G411" s="165">
        <f>SUMIF(AG412:AG416,"&lt;&gt;NOR",G412:G416)</f>
        <v>0</v>
      </c>
      <c r="H411" s="165"/>
      <c r="I411" s="165">
        <f>SUM(I412:I416)</f>
        <v>0</v>
      </c>
      <c r="J411" s="165"/>
      <c r="K411" s="165">
        <f>SUM(K412:K416)</f>
        <v>0</v>
      </c>
      <c r="L411" s="165"/>
      <c r="M411" s="165">
        <f>SUM(M412:M416)</f>
        <v>0</v>
      </c>
      <c r="N411" s="164"/>
      <c r="O411" s="164">
        <f>SUM(O412:O416)</f>
        <v>0.01</v>
      </c>
      <c r="P411" s="164"/>
      <c r="Q411" s="164">
        <f>SUM(Q412:Q416)</f>
        <v>0</v>
      </c>
      <c r="R411" s="165"/>
      <c r="S411" s="165"/>
      <c r="T411" s="166"/>
      <c r="U411" s="160"/>
      <c r="V411" s="160">
        <f>SUM(V412:V416)</f>
        <v>0.68</v>
      </c>
      <c r="W411" s="160"/>
      <c r="X411" s="160"/>
      <c r="AG411" t="s">
        <v>161</v>
      </c>
    </row>
    <row r="412" spans="1:60" ht="22.5" outlineLevel="1" x14ac:dyDescent="0.2">
      <c r="A412" s="176">
        <v>190</v>
      </c>
      <c r="B412" s="177" t="s">
        <v>696</v>
      </c>
      <c r="C412" s="186" t="s">
        <v>697</v>
      </c>
      <c r="D412" s="178" t="s">
        <v>181</v>
      </c>
      <c r="E412" s="179">
        <v>1.74</v>
      </c>
      <c r="F412" s="180"/>
      <c r="G412" s="181">
        <f>ROUND(E412*F412,2)</f>
        <v>0</v>
      </c>
      <c r="H412" s="180"/>
      <c r="I412" s="181">
        <f>ROUND(E412*H412,2)</f>
        <v>0</v>
      </c>
      <c r="J412" s="180"/>
      <c r="K412" s="181">
        <f>ROUND(E412*J412,2)</f>
        <v>0</v>
      </c>
      <c r="L412" s="181">
        <v>15</v>
      </c>
      <c r="M412" s="181">
        <f>G412*(1+L412/100)</f>
        <v>0</v>
      </c>
      <c r="N412" s="179">
        <v>5.0000000000000002E-5</v>
      </c>
      <c r="O412" s="179">
        <f>ROUND(E412*N412,2)</f>
        <v>0</v>
      </c>
      <c r="P412" s="179">
        <v>0</v>
      </c>
      <c r="Q412" s="179">
        <f>ROUND(E412*P412,2)</f>
        <v>0</v>
      </c>
      <c r="R412" s="181" t="s">
        <v>698</v>
      </c>
      <c r="S412" s="181" t="s">
        <v>166</v>
      </c>
      <c r="T412" s="182" t="s">
        <v>166</v>
      </c>
      <c r="U412" s="157">
        <v>6.5000000000000002E-2</v>
      </c>
      <c r="V412" s="157">
        <f>ROUND(E412*U412,2)</f>
        <v>0.11</v>
      </c>
      <c r="W412" s="157"/>
      <c r="X412" s="157" t="s">
        <v>167</v>
      </c>
      <c r="Y412" s="147"/>
      <c r="Z412" s="147"/>
      <c r="AA412" s="147"/>
      <c r="AB412" s="147"/>
      <c r="AC412" s="147"/>
      <c r="AD412" s="147"/>
      <c r="AE412" s="147"/>
      <c r="AF412" s="147"/>
      <c r="AG412" s="147" t="s">
        <v>168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.5" outlineLevel="1" x14ac:dyDescent="0.2">
      <c r="A413" s="168">
        <v>191</v>
      </c>
      <c r="B413" s="169" t="s">
        <v>699</v>
      </c>
      <c r="C413" s="184" t="s">
        <v>700</v>
      </c>
      <c r="D413" s="170" t="s">
        <v>181</v>
      </c>
      <c r="E413" s="171">
        <v>1.74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15</v>
      </c>
      <c r="M413" s="173">
        <f>G413*(1+L413/100)</f>
        <v>0</v>
      </c>
      <c r="N413" s="171">
        <v>3.0000000000000001E-3</v>
      </c>
      <c r="O413" s="171">
        <f>ROUND(E413*N413,2)</f>
        <v>0.01</v>
      </c>
      <c r="P413" s="171">
        <v>0</v>
      </c>
      <c r="Q413" s="171">
        <f>ROUND(E413*P413,2)</f>
        <v>0</v>
      </c>
      <c r="R413" s="173" t="s">
        <v>698</v>
      </c>
      <c r="S413" s="173" t="s">
        <v>166</v>
      </c>
      <c r="T413" s="174" t="s">
        <v>166</v>
      </c>
      <c r="U413" s="157">
        <v>0.32200000000000001</v>
      </c>
      <c r="V413" s="157">
        <f>ROUND(E413*U413,2)</f>
        <v>0.56000000000000005</v>
      </c>
      <c r="W413" s="157"/>
      <c r="X413" s="157" t="s">
        <v>167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168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5" t="s">
        <v>685</v>
      </c>
      <c r="D414" s="158"/>
      <c r="E414" s="159">
        <v>1.74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185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68">
        <v>192</v>
      </c>
      <c r="B415" s="169" t="s">
        <v>701</v>
      </c>
      <c r="C415" s="184" t="s">
        <v>702</v>
      </c>
      <c r="D415" s="170" t="s">
        <v>269</v>
      </c>
      <c r="E415" s="171">
        <v>5.3099999999999996E-3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15</v>
      </c>
      <c r="M415" s="173">
        <f>G415*(1+L415/100)</f>
        <v>0</v>
      </c>
      <c r="N415" s="171">
        <v>0</v>
      </c>
      <c r="O415" s="171">
        <f>ROUND(E415*N415,2)</f>
        <v>0</v>
      </c>
      <c r="P415" s="171">
        <v>0</v>
      </c>
      <c r="Q415" s="171">
        <f>ROUND(E415*P415,2)</f>
        <v>0</v>
      </c>
      <c r="R415" s="173" t="s">
        <v>698</v>
      </c>
      <c r="S415" s="173" t="s">
        <v>166</v>
      </c>
      <c r="T415" s="174" t="s">
        <v>166</v>
      </c>
      <c r="U415" s="157">
        <v>1.321</v>
      </c>
      <c r="V415" s="157">
        <f>ROUND(E415*U415,2)</f>
        <v>0.01</v>
      </c>
      <c r="W415" s="157"/>
      <c r="X415" s="157" t="s">
        <v>377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378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246" t="s">
        <v>622</v>
      </c>
      <c r="D416" s="247"/>
      <c r="E416" s="247"/>
      <c r="F416" s="247"/>
      <c r="G416" s="24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170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x14ac:dyDescent="0.2">
      <c r="A417" s="161" t="s">
        <v>160</v>
      </c>
      <c r="B417" s="162" t="s">
        <v>123</v>
      </c>
      <c r="C417" s="183" t="s">
        <v>124</v>
      </c>
      <c r="D417" s="163"/>
      <c r="E417" s="164"/>
      <c r="F417" s="165"/>
      <c r="G417" s="165">
        <f>SUMIF(AG418:AG441,"&lt;&gt;NOR",G418:G441)</f>
        <v>0</v>
      </c>
      <c r="H417" s="165"/>
      <c r="I417" s="165">
        <f>SUM(I418:I441)</f>
        <v>0</v>
      </c>
      <c r="J417" s="165"/>
      <c r="K417" s="165">
        <f>SUM(K418:K441)</f>
        <v>0</v>
      </c>
      <c r="L417" s="165"/>
      <c r="M417" s="165">
        <f>SUM(M418:M441)</f>
        <v>0</v>
      </c>
      <c r="N417" s="164"/>
      <c r="O417" s="164">
        <f>SUM(O418:O441)</f>
        <v>0.37</v>
      </c>
      <c r="P417" s="164"/>
      <c r="Q417" s="164">
        <f>SUM(Q418:Q441)</f>
        <v>0</v>
      </c>
      <c r="R417" s="165"/>
      <c r="S417" s="165"/>
      <c r="T417" s="166"/>
      <c r="U417" s="160"/>
      <c r="V417" s="160">
        <f>SUM(V418:V441)</f>
        <v>82.179999999999993</v>
      </c>
      <c r="W417" s="160"/>
      <c r="X417" s="160"/>
      <c r="AG417" t="s">
        <v>161</v>
      </c>
    </row>
    <row r="418" spans="1:60" outlineLevel="1" x14ac:dyDescent="0.2">
      <c r="A418" s="168">
        <v>193</v>
      </c>
      <c r="B418" s="169" t="s">
        <v>703</v>
      </c>
      <c r="C418" s="184" t="s">
        <v>704</v>
      </c>
      <c r="D418" s="170" t="s">
        <v>181</v>
      </c>
      <c r="E418" s="171">
        <v>63.58</v>
      </c>
      <c r="F418" s="172"/>
      <c r="G418" s="173">
        <f>ROUND(E418*F418,2)</f>
        <v>0</v>
      </c>
      <c r="H418" s="172"/>
      <c r="I418" s="173">
        <f>ROUND(E418*H418,2)</f>
        <v>0</v>
      </c>
      <c r="J418" s="172"/>
      <c r="K418" s="173">
        <f>ROUND(E418*J418,2)</f>
        <v>0</v>
      </c>
      <c r="L418" s="173">
        <v>15</v>
      </c>
      <c r="M418" s="173">
        <f>G418*(1+L418/100)</f>
        <v>0</v>
      </c>
      <c r="N418" s="171">
        <v>2.1000000000000001E-4</v>
      </c>
      <c r="O418" s="171">
        <f>ROUND(E418*N418,2)</f>
        <v>0.01</v>
      </c>
      <c r="P418" s="171">
        <v>0</v>
      </c>
      <c r="Q418" s="171">
        <f>ROUND(E418*P418,2)</f>
        <v>0</v>
      </c>
      <c r="R418" s="173" t="s">
        <v>661</v>
      </c>
      <c r="S418" s="173" t="s">
        <v>166</v>
      </c>
      <c r="T418" s="174" t="s">
        <v>166</v>
      </c>
      <c r="U418" s="157">
        <v>0.05</v>
      </c>
      <c r="V418" s="157">
        <f>ROUND(E418*U418,2)</f>
        <v>3.18</v>
      </c>
      <c r="W418" s="157"/>
      <c r="X418" s="157" t="s">
        <v>167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168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248" t="s">
        <v>705</v>
      </c>
      <c r="D419" s="249"/>
      <c r="E419" s="249"/>
      <c r="F419" s="249"/>
      <c r="G419" s="249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209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68">
        <v>194</v>
      </c>
      <c r="B420" s="169" t="s">
        <v>706</v>
      </c>
      <c r="C420" s="184" t="s">
        <v>707</v>
      </c>
      <c r="D420" s="170" t="s">
        <v>207</v>
      </c>
      <c r="E420" s="171">
        <v>5.5</v>
      </c>
      <c r="F420" s="172"/>
      <c r="G420" s="173">
        <f>ROUND(E420*F420,2)</f>
        <v>0</v>
      </c>
      <c r="H420" s="172"/>
      <c r="I420" s="173">
        <f>ROUND(E420*H420,2)</f>
        <v>0</v>
      </c>
      <c r="J420" s="172"/>
      <c r="K420" s="173">
        <f>ROUND(E420*J420,2)</f>
        <v>0</v>
      </c>
      <c r="L420" s="173">
        <v>15</v>
      </c>
      <c r="M420" s="173">
        <f>G420*(1+L420/100)</f>
        <v>0</v>
      </c>
      <c r="N420" s="171">
        <v>0</v>
      </c>
      <c r="O420" s="171">
        <f>ROUND(E420*N420,2)</f>
        <v>0</v>
      </c>
      <c r="P420" s="171">
        <v>0</v>
      </c>
      <c r="Q420" s="171">
        <f>ROUND(E420*P420,2)</f>
        <v>0</v>
      </c>
      <c r="R420" s="173" t="s">
        <v>661</v>
      </c>
      <c r="S420" s="173" t="s">
        <v>166</v>
      </c>
      <c r="T420" s="174" t="s">
        <v>166</v>
      </c>
      <c r="U420" s="157">
        <v>0.53400000000000003</v>
      </c>
      <c r="V420" s="157">
        <f>ROUND(E420*U420,2)</f>
        <v>2.94</v>
      </c>
      <c r="W420" s="157"/>
      <c r="X420" s="157" t="s">
        <v>167</v>
      </c>
      <c r="Y420" s="147"/>
      <c r="Z420" s="147"/>
      <c r="AA420" s="147"/>
      <c r="AB420" s="147"/>
      <c r="AC420" s="147"/>
      <c r="AD420" s="147"/>
      <c r="AE420" s="147"/>
      <c r="AF420" s="147"/>
      <c r="AG420" s="147" t="s">
        <v>168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246" t="s">
        <v>708</v>
      </c>
      <c r="D421" s="247"/>
      <c r="E421" s="247"/>
      <c r="F421" s="247"/>
      <c r="G421" s="24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170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5" t="s">
        <v>709</v>
      </c>
      <c r="D422" s="158"/>
      <c r="E422" s="159">
        <v>5.5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185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68">
        <v>195</v>
      </c>
      <c r="B423" s="169" t="s">
        <v>710</v>
      </c>
      <c r="C423" s="184" t="s">
        <v>711</v>
      </c>
      <c r="D423" s="170" t="s">
        <v>164</v>
      </c>
      <c r="E423" s="171">
        <v>34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15</v>
      </c>
      <c r="M423" s="173">
        <f>G423*(1+L423/100)</f>
        <v>0</v>
      </c>
      <c r="N423" s="171">
        <v>1.4E-3</v>
      </c>
      <c r="O423" s="171">
        <f>ROUND(E423*N423,2)</f>
        <v>0.05</v>
      </c>
      <c r="P423" s="171">
        <v>0</v>
      </c>
      <c r="Q423" s="171">
        <f>ROUND(E423*P423,2)</f>
        <v>0</v>
      </c>
      <c r="R423" s="173" t="s">
        <v>661</v>
      </c>
      <c r="S423" s="173" t="s">
        <v>166</v>
      </c>
      <c r="T423" s="174" t="s">
        <v>166</v>
      </c>
      <c r="U423" s="157">
        <v>0.15</v>
      </c>
      <c r="V423" s="157">
        <f>ROUND(E423*U423,2)</f>
        <v>5.0999999999999996</v>
      </c>
      <c r="W423" s="157"/>
      <c r="X423" s="157" t="s">
        <v>167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168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5" t="s">
        <v>712</v>
      </c>
      <c r="D424" s="158"/>
      <c r="E424" s="159">
        <v>34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185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68">
        <v>196</v>
      </c>
      <c r="B425" s="169" t="s">
        <v>713</v>
      </c>
      <c r="C425" s="184" t="s">
        <v>714</v>
      </c>
      <c r="D425" s="170" t="s">
        <v>181</v>
      </c>
      <c r="E425" s="171">
        <v>63.58</v>
      </c>
      <c r="F425" s="172"/>
      <c r="G425" s="173">
        <f>ROUND(E425*F425,2)</f>
        <v>0</v>
      </c>
      <c r="H425" s="172"/>
      <c r="I425" s="173">
        <f>ROUND(E425*H425,2)</f>
        <v>0</v>
      </c>
      <c r="J425" s="172"/>
      <c r="K425" s="173">
        <f>ROUND(E425*J425,2)</f>
        <v>0</v>
      </c>
      <c r="L425" s="173">
        <v>15</v>
      </c>
      <c r="M425" s="173">
        <f>G425*(1+L425/100)</f>
        <v>0</v>
      </c>
      <c r="N425" s="171">
        <v>4.9100000000000003E-3</v>
      </c>
      <c r="O425" s="171">
        <f>ROUND(E425*N425,2)</f>
        <v>0.31</v>
      </c>
      <c r="P425" s="171">
        <v>0</v>
      </c>
      <c r="Q425" s="171">
        <f>ROUND(E425*P425,2)</f>
        <v>0</v>
      </c>
      <c r="R425" s="173" t="s">
        <v>661</v>
      </c>
      <c r="S425" s="173" t="s">
        <v>166</v>
      </c>
      <c r="T425" s="174" t="s">
        <v>166</v>
      </c>
      <c r="U425" s="157">
        <v>1.0165</v>
      </c>
      <c r="V425" s="157">
        <f>ROUND(E425*U425,2)</f>
        <v>64.63</v>
      </c>
      <c r="W425" s="157"/>
      <c r="X425" s="157" t="s">
        <v>167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168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715</v>
      </c>
      <c r="D426" s="158"/>
      <c r="E426" s="159">
        <v>15.28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185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5" t="s">
        <v>716</v>
      </c>
      <c r="D427" s="158"/>
      <c r="E427" s="159">
        <v>15.34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185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5" t="s">
        <v>717</v>
      </c>
      <c r="D428" s="158"/>
      <c r="E428" s="159">
        <v>1.2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185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718</v>
      </c>
      <c r="D429" s="158"/>
      <c r="E429" s="159">
        <v>30.56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185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717</v>
      </c>
      <c r="D430" s="158"/>
      <c r="E430" s="159">
        <v>1.2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185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68">
        <v>197</v>
      </c>
      <c r="B431" s="169" t="s">
        <v>719</v>
      </c>
      <c r="C431" s="184" t="s">
        <v>720</v>
      </c>
      <c r="D431" s="170" t="s">
        <v>207</v>
      </c>
      <c r="E431" s="171">
        <v>48.71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15</v>
      </c>
      <c r="M431" s="173">
        <f>G431*(1+L431/100)</f>
        <v>0</v>
      </c>
      <c r="N431" s="171">
        <v>0</v>
      </c>
      <c r="O431" s="171">
        <f>ROUND(E431*N431,2)</f>
        <v>0</v>
      </c>
      <c r="P431" s="171">
        <v>0</v>
      </c>
      <c r="Q431" s="171">
        <f>ROUND(E431*P431,2)</f>
        <v>0</v>
      </c>
      <c r="R431" s="173" t="s">
        <v>661</v>
      </c>
      <c r="S431" s="173" t="s">
        <v>166</v>
      </c>
      <c r="T431" s="174" t="s">
        <v>166</v>
      </c>
      <c r="U431" s="157">
        <v>0.12</v>
      </c>
      <c r="V431" s="157">
        <f>ROUND(E431*U431,2)</f>
        <v>5.85</v>
      </c>
      <c r="W431" s="157"/>
      <c r="X431" s="157" t="s">
        <v>167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168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5" t="s">
        <v>721</v>
      </c>
      <c r="D432" s="158"/>
      <c r="E432" s="159">
        <v>16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185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722</v>
      </c>
      <c r="D433" s="158"/>
      <c r="E433" s="159">
        <v>32.71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185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76">
        <v>198</v>
      </c>
      <c r="B434" s="177" t="s">
        <v>723</v>
      </c>
      <c r="C434" s="186" t="s">
        <v>724</v>
      </c>
      <c r="D434" s="178" t="s">
        <v>207</v>
      </c>
      <c r="E434" s="179">
        <v>18</v>
      </c>
      <c r="F434" s="180"/>
      <c r="G434" s="181">
        <f>ROUND(E434*F434,2)</f>
        <v>0</v>
      </c>
      <c r="H434" s="180"/>
      <c r="I434" s="181">
        <f>ROUND(E434*H434,2)</f>
        <v>0</v>
      </c>
      <c r="J434" s="180"/>
      <c r="K434" s="181">
        <f>ROUND(E434*J434,2)</f>
        <v>0</v>
      </c>
      <c r="L434" s="181">
        <v>15</v>
      </c>
      <c r="M434" s="181">
        <f>G434*(1+L434/100)</f>
        <v>0</v>
      </c>
      <c r="N434" s="179">
        <v>2.2000000000000001E-4</v>
      </c>
      <c r="O434" s="179">
        <f>ROUND(E434*N434,2)</f>
        <v>0</v>
      </c>
      <c r="P434" s="179">
        <v>0</v>
      </c>
      <c r="Q434" s="179">
        <f>ROUND(E434*P434,2)</f>
        <v>0</v>
      </c>
      <c r="R434" s="181"/>
      <c r="S434" s="181" t="s">
        <v>197</v>
      </c>
      <c r="T434" s="182" t="s">
        <v>198</v>
      </c>
      <c r="U434" s="157">
        <v>0</v>
      </c>
      <c r="V434" s="157">
        <f>ROUND(E434*U434,2)</f>
        <v>0</v>
      </c>
      <c r="W434" s="157"/>
      <c r="X434" s="157" t="s">
        <v>289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290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6">
        <v>199</v>
      </c>
      <c r="B435" s="177" t="s">
        <v>725</v>
      </c>
      <c r="C435" s="186" t="s">
        <v>726</v>
      </c>
      <c r="D435" s="178" t="s">
        <v>207</v>
      </c>
      <c r="E435" s="179">
        <v>35</v>
      </c>
      <c r="F435" s="180"/>
      <c r="G435" s="181">
        <f>ROUND(E435*F435,2)</f>
        <v>0</v>
      </c>
      <c r="H435" s="180"/>
      <c r="I435" s="181">
        <f>ROUND(E435*H435,2)</f>
        <v>0</v>
      </c>
      <c r="J435" s="180"/>
      <c r="K435" s="181">
        <f>ROUND(E435*J435,2)</f>
        <v>0</v>
      </c>
      <c r="L435" s="181">
        <v>15</v>
      </c>
      <c r="M435" s="181">
        <f>G435*(1+L435/100)</f>
        <v>0</v>
      </c>
      <c r="N435" s="179">
        <v>0</v>
      </c>
      <c r="O435" s="179">
        <f>ROUND(E435*N435,2)</f>
        <v>0</v>
      </c>
      <c r="P435" s="179">
        <v>0</v>
      </c>
      <c r="Q435" s="179">
        <f>ROUND(E435*P435,2)</f>
        <v>0</v>
      </c>
      <c r="R435" s="181"/>
      <c r="S435" s="181" t="s">
        <v>197</v>
      </c>
      <c r="T435" s="182" t="s">
        <v>198</v>
      </c>
      <c r="U435" s="157">
        <v>0</v>
      </c>
      <c r="V435" s="157">
        <f>ROUND(E435*U435,2)</f>
        <v>0</v>
      </c>
      <c r="W435" s="157"/>
      <c r="X435" s="157" t="s">
        <v>289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290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76">
        <v>200</v>
      </c>
      <c r="B436" s="177" t="s">
        <v>727</v>
      </c>
      <c r="C436" s="186" t="s">
        <v>728</v>
      </c>
      <c r="D436" s="178" t="s">
        <v>164</v>
      </c>
      <c r="E436" s="179">
        <v>34</v>
      </c>
      <c r="F436" s="180"/>
      <c r="G436" s="181">
        <f>ROUND(E436*F436,2)</f>
        <v>0</v>
      </c>
      <c r="H436" s="180"/>
      <c r="I436" s="181">
        <f>ROUND(E436*H436,2)</f>
        <v>0</v>
      </c>
      <c r="J436" s="180"/>
      <c r="K436" s="181">
        <f>ROUND(E436*J436,2)</f>
        <v>0</v>
      </c>
      <c r="L436" s="181">
        <v>15</v>
      </c>
      <c r="M436" s="181">
        <f>G436*(1+L436/100)</f>
        <v>0</v>
      </c>
      <c r="N436" s="179">
        <v>0</v>
      </c>
      <c r="O436" s="179">
        <f>ROUND(E436*N436,2)</f>
        <v>0</v>
      </c>
      <c r="P436" s="179">
        <v>0</v>
      </c>
      <c r="Q436" s="179">
        <f>ROUND(E436*P436,2)</f>
        <v>0</v>
      </c>
      <c r="R436" s="181"/>
      <c r="S436" s="181" t="s">
        <v>197</v>
      </c>
      <c r="T436" s="182" t="s">
        <v>198</v>
      </c>
      <c r="U436" s="157">
        <v>0</v>
      </c>
      <c r="V436" s="157">
        <f>ROUND(E436*U436,2)</f>
        <v>0</v>
      </c>
      <c r="W436" s="157"/>
      <c r="X436" s="157" t="s">
        <v>289</v>
      </c>
      <c r="Y436" s="147"/>
      <c r="Z436" s="147"/>
      <c r="AA436" s="147"/>
      <c r="AB436" s="147"/>
      <c r="AC436" s="147"/>
      <c r="AD436" s="147"/>
      <c r="AE436" s="147"/>
      <c r="AF436" s="147"/>
      <c r="AG436" s="147" t="s">
        <v>290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68">
        <v>201</v>
      </c>
      <c r="B437" s="169" t="s">
        <v>729</v>
      </c>
      <c r="C437" s="184" t="s">
        <v>730</v>
      </c>
      <c r="D437" s="170" t="s">
        <v>181</v>
      </c>
      <c r="E437" s="171">
        <v>1.7324999999999999</v>
      </c>
      <c r="F437" s="172"/>
      <c r="G437" s="173">
        <f>ROUND(E437*F437,2)</f>
        <v>0</v>
      </c>
      <c r="H437" s="172"/>
      <c r="I437" s="173">
        <f>ROUND(E437*H437,2)</f>
        <v>0</v>
      </c>
      <c r="J437" s="172"/>
      <c r="K437" s="173">
        <f>ROUND(E437*J437,2)</f>
        <v>0</v>
      </c>
      <c r="L437" s="173">
        <v>15</v>
      </c>
      <c r="M437" s="173">
        <f>G437*(1+L437/100)</f>
        <v>0</v>
      </c>
      <c r="N437" s="171">
        <v>0</v>
      </c>
      <c r="O437" s="171">
        <f>ROUND(E437*N437,2)</f>
        <v>0</v>
      </c>
      <c r="P437" s="171">
        <v>0</v>
      </c>
      <c r="Q437" s="171">
        <f>ROUND(E437*P437,2)</f>
        <v>0</v>
      </c>
      <c r="R437" s="173"/>
      <c r="S437" s="173" t="s">
        <v>197</v>
      </c>
      <c r="T437" s="174" t="s">
        <v>198</v>
      </c>
      <c r="U437" s="157">
        <v>0</v>
      </c>
      <c r="V437" s="157">
        <f>ROUND(E437*U437,2)</f>
        <v>0</v>
      </c>
      <c r="W437" s="157"/>
      <c r="X437" s="157" t="s">
        <v>289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290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5" t="s">
        <v>731</v>
      </c>
      <c r="D438" s="158"/>
      <c r="E438" s="159">
        <v>1.7324999999999999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185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68">
        <v>202</v>
      </c>
      <c r="B439" s="169" t="s">
        <v>732</v>
      </c>
      <c r="C439" s="184" t="s">
        <v>733</v>
      </c>
      <c r="D439" s="170" t="s">
        <v>181</v>
      </c>
      <c r="E439" s="171">
        <v>66.759</v>
      </c>
      <c r="F439" s="172"/>
      <c r="G439" s="173">
        <f>ROUND(E439*F439,2)</f>
        <v>0</v>
      </c>
      <c r="H439" s="172"/>
      <c r="I439" s="173">
        <f>ROUND(E439*H439,2)</f>
        <v>0</v>
      </c>
      <c r="J439" s="172"/>
      <c r="K439" s="173">
        <f>ROUND(E439*J439,2)</f>
        <v>0</v>
      </c>
      <c r="L439" s="173">
        <v>15</v>
      </c>
      <c r="M439" s="173">
        <f>G439*(1+L439/100)</f>
        <v>0</v>
      </c>
      <c r="N439" s="171">
        <v>0</v>
      </c>
      <c r="O439" s="171">
        <f>ROUND(E439*N439,2)</f>
        <v>0</v>
      </c>
      <c r="P439" s="171">
        <v>0</v>
      </c>
      <c r="Q439" s="171">
        <f>ROUND(E439*P439,2)</f>
        <v>0</v>
      </c>
      <c r="R439" s="173"/>
      <c r="S439" s="173" t="s">
        <v>197</v>
      </c>
      <c r="T439" s="174" t="s">
        <v>198</v>
      </c>
      <c r="U439" s="157">
        <v>0</v>
      </c>
      <c r="V439" s="157">
        <f>ROUND(E439*U439,2)</f>
        <v>0</v>
      </c>
      <c r="W439" s="157"/>
      <c r="X439" s="157" t="s">
        <v>289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290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5" t="s">
        <v>734</v>
      </c>
      <c r="D440" s="158"/>
      <c r="E440" s="159">
        <v>66.759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185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6">
        <v>203</v>
      </c>
      <c r="B441" s="177" t="s">
        <v>735</v>
      </c>
      <c r="C441" s="186" t="s">
        <v>736</v>
      </c>
      <c r="D441" s="178" t="s">
        <v>269</v>
      </c>
      <c r="E441" s="179">
        <v>0.37708999999999998</v>
      </c>
      <c r="F441" s="180"/>
      <c r="G441" s="181">
        <f>ROUND(E441*F441,2)</f>
        <v>0</v>
      </c>
      <c r="H441" s="180"/>
      <c r="I441" s="181">
        <f>ROUND(E441*H441,2)</f>
        <v>0</v>
      </c>
      <c r="J441" s="180"/>
      <c r="K441" s="181">
        <f>ROUND(E441*J441,2)</f>
        <v>0</v>
      </c>
      <c r="L441" s="181">
        <v>15</v>
      </c>
      <c r="M441" s="181">
        <f>G441*(1+L441/100)</f>
        <v>0</v>
      </c>
      <c r="N441" s="179">
        <v>0</v>
      </c>
      <c r="O441" s="179">
        <f>ROUND(E441*N441,2)</f>
        <v>0</v>
      </c>
      <c r="P441" s="179">
        <v>0</v>
      </c>
      <c r="Q441" s="179">
        <f>ROUND(E441*P441,2)</f>
        <v>0</v>
      </c>
      <c r="R441" s="181" t="s">
        <v>661</v>
      </c>
      <c r="S441" s="181" t="s">
        <v>166</v>
      </c>
      <c r="T441" s="182" t="s">
        <v>166</v>
      </c>
      <c r="U441" s="157">
        <v>1.2649999999999999</v>
      </c>
      <c r="V441" s="157">
        <f>ROUND(E441*U441,2)</f>
        <v>0.48</v>
      </c>
      <c r="W441" s="157"/>
      <c r="X441" s="157" t="s">
        <v>377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378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x14ac:dyDescent="0.2">
      <c r="A442" s="161" t="s">
        <v>160</v>
      </c>
      <c r="B442" s="162" t="s">
        <v>125</v>
      </c>
      <c r="C442" s="183" t="s">
        <v>126</v>
      </c>
      <c r="D442" s="163"/>
      <c r="E442" s="164"/>
      <c r="F442" s="165"/>
      <c r="G442" s="165">
        <f>SUMIF(AG443:AG445,"&lt;&gt;NOR",G443:G445)</f>
        <v>0</v>
      </c>
      <c r="H442" s="165"/>
      <c r="I442" s="165">
        <f>SUM(I443:I445)</f>
        <v>0</v>
      </c>
      <c r="J442" s="165"/>
      <c r="K442" s="165">
        <f>SUM(K443:K445)</f>
        <v>0</v>
      </c>
      <c r="L442" s="165"/>
      <c r="M442" s="165">
        <f>SUM(M443:M445)</f>
        <v>0</v>
      </c>
      <c r="N442" s="164"/>
      <c r="O442" s="164">
        <f>SUM(O443:O445)</f>
        <v>0</v>
      </c>
      <c r="P442" s="164"/>
      <c r="Q442" s="164">
        <f>SUM(Q443:Q445)</f>
        <v>0</v>
      </c>
      <c r="R442" s="165"/>
      <c r="S442" s="165"/>
      <c r="T442" s="166"/>
      <c r="U442" s="160"/>
      <c r="V442" s="160">
        <f>SUM(V443:V445)</f>
        <v>1.58</v>
      </c>
      <c r="W442" s="160"/>
      <c r="X442" s="160"/>
      <c r="AG442" t="s">
        <v>161</v>
      </c>
    </row>
    <row r="443" spans="1:60" outlineLevel="1" x14ac:dyDescent="0.2">
      <c r="A443" s="168">
        <v>204</v>
      </c>
      <c r="B443" s="169" t="s">
        <v>737</v>
      </c>
      <c r="C443" s="184" t="s">
        <v>738</v>
      </c>
      <c r="D443" s="170" t="s">
        <v>181</v>
      </c>
      <c r="E443" s="171">
        <v>5.5</v>
      </c>
      <c r="F443" s="172"/>
      <c r="G443" s="173">
        <f>ROUND(E443*F443,2)</f>
        <v>0</v>
      </c>
      <c r="H443" s="172"/>
      <c r="I443" s="173">
        <f>ROUND(E443*H443,2)</f>
        <v>0</v>
      </c>
      <c r="J443" s="172"/>
      <c r="K443" s="173">
        <f>ROUND(E443*J443,2)</f>
        <v>0</v>
      </c>
      <c r="L443" s="173">
        <v>15</v>
      </c>
      <c r="M443" s="173">
        <f>G443*(1+L443/100)</f>
        <v>0</v>
      </c>
      <c r="N443" s="171">
        <v>2.4000000000000001E-4</v>
      </c>
      <c r="O443" s="171">
        <f>ROUND(E443*N443,2)</f>
        <v>0</v>
      </c>
      <c r="P443" s="171">
        <v>0</v>
      </c>
      <c r="Q443" s="171">
        <f>ROUND(E443*P443,2)</f>
        <v>0</v>
      </c>
      <c r="R443" s="173" t="s">
        <v>739</v>
      </c>
      <c r="S443" s="173" t="s">
        <v>166</v>
      </c>
      <c r="T443" s="174" t="s">
        <v>166</v>
      </c>
      <c r="U443" s="157">
        <v>0.28699999999999998</v>
      </c>
      <c r="V443" s="157">
        <f>ROUND(E443*U443,2)</f>
        <v>1.58</v>
      </c>
      <c r="W443" s="157"/>
      <c r="X443" s="157" t="s">
        <v>167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168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248" t="s">
        <v>740</v>
      </c>
      <c r="D444" s="249"/>
      <c r="E444" s="249"/>
      <c r="F444" s="249"/>
      <c r="G444" s="249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209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5" t="s">
        <v>741</v>
      </c>
      <c r="D445" s="158"/>
      <c r="E445" s="159">
        <v>5.5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185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x14ac:dyDescent="0.2">
      <c r="A446" s="161" t="s">
        <v>160</v>
      </c>
      <c r="B446" s="162" t="s">
        <v>127</v>
      </c>
      <c r="C446" s="183" t="s">
        <v>128</v>
      </c>
      <c r="D446" s="163"/>
      <c r="E446" s="164"/>
      <c r="F446" s="165"/>
      <c r="G446" s="165">
        <f>SUMIF(AG447:AG468,"&lt;&gt;NOR",G447:G468)</f>
        <v>0</v>
      </c>
      <c r="H446" s="165"/>
      <c r="I446" s="165">
        <f>SUM(I447:I468)</f>
        <v>0</v>
      </c>
      <c r="J446" s="165"/>
      <c r="K446" s="165">
        <f>SUM(K447:K468)</f>
        <v>0</v>
      </c>
      <c r="L446" s="165"/>
      <c r="M446" s="165">
        <f>SUM(M447:M468)</f>
        <v>0</v>
      </c>
      <c r="N446" s="164"/>
      <c r="O446" s="164">
        <f>SUM(O447:O468)</f>
        <v>0.3</v>
      </c>
      <c r="P446" s="164"/>
      <c r="Q446" s="164">
        <f>SUM(Q447:Q468)</f>
        <v>0</v>
      </c>
      <c r="R446" s="165"/>
      <c r="S446" s="165"/>
      <c r="T446" s="166"/>
      <c r="U446" s="160"/>
      <c r="V446" s="160">
        <f>SUM(V447:V468)</f>
        <v>71.059999999999988</v>
      </c>
      <c r="W446" s="160"/>
      <c r="X446" s="160"/>
      <c r="AG446" t="s">
        <v>161</v>
      </c>
    </row>
    <row r="447" spans="1:60" outlineLevel="1" x14ac:dyDescent="0.2">
      <c r="A447" s="168">
        <v>205</v>
      </c>
      <c r="B447" s="169" t="s">
        <v>742</v>
      </c>
      <c r="C447" s="184" t="s">
        <v>743</v>
      </c>
      <c r="D447" s="170" t="s">
        <v>181</v>
      </c>
      <c r="E447" s="171">
        <v>477.65350000000001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15</v>
      </c>
      <c r="M447" s="173">
        <f>G447*(1+L447/100)</f>
        <v>0</v>
      </c>
      <c r="N447" s="171">
        <v>1.4999999999999999E-4</v>
      </c>
      <c r="O447" s="171">
        <f>ROUND(E447*N447,2)</f>
        <v>7.0000000000000007E-2</v>
      </c>
      <c r="P447" s="171">
        <v>0</v>
      </c>
      <c r="Q447" s="171">
        <f>ROUND(E447*P447,2)</f>
        <v>0</v>
      </c>
      <c r="R447" s="173" t="s">
        <v>744</v>
      </c>
      <c r="S447" s="173" t="s">
        <v>166</v>
      </c>
      <c r="T447" s="174" t="s">
        <v>166</v>
      </c>
      <c r="U447" s="157">
        <v>3.2480000000000002E-2</v>
      </c>
      <c r="V447" s="157">
        <f>ROUND(E447*U447,2)</f>
        <v>15.51</v>
      </c>
      <c r="W447" s="157"/>
      <c r="X447" s="157" t="s">
        <v>167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168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5" t="s">
        <v>745</v>
      </c>
      <c r="D448" s="158"/>
      <c r="E448" s="159">
        <v>477.65350000000001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185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22.5" outlineLevel="1" x14ac:dyDescent="0.2">
      <c r="A449" s="168">
        <v>206</v>
      </c>
      <c r="B449" s="169" t="s">
        <v>746</v>
      </c>
      <c r="C449" s="184" t="s">
        <v>747</v>
      </c>
      <c r="D449" s="170" t="s">
        <v>181</v>
      </c>
      <c r="E449" s="171">
        <v>376.52704999999997</v>
      </c>
      <c r="F449" s="172"/>
      <c r="G449" s="173">
        <f>ROUND(E449*F449,2)</f>
        <v>0</v>
      </c>
      <c r="H449" s="172"/>
      <c r="I449" s="173">
        <f>ROUND(E449*H449,2)</f>
        <v>0</v>
      </c>
      <c r="J449" s="172"/>
      <c r="K449" s="173">
        <f>ROUND(E449*J449,2)</f>
        <v>0</v>
      </c>
      <c r="L449" s="173">
        <v>15</v>
      </c>
      <c r="M449" s="173">
        <f>G449*(1+L449/100)</f>
        <v>0</v>
      </c>
      <c r="N449" s="171">
        <v>3.8999999999999999E-4</v>
      </c>
      <c r="O449" s="171">
        <f>ROUND(E449*N449,2)</f>
        <v>0.15</v>
      </c>
      <c r="P449" s="171">
        <v>0</v>
      </c>
      <c r="Q449" s="171">
        <f>ROUND(E449*P449,2)</f>
        <v>0</v>
      </c>
      <c r="R449" s="173" t="s">
        <v>744</v>
      </c>
      <c r="S449" s="173" t="s">
        <v>166</v>
      </c>
      <c r="T449" s="174" t="s">
        <v>166</v>
      </c>
      <c r="U449" s="157">
        <v>0.1</v>
      </c>
      <c r="V449" s="157">
        <f>ROUND(E449*U449,2)</f>
        <v>37.65</v>
      </c>
      <c r="W449" s="157"/>
      <c r="X449" s="157" t="s">
        <v>167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168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5" t="s">
        <v>748</v>
      </c>
      <c r="D450" s="158"/>
      <c r="E450" s="159">
        <v>6.3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185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185" t="s">
        <v>749</v>
      </c>
      <c r="D451" s="158"/>
      <c r="E451" s="159">
        <v>83.367999999999995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185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5" t="s">
        <v>750</v>
      </c>
      <c r="D452" s="158"/>
      <c r="E452" s="159">
        <v>53.456000000000003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185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5" t="s">
        <v>751</v>
      </c>
      <c r="D453" s="158"/>
      <c r="E453" s="159">
        <v>50.765799999999999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185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752</v>
      </c>
      <c r="D454" s="158"/>
      <c r="E454" s="159">
        <v>123.879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185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5" t="s">
        <v>753</v>
      </c>
      <c r="D455" s="158"/>
      <c r="E455" s="159">
        <v>5.0039999999999996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185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5" t="s">
        <v>754</v>
      </c>
      <c r="D456" s="158"/>
      <c r="E456" s="159">
        <v>53.754249999999999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185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.5" outlineLevel="1" x14ac:dyDescent="0.2">
      <c r="A457" s="168">
        <v>207</v>
      </c>
      <c r="B457" s="169" t="s">
        <v>755</v>
      </c>
      <c r="C457" s="184" t="s">
        <v>756</v>
      </c>
      <c r="D457" s="170" t="s">
        <v>181</v>
      </c>
      <c r="E457" s="171">
        <v>101.12654999999999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15</v>
      </c>
      <c r="M457" s="173">
        <f>G457*(1+L457/100)</f>
        <v>0</v>
      </c>
      <c r="N457" s="171">
        <v>2.5000000000000001E-4</v>
      </c>
      <c r="O457" s="171">
        <f>ROUND(E457*N457,2)</f>
        <v>0.03</v>
      </c>
      <c r="P457" s="171">
        <v>0</v>
      </c>
      <c r="Q457" s="171">
        <f>ROUND(E457*P457,2)</f>
        <v>0</v>
      </c>
      <c r="R457" s="173" t="s">
        <v>744</v>
      </c>
      <c r="S457" s="173" t="s">
        <v>166</v>
      </c>
      <c r="T457" s="174" t="s">
        <v>166</v>
      </c>
      <c r="U457" s="157">
        <v>0.10073</v>
      </c>
      <c r="V457" s="157">
        <f>ROUND(E457*U457,2)</f>
        <v>10.19</v>
      </c>
      <c r="W457" s="157"/>
      <c r="X457" s="157" t="s">
        <v>167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168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5" t="s">
        <v>757</v>
      </c>
      <c r="D458" s="158"/>
      <c r="E458" s="159">
        <v>39.899000000000001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185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5" t="s">
        <v>758</v>
      </c>
      <c r="D459" s="158"/>
      <c r="E459" s="159">
        <v>8.4540000000000006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185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5" t="s">
        <v>759</v>
      </c>
      <c r="D460" s="158"/>
      <c r="E460" s="159">
        <v>7.7975500000000002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185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5" t="s">
        <v>760</v>
      </c>
      <c r="D461" s="158"/>
      <c r="E461" s="159">
        <v>29.716000000000001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185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5" t="s">
        <v>761</v>
      </c>
      <c r="D462" s="158"/>
      <c r="E462" s="159">
        <v>5.0039999999999996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185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5" t="s">
        <v>762</v>
      </c>
      <c r="D463" s="158"/>
      <c r="E463" s="159">
        <v>7.7560000000000002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185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5" t="s">
        <v>763</v>
      </c>
      <c r="D464" s="158"/>
      <c r="E464" s="159">
        <v>2.5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185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33.75" outlineLevel="1" x14ac:dyDescent="0.2">
      <c r="A465" s="176">
        <v>208</v>
      </c>
      <c r="B465" s="177" t="s">
        <v>764</v>
      </c>
      <c r="C465" s="186" t="s">
        <v>765</v>
      </c>
      <c r="D465" s="178" t="s">
        <v>181</v>
      </c>
      <c r="E465" s="179">
        <v>40</v>
      </c>
      <c r="F465" s="180"/>
      <c r="G465" s="181">
        <f>ROUND(E465*F465,2)</f>
        <v>0</v>
      </c>
      <c r="H465" s="180"/>
      <c r="I465" s="181">
        <f>ROUND(E465*H465,2)</f>
        <v>0</v>
      </c>
      <c r="J465" s="180"/>
      <c r="K465" s="181">
        <f>ROUND(E465*J465,2)</f>
        <v>0</v>
      </c>
      <c r="L465" s="181">
        <v>15</v>
      </c>
      <c r="M465" s="181">
        <f>G465*(1+L465/100)</f>
        <v>0</v>
      </c>
      <c r="N465" s="179">
        <v>2.0000000000000001E-4</v>
      </c>
      <c r="O465" s="179">
        <f>ROUND(E465*N465,2)</f>
        <v>0.01</v>
      </c>
      <c r="P465" s="179">
        <v>0</v>
      </c>
      <c r="Q465" s="179">
        <f>ROUND(E465*P465,2)</f>
        <v>0</v>
      </c>
      <c r="R465" s="181" t="s">
        <v>744</v>
      </c>
      <c r="S465" s="181" t="s">
        <v>166</v>
      </c>
      <c r="T465" s="182" t="s">
        <v>166</v>
      </c>
      <c r="U465" s="157">
        <v>0.10664999999999999</v>
      </c>
      <c r="V465" s="157">
        <f>ROUND(E465*U465,2)</f>
        <v>4.2699999999999996</v>
      </c>
      <c r="W465" s="157"/>
      <c r="X465" s="157" t="s">
        <v>167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168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ht="22.5" outlineLevel="1" x14ac:dyDescent="0.2">
      <c r="A466" s="176">
        <v>209</v>
      </c>
      <c r="B466" s="177" t="s">
        <v>766</v>
      </c>
      <c r="C466" s="186" t="s">
        <v>767</v>
      </c>
      <c r="D466" s="178" t="s">
        <v>181</v>
      </c>
      <c r="E466" s="179">
        <v>4</v>
      </c>
      <c r="F466" s="180"/>
      <c r="G466" s="181">
        <f>ROUND(E466*F466,2)</f>
        <v>0</v>
      </c>
      <c r="H466" s="180"/>
      <c r="I466" s="181">
        <f>ROUND(E466*H466,2)</f>
        <v>0</v>
      </c>
      <c r="J466" s="180"/>
      <c r="K466" s="181">
        <f>ROUND(E466*J466,2)</f>
        <v>0</v>
      </c>
      <c r="L466" s="181">
        <v>15</v>
      </c>
      <c r="M466" s="181">
        <f>G466*(1+L466/100)</f>
        <v>0</v>
      </c>
      <c r="N466" s="179">
        <v>4.2999999999999999E-4</v>
      </c>
      <c r="O466" s="179">
        <f>ROUND(E466*N466,2)</f>
        <v>0</v>
      </c>
      <c r="P466" s="179">
        <v>0</v>
      </c>
      <c r="Q466" s="179">
        <f>ROUND(E466*P466,2)</f>
        <v>0</v>
      </c>
      <c r="R466" s="181" t="s">
        <v>744</v>
      </c>
      <c r="S466" s="181" t="s">
        <v>166</v>
      </c>
      <c r="T466" s="182" t="s">
        <v>166</v>
      </c>
      <c r="U466" s="157">
        <v>0.34155999999999997</v>
      </c>
      <c r="V466" s="157">
        <f>ROUND(E466*U466,2)</f>
        <v>1.37</v>
      </c>
      <c r="W466" s="157"/>
      <c r="X466" s="157" t="s">
        <v>167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168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76">
        <v>210</v>
      </c>
      <c r="B467" s="177" t="s">
        <v>768</v>
      </c>
      <c r="C467" s="186" t="s">
        <v>769</v>
      </c>
      <c r="D467" s="178" t="s">
        <v>181</v>
      </c>
      <c r="E467" s="179">
        <v>20</v>
      </c>
      <c r="F467" s="180"/>
      <c r="G467" s="181">
        <f>ROUND(E467*F467,2)</f>
        <v>0</v>
      </c>
      <c r="H467" s="180"/>
      <c r="I467" s="181">
        <f>ROUND(E467*H467,2)</f>
        <v>0</v>
      </c>
      <c r="J467" s="180"/>
      <c r="K467" s="181">
        <f>ROUND(E467*J467,2)</f>
        <v>0</v>
      </c>
      <c r="L467" s="181">
        <v>15</v>
      </c>
      <c r="M467" s="181">
        <f>G467*(1+L467/100)</f>
        <v>0</v>
      </c>
      <c r="N467" s="179">
        <v>2.0000000000000002E-5</v>
      </c>
      <c r="O467" s="179">
        <f>ROUND(E467*N467,2)</f>
        <v>0</v>
      </c>
      <c r="P467" s="179">
        <v>0</v>
      </c>
      <c r="Q467" s="179">
        <f>ROUND(E467*P467,2)</f>
        <v>0</v>
      </c>
      <c r="R467" s="181" t="s">
        <v>744</v>
      </c>
      <c r="S467" s="181" t="s">
        <v>166</v>
      </c>
      <c r="T467" s="182" t="s">
        <v>166</v>
      </c>
      <c r="U467" s="157">
        <v>2.9000000000000001E-2</v>
      </c>
      <c r="V467" s="157">
        <f>ROUND(E467*U467,2)</f>
        <v>0.57999999999999996</v>
      </c>
      <c r="W467" s="157"/>
      <c r="X467" s="157" t="s">
        <v>167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168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6">
        <v>211</v>
      </c>
      <c r="B468" s="177" t="s">
        <v>770</v>
      </c>
      <c r="C468" s="186" t="s">
        <v>771</v>
      </c>
      <c r="D468" s="178" t="s">
        <v>181</v>
      </c>
      <c r="E468" s="179">
        <v>110</v>
      </c>
      <c r="F468" s="180"/>
      <c r="G468" s="181">
        <f>ROUND(E468*F468,2)</f>
        <v>0</v>
      </c>
      <c r="H468" s="180"/>
      <c r="I468" s="181">
        <f>ROUND(E468*H468,2)</f>
        <v>0</v>
      </c>
      <c r="J468" s="180"/>
      <c r="K468" s="181">
        <f>ROUND(E468*J468,2)</f>
        <v>0</v>
      </c>
      <c r="L468" s="181">
        <v>15</v>
      </c>
      <c r="M468" s="181">
        <f>G468*(1+L468/100)</f>
        <v>0</v>
      </c>
      <c r="N468" s="179">
        <v>3.5E-4</v>
      </c>
      <c r="O468" s="179">
        <f>ROUND(E468*N468,2)</f>
        <v>0.04</v>
      </c>
      <c r="P468" s="179">
        <v>0</v>
      </c>
      <c r="Q468" s="179">
        <f>ROUND(E468*P468,2)</f>
        <v>0</v>
      </c>
      <c r="R468" s="181" t="s">
        <v>744</v>
      </c>
      <c r="S468" s="181" t="s">
        <v>166</v>
      </c>
      <c r="T468" s="182" t="s">
        <v>166</v>
      </c>
      <c r="U468" s="157">
        <v>1.35E-2</v>
      </c>
      <c r="V468" s="157">
        <f>ROUND(E468*U468,2)</f>
        <v>1.49</v>
      </c>
      <c r="W468" s="157"/>
      <c r="X468" s="157" t="s">
        <v>167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168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x14ac:dyDescent="0.2">
      <c r="A469" s="161" t="s">
        <v>160</v>
      </c>
      <c r="B469" s="162" t="s">
        <v>129</v>
      </c>
      <c r="C469" s="183" t="s">
        <v>130</v>
      </c>
      <c r="D469" s="163"/>
      <c r="E469" s="164"/>
      <c r="F469" s="165"/>
      <c r="G469" s="165">
        <f>SUMIF(AG470:AG475,"&lt;&gt;NOR",G470:G475)</f>
        <v>0</v>
      </c>
      <c r="H469" s="165"/>
      <c r="I469" s="165">
        <f>SUM(I470:I475)</f>
        <v>0</v>
      </c>
      <c r="J469" s="165"/>
      <c r="K469" s="165">
        <f>SUM(K470:K475)</f>
        <v>0</v>
      </c>
      <c r="L469" s="165"/>
      <c r="M469" s="165">
        <f>SUM(M470:M475)</f>
        <v>0</v>
      </c>
      <c r="N469" s="164"/>
      <c r="O469" s="164">
        <f>SUM(O470:O475)</f>
        <v>0</v>
      </c>
      <c r="P469" s="164"/>
      <c r="Q469" s="164">
        <f>SUM(Q470:Q475)</f>
        <v>0</v>
      </c>
      <c r="R469" s="165"/>
      <c r="S469" s="165"/>
      <c r="T469" s="166"/>
      <c r="U469" s="160"/>
      <c r="V469" s="160">
        <f>SUM(V470:V475)</f>
        <v>25.12</v>
      </c>
      <c r="W469" s="160"/>
      <c r="X469" s="160"/>
      <c r="AG469" t="s">
        <v>161</v>
      </c>
    </row>
    <row r="470" spans="1:60" ht="22.5" outlineLevel="1" x14ac:dyDescent="0.2">
      <c r="A470" s="176">
        <v>212</v>
      </c>
      <c r="B470" s="177" t="s">
        <v>772</v>
      </c>
      <c r="C470" s="186" t="s">
        <v>773</v>
      </c>
      <c r="D470" s="178" t="s">
        <v>269</v>
      </c>
      <c r="E470" s="179">
        <v>12.07471</v>
      </c>
      <c r="F470" s="180"/>
      <c r="G470" s="181">
        <f>ROUND(E470*F470,2)</f>
        <v>0</v>
      </c>
      <c r="H470" s="180"/>
      <c r="I470" s="181">
        <f>ROUND(E470*H470,2)</f>
        <v>0</v>
      </c>
      <c r="J470" s="180"/>
      <c r="K470" s="181">
        <f>ROUND(E470*J470,2)</f>
        <v>0</v>
      </c>
      <c r="L470" s="181">
        <v>15</v>
      </c>
      <c r="M470" s="181">
        <f>G470*(1+L470/100)</f>
        <v>0</v>
      </c>
      <c r="N470" s="179">
        <v>0</v>
      </c>
      <c r="O470" s="179">
        <f>ROUND(E470*N470,2)</f>
        <v>0</v>
      </c>
      <c r="P470" s="179">
        <v>0</v>
      </c>
      <c r="Q470" s="179">
        <f>ROUND(E470*P470,2)</f>
        <v>0</v>
      </c>
      <c r="R470" s="181" t="s">
        <v>300</v>
      </c>
      <c r="S470" s="181" t="s">
        <v>166</v>
      </c>
      <c r="T470" s="182" t="s">
        <v>166</v>
      </c>
      <c r="U470" s="157">
        <v>0.93300000000000005</v>
      </c>
      <c r="V470" s="157">
        <f>ROUND(E470*U470,2)</f>
        <v>11.27</v>
      </c>
      <c r="W470" s="157"/>
      <c r="X470" s="157" t="s">
        <v>774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775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76">
        <v>213</v>
      </c>
      <c r="B471" s="177" t="s">
        <v>776</v>
      </c>
      <c r="C471" s="186" t="s">
        <v>777</v>
      </c>
      <c r="D471" s="178" t="s">
        <v>269</v>
      </c>
      <c r="E471" s="179">
        <v>3.0186799999999998</v>
      </c>
      <c r="F471" s="180"/>
      <c r="G471" s="181">
        <f>ROUND(E471*F471,2)</f>
        <v>0</v>
      </c>
      <c r="H471" s="180"/>
      <c r="I471" s="181">
        <f>ROUND(E471*H471,2)</f>
        <v>0</v>
      </c>
      <c r="J471" s="180"/>
      <c r="K471" s="181">
        <f>ROUND(E471*J471,2)</f>
        <v>0</v>
      </c>
      <c r="L471" s="181">
        <v>15</v>
      </c>
      <c r="M471" s="181">
        <f>G471*(1+L471/100)</f>
        <v>0</v>
      </c>
      <c r="N471" s="179">
        <v>0</v>
      </c>
      <c r="O471" s="179">
        <f>ROUND(E471*N471,2)</f>
        <v>0</v>
      </c>
      <c r="P471" s="179">
        <v>0</v>
      </c>
      <c r="Q471" s="179">
        <f>ROUND(E471*P471,2)</f>
        <v>0</v>
      </c>
      <c r="R471" s="181" t="s">
        <v>300</v>
      </c>
      <c r="S471" s="181" t="s">
        <v>166</v>
      </c>
      <c r="T471" s="182" t="s">
        <v>166</v>
      </c>
      <c r="U471" s="157">
        <v>0.65300000000000002</v>
      </c>
      <c r="V471" s="157">
        <f>ROUND(E471*U471,2)</f>
        <v>1.97</v>
      </c>
      <c r="W471" s="157"/>
      <c r="X471" s="157" t="s">
        <v>774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775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6">
        <v>214</v>
      </c>
      <c r="B472" s="177" t="s">
        <v>778</v>
      </c>
      <c r="C472" s="186" t="s">
        <v>779</v>
      </c>
      <c r="D472" s="178" t="s">
        <v>269</v>
      </c>
      <c r="E472" s="179">
        <v>12.07471</v>
      </c>
      <c r="F472" s="180"/>
      <c r="G472" s="181">
        <f>ROUND(E472*F472,2)</f>
        <v>0</v>
      </c>
      <c r="H472" s="180"/>
      <c r="I472" s="181">
        <f>ROUND(E472*H472,2)</f>
        <v>0</v>
      </c>
      <c r="J472" s="180"/>
      <c r="K472" s="181">
        <f>ROUND(E472*J472,2)</f>
        <v>0</v>
      </c>
      <c r="L472" s="181">
        <v>15</v>
      </c>
      <c r="M472" s="181">
        <f>G472*(1+L472/100)</f>
        <v>0</v>
      </c>
      <c r="N472" s="179">
        <v>0</v>
      </c>
      <c r="O472" s="179">
        <f>ROUND(E472*N472,2)</f>
        <v>0</v>
      </c>
      <c r="P472" s="179">
        <v>0</v>
      </c>
      <c r="Q472" s="179">
        <f>ROUND(E472*P472,2)</f>
        <v>0</v>
      </c>
      <c r="R472" s="181" t="s">
        <v>300</v>
      </c>
      <c r="S472" s="181" t="s">
        <v>166</v>
      </c>
      <c r="T472" s="182" t="s">
        <v>166</v>
      </c>
      <c r="U472" s="157">
        <v>0.94199999999999995</v>
      </c>
      <c r="V472" s="157">
        <f>ROUND(E472*U472,2)</f>
        <v>11.37</v>
      </c>
      <c r="W472" s="157"/>
      <c r="X472" s="157" t="s">
        <v>774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775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68">
        <v>215</v>
      </c>
      <c r="B473" s="169" t="s">
        <v>780</v>
      </c>
      <c r="C473" s="184" t="s">
        <v>781</v>
      </c>
      <c r="D473" s="170" t="s">
        <v>269</v>
      </c>
      <c r="E473" s="171">
        <v>12.07471</v>
      </c>
      <c r="F473" s="172"/>
      <c r="G473" s="173">
        <f>ROUND(E473*F473,2)</f>
        <v>0</v>
      </c>
      <c r="H473" s="172"/>
      <c r="I473" s="173">
        <f>ROUND(E473*H473,2)</f>
        <v>0</v>
      </c>
      <c r="J473" s="172"/>
      <c r="K473" s="173">
        <f>ROUND(E473*J473,2)</f>
        <v>0</v>
      </c>
      <c r="L473" s="173">
        <v>15</v>
      </c>
      <c r="M473" s="173">
        <f>G473*(1+L473/100)</f>
        <v>0</v>
      </c>
      <c r="N473" s="171">
        <v>0</v>
      </c>
      <c r="O473" s="171">
        <f>ROUND(E473*N473,2)</f>
        <v>0</v>
      </c>
      <c r="P473" s="171">
        <v>0</v>
      </c>
      <c r="Q473" s="171">
        <f>ROUND(E473*P473,2)</f>
        <v>0</v>
      </c>
      <c r="R473" s="173" t="s">
        <v>782</v>
      </c>
      <c r="S473" s="173" t="s">
        <v>166</v>
      </c>
      <c r="T473" s="174" t="s">
        <v>166</v>
      </c>
      <c r="U473" s="157">
        <v>4.2000000000000003E-2</v>
      </c>
      <c r="V473" s="157">
        <f>ROUND(E473*U473,2)</f>
        <v>0.51</v>
      </c>
      <c r="W473" s="157"/>
      <c r="X473" s="157" t="s">
        <v>774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775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246" t="s">
        <v>783</v>
      </c>
      <c r="D474" s="247"/>
      <c r="E474" s="247"/>
      <c r="F474" s="247"/>
      <c r="G474" s="24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170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76">
        <v>216</v>
      </c>
      <c r="B475" s="177" t="s">
        <v>784</v>
      </c>
      <c r="C475" s="186" t="s">
        <v>785</v>
      </c>
      <c r="D475" s="178" t="s">
        <v>269</v>
      </c>
      <c r="E475" s="179">
        <v>12.07471</v>
      </c>
      <c r="F475" s="180"/>
      <c r="G475" s="181">
        <f>ROUND(E475*F475,2)</f>
        <v>0</v>
      </c>
      <c r="H475" s="180"/>
      <c r="I475" s="181">
        <f>ROUND(E475*H475,2)</f>
        <v>0</v>
      </c>
      <c r="J475" s="180"/>
      <c r="K475" s="181">
        <f>ROUND(E475*J475,2)</f>
        <v>0</v>
      </c>
      <c r="L475" s="181">
        <v>15</v>
      </c>
      <c r="M475" s="181">
        <f>G475*(1+L475/100)</f>
        <v>0</v>
      </c>
      <c r="N475" s="179">
        <v>0</v>
      </c>
      <c r="O475" s="179">
        <f>ROUND(E475*N475,2)</f>
        <v>0</v>
      </c>
      <c r="P475" s="179">
        <v>0</v>
      </c>
      <c r="Q475" s="179">
        <f>ROUND(E475*P475,2)</f>
        <v>0</v>
      </c>
      <c r="R475" s="181" t="s">
        <v>300</v>
      </c>
      <c r="S475" s="181" t="s">
        <v>166</v>
      </c>
      <c r="T475" s="182" t="s">
        <v>166</v>
      </c>
      <c r="U475" s="157">
        <v>0</v>
      </c>
      <c r="V475" s="157">
        <f>ROUND(E475*U475,2)</f>
        <v>0</v>
      </c>
      <c r="W475" s="157"/>
      <c r="X475" s="157" t="s">
        <v>774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775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x14ac:dyDescent="0.2">
      <c r="A476" s="161" t="s">
        <v>160</v>
      </c>
      <c r="B476" s="162" t="s">
        <v>132</v>
      </c>
      <c r="C476" s="183" t="s">
        <v>27</v>
      </c>
      <c r="D476" s="163"/>
      <c r="E476" s="164"/>
      <c r="F476" s="165"/>
      <c r="G476" s="165">
        <f>SUMIF(AG477:AG480,"&lt;&gt;NOR",G477:G480)</f>
        <v>0</v>
      </c>
      <c r="H476" s="165"/>
      <c r="I476" s="165">
        <f>SUM(I477:I480)</f>
        <v>0</v>
      </c>
      <c r="J476" s="165"/>
      <c r="K476" s="165">
        <f>SUM(K477:K480)</f>
        <v>0</v>
      </c>
      <c r="L476" s="165"/>
      <c r="M476" s="165">
        <f>SUM(M477:M480)</f>
        <v>0</v>
      </c>
      <c r="N476" s="164"/>
      <c r="O476" s="164">
        <f>SUM(O477:O480)</f>
        <v>0</v>
      </c>
      <c r="P476" s="164"/>
      <c r="Q476" s="164">
        <f>SUM(Q477:Q480)</f>
        <v>0</v>
      </c>
      <c r="R476" s="165"/>
      <c r="S476" s="165"/>
      <c r="T476" s="166"/>
      <c r="U476" s="160"/>
      <c r="V476" s="160">
        <f>SUM(V477:V480)</f>
        <v>0</v>
      </c>
      <c r="W476" s="160"/>
      <c r="X476" s="160"/>
      <c r="AG476" t="s">
        <v>161</v>
      </c>
    </row>
    <row r="477" spans="1:60" outlineLevel="1" x14ac:dyDescent="0.2">
      <c r="A477" s="168">
        <v>217</v>
      </c>
      <c r="B477" s="169" t="s">
        <v>786</v>
      </c>
      <c r="C477" s="184" t="s">
        <v>787</v>
      </c>
      <c r="D477" s="170" t="s">
        <v>788</v>
      </c>
      <c r="E477" s="171">
        <v>1</v>
      </c>
      <c r="F477" s="172"/>
      <c r="G477" s="173">
        <f>ROUND(E477*F477,2)</f>
        <v>0</v>
      </c>
      <c r="H477" s="172"/>
      <c r="I477" s="173">
        <f>ROUND(E477*H477,2)</f>
        <v>0</v>
      </c>
      <c r="J477" s="172"/>
      <c r="K477" s="173">
        <f>ROUND(E477*J477,2)</f>
        <v>0</v>
      </c>
      <c r="L477" s="173">
        <v>15</v>
      </c>
      <c r="M477" s="173">
        <f>G477*(1+L477/100)</f>
        <v>0</v>
      </c>
      <c r="N477" s="171">
        <v>0</v>
      </c>
      <c r="O477" s="171">
        <f>ROUND(E477*N477,2)</f>
        <v>0</v>
      </c>
      <c r="P477" s="171">
        <v>0</v>
      </c>
      <c r="Q477" s="171">
        <f>ROUND(E477*P477,2)</f>
        <v>0</v>
      </c>
      <c r="R477" s="173"/>
      <c r="S477" s="173" t="s">
        <v>166</v>
      </c>
      <c r="T477" s="174" t="s">
        <v>198</v>
      </c>
      <c r="U477" s="157">
        <v>0</v>
      </c>
      <c r="V477" s="157">
        <f>ROUND(E477*U477,2)</f>
        <v>0</v>
      </c>
      <c r="W477" s="157"/>
      <c r="X477" s="157" t="s">
        <v>789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790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248" t="s">
        <v>791</v>
      </c>
      <c r="D478" s="249"/>
      <c r="E478" s="249"/>
      <c r="F478" s="249"/>
      <c r="G478" s="249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209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68">
        <v>218</v>
      </c>
      <c r="B479" s="169" t="s">
        <v>792</v>
      </c>
      <c r="C479" s="184" t="s">
        <v>793</v>
      </c>
      <c r="D479" s="170" t="s">
        <v>788</v>
      </c>
      <c r="E479" s="171">
        <v>1</v>
      </c>
      <c r="F479" s="172"/>
      <c r="G479" s="173">
        <f>ROUND(E479*F479,2)</f>
        <v>0</v>
      </c>
      <c r="H479" s="172"/>
      <c r="I479" s="173">
        <f>ROUND(E479*H479,2)</f>
        <v>0</v>
      </c>
      <c r="J479" s="172"/>
      <c r="K479" s="173">
        <f>ROUND(E479*J479,2)</f>
        <v>0</v>
      </c>
      <c r="L479" s="173">
        <v>15</v>
      </c>
      <c r="M479" s="173">
        <f>G479*(1+L479/100)</f>
        <v>0</v>
      </c>
      <c r="N479" s="171">
        <v>0</v>
      </c>
      <c r="O479" s="171">
        <f>ROUND(E479*N479,2)</f>
        <v>0</v>
      </c>
      <c r="P479" s="171">
        <v>0</v>
      </c>
      <c r="Q479" s="171">
        <f>ROUND(E479*P479,2)</f>
        <v>0</v>
      </c>
      <c r="R479" s="173"/>
      <c r="S479" s="173" t="s">
        <v>166</v>
      </c>
      <c r="T479" s="174" t="s">
        <v>198</v>
      </c>
      <c r="U479" s="157">
        <v>0</v>
      </c>
      <c r="V479" s="157">
        <f>ROUND(E479*U479,2)</f>
        <v>0</v>
      </c>
      <c r="W479" s="157"/>
      <c r="X479" s="157" t="s">
        <v>789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790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248" t="s">
        <v>794</v>
      </c>
      <c r="D480" s="249"/>
      <c r="E480" s="249"/>
      <c r="F480" s="249"/>
      <c r="G480" s="249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209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33" x14ac:dyDescent="0.2">
      <c r="A481" s="3"/>
      <c r="B481" s="4"/>
      <c r="C481" s="187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AE481">
        <v>15</v>
      </c>
      <c r="AF481">
        <v>21</v>
      </c>
      <c r="AG481" t="s">
        <v>147</v>
      </c>
    </row>
    <row r="482" spans="1:33" x14ac:dyDescent="0.2">
      <c r="A482" s="150"/>
      <c r="B482" s="151" t="s">
        <v>29</v>
      </c>
      <c r="C482" s="188"/>
      <c r="D482" s="152"/>
      <c r="E482" s="153"/>
      <c r="F482" s="153"/>
      <c r="G482" s="167" t="e">
        <f>G8+G38+G41+G78+G83+G96+G105+G107+G174+G177+G190+G194+G226+G269+G295+G315+#REF!+G322+G326+G358+G366+G385+G396+G411+G417+G442+G446+G469+G476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AE482">
        <f>SUMIF(L7:L480,AE481,G7:G480)</f>
        <v>0</v>
      </c>
      <c r="AF482">
        <f>SUMIF(L7:L480,AF481,G7:G480)</f>
        <v>0</v>
      </c>
      <c r="AG482" t="s">
        <v>795</v>
      </c>
    </row>
    <row r="483" spans="1:33" x14ac:dyDescent="0.2">
      <c r="C483" s="189"/>
      <c r="D483" s="10"/>
      <c r="AG483" t="s">
        <v>797</v>
      </c>
    </row>
    <row r="484" spans="1:33" x14ac:dyDescent="0.2">
      <c r="D484" s="10"/>
    </row>
    <row r="485" spans="1:33" x14ac:dyDescent="0.2">
      <c r="D485" s="10"/>
    </row>
    <row r="486" spans="1:33" x14ac:dyDescent="0.2">
      <c r="D486" s="10"/>
    </row>
    <row r="487" spans="1:33" x14ac:dyDescent="0.2">
      <c r="D487" s="10"/>
    </row>
    <row r="488" spans="1:33" x14ac:dyDescent="0.2">
      <c r="D488" s="10"/>
    </row>
    <row r="489" spans="1:33" x14ac:dyDescent="0.2">
      <c r="D489" s="10"/>
    </row>
    <row r="490" spans="1:33" x14ac:dyDescent="0.2">
      <c r="D490" s="10"/>
    </row>
    <row r="491" spans="1:33" x14ac:dyDescent="0.2">
      <c r="D491" s="10"/>
    </row>
    <row r="492" spans="1:33" x14ac:dyDescent="0.2">
      <c r="D492" s="10"/>
    </row>
    <row r="493" spans="1:33" x14ac:dyDescent="0.2">
      <c r="D493" s="10"/>
    </row>
    <row r="494" spans="1:33" x14ac:dyDescent="0.2">
      <c r="D494" s="10"/>
    </row>
    <row r="495" spans="1:33" x14ac:dyDescent="0.2">
      <c r="D495" s="10"/>
    </row>
    <row r="496" spans="1:33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ULzCCrpzSR5lq4+Ri5WRWiaEixGtv96J/cJ7ff3EpDaRMWFs6K8MY2Yt3qpgTiGtvzR+9LX2sMdHNWK5nSAaRg==" saltValue="haGmggXyZcRGbW1EdwC5iQ==" spinCount="100000" sheet="1"/>
  <mergeCells count="125">
    <mergeCell ref="A1:G1"/>
    <mergeCell ref="C2:G2"/>
    <mergeCell ref="C3:G3"/>
    <mergeCell ref="C4:G4"/>
    <mergeCell ref="C10:G10"/>
    <mergeCell ref="C12:G12"/>
    <mergeCell ref="C35:G35"/>
    <mergeCell ref="C40:G40"/>
    <mergeCell ref="C43:G43"/>
    <mergeCell ref="C48:G48"/>
    <mergeCell ref="C50:G50"/>
    <mergeCell ref="C52:G52"/>
    <mergeCell ref="C14:G14"/>
    <mergeCell ref="C16:G16"/>
    <mergeCell ref="C18:G18"/>
    <mergeCell ref="C20:G20"/>
    <mergeCell ref="C22:G22"/>
    <mergeCell ref="C27:G27"/>
    <mergeCell ref="C85:G85"/>
    <mergeCell ref="C88:G88"/>
    <mergeCell ref="C91:G91"/>
    <mergeCell ref="C94:G94"/>
    <mergeCell ref="C98:G98"/>
    <mergeCell ref="C99:G99"/>
    <mergeCell ref="C54:G54"/>
    <mergeCell ref="C57:G57"/>
    <mergeCell ref="C59:G59"/>
    <mergeCell ref="C61:G61"/>
    <mergeCell ref="C76:G76"/>
    <mergeCell ref="C80:G80"/>
    <mergeCell ref="C131:G131"/>
    <mergeCell ref="C133:G133"/>
    <mergeCell ref="C135:G135"/>
    <mergeCell ref="C136:G136"/>
    <mergeCell ref="C138:G138"/>
    <mergeCell ref="C139:G139"/>
    <mergeCell ref="C101:G101"/>
    <mergeCell ref="C109:G109"/>
    <mergeCell ref="C112:G112"/>
    <mergeCell ref="C115:G115"/>
    <mergeCell ref="C121:G121"/>
    <mergeCell ref="C123:G123"/>
    <mergeCell ref="C151:G151"/>
    <mergeCell ref="C153:G153"/>
    <mergeCell ref="C155:G155"/>
    <mergeCell ref="C157:G157"/>
    <mergeCell ref="C159:G159"/>
    <mergeCell ref="C166:G166"/>
    <mergeCell ref="C141:G141"/>
    <mergeCell ref="C142:G142"/>
    <mergeCell ref="C144:G144"/>
    <mergeCell ref="C145:G145"/>
    <mergeCell ref="C147:G147"/>
    <mergeCell ref="C148:G148"/>
    <mergeCell ref="C201:G201"/>
    <mergeCell ref="C203:G203"/>
    <mergeCell ref="C204:G204"/>
    <mergeCell ref="C206:G206"/>
    <mergeCell ref="C207:G207"/>
    <mergeCell ref="C209:G209"/>
    <mergeCell ref="C176:G176"/>
    <mergeCell ref="C180:G180"/>
    <mergeCell ref="C189:G189"/>
    <mergeCell ref="C196:G196"/>
    <mergeCell ref="C198:G198"/>
    <mergeCell ref="C200:G200"/>
    <mergeCell ref="C219:G219"/>
    <mergeCell ref="C221:G221"/>
    <mergeCell ref="C225:G225"/>
    <mergeCell ref="C229:G229"/>
    <mergeCell ref="C230:G230"/>
    <mergeCell ref="C231:G231"/>
    <mergeCell ref="C210:G210"/>
    <mergeCell ref="C211:G211"/>
    <mergeCell ref="C213:G213"/>
    <mergeCell ref="C214:G214"/>
    <mergeCell ref="C215:G215"/>
    <mergeCell ref="C217:G217"/>
    <mergeCell ref="C242:G242"/>
    <mergeCell ref="C244:G244"/>
    <mergeCell ref="C246:G246"/>
    <mergeCell ref="C248:G248"/>
    <mergeCell ref="C250:G250"/>
    <mergeCell ref="C252:G252"/>
    <mergeCell ref="C233:G233"/>
    <mergeCell ref="C234:G234"/>
    <mergeCell ref="C235:G235"/>
    <mergeCell ref="C237:G237"/>
    <mergeCell ref="C238:G238"/>
    <mergeCell ref="C239:G239"/>
    <mergeCell ref="C314:G314"/>
    <mergeCell ref="C321:G321"/>
    <mergeCell ref="C328:G328"/>
    <mergeCell ref="C333:G333"/>
    <mergeCell ref="C340:G340"/>
    <mergeCell ref="C343:G343"/>
    <mergeCell ref="C255:G255"/>
    <mergeCell ref="C262:G262"/>
    <mergeCell ref="C264:G264"/>
    <mergeCell ref="C268:G268"/>
    <mergeCell ref="C274:G274"/>
    <mergeCell ref="C294:G294"/>
    <mergeCell ref="C352:G352"/>
    <mergeCell ref="C357:G357"/>
    <mergeCell ref="C360:G360"/>
    <mergeCell ref="C365:G365"/>
    <mergeCell ref="C368:G368"/>
    <mergeCell ref="C372:G372"/>
    <mergeCell ref="C344:G344"/>
    <mergeCell ref="C345:G345"/>
    <mergeCell ref="C346:G346"/>
    <mergeCell ref="C349:G349"/>
    <mergeCell ref="C350:G350"/>
    <mergeCell ref="C351:G351"/>
    <mergeCell ref="C421:G421"/>
    <mergeCell ref="C444:G444"/>
    <mergeCell ref="C474:G474"/>
    <mergeCell ref="C478:G478"/>
    <mergeCell ref="C480:G480"/>
    <mergeCell ref="C384:G384"/>
    <mergeCell ref="C395:G395"/>
    <mergeCell ref="C398:G398"/>
    <mergeCell ref="C410:G410"/>
    <mergeCell ref="C416:G416"/>
    <mergeCell ref="C419:G4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20" activePane="bottomLeft" state="frozen"/>
      <selection pane="bottomLeft" activeCell="C21" sqref="C2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134</v>
      </c>
      <c r="B1" s="252"/>
      <c r="C1" s="252"/>
      <c r="D1" s="252"/>
      <c r="E1" s="252"/>
      <c r="F1" s="252"/>
      <c r="G1" s="252"/>
      <c r="AG1" t="s">
        <v>135</v>
      </c>
    </row>
    <row r="2" spans="1:60" ht="25.15" customHeight="1" x14ac:dyDescent="0.2">
      <c r="A2" s="139" t="s">
        <v>7</v>
      </c>
      <c r="B2" s="49" t="s">
        <v>44</v>
      </c>
      <c r="C2" s="253" t="s">
        <v>45</v>
      </c>
      <c r="D2" s="254"/>
      <c r="E2" s="254"/>
      <c r="F2" s="254"/>
      <c r="G2" s="255"/>
      <c r="AG2" t="s">
        <v>136</v>
      </c>
    </row>
    <row r="3" spans="1:60" ht="25.15" customHeight="1" x14ac:dyDescent="0.2">
      <c r="A3" s="139" t="s">
        <v>8</v>
      </c>
      <c r="B3" s="49" t="s">
        <v>48</v>
      </c>
      <c r="C3" s="253" t="s">
        <v>49</v>
      </c>
      <c r="D3" s="254"/>
      <c r="E3" s="254"/>
      <c r="F3" s="254"/>
      <c r="G3" s="255"/>
      <c r="AC3" s="121" t="s">
        <v>136</v>
      </c>
      <c r="AG3" t="s">
        <v>137</v>
      </c>
    </row>
    <row r="4" spans="1:60" ht="25.15" customHeight="1" x14ac:dyDescent="0.2">
      <c r="A4" s="140" t="s">
        <v>9</v>
      </c>
      <c r="B4" s="141" t="s">
        <v>52</v>
      </c>
      <c r="C4" s="256" t="s">
        <v>53</v>
      </c>
      <c r="D4" s="257"/>
      <c r="E4" s="257"/>
      <c r="F4" s="257"/>
      <c r="G4" s="258"/>
      <c r="AG4" t="s">
        <v>138</v>
      </c>
    </row>
    <row r="5" spans="1:60" x14ac:dyDescent="0.2">
      <c r="D5" s="10"/>
    </row>
    <row r="6" spans="1:60" ht="38.25" x14ac:dyDescent="0.2">
      <c r="A6" s="143" t="s">
        <v>139</v>
      </c>
      <c r="B6" s="145" t="s">
        <v>140</v>
      </c>
      <c r="C6" s="145" t="s">
        <v>141</v>
      </c>
      <c r="D6" s="144" t="s">
        <v>142</v>
      </c>
      <c r="E6" s="143" t="s">
        <v>143</v>
      </c>
      <c r="F6" s="142" t="s">
        <v>144</v>
      </c>
      <c r="G6" s="143" t="s">
        <v>29</v>
      </c>
      <c r="H6" s="146" t="s">
        <v>30</v>
      </c>
      <c r="I6" s="146" t="s">
        <v>145</v>
      </c>
      <c r="J6" s="146" t="s">
        <v>31</v>
      </c>
      <c r="K6" s="146" t="s">
        <v>146</v>
      </c>
      <c r="L6" s="146" t="s">
        <v>147</v>
      </c>
      <c r="M6" s="146" t="s">
        <v>148</v>
      </c>
      <c r="N6" s="146" t="s">
        <v>149</v>
      </c>
      <c r="O6" s="146" t="s">
        <v>150</v>
      </c>
      <c r="P6" s="146" t="s">
        <v>151</v>
      </c>
      <c r="Q6" s="146" t="s">
        <v>152</v>
      </c>
      <c r="R6" s="146" t="s">
        <v>153</v>
      </c>
      <c r="S6" s="146" t="s">
        <v>154</v>
      </c>
      <c r="T6" s="146" t="s">
        <v>155</v>
      </c>
      <c r="U6" s="146" t="s">
        <v>156</v>
      </c>
      <c r="V6" s="146" t="s">
        <v>157</v>
      </c>
      <c r="W6" s="146" t="s">
        <v>158</v>
      </c>
      <c r="X6" s="146" t="s">
        <v>159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160</v>
      </c>
      <c r="B8" s="162" t="s">
        <v>97</v>
      </c>
      <c r="C8" s="183" t="s">
        <v>98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4"/>
      <c r="O8" s="164">
        <f>SUM(O9:O15)</f>
        <v>0</v>
      </c>
      <c r="P8" s="164"/>
      <c r="Q8" s="164">
        <f>SUM(Q9:Q15)</f>
        <v>0</v>
      </c>
      <c r="R8" s="165"/>
      <c r="S8" s="165"/>
      <c r="T8" s="166"/>
      <c r="U8" s="160"/>
      <c r="V8" s="160">
        <f>SUM(V9:V15)</f>
        <v>0</v>
      </c>
      <c r="W8" s="160"/>
      <c r="X8" s="160"/>
      <c r="AG8" t="s">
        <v>161</v>
      </c>
    </row>
    <row r="9" spans="1:60" ht="22.5" outlineLevel="1" x14ac:dyDescent="0.2">
      <c r="A9" s="176">
        <v>1</v>
      </c>
      <c r="B9" s="177" t="s">
        <v>580</v>
      </c>
      <c r="C9" s="186" t="s">
        <v>798</v>
      </c>
      <c r="D9" s="178" t="s">
        <v>434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197</v>
      </c>
      <c r="T9" s="182" t="s">
        <v>198</v>
      </c>
      <c r="U9" s="157">
        <v>0</v>
      </c>
      <c r="V9" s="157">
        <f>ROUND(E9*U9,2)</f>
        <v>0</v>
      </c>
      <c r="W9" s="157"/>
      <c r="X9" s="157" t="s">
        <v>289</v>
      </c>
      <c r="Y9" s="147"/>
      <c r="Z9" s="147"/>
      <c r="AA9" s="147"/>
      <c r="AB9" s="147"/>
      <c r="AC9" s="147"/>
      <c r="AD9" s="147"/>
      <c r="AE9" s="147"/>
      <c r="AF9" s="147"/>
      <c r="AG9" s="147" t="s">
        <v>799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6">
        <v>2</v>
      </c>
      <c r="B10" s="177" t="s">
        <v>800</v>
      </c>
      <c r="C10" s="186" t="s">
        <v>801</v>
      </c>
      <c r="D10" s="178" t="s">
        <v>434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15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197</v>
      </c>
      <c r="T10" s="182" t="s">
        <v>198</v>
      </c>
      <c r="U10" s="157">
        <v>0</v>
      </c>
      <c r="V10" s="157">
        <f>ROUND(E10*U10,2)</f>
        <v>0</v>
      </c>
      <c r="W10" s="157"/>
      <c r="X10" s="157" t="s">
        <v>289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799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68">
        <v>3</v>
      </c>
      <c r="B11" s="169" t="s">
        <v>802</v>
      </c>
      <c r="C11" s="184" t="s">
        <v>803</v>
      </c>
      <c r="D11" s="170" t="s">
        <v>434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15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197</v>
      </c>
      <c r="T11" s="174" t="s">
        <v>198</v>
      </c>
      <c r="U11" s="157">
        <v>0</v>
      </c>
      <c r="V11" s="157">
        <f>ROUND(E11*U11,2)</f>
        <v>0</v>
      </c>
      <c r="W11" s="157"/>
      <c r="X11" s="157" t="s">
        <v>289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799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8" t="s">
        <v>804</v>
      </c>
      <c r="D12" s="249"/>
      <c r="E12" s="249"/>
      <c r="F12" s="249"/>
      <c r="G12" s="249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68">
        <v>4</v>
      </c>
      <c r="B13" s="169" t="s">
        <v>805</v>
      </c>
      <c r="C13" s="184" t="s">
        <v>806</v>
      </c>
      <c r="D13" s="170" t="s">
        <v>434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15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197</v>
      </c>
      <c r="T13" s="174" t="s">
        <v>198</v>
      </c>
      <c r="U13" s="157">
        <v>0</v>
      </c>
      <c r="V13" s="157">
        <f>ROUND(E13*U13,2)</f>
        <v>0</v>
      </c>
      <c r="W13" s="157"/>
      <c r="X13" s="157" t="s">
        <v>289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799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8" t="s">
        <v>804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209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6">
        <v>5</v>
      </c>
      <c r="B15" s="177" t="s">
        <v>807</v>
      </c>
      <c r="C15" s="186" t="s">
        <v>808</v>
      </c>
      <c r="D15" s="178" t="s">
        <v>434</v>
      </c>
      <c r="E15" s="179">
        <v>1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15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197</v>
      </c>
      <c r="T15" s="182" t="s">
        <v>198</v>
      </c>
      <c r="U15" s="157">
        <v>0</v>
      </c>
      <c r="V15" s="157">
        <f>ROUND(E15*U15,2)</f>
        <v>0</v>
      </c>
      <c r="W15" s="157"/>
      <c r="X15" s="157" t="s">
        <v>167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809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1" t="s">
        <v>160</v>
      </c>
      <c r="B16" s="162" t="s">
        <v>99</v>
      </c>
      <c r="C16" s="183" t="s">
        <v>100</v>
      </c>
      <c r="D16" s="163"/>
      <c r="E16" s="164"/>
      <c r="F16" s="165"/>
      <c r="G16" s="165">
        <f>SUMIF(AG17:AG19,"&lt;&gt;NOR",G17:G19)</f>
        <v>0</v>
      </c>
      <c r="H16" s="165"/>
      <c r="I16" s="165">
        <f>SUM(I17:I19)</f>
        <v>0</v>
      </c>
      <c r="J16" s="165"/>
      <c r="K16" s="165">
        <f>SUM(K17:K19)</f>
        <v>0</v>
      </c>
      <c r="L16" s="165"/>
      <c r="M16" s="165">
        <f>SUM(M17:M19)</f>
        <v>0</v>
      </c>
      <c r="N16" s="164"/>
      <c r="O16" s="164">
        <f>SUM(O17:O19)</f>
        <v>0</v>
      </c>
      <c r="P16" s="164"/>
      <c r="Q16" s="164">
        <f>SUM(Q17:Q19)</f>
        <v>0</v>
      </c>
      <c r="R16" s="165"/>
      <c r="S16" s="165"/>
      <c r="T16" s="166"/>
      <c r="U16" s="160"/>
      <c r="V16" s="160">
        <f>SUM(V17:V19)</f>
        <v>0</v>
      </c>
      <c r="W16" s="160"/>
      <c r="X16" s="160"/>
      <c r="AG16" t="s">
        <v>161</v>
      </c>
    </row>
    <row r="17" spans="1:60" outlineLevel="1" x14ac:dyDescent="0.2">
      <c r="A17" s="176">
        <v>6</v>
      </c>
      <c r="B17" s="177" t="s">
        <v>810</v>
      </c>
      <c r="C17" s="186" t="s">
        <v>811</v>
      </c>
      <c r="D17" s="178" t="s">
        <v>812</v>
      </c>
      <c r="E17" s="179">
        <v>4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15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197</v>
      </c>
      <c r="T17" s="182" t="s">
        <v>198</v>
      </c>
      <c r="U17" s="157">
        <v>0</v>
      </c>
      <c r="V17" s="157">
        <f>ROUND(E17*U17,2)</f>
        <v>0</v>
      </c>
      <c r="W17" s="157"/>
      <c r="X17" s="157" t="s">
        <v>289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799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7</v>
      </c>
      <c r="B18" s="177" t="s">
        <v>813</v>
      </c>
      <c r="C18" s="186" t="s">
        <v>814</v>
      </c>
      <c r="D18" s="178" t="s">
        <v>812</v>
      </c>
      <c r="E18" s="179">
        <v>5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15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197</v>
      </c>
      <c r="T18" s="182" t="s">
        <v>198</v>
      </c>
      <c r="U18" s="157">
        <v>0</v>
      </c>
      <c r="V18" s="157">
        <f>ROUND(E18*U18,2)</f>
        <v>0</v>
      </c>
      <c r="W18" s="157"/>
      <c r="X18" s="157" t="s">
        <v>289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799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8</v>
      </c>
      <c r="B19" s="177" t="s">
        <v>815</v>
      </c>
      <c r="C19" s="186" t="s">
        <v>816</v>
      </c>
      <c r="D19" s="178" t="s">
        <v>434</v>
      </c>
      <c r="E19" s="179">
        <v>1</v>
      </c>
      <c r="F19" s="180"/>
      <c r="G19" s="181">
        <f>ROUND(E19*F19,2)</f>
        <v>0</v>
      </c>
      <c r="H19" s="180"/>
      <c r="I19" s="181">
        <f>ROUND(E19*H19,2)</f>
        <v>0</v>
      </c>
      <c r="J19" s="180"/>
      <c r="K19" s="181">
        <f>ROUND(E19*J19,2)</f>
        <v>0</v>
      </c>
      <c r="L19" s="181">
        <v>15</v>
      </c>
      <c r="M19" s="181">
        <f>G19*(1+L19/100)</f>
        <v>0</v>
      </c>
      <c r="N19" s="179">
        <v>0</v>
      </c>
      <c r="O19" s="179">
        <f>ROUND(E19*N19,2)</f>
        <v>0</v>
      </c>
      <c r="P19" s="179">
        <v>0</v>
      </c>
      <c r="Q19" s="179">
        <f>ROUND(E19*P19,2)</f>
        <v>0</v>
      </c>
      <c r="R19" s="181"/>
      <c r="S19" s="181" t="s">
        <v>197</v>
      </c>
      <c r="T19" s="182" t="s">
        <v>198</v>
      </c>
      <c r="U19" s="157">
        <v>0</v>
      </c>
      <c r="V19" s="157">
        <f>ROUND(E19*U19,2)</f>
        <v>0</v>
      </c>
      <c r="W19" s="157"/>
      <c r="X19" s="157" t="s">
        <v>167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809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1" t="s">
        <v>160</v>
      </c>
      <c r="B20" s="162" t="s">
        <v>101</v>
      </c>
      <c r="C20" s="183" t="s">
        <v>102</v>
      </c>
      <c r="D20" s="163"/>
      <c r="E20" s="164"/>
      <c r="F20" s="165"/>
      <c r="G20" s="165">
        <f>SUMIF(AG21:AG31,"&lt;&gt;NOR",G21:G31)</f>
        <v>0</v>
      </c>
      <c r="H20" s="165"/>
      <c r="I20" s="165">
        <f>SUM(I21:I31)</f>
        <v>0</v>
      </c>
      <c r="J20" s="165"/>
      <c r="K20" s="165">
        <f>SUM(K21:K31)</f>
        <v>0</v>
      </c>
      <c r="L20" s="165"/>
      <c r="M20" s="165">
        <f>SUM(M21:M31)</f>
        <v>0</v>
      </c>
      <c r="N20" s="164"/>
      <c r="O20" s="164">
        <f>SUM(O21:O31)</f>
        <v>0</v>
      </c>
      <c r="P20" s="164"/>
      <c r="Q20" s="164">
        <f>SUM(Q21:Q31)</f>
        <v>0</v>
      </c>
      <c r="R20" s="165"/>
      <c r="S20" s="165"/>
      <c r="T20" s="166"/>
      <c r="U20" s="160"/>
      <c r="V20" s="160">
        <f>SUM(V21:V31)</f>
        <v>0</v>
      </c>
      <c r="W20" s="160"/>
      <c r="X20" s="160"/>
      <c r="AG20" t="s">
        <v>161</v>
      </c>
    </row>
    <row r="21" spans="1:60" outlineLevel="1" x14ac:dyDescent="0.2">
      <c r="A21" s="176">
        <v>9</v>
      </c>
      <c r="B21" s="177" t="s">
        <v>817</v>
      </c>
      <c r="C21" s="186" t="s">
        <v>818</v>
      </c>
      <c r="D21" s="178" t="s">
        <v>812</v>
      </c>
      <c r="E21" s="179">
        <v>8</v>
      </c>
      <c r="F21" s="180"/>
      <c r="G21" s="181">
        <f t="shared" ref="G21:G31" si="0">ROUND(E21*F21,2)</f>
        <v>0</v>
      </c>
      <c r="H21" s="180"/>
      <c r="I21" s="181">
        <f t="shared" ref="I21:I31" si="1">ROUND(E21*H21,2)</f>
        <v>0</v>
      </c>
      <c r="J21" s="180"/>
      <c r="K21" s="181">
        <f t="shared" ref="K21:K31" si="2">ROUND(E21*J21,2)</f>
        <v>0</v>
      </c>
      <c r="L21" s="181">
        <v>15</v>
      </c>
      <c r="M21" s="181">
        <f t="shared" ref="M21:M31" si="3">G21*(1+L21/100)</f>
        <v>0</v>
      </c>
      <c r="N21" s="179">
        <v>0</v>
      </c>
      <c r="O21" s="179">
        <f t="shared" ref="O21:O31" si="4">ROUND(E21*N21,2)</f>
        <v>0</v>
      </c>
      <c r="P21" s="179">
        <v>0</v>
      </c>
      <c r="Q21" s="179">
        <f t="shared" ref="Q21:Q31" si="5">ROUND(E21*P21,2)</f>
        <v>0</v>
      </c>
      <c r="R21" s="181"/>
      <c r="S21" s="181" t="s">
        <v>197</v>
      </c>
      <c r="T21" s="182" t="s">
        <v>198</v>
      </c>
      <c r="U21" s="157">
        <v>0</v>
      </c>
      <c r="V21" s="157">
        <f t="shared" ref="V21:V31" si="6">ROUND(E21*U21,2)</f>
        <v>0</v>
      </c>
      <c r="W21" s="157"/>
      <c r="X21" s="157" t="s">
        <v>289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799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10</v>
      </c>
      <c r="B22" s="177" t="s">
        <v>819</v>
      </c>
      <c r="C22" s="186" t="s">
        <v>820</v>
      </c>
      <c r="D22" s="178" t="s">
        <v>812</v>
      </c>
      <c r="E22" s="179">
        <v>2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15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197</v>
      </c>
      <c r="T22" s="182" t="s">
        <v>198</v>
      </c>
      <c r="U22" s="157">
        <v>0</v>
      </c>
      <c r="V22" s="157">
        <f t="shared" si="6"/>
        <v>0</v>
      </c>
      <c r="W22" s="157"/>
      <c r="X22" s="157" t="s">
        <v>289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799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11</v>
      </c>
      <c r="B23" s="177" t="s">
        <v>821</v>
      </c>
      <c r="C23" s="186" t="s">
        <v>822</v>
      </c>
      <c r="D23" s="178" t="s">
        <v>812</v>
      </c>
      <c r="E23" s="179">
        <v>4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15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/>
      <c r="S23" s="181" t="s">
        <v>197</v>
      </c>
      <c r="T23" s="182" t="s">
        <v>198</v>
      </c>
      <c r="U23" s="157">
        <v>0</v>
      </c>
      <c r="V23" s="157">
        <f t="shared" si="6"/>
        <v>0</v>
      </c>
      <c r="W23" s="157"/>
      <c r="X23" s="157" t="s">
        <v>289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799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6">
        <v>12</v>
      </c>
      <c r="B24" s="177" t="s">
        <v>823</v>
      </c>
      <c r="C24" s="186" t="s">
        <v>824</v>
      </c>
      <c r="D24" s="178" t="s">
        <v>812</v>
      </c>
      <c r="E24" s="179">
        <v>5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15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197</v>
      </c>
      <c r="T24" s="182" t="s">
        <v>198</v>
      </c>
      <c r="U24" s="157">
        <v>0</v>
      </c>
      <c r="V24" s="157">
        <f t="shared" si="6"/>
        <v>0</v>
      </c>
      <c r="W24" s="157"/>
      <c r="X24" s="157" t="s">
        <v>289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799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6">
        <v>13</v>
      </c>
      <c r="B25" s="177" t="s">
        <v>825</v>
      </c>
      <c r="C25" s="186" t="s">
        <v>826</v>
      </c>
      <c r="D25" s="178" t="s">
        <v>812</v>
      </c>
      <c r="E25" s="179">
        <v>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15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/>
      <c r="S25" s="181" t="s">
        <v>197</v>
      </c>
      <c r="T25" s="182" t="s">
        <v>198</v>
      </c>
      <c r="U25" s="157">
        <v>0</v>
      </c>
      <c r="V25" s="157">
        <f t="shared" si="6"/>
        <v>0</v>
      </c>
      <c r="W25" s="157"/>
      <c r="X25" s="157" t="s">
        <v>289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799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6">
        <v>14</v>
      </c>
      <c r="B26" s="177" t="s">
        <v>827</v>
      </c>
      <c r="C26" s="186" t="s">
        <v>828</v>
      </c>
      <c r="D26" s="178" t="s">
        <v>812</v>
      </c>
      <c r="E26" s="179">
        <v>20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15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197</v>
      </c>
      <c r="T26" s="182" t="s">
        <v>198</v>
      </c>
      <c r="U26" s="157">
        <v>0</v>
      </c>
      <c r="V26" s="157">
        <f t="shared" si="6"/>
        <v>0</v>
      </c>
      <c r="W26" s="157"/>
      <c r="X26" s="157" t="s">
        <v>289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799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6">
        <v>15</v>
      </c>
      <c r="B27" s="177" t="s">
        <v>829</v>
      </c>
      <c r="C27" s="186" t="s">
        <v>830</v>
      </c>
      <c r="D27" s="178" t="s">
        <v>812</v>
      </c>
      <c r="E27" s="179">
        <v>15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15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/>
      <c r="S27" s="181" t="s">
        <v>197</v>
      </c>
      <c r="T27" s="182" t="s">
        <v>198</v>
      </c>
      <c r="U27" s="157">
        <v>0</v>
      </c>
      <c r="V27" s="157">
        <f t="shared" si="6"/>
        <v>0</v>
      </c>
      <c r="W27" s="157"/>
      <c r="X27" s="157" t="s">
        <v>289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799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6">
        <v>16</v>
      </c>
      <c r="B28" s="177" t="s">
        <v>831</v>
      </c>
      <c r="C28" s="186" t="s">
        <v>832</v>
      </c>
      <c r="D28" s="178" t="s">
        <v>207</v>
      </c>
      <c r="E28" s="179">
        <v>5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15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197</v>
      </c>
      <c r="T28" s="182" t="s">
        <v>198</v>
      </c>
      <c r="U28" s="157">
        <v>0</v>
      </c>
      <c r="V28" s="157">
        <f t="shared" si="6"/>
        <v>0</v>
      </c>
      <c r="W28" s="157"/>
      <c r="X28" s="157" t="s">
        <v>289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799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6">
        <v>17</v>
      </c>
      <c r="B29" s="177" t="s">
        <v>833</v>
      </c>
      <c r="C29" s="186" t="s">
        <v>834</v>
      </c>
      <c r="D29" s="178" t="s">
        <v>812</v>
      </c>
      <c r="E29" s="179">
        <v>10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15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/>
      <c r="S29" s="181" t="s">
        <v>197</v>
      </c>
      <c r="T29" s="182" t="s">
        <v>198</v>
      </c>
      <c r="U29" s="157">
        <v>0</v>
      </c>
      <c r="V29" s="157">
        <f t="shared" si="6"/>
        <v>0</v>
      </c>
      <c r="W29" s="157"/>
      <c r="X29" s="157" t="s">
        <v>289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799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6">
        <v>18</v>
      </c>
      <c r="B30" s="177" t="s">
        <v>835</v>
      </c>
      <c r="C30" s="186" t="s">
        <v>836</v>
      </c>
      <c r="D30" s="178" t="s">
        <v>207</v>
      </c>
      <c r="E30" s="179">
        <v>55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15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197</v>
      </c>
      <c r="T30" s="182" t="s">
        <v>198</v>
      </c>
      <c r="U30" s="157">
        <v>0</v>
      </c>
      <c r="V30" s="157">
        <f t="shared" si="6"/>
        <v>0</v>
      </c>
      <c r="W30" s="157"/>
      <c r="X30" s="157" t="s">
        <v>289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799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6">
        <v>19</v>
      </c>
      <c r="B31" s="177" t="s">
        <v>837</v>
      </c>
      <c r="C31" s="186" t="s">
        <v>838</v>
      </c>
      <c r="D31" s="178" t="s">
        <v>434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15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197</v>
      </c>
      <c r="T31" s="182" t="s">
        <v>198</v>
      </c>
      <c r="U31" s="157">
        <v>0</v>
      </c>
      <c r="V31" s="157">
        <f t="shared" si="6"/>
        <v>0</v>
      </c>
      <c r="W31" s="157"/>
      <c r="X31" s="157" t="s">
        <v>167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809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1" t="s">
        <v>160</v>
      </c>
      <c r="B32" s="162" t="s">
        <v>103</v>
      </c>
      <c r="C32" s="183" t="s">
        <v>104</v>
      </c>
      <c r="D32" s="163"/>
      <c r="E32" s="164"/>
      <c r="F32" s="165"/>
      <c r="G32" s="165">
        <f>SUMIF(AG33:AG38,"&lt;&gt;NOR",G33:G38)</f>
        <v>0</v>
      </c>
      <c r="H32" s="165"/>
      <c r="I32" s="165">
        <f>SUM(I33:I38)</f>
        <v>0</v>
      </c>
      <c r="J32" s="165"/>
      <c r="K32" s="165">
        <f>SUM(K33:K38)</f>
        <v>0</v>
      </c>
      <c r="L32" s="165"/>
      <c r="M32" s="165">
        <f>SUM(M33:M38)</f>
        <v>0</v>
      </c>
      <c r="N32" s="164"/>
      <c r="O32" s="164">
        <f>SUM(O33:O38)</f>
        <v>0</v>
      </c>
      <c r="P32" s="164"/>
      <c r="Q32" s="164">
        <f>SUM(Q33:Q38)</f>
        <v>0</v>
      </c>
      <c r="R32" s="165"/>
      <c r="S32" s="165"/>
      <c r="T32" s="166"/>
      <c r="U32" s="160"/>
      <c r="V32" s="160">
        <f>SUM(V33:V38)</f>
        <v>0</v>
      </c>
      <c r="W32" s="160"/>
      <c r="X32" s="160"/>
      <c r="AG32" t="s">
        <v>161</v>
      </c>
    </row>
    <row r="33" spans="1:60" outlineLevel="1" x14ac:dyDescent="0.2">
      <c r="A33" s="176">
        <v>20</v>
      </c>
      <c r="B33" s="177" t="s">
        <v>839</v>
      </c>
      <c r="C33" s="186" t="s">
        <v>840</v>
      </c>
      <c r="D33" s="178" t="s">
        <v>207</v>
      </c>
      <c r="E33" s="179">
        <v>75</v>
      </c>
      <c r="F33" s="180"/>
      <c r="G33" s="181">
        <f t="shared" ref="G33:G38" si="7">ROUND(E33*F33,2)</f>
        <v>0</v>
      </c>
      <c r="H33" s="180"/>
      <c r="I33" s="181">
        <f t="shared" ref="I33:I38" si="8">ROUND(E33*H33,2)</f>
        <v>0</v>
      </c>
      <c r="J33" s="180"/>
      <c r="K33" s="181">
        <f t="shared" ref="K33:K38" si="9">ROUND(E33*J33,2)</f>
        <v>0</v>
      </c>
      <c r="L33" s="181">
        <v>15</v>
      </c>
      <c r="M33" s="181">
        <f t="shared" ref="M33:M38" si="10">G33*(1+L33/100)</f>
        <v>0</v>
      </c>
      <c r="N33" s="179">
        <v>0</v>
      </c>
      <c r="O33" s="179">
        <f t="shared" ref="O33:O38" si="11">ROUND(E33*N33,2)</f>
        <v>0</v>
      </c>
      <c r="P33" s="179">
        <v>0</v>
      </c>
      <c r="Q33" s="179">
        <f t="shared" ref="Q33:Q38" si="12">ROUND(E33*P33,2)</f>
        <v>0</v>
      </c>
      <c r="R33" s="181"/>
      <c r="S33" s="181" t="s">
        <v>197</v>
      </c>
      <c r="T33" s="182" t="s">
        <v>198</v>
      </c>
      <c r="U33" s="157">
        <v>0</v>
      </c>
      <c r="V33" s="157">
        <f t="shared" ref="V33:V38" si="13">ROUND(E33*U33,2)</f>
        <v>0</v>
      </c>
      <c r="W33" s="157"/>
      <c r="X33" s="157" t="s">
        <v>289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799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6">
        <v>21</v>
      </c>
      <c r="B34" s="177" t="s">
        <v>841</v>
      </c>
      <c r="C34" s="186" t="s">
        <v>842</v>
      </c>
      <c r="D34" s="178" t="s">
        <v>207</v>
      </c>
      <c r="E34" s="179">
        <v>25</v>
      </c>
      <c r="F34" s="180"/>
      <c r="G34" s="181">
        <f t="shared" si="7"/>
        <v>0</v>
      </c>
      <c r="H34" s="180"/>
      <c r="I34" s="181">
        <f t="shared" si="8"/>
        <v>0</v>
      </c>
      <c r="J34" s="180"/>
      <c r="K34" s="181">
        <f t="shared" si="9"/>
        <v>0</v>
      </c>
      <c r="L34" s="181">
        <v>15</v>
      </c>
      <c r="M34" s="181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81"/>
      <c r="S34" s="181" t="s">
        <v>197</v>
      </c>
      <c r="T34" s="182" t="s">
        <v>198</v>
      </c>
      <c r="U34" s="157">
        <v>0</v>
      </c>
      <c r="V34" s="157">
        <f t="shared" si="13"/>
        <v>0</v>
      </c>
      <c r="W34" s="157"/>
      <c r="X34" s="157" t="s">
        <v>289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799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6">
        <v>22</v>
      </c>
      <c r="B35" s="177" t="s">
        <v>843</v>
      </c>
      <c r="C35" s="186" t="s">
        <v>844</v>
      </c>
      <c r="D35" s="178" t="s">
        <v>207</v>
      </c>
      <c r="E35" s="179">
        <v>65</v>
      </c>
      <c r="F35" s="180"/>
      <c r="G35" s="181">
        <f t="shared" si="7"/>
        <v>0</v>
      </c>
      <c r="H35" s="180"/>
      <c r="I35" s="181">
        <f t="shared" si="8"/>
        <v>0</v>
      </c>
      <c r="J35" s="180"/>
      <c r="K35" s="181">
        <f t="shared" si="9"/>
        <v>0</v>
      </c>
      <c r="L35" s="181">
        <v>15</v>
      </c>
      <c r="M35" s="181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81"/>
      <c r="S35" s="181" t="s">
        <v>197</v>
      </c>
      <c r="T35" s="182" t="s">
        <v>198</v>
      </c>
      <c r="U35" s="157">
        <v>0</v>
      </c>
      <c r="V35" s="157">
        <f t="shared" si="13"/>
        <v>0</v>
      </c>
      <c r="W35" s="157"/>
      <c r="X35" s="157" t="s">
        <v>289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799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6">
        <v>23</v>
      </c>
      <c r="B36" s="177" t="s">
        <v>845</v>
      </c>
      <c r="C36" s="186" t="s">
        <v>846</v>
      </c>
      <c r="D36" s="178" t="s">
        <v>207</v>
      </c>
      <c r="E36" s="179">
        <v>40</v>
      </c>
      <c r="F36" s="180"/>
      <c r="G36" s="181">
        <f t="shared" si="7"/>
        <v>0</v>
      </c>
      <c r="H36" s="180"/>
      <c r="I36" s="181">
        <f t="shared" si="8"/>
        <v>0</v>
      </c>
      <c r="J36" s="180"/>
      <c r="K36" s="181">
        <f t="shared" si="9"/>
        <v>0</v>
      </c>
      <c r="L36" s="181">
        <v>15</v>
      </c>
      <c r="M36" s="181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81"/>
      <c r="S36" s="181" t="s">
        <v>197</v>
      </c>
      <c r="T36" s="182" t="s">
        <v>198</v>
      </c>
      <c r="U36" s="157">
        <v>0</v>
      </c>
      <c r="V36" s="157">
        <f t="shared" si="13"/>
        <v>0</v>
      </c>
      <c r="W36" s="157"/>
      <c r="X36" s="157" t="s">
        <v>167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809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6">
        <v>24</v>
      </c>
      <c r="B37" s="177" t="s">
        <v>847</v>
      </c>
      <c r="C37" s="186" t="s">
        <v>848</v>
      </c>
      <c r="D37" s="178" t="s">
        <v>207</v>
      </c>
      <c r="E37" s="179">
        <v>70</v>
      </c>
      <c r="F37" s="180"/>
      <c r="G37" s="181">
        <f t="shared" si="7"/>
        <v>0</v>
      </c>
      <c r="H37" s="180"/>
      <c r="I37" s="181">
        <f t="shared" si="8"/>
        <v>0</v>
      </c>
      <c r="J37" s="180"/>
      <c r="K37" s="181">
        <f t="shared" si="9"/>
        <v>0</v>
      </c>
      <c r="L37" s="181">
        <v>15</v>
      </c>
      <c r="M37" s="181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81"/>
      <c r="S37" s="181" t="s">
        <v>197</v>
      </c>
      <c r="T37" s="182" t="s">
        <v>198</v>
      </c>
      <c r="U37" s="157">
        <v>0</v>
      </c>
      <c r="V37" s="157">
        <f t="shared" si="13"/>
        <v>0</v>
      </c>
      <c r="W37" s="157"/>
      <c r="X37" s="157" t="s">
        <v>167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809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6">
        <v>25</v>
      </c>
      <c r="B38" s="177" t="s">
        <v>849</v>
      </c>
      <c r="C38" s="186" t="s">
        <v>850</v>
      </c>
      <c r="D38" s="178" t="s">
        <v>434</v>
      </c>
      <c r="E38" s="179">
        <v>1</v>
      </c>
      <c r="F38" s="180"/>
      <c r="G38" s="181">
        <f t="shared" si="7"/>
        <v>0</v>
      </c>
      <c r="H38" s="180"/>
      <c r="I38" s="181">
        <f t="shared" si="8"/>
        <v>0</v>
      </c>
      <c r="J38" s="180"/>
      <c r="K38" s="181">
        <f t="shared" si="9"/>
        <v>0</v>
      </c>
      <c r="L38" s="181">
        <v>15</v>
      </c>
      <c r="M38" s="181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81"/>
      <c r="S38" s="181" t="s">
        <v>197</v>
      </c>
      <c r="T38" s="182" t="s">
        <v>198</v>
      </c>
      <c r="U38" s="157">
        <v>0</v>
      </c>
      <c r="V38" s="157">
        <f t="shared" si="13"/>
        <v>0</v>
      </c>
      <c r="W38" s="157"/>
      <c r="X38" s="157" t="s">
        <v>167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809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1" t="s">
        <v>160</v>
      </c>
      <c r="B39" s="162" t="s">
        <v>105</v>
      </c>
      <c r="C39" s="183" t="s">
        <v>106</v>
      </c>
      <c r="D39" s="163"/>
      <c r="E39" s="164"/>
      <c r="F39" s="165"/>
      <c r="G39" s="165">
        <f>SUMIF(AG40:AG41,"&lt;&gt;NOR",G40:G41)</f>
        <v>0</v>
      </c>
      <c r="H39" s="165"/>
      <c r="I39" s="165">
        <f>SUM(I40:I41)</f>
        <v>0</v>
      </c>
      <c r="J39" s="165"/>
      <c r="K39" s="165">
        <f>SUM(K40:K41)</f>
        <v>0</v>
      </c>
      <c r="L39" s="165"/>
      <c r="M39" s="165">
        <f>SUM(M40:M41)</f>
        <v>0</v>
      </c>
      <c r="N39" s="164"/>
      <c r="O39" s="164">
        <f>SUM(O40:O41)</f>
        <v>0</v>
      </c>
      <c r="P39" s="164"/>
      <c r="Q39" s="164">
        <f>SUM(Q40:Q41)</f>
        <v>0</v>
      </c>
      <c r="R39" s="165"/>
      <c r="S39" s="165"/>
      <c r="T39" s="166"/>
      <c r="U39" s="160"/>
      <c r="V39" s="160">
        <f>SUM(V40:V41)</f>
        <v>0</v>
      </c>
      <c r="W39" s="160"/>
      <c r="X39" s="160"/>
      <c r="AG39" t="s">
        <v>161</v>
      </c>
    </row>
    <row r="40" spans="1:60" outlineLevel="1" x14ac:dyDescent="0.2">
      <c r="A40" s="176">
        <v>26</v>
      </c>
      <c r="B40" s="177" t="s">
        <v>851</v>
      </c>
      <c r="C40" s="186" t="s">
        <v>852</v>
      </c>
      <c r="D40" s="178" t="s">
        <v>434</v>
      </c>
      <c r="E40" s="179">
        <v>4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15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197</v>
      </c>
      <c r="T40" s="182" t="s">
        <v>198</v>
      </c>
      <c r="U40" s="157">
        <v>0</v>
      </c>
      <c r="V40" s="157">
        <f>ROUND(E40*U40,2)</f>
        <v>0</v>
      </c>
      <c r="W40" s="157"/>
      <c r="X40" s="157" t="s">
        <v>289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799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6">
        <v>27</v>
      </c>
      <c r="B41" s="177" t="s">
        <v>853</v>
      </c>
      <c r="C41" s="186" t="s">
        <v>854</v>
      </c>
      <c r="D41" s="178" t="s">
        <v>434</v>
      </c>
      <c r="E41" s="179">
        <v>1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15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197</v>
      </c>
      <c r="T41" s="182" t="s">
        <v>198</v>
      </c>
      <c r="U41" s="157">
        <v>0</v>
      </c>
      <c r="V41" s="157">
        <f>ROUND(E41*U41,2)</f>
        <v>0</v>
      </c>
      <c r="W41" s="157"/>
      <c r="X41" s="157" t="s">
        <v>167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809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1" t="s">
        <v>160</v>
      </c>
      <c r="B42" s="162" t="s">
        <v>107</v>
      </c>
      <c r="C42" s="183" t="s">
        <v>108</v>
      </c>
      <c r="D42" s="163"/>
      <c r="E42" s="164"/>
      <c r="F42" s="165"/>
      <c r="G42" s="165">
        <f>SUMIF(AG43:AG56,"&lt;&gt;NOR",G43:G56)</f>
        <v>0</v>
      </c>
      <c r="H42" s="165"/>
      <c r="I42" s="165">
        <f>SUM(I43:I56)</f>
        <v>0</v>
      </c>
      <c r="J42" s="165"/>
      <c r="K42" s="165">
        <f>SUM(K43:K56)</f>
        <v>0</v>
      </c>
      <c r="L42" s="165"/>
      <c r="M42" s="165">
        <f>SUM(M43:M56)</f>
        <v>0</v>
      </c>
      <c r="N42" s="164"/>
      <c r="O42" s="164">
        <f>SUM(O43:O56)</f>
        <v>0</v>
      </c>
      <c r="P42" s="164"/>
      <c r="Q42" s="164">
        <f>SUM(Q43:Q56)</f>
        <v>0</v>
      </c>
      <c r="R42" s="165"/>
      <c r="S42" s="165"/>
      <c r="T42" s="166"/>
      <c r="U42" s="160"/>
      <c r="V42" s="160">
        <f>SUM(V43:V56)</f>
        <v>0</v>
      </c>
      <c r="W42" s="160"/>
      <c r="X42" s="160"/>
      <c r="AG42" t="s">
        <v>161</v>
      </c>
    </row>
    <row r="43" spans="1:60" outlineLevel="1" x14ac:dyDescent="0.2">
      <c r="A43" s="176">
        <v>28</v>
      </c>
      <c r="B43" s="177" t="s">
        <v>855</v>
      </c>
      <c r="C43" s="186" t="s">
        <v>856</v>
      </c>
      <c r="D43" s="178" t="s">
        <v>434</v>
      </c>
      <c r="E43" s="179">
        <v>2</v>
      </c>
      <c r="F43" s="180"/>
      <c r="G43" s="181">
        <f t="shared" ref="G43:G56" si="14">ROUND(E43*F43,2)</f>
        <v>0</v>
      </c>
      <c r="H43" s="180"/>
      <c r="I43" s="181">
        <f t="shared" ref="I43:I56" si="15">ROUND(E43*H43,2)</f>
        <v>0</v>
      </c>
      <c r="J43" s="180"/>
      <c r="K43" s="181">
        <f t="shared" ref="K43:K56" si="16">ROUND(E43*J43,2)</f>
        <v>0</v>
      </c>
      <c r="L43" s="181">
        <v>15</v>
      </c>
      <c r="M43" s="181">
        <f t="shared" ref="M43:M56" si="17">G43*(1+L43/100)</f>
        <v>0</v>
      </c>
      <c r="N43" s="179">
        <v>0</v>
      </c>
      <c r="O43" s="179">
        <f t="shared" ref="O43:O56" si="18">ROUND(E43*N43,2)</f>
        <v>0</v>
      </c>
      <c r="P43" s="179">
        <v>0</v>
      </c>
      <c r="Q43" s="179">
        <f t="shared" ref="Q43:Q56" si="19">ROUND(E43*P43,2)</f>
        <v>0</v>
      </c>
      <c r="R43" s="181"/>
      <c r="S43" s="181" t="s">
        <v>197</v>
      </c>
      <c r="T43" s="182" t="s">
        <v>198</v>
      </c>
      <c r="U43" s="157">
        <v>0</v>
      </c>
      <c r="V43" s="157">
        <f t="shared" ref="V43:V56" si="20">ROUND(E43*U43,2)</f>
        <v>0</v>
      </c>
      <c r="W43" s="157"/>
      <c r="X43" s="157" t="s">
        <v>289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799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6">
        <v>29</v>
      </c>
      <c r="B44" s="177" t="s">
        <v>857</v>
      </c>
      <c r="C44" s="186" t="s">
        <v>858</v>
      </c>
      <c r="D44" s="178" t="s">
        <v>434</v>
      </c>
      <c r="E44" s="179">
        <v>1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15</v>
      </c>
      <c r="M44" s="181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81"/>
      <c r="S44" s="181" t="s">
        <v>197</v>
      </c>
      <c r="T44" s="182" t="s">
        <v>198</v>
      </c>
      <c r="U44" s="157">
        <v>0</v>
      </c>
      <c r="V44" s="157">
        <f t="shared" si="20"/>
        <v>0</v>
      </c>
      <c r="W44" s="157"/>
      <c r="X44" s="157" t="s">
        <v>289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799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6">
        <v>30</v>
      </c>
      <c r="B45" s="177" t="s">
        <v>859</v>
      </c>
      <c r="C45" s="186" t="s">
        <v>860</v>
      </c>
      <c r="D45" s="178" t="s">
        <v>437</v>
      </c>
      <c r="E45" s="179">
        <v>5</v>
      </c>
      <c r="F45" s="180"/>
      <c r="G45" s="181">
        <f t="shared" si="14"/>
        <v>0</v>
      </c>
      <c r="H45" s="180"/>
      <c r="I45" s="181">
        <f t="shared" si="15"/>
        <v>0</v>
      </c>
      <c r="J45" s="180"/>
      <c r="K45" s="181">
        <f t="shared" si="16"/>
        <v>0</v>
      </c>
      <c r="L45" s="181">
        <v>15</v>
      </c>
      <c r="M45" s="181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81"/>
      <c r="S45" s="181" t="s">
        <v>197</v>
      </c>
      <c r="T45" s="182" t="s">
        <v>198</v>
      </c>
      <c r="U45" s="157">
        <v>0</v>
      </c>
      <c r="V45" s="157">
        <f t="shared" si="20"/>
        <v>0</v>
      </c>
      <c r="W45" s="157"/>
      <c r="X45" s="157" t="s">
        <v>167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809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6">
        <v>31</v>
      </c>
      <c r="B46" s="177" t="s">
        <v>861</v>
      </c>
      <c r="C46" s="186" t="s">
        <v>862</v>
      </c>
      <c r="D46" s="178" t="s">
        <v>269</v>
      </c>
      <c r="E46" s="179">
        <v>0.1</v>
      </c>
      <c r="F46" s="180"/>
      <c r="G46" s="181">
        <f t="shared" si="14"/>
        <v>0</v>
      </c>
      <c r="H46" s="180"/>
      <c r="I46" s="181">
        <f t="shared" si="15"/>
        <v>0</v>
      </c>
      <c r="J46" s="180"/>
      <c r="K46" s="181">
        <f t="shared" si="16"/>
        <v>0</v>
      </c>
      <c r="L46" s="181">
        <v>15</v>
      </c>
      <c r="M46" s="181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81"/>
      <c r="S46" s="181" t="s">
        <v>197</v>
      </c>
      <c r="T46" s="182" t="s">
        <v>198</v>
      </c>
      <c r="U46" s="157">
        <v>0</v>
      </c>
      <c r="V46" s="157">
        <f t="shared" si="20"/>
        <v>0</v>
      </c>
      <c r="W46" s="157"/>
      <c r="X46" s="157" t="s">
        <v>167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809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6">
        <v>32</v>
      </c>
      <c r="B47" s="177" t="s">
        <v>863</v>
      </c>
      <c r="C47" s="186" t="s">
        <v>864</v>
      </c>
      <c r="D47" s="178" t="s">
        <v>865</v>
      </c>
      <c r="E47" s="179">
        <v>100</v>
      </c>
      <c r="F47" s="180"/>
      <c r="G47" s="181">
        <f t="shared" si="14"/>
        <v>0</v>
      </c>
      <c r="H47" s="180"/>
      <c r="I47" s="181">
        <f t="shared" si="15"/>
        <v>0</v>
      </c>
      <c r="J47" s="180"/>
      <c r="K47" s="181">
        <f t="shared" si="16"/>
        <v>0</v>
      </c>
      <c r="L47" s="181">
        <v>15</v>
      </c>
      <c r="M47" s="181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81"/>
      <c r="S47" s="181" t="s">
        <v>197</v>
      </c>
      <c r="T47" s="182" t="s">
        <v>198</v>
      </c>
      <c r="U47" s="157">
        <v>0</v>
      </c>
      <c r="V47" s="157">
        <f t="shared" si="20"/>
        <v>0</v>
      </c>
      <c r="W47" s="157"/>
      <c r="X47" s="157" t="s">
        <v>167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809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6">
        <v>33</v>
      </c>
      <c r="B48" s="177" t="s">
        <v>866</v>
      </c>
      <c r="C48" s="186" t="s">
        <v>867</v>
      </c>
      <c r="D48" s="178" t="s">
        <v>434</v>
      </c>
      <c r="E48" s="179">
        <v>1</v>
      </c>
      <c r="F48" s="180"/>
      <c r="G48" s="181">
        <f t="shared" si="14"/>
        <v>0</v>
      </c>
      <c r="H48" s="180"/>
      <c r="I48" s="181">
        <f t="shared" si="15"/>
        <v>0</v>
      </c>
      <c r="J48" s="180"/>
      <c r="K48" s="181">
        <f t="shared" si="16"/>
        <v>0</v>
      </c>
      <c r="L48" s="181">
        <v>15</v>
      </c>
      <c r="M48" s="181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81"/>
      <c r="S48" s="181" t="s">
        <v>197</v>
      </c>
      <c r="T48" s="182" t="s">
        <v>198</v>
      </c>
      <c r="U48" s="157">
        <v>0</v>
      </c>
      <c r="V48" s="157">
        <f t="shared" si="20"/>
        <v>0</v>
      </c>
      <c r="W48" s="157"/>
      <c r="X48" s="157" t="s">
        <v>167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809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6">
        <v>34</v>
      </c>
      <c r="B49" s="177" t="s">
        <v>868</v>
      </c>
      <c r="C49" s="186" t="s">
        <v>869</v>
      </c>
      <c r="D49" s="178" t="s">
        <v>434</v>
      </c>
      <c r="E49" s="179">
        <v>1</v>
      </c>
      <c r="F49" s="180"/>
      <c r="G49" s="181">
        <f t="shared" si="14"/>
        <v>0</v>
      </c>
      <c r="H49" s="180"/>
      <c r="I49" s="181">
        <f t="shared" si="15"/>
        <v>0</v>
      </c>
      <c r="J49" s="180"/>
      <c r="K49" s="181">
        <f t="shared" si="16"/>
        <v>0</v>
      </c>
      <c r="L49" s="181">
        <v>15</v>
      </c>
      <c r="M49" s="181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81"/>
      <c r="S49" s="181" t="s">
        <v>197</v>
      </c>
      <c r="T49" s="182" t="s">
        <v>198</v>
      </c>
      <c r="U49" s="157">
        <v>0</v>
      </c>
      <c r="V49" s="157">
        <f t="shared" si="20"/>
        <v>0</v>
      </c>
      <c r="W49" s="157"/>
      <c r="X49" s="157" t="s">
        <v>289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799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6">
        <v>35</v>
      </c>
      <c r="B50" s="177" t="s">
        <v>870</v>
      </c>
      <c r="C50" s="186" t="s">
        <v>871</v>
      </c>
      <c r="D50" s="178" t="s">
        <v>434</v>
      </c>
      <c r="E50" s="179">
        <v>1</v>
      </c>
      <c r="F50" s="180"/>
      <c r="G50" s="181">
        <f t="shared" si="14"/>
        <v>0</v>
      </c>
      <c r="H50" s="180"/>
      <c r="I50" s="181">
        <f t="shared" si="15"/>
        <v>0</v>
      </c>
      <c r="J50" s="180"/>
      <c r="K50" s="181">
        <f t="shared" si="16"/>
        <v>0</v>
      </c>
      <c r="L50" s="181">
        <v>15</v>
      </c>
      <c r="M50" s="181">
        <f t="shared" si="17"/>
        <v>0</v>
      </c>
      <c r="N50" s="179">
        <v>0</v>
      </c>
      <c r="O50" s="179">
        <f t="shared" si="18"/>
        <v>0</v>
      </c>
      <c r="P50" s="179">
        <v>0</v>
      </c>
      <c r="Q50" s="179">
        <f t="shared" si="19"/>
        <v>0</v>
      </c>
      <c r="R50" s="181"/>
      <c r="S50" s="181" t="s">
        <v>197</v>
      </c>
      <c r="T50" s="182" t="s">
        <v>198</v>
      </c>
      <c r="U50" s="157">
        <v>0</v>
      </c>
      <c r="V50" s="157">
        <f t="shared" si="20"/>
        <v>0</v>
      </c>
      <c r="W50" s="157"/>
      <c r="X50" s="157" t="s">
        <v>289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799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6">
        <v>36</v>
      </c>
      <c r="B51" s="177" t="s">
        <v>872</v>
      </c>
      <c r="C51" s="186" t="s">
        <v>873</v>
      </c>
      <c r="D51" s="178" t="s">
        <v>269</v>
      </c>
      <c r="E51" s="179">
        <v>0.1</v>
      </c>
      <c r="F51" s="180"/>
      <c r="G51" s="181">
        <f t="shared" si="14"/>
        <v>0</v>
      </c>
      <c r="H51" s="180"/>
      <c r="I51" s="181">
        <f t="shared" si="15"/>
        <v>0</v>
      </c>
      <c r="J51" s="180"/>
      <c r="K51" s="181">
        <f t="shared" si="16"/>
        <v>0</v>
      </c>
      <c r="L51" s="181">
        <v>15</v>
      </c>
      <c r="M51" s="181">
        <f t="shared" si="17"/>
        <v>0</v>
      </c>
      <c r="N51" s="179">
        <v>0</v>
      </c>
      <c r="O51" s="179">
        <f t="shared" si="18"/>
        <v>0</v>
      </c>
      <c r="P51" s="179">
        <v>0</v>
      </c>
      <c r="Q51" s="179">
        <f t="shared" si="19"/>
        <v>0</v>
      </c>
      <c r="R51" s="181"/>
      <c r="S51" s="181" t="s">
        <v>197</v>
      </c>
      <c r="T51" s="182" t="s">
        <v>198</v>
      </c>
      <c r="U51" s="157">
        <v>0</v>
      </c>
      <c r="V51" s="157">
        <f t="shared" si="20"/>
        <v>0</v>
      </c>
      <c r="W51" s="157"/>
      <c r="X51" s="157" t="s">
        <v>289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799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37</v>
      </c>
      <c r="B52" s="177" t="s">
        <v>874</v>
      </c>
      <c r="C52" s="186" t="s">
        <v>875</v>
      </c>
      <c r="D52" s="178" t="s">
        <v>812</v>
      </c>
      <c r="E52" s="179">
        <v>8</v>
      </c>
      <c r="F52" s="180"/>
      <c r="G52" s="181">
        <f t="shared" si="14"/>
        <v>0</v>
      </c>
      <c r="H52" s="180"/>
      <c r="I52" s="181">
        <f t="shared" si="15"/>
        <v>0</v>
      </c>
      <c r="J52" s="180"/>
      <c r="K52" s="181">
        <f t="shared" si="16"/>
        <v>0</v>
      </c>
      <c r="L52" s="181">
        <v>15</v>
      </c>
      <c r="M52" s="181">
        <f t="shared" si="17"/>
        <v>0</v>
      </c>
      <c r="N52" s="179">
        <v>0</v>
      </c>
      <c r="O52" s="179">
        <f t="shared" si="18"/>
        <v>0</v>
      </c>
      <c r="P52" s="179">
        <v>0</v>
      </c>
      <c r="Q52" s="179">
        <f t="shared" si="19"/>
        <v>0</v>
      </c>
      <c r="R52" s="181"/>
      <c r="S52" s="181" t="s">
        <v>197</v>
      </c>
      <c r="T52" s="182" t="s">
        <v>198</v>
      </c>
      <c r="U52" s="157">
        <v>0</v>
      </c>
      <c r="V52" s="157">
        <f t="shared" si="20"/>
        <v>0</v>
      </c>
      <c r="W52" s="157"/>
      <c r="X52" s="157" t="s">
        <v>289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799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6">
        <v>38</v>
      </c>
      <c r="B53" s="177" t="s">
        <v>876</v>
      </c>
      <c r="C53" s="186" t="s">
        <v>877</v>
      </c>
      <c r="D53" s="178" t="s">
        <v>437</v>
      </c>
      <c r="E53" s="179">
        <v>3</v>
      </c>
      <c r="F53" s="180"/>
      <c r="G53" s="181">
        <f t="shared" si="14"/>
        <v>0</v>
      </c>
      <c r="H53" s="180"/>
      <c r="I53" s="181">
        <f t="shared" si="15"/>
        <v>0</v>
      </c>
      <c r="J53" s="180"/>
      <c r="K53" s="181">
        <f t="shared" si="16"/>
        <v>0</v>
      </c>
      <c r="L53" s="181">
        <v>15</v>
      </c>
      <c r="M53" s="181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81"/>
      <c r="S53" s="181" t="s">
        <v>197</v>
      </c>
      <c r="T53" s="182" t="s">
        <v>198</v>
      </c>
      <c r="U53" s="157">
        <v>0</v>
      </c>
      <c r="V53" s="157">
        <f t="shared" si="20"/>
        <v>0</v>
      </c>
      <c r="W53" s="157"/>
      <c r="X53" s="157" t="s">
        <v>167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809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6">
        <v>39</v>
      </c>
      <c r="B54" s="177" t="s">
        <v>878</v>
      </c>
      <c r="C54" s="186" t="s">
        <v>879</v>
      </c>
      <c r="D54" s="178" t="s">
        <v>437</v>
      </c>
      <c r="E54" s="179">
        <v>3</v>
      </c>
      <c r="F54" s="180"/>
      <c r="G54" s="181">
        <f t="shared" si="14"/>
        <v>0</v>
      </c>
      <c r="H54" s="180"/>
      <c r="I54" s="181">
        <f t="shared" si="15"/>
        <v>0</v>
      </c>
      <c r="J54" s="180"/>
      <c r="K54" s="181">
        <f t="shared" si="16"/>
        <v>0</v>
      </c>
      <c r="L54" s="181">
        <v>15</v>
      </c>
      <c r="M54" s="181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81"/>
      <c r="S54" s="181" t="s">
        <v>197</v>
      </c>
      <c r="T54" s="182" t="s">
        <v>198</v>
      </c>
      <c r="U54" s="157">
        <v>0</v>
      </c>
      <c r="V54" s="157">
        <f t="shared" si="20"/>
        <v>0</v>
      </c>
      <c r="W54" s="157"/>
      <c r="X54" s="157" t="s">
        <v>167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809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40</v>
      </c>
      <c r="B55" s="177" t="s">
        <v>880</v>
      </c>
      <c r="C55" s="186" t="s">
        <v>881</v>
      </c>
      <c r="D55" s="178" t="s">
        <v>812</v>
      </c>
      <c r="E55" s="179">
        <v>2</v>
      </c>
      <c r="F55" s="180"/>
      <c r="G55" s="181">
        <f t="shared" si="14"/>
        <v>0</v>
      </c>
      <c r="H55" s="180"/>
      <c r="I55" s="181">
        <f t="shared" si="15"/>
        <v>0</v>
      </c>
      <c r="J55" s="180"/>
      <c r="K55" s="181">
        <f t="shared" si="16"/>
        <v>0</v>
      </c>
      <c r="L55" s="181">
        <v>15</v>
      </c>
      <c r="M55" s="181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81"/>
      <c r="S55" s="181" t="s">
        <v>197</v>
      </c>
      <c r="T55" s="182" t="s">
        <v>198</v>
      </c>
      <c r="U55" s="157">
        <v>0</v>
      </c>
      <c r="V55" s="157">
        <f t="shared" si="20"/>
        <v>0</v>
      </c>
      <c r="W55" s="157"/>
      <c r="X55" s="157" t="s">
        <v>167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809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8">
        <v>41</v>
      </c>
      <c r="B56" s="169" t="s">
        <v>882</v>
      </c>
      <c r="C56" s="184" t="s">
        <v>883</v>
      </c>
      <c r="D56" s="170" t="s">
        <v>437</v>
      </c>
      <c r="E56" s="171">
        <v>4.5</v>
      </c>
      <c r="F56" s="172"/>
      <c r="G56" s="173">
        <f t="shared" si="14"/>
        <v>0</v>
      </c>
      <c r="H56" s="172"/>
      <c r="I56" s="173">
        <f t="shared" si="15"/>
        <v>0</v>
      </c>
      <c r="J56" s="172"/>
      <c r="K56" s="173">
        <f t="shared" si="16"/>
        <v>0</v>
      </c>
      <c r="L56" s="173">
        <v>15</v>
      </c>
      <c r="M56" s="173">
        <f t="shared" si="17"/>
        <v>0</v>
      </c>
      <c r="N56" s="171">
        <v>0</v>
      </c>
      <c r="O56" s="171">
        <f t="shared" si="18"/>
        <v>0</v>
      </c>
      <c r="P56" s="171">
        <v>0</v>
      </c>
      <c r="Q56" s="171">
        <f t="shared" si="19"/>
        <v>0</v>
      </c>
      <c r="R56" s="173"/>
      <c r="S56" s="173" t="s">
        <v>197</v>
      </c>
      <c r="T56" s="174" t="s">
        <v>198</v>
      </c>
      <c r="U56" s="157">
        <v>0</v>
      </c>
      <c r="V56" s="157">
        <f t="shared" si="20"/>
        <v>0</v>
      </c>
      <c r="W56" s="157"/>
      <c r="X56" s="157" t="s">
        <v>167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809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147</v>
      </c>
    </row>
    <row r="58" spans="1:60" x14ac:dyDescent="0.2">
      <c r="A58" s="150"/>
      <c r="B58" s="151" t="s">
        <v>29</v>
      </c>
      <c r="C58" s="188"/>
      <c r="D58" s="152"/>
      <c r="E58" s="153"/>
      <c r="F58" s="153"/>
      <c r="G58" s="167">
        <f>G8+G16+G20+G32+G39+G42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795</v>
      </c>
    </row>
    <row r="59" spans="1:60" x14ac:dyDescent="0.2">
      <c r="C59" s="189"/>
      <c r="D59" s="10"/>
      <c r="AG59" t="s">
        <v>797</v>
      </c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6">
    <mergeCell ref="C14:G1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1.1 Pol</vt:lpstr>
      <vt:lpstr>01 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1.1 Pol'!Názvy_tisku</vt:lpstr>
      <vt:lpstr>'01 1.2 Pol'!Názvy_tisku</vt:lpstr>
      <vt:lpstr>oadresa</vt:lpstr>
      <vt:lpstr>Stavba!Objednatel</vt:lpstr>
      <vt:lpstr>Stavba!Objekt</vt:lpstr>
      <vt:lpstr>'01 1.1 Pol'!Oblast_tisku</vt:lpstr>
      <vt:lpstr>'01 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Drahoslav Koura</cp:lastModifiedBy>
  <cp:lastPrinted>2019-03-19T12:27:02Z</cp:lastPrinted>
  <dcterms:created xsi:type="dcterms:W3CDTF">2009-04-08T07:15:50Z</dcterms:created>
  <dcterms:modified xsi:type="dcterms:W3CDTF">2022-06-02T09:11:40Z</dcterms:modified>
</cp:coreProperties>
</file>