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05 - ÚPRAVA SILNICE II..." sheetId="2" r:id="rId2"/>
    <sheet name="SO122 - CHODNÍK PODÉL SIL..." sheetId="3" r:id="rId3"/>
    <sheet name="SO434 - VEŘEJNÉ OSVĚTLENÍ" sheetId="4" r:id="rId4"/>
  </sheets>
  <definedNames>
    <definedName name="_xlnm.Print_Area" localSheetId="0">'Rekapitulace stavby'!$D$4:$AO$76,'Rekapitulace stavby'!$C$82:$AQ$98</definedName>
    <definedName name="_xlnm._FilterDatabase" localSheetId="1" hidden="1">'SO105 - ÚPRAVA SILNICE II...'!$C$126:$K$283</definedName>
    <definedName name="_xlnm.Print_Area" localSheetId="1">'SO105 - ÚPRAVA SILNICE II...'!$C$4:$J$76,'SO105 - ÚPRAVA SILNICE II...'!$C$82:$J$108,'SO105 - ÚPRAVA SILNICE II...'!$C$114:$K$283</definedName>
    <definedName name="_xlnm._FilterDatabase" localSheetId="2" hidden="1">'SO122 - CHODNÍK PODÉL SIL...'!$C$124:$K$175</definedName>
    <definedName name="_xlnm.Print_Area" localSheetId="2">'SO122 - CHODNÍK PODÉL SIL...'!$C$4:$J$76,'SO122 - CHODNÍK PODÉL SIL...'!$C$82:$J$106,'SO122 - CHODNÍK PODÉL SIL...'!$C$112:$K$175</definedName>
    <definedName name="_xlnm._FilterDatabase" localSheetId="3" hidden="1">'SO434 - VEŘEJNÉ OSVĚTLENÍ'!$C$115:$K$174</definedName>
    <definedName name="_xlnm.Print_Area" localSheetId="3">'SO434 - VEŘEJNÉ OSVĚTLENÍ'!$C$4:$J$76,'SO434 - VEŘEJNÉ OSVĚTLENÍ'!$C$82:$J$97,'SO434 - VEŘEJNÉ OSVĚTLENÍ'!$C$103:$K$174</definedName>
    <definedName name="_xlnm.Print_Titles" localSheetId="0">'Rekapitulace stavby'!$92:$92</definedName>
    <definedName name="_xlnm.Print_Titles" localSheetId="1">'SO105 - ÚPRAVA SILNICE II...'!$126:$126</definedName>
    <definedName name="_xlnm.Print_Titles" localSheetId="2">'SO122 - CHODNÍK PODÉL SIL...'!$124:$124</definedName>
    <definedName name="_xlnm.Print_Titles" localSheetId="3">'SO434 - VEŘEJNÉ OSVĚTLENÍ'!$115:$115</definedName>
  </definedNames>
  <calcPr fullCalcOnLoad="1"/>
</workbook>
</file>

<file path=xl/sharedStrings.xml><?xml version="1.0" encoding="utf-8"?>
<sst xmlns="http://schemas.openxmlformats.org/spreadsheetml/2006/main" count="3685" uniqueCount="717">
  <si>
    <t>Export Komplet</t>
  </si>
  <si>
    <t/>
  </si>
  <si>
    <t>2.0</t>
  </si>
  <si>
    <t>ZAMOK</t>
  </si>
  <si>
    <t>False</t>
  </si>
  <si>
    <t>{a1ae5ae2-8d52-4150-baee-1e45788a59bd}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</si>
  <si>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</si>
  <si>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</si>
  <si>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</si>
  <si>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</si>
  <si>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</si>
  <si>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</si>
  <si>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</si>
  <si>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</si>
  <si>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</si>
  <si>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</si>
  <si>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</si>
  <si>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PŘELOŽKA SILNICE II/191 - OBCHVAT NÝRSKO</t>
  </si>
  <si>
    <t>KSO:</t>
  </si>
  <si>
    <t>CC-CZ:</t>
  </si>
  <si>
    <t>Místo:</t>
  </si>
  <si>
    <t xml:space="preserve"> </t>
  </si>
  <si>
    <t>Datum:</t>
  </si>
  <si>
    <t>29. 4. 2022</t>
  </si>
  <si>
    <t>Zadavatel:</t>
  </si>
  <si>
    <t>IČ:</t>
  </si>
  <si>
    <t>Město Nýrsko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</si>
  <si>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</si>
  <si>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</si>
  <si>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</si>
  <si>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</si>
  <si>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</si>
  <si>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</si>
  <si>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</si>
  <si>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Ing. Tomáš Macán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</si>
  <si>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</si>
  <si>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</si>
  <si>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</si>
  <si>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</si>
  <si>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</si>
  <si>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</si>
  <si>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</si>
  <si>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</si>
  <si>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</si>
  <si>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</si>
  <si>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</si>
  <si>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</si>
  <si>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</si>
  <si>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</si>
  <si>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</si>
  <si>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</si>
  <si>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</si>
  <si>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</si>
  <si>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</si>
  <si>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</si>
  <si>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</si>
  <si>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</si>
  <si>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</si>
  <si>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</si>
  <si>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</si>
  <si>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</si>
  <si>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</si>
  <si>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</si>
  <si>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</si>
  <si>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</si>
  <si>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</si>
  <si>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</si>
  <si>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</si>
  <si>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</si>
  <si>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</si>
  <si>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</si>
  <si>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</si>
  <si>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</si>
  <si>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</si>
  <si>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</si>
  <si>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</si>
  <si>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</si>
  <si>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</si>
  <si>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</si>
  <si>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</si>
  <si>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</si>
  <si>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SO105</t>
  </si>
  <si>
    <t>ÚPRAVA SILNICE II/190</t>
  </si>
  <si>
    <t>STA</t>
  </si>
  <si>
    <t>1</t>
  </si>
  <si>
    <t>{4bbeb7fd-b4c1-45ba-b5dd-7fa7883c8732}</t>
  </si>
  <si>
    <t>2</t>
  </si>
  <si>
    <t>SO122</t>
  </si>
  <si>
    <t>CHODNÍK PODÉL SIL. II/190 NA CHUDENÍN</t>
  </si>
  <si>
    <t>{83cf5df7-1492-48fe-a9a5-5da66cfd1a0e}</t>
  </si>
  <si>
    <t>SO434</t>
  </si>
  <si>
    <t>VEŘEJNÉ OSVĚTLENÍ</t>
  </si>
  <si>
    <t>{5586101e-b0ed-4fed-b4be-ac6d7197d0b2}</t>
  </si>
  <si>
    <t>KRYCÍ LIST SOUPISU PRACÍ</t>
  </si>
  <si>
    <t>Objekt:</t>
  </si>
  <si>
    <t>SO105 - ÚPRAVA SILNICE II/190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</si>
  <si>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</si>
  <si>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</si>
  <si>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</si>
  <si>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</si>
  <si>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</si>
  <si>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</si>
  <si>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</si>
  <si>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</si>
  <si>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</si>
  <si>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</si>
  <si>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</si>
  <si>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</si>
  <si>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</si>
  <si>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</si>
  <si>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</si>
  <si>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</si>
  <si>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</si>
  <si>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</si>
  <si>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</si>
  <si>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</si>
  <si>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</si>
  <si>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</si>
  <si>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</si>
  <si>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</si>
  <si>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</si>
  <si>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</si>
  <si>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</si>
  <si>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</si>
  <si>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</si>
  <si>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</si>
  <si>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</si>
  <si>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</si>
  <si>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</si>
  <si>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</si>
  <si>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113154334</t>
  </si>
  <si>
    <t>Frézování živičného podkladu nebo krytu  s naložením na dopravní prostředek plochy přes 1 000 do 10 000 m2 bez překážek v trase pruhu šířky přes 1 m do 2 m, tloušťky vrstvy 100 mm</t>
  </si>
  <si>
    <t>m2</t>
  </si>
  <si>
    <t>CS ÚRS 2022 01</t>
  </si>
  <si>
    <t>4</t>
  </si>
  <si>
    <t>-1053895357</t>
  </si>
  <si>
    <t>121151113</t>
  </si>
  <si>
    <t>Sejmutí ornice strojně při souvislé ploše přes 100 do 500 m2, tl. vrstvy do 200 mm</t>
  </si>
  <si>
    <t>1365183180</t>
  </si>
  <si>
    <t>P</t>
  </si>
  <si>
    <t>Poznámka k položce:
přebytečná ornice bude uložena na pozemku 2468/1</t>
  </si>
  <si>
    <t>3</t>
  </si>
  <si>
    <t>122251103</t>
  </si>
  <si>
    <t>Odkopávky a prokopávky nezapažené strojně v hornině třídy těžitelnosti I skupiny 3 přes 50 do 100 m3</t>
  </si>
  <si>
    <t>m3</t>
  </si>
  <si>
    <t>576008031</t>
  </si>
  <si>
    <t>VV</t>
  </si>
  <si>
    <t>viz tabulka kubatur</t>
  </si>
  <si>
    <t>271</t>
  </si>
  <si>
    <t>rozšiřovací rýhy</t>
  </si>
  <si>
    <t>100*1,2*0,37*2</t>
  </si>
  <si>
    <t>Součet</t>
  </si>
  <si>
    <t>359,8*1,1 'Přepočtené koeficientem množství</t>
  </si>
  <si>
    <t>132151104</t>
  </si>
  <si>
    <t>Hloubení nezapažených rýh šířky do 800 mm strojně s urovnáním dna do předepsaného profilu a spádu v hornině třídy těžitelnosti I skupiny 1 a 2 přes 100 m3</t>
  </si>
  <si>
    <t>216416900</t>
  </si>
  <si>
    <t>Poznámka k položce:
drenáže</t>
  </si>
  <si>
    <t>444*0,5*0,5</t>
  </si>
  <si>
    <t>5</t>
  </si>
  <si>
    <t>132251252</t>
  </si>
  <si>
    <t>Hloubení nezapažených rýh šířky přes 800 do 2 000 mm strojně s urovnáním dna do předepsaného profilu a spádu v hornině třídy těžitelnosti I skupiny 3 přes 20 do 50 m3</t>
  </si>
  <si>
    <t>2076975220</t>
  </si>
  <si>
    <t>Poznámka k položce:
přípojky uličních vpustí</t>
  </si>
  <si>
    <t>135*2*1</t>
  </si>
  <si>
    <t>6</t>
  </si>
  <si>
    <t>171151112</t>
  </si>
  <si>
    <t>Uložení sypanin do násypů strojně s rozprostřením sypaniny ve vrstvách a s hrubým urovnáním zhutněných z hornin nesoudržných kamenitých</t>
  </si>
  <si>
    <t>541972759</t>
  </si>
  <si>
    <t>tabulka kubatur - okružní křiživatka</t>
  </si>
  <si>
    <t>658</t>
  </si>
  <si>
    <t>odhumusování</t>
  </si>
  <si>
    <t>3062*0,2</t>
  </si>
  <si>
    <t>těleso silnice II/190 km 0,000 - 0,100</t>
  </si>
  <si>
    <t>100*1,89+100*1,78</t>
  </si>
  <si>
    <t>7</t>
  </si>
  <si>
    <t>M</t>
  </si>
  <si>
    <t>58380651</t>
  </si>
  <si>
    <t>kamenivo mimo normu</t>
  </si>
  <si>
    <t>t</t>
  </si>
  <si>
    <t>8</t>
  </si>
  <si>
    <t>1113814894</t>
  </si>
  <si>
    <t>1637,4*1,8 'Přepočtené koeficientem množství</t>
  </si>
  <si>
    <t>171151131</t>
  </si>
  <si>
    <t>Uložení sypanin do násypů strojně s rozprostřením sypaniny ve vrstvách a s hrubým urovnáním zhutněných z hornin nesoudržných a soudržných střídavě ukládaných</t>
  </si>
  <si>
    <t>-624353688</t>
  </si>
  <si>
    <t>Poznámka k položce:
středový ostrůvek, výplň přebytečným výkopkem a ornicí</t>
  </si>
  <si>
    <t>9</t>
  </si>
  <si>
    <t>174151101</t>
  </si>
  <si>
    <t>Zásyp sypaninou z jakékoliv horniny strojně s uložením výkopku ve vrstvách se zhutněním jam, šachet, rýh nebo kolem objektů v těchto vykopávkách</t>
  </si>
  <si>
    <t>-1025551378</t>
  </si>
  <si>
    <t>10</t>
  </si>
  <si>
    <t>58331200</t>
  </si>
  <si>
    <t>štěrkopísek netříděný</t>
  </si>
  <si>
    <t>64428949</t>
  </si>
  <si>
    <t>270*1,8 'Přepočtené koeficientem množství</t>
  </si>
  <si>
    <t>11</t>
  </si>
  <si>
    <t>181351003</t>
  </si>
  <si>
    <t>Rozprostření a urovnání ornice v rovině nebo ve svahu sklonu do 1:5 strojně při souvislé ploše do 100 m2, tl. vrstvy do 200 mm</t>
  </si>
  <si>
    <t>1756537824</t>
  </si>
  <si>
    <t>12</t>
  </si>
  <si>
    <t>181411131</t>
  </si>
  <si>
    <t>Založení trávníku na půdě předem připravené plochy do 1000 m2 výsevem včetně utažení parkového v rovině nebo na svahu do 1:5</t>
  </si>
  <si>
    <t>-165110692</t>
  </si>
  <si>
    <t>13</t>
  </si>
  <si>
    <t>00572410</t>
  </si>
  <si>
    <t>osivo směs travní parková</t>
  </si>
  <si>
    <t>kg</t>
  </si>
  <si>
    <t>877400686</t>
  </si>
  <si>
    <t>308*0,02 'Přepočtené koeficientem množství</t>
  </si>
  <si>
    <t>14</t>
  </si>
  <si>
    <t>181951112</t>
  </si>
  <si>
    <t>Úprava pláně vyrovnáním výškových rozdílů strojně v hornině třídy těžitelnosti I, skupiny 1 až 3 se zhutněním</t>
  </si>
  <si>
    <t>-493759765</t>
  </si>
  <si>
    <t>100*1,7*2+1359</t>
  </si>
  <si>
    <t>1699*1,1 'Přepočtené koeficientem množství</t>
  </si>
  <si>
    <t>Zakládání</t>
  </si>
  <si>
    <t>211571121</t>
  </si>
  <si>
    <t>Výplň kamenivem do rýh odvodňovacích žeber nebo trativodů  bez zhutnění, s úpravou povrchu výplně kamenivem drobným těženým</t>
  </si>
  <si>
    <t>-297778895</t>
  </si>
  <si>
    <t>444*0,5*0,4</t>
  </si>
  <si>
    <t>16</t>
  </si>
  <si>
    <t>212312111</t>
  </si>
  <si>
    <t>Lože pro trativody z betonu prostého</t>
  </si>
  <si>
    <t>718149560</t>
  </si>
  <si>
    <t>444,000*0,5*0,1</t>
  </si>
  <si>
    <t>17</t>
  </si>
  <si>
    <t>212755216</t>
  </si>
  <si>
    <t>Trativody bez lože z drenážních trubek plastových flexibilních D 160 mm</t>
  </si>
  <si>
    <t>m</t>
  </si>
  <si>
    <t>-1765922991</t>
  </si>
  <si>
    <t>18</t>
  </si>
  <si>
    <t>273316131</t>
  </si>
  <si>
    <t>Základy z betonu prostého desky z betonu se zvýšenými nároky na prostředí tř. C 30/37</t>
  </si>
  <si>
    <t>821628300</t>
  </si>
  <si>
    <t>Poznámka k položce:
základ srpovité krajnice</t>
  </si>
  <si>
    <t>25*0,2</t>
  </si>
  <si>
    <t>19</t>
  </si>
  <si>
    <t>273326131</t>
  </si>
  <si>
    <t>Základy z betonu železového desky z betonu se zvýšenými nároky na prostředí tř. C 30/37</t>
  </si>
  <si>
    <t>549650808</t>
  </si>
  <si>
    <t>Poznámka k položce:
prstenec</t>
  </si>
  <si>
    <t>115*0,2</t>
  </si>
  <si>
    <t>Komunikace pozemní</t>
  </si>
  <si>
    <t>20</t>
  </si>
  <si>
    <t>564861011</t>
  </si>
  <si>
    <t>Podklad ze štěrkodrti ŠD s rozprostřením a zhutněním plochy jednotlivě do 100 m2, po zhutnění tl. 200 mm</t>
  </si>
  <si>
    <t>-1938069416</t>
  </si>
  <si>
    <t>Poznámka k položce:
rozšiřovací rýhy</t>
  </si>
  <si>
    <t>100*1,2*2</t>
  </si>
  <si>
    <t>dělící ostrůvky</t>
  </si>
  <si>
    <t>43</t>
  </si>
  <si>
    <t>283*1,1 'Přepočtené koeficientem množství</t>
  </si>
  <si>
    <t>564871011</t>
  </si>
  <si>
    <t>Podklad ze štěrkodrti ŠD s rozprostřením a zhutněním plochy jednotlivě do 100 m2, po zhutnění tl. 250 mm</t>
  </si>
  <si>
    <t>349019148</t>
  </si>
  <si>
    <t>1359+115+25</t>
  </si>
  <si>
    <t>1499*1,1 'Přepočtené koeficientem množství</t>
  </si>
  <si>
    <t>22</t>
  </si>
  <si>
    <t>564951413</t>
  </si>
  <si>
    <t>Podklad nebo podsyp z asfaltového recyklátu s rozprostřením a zhutněním plochy přes 100 m2, po zhutnění tl. 150 mm</t>
  </si>
  <si>
    <t>-2034704579</t>
  </si>
  <si>
    <t>Poznámka k položce:
napojení na stávající terén</t>
  </si>
  <si>
    <t>23</t>
  </si>
  <si>
    <t>564952111</t>
  </si>
  <si>
    <t>Podklad z mechanicky zpevněného kameniva MZK (minerální beton)  s rozprostřením a s hutněním, po zhutnění tl. 150 mm</t>
  </si>
  <si>
    <t>-377593112</t>
  </si>
  <si>
    <t>Poznámka k položce:
rozšiřovací rýha</t>
  </si>
  <si>
    <t>100*1,7*2</t>
  </si>
  <si>
    <t>24</t>
  </si>
  <si>
    <t>564952113</t>
  </si>
  <si>
    <t>Podklad z mechanicky zpevněného kameniva MZK (minerální beton)  s rozprostřením a s hutněním, po zhutnění tl. 170 mm</t>
  </si>
  <si>
    <t>-327729469</t>
  </si>
  <si>
    <t>25</t>
  </si>
  <si>
    <t>565135121</t>
  </si>
  <si>
    <t>Asfaltový beton vrstva podkladní ACP 16 (obalované kamenivo střednězrnné - OKS)  s rozprostřením a zhutněním v pruhu šířky přes 3 m, po zhutnění tl. 50 mm</t>
  </si>
  <si>
    <t>-259387261</t>
  </si>
  <si>
    <t>26</t>
  </si>
  <si>
    <t>569951133</t>
  </si>
  <si>
    <t>Zpevnění krajnic nebo komunikací pro pěší  s rozprostřením a zhutněním, po zhutnění asfaltovým recyklátem tl. 150 mm</t>
  </si>
  <si>
    <t>-2036192031</t>
  </si>
  <si>
    <t>27</t>
  </si>
  <si>
    <t>573231106</t>
  </si>
  <si>
    <t>Postřik spojovací PS bez posypu kamenivem ze silniční emulze, v množství 0,30 kg/m2</t>
  </si>
  <si>
    <t>1066628373</t>
  </si>
  <si>
    <t>820+1359*2</t>
  </si>
  <si>
    <t>28</t>
  </si>
  <si>
    <t>573231108</t>
  </si>
  <si>
    <t>Postřik spojovací PS bez posypu kamenivem ze silniční emulze, v množství 0,50 kg/m2</t>
  </si>
  <si>
    <t>629974709</t>
  </si>
  <si>
    <t>29</t>
  </si>
  <si>
    <t>577134141</t>
  </si>
  <si>
    <t>Asfaltový beton vrstva obrusná ACO 11 (ABS)  s rozprostřením a se zhutněním z modifikovaného asfaltu v pruhu šířky přes 3 m, po zhutnění tl. 40 mm</t>
  </si>
  <si>
    <t>511002173</t>
  </si>
  <si>
    <t>820+1359</t>
  </si>
  <si>
    <t>30</t>
  </si>
  <si>
    <t>577155142</t>
  </si>
  <si>
    <t>Asfaltový beton vrstva ložní ACL 16 (ABH)  s rozprostřením a zhutněním z modifikovaného asfaltu v pruhu šířky přes 3 m, po zhutnění tl. 60 mm</t>
  </si>
  <si>
    <t>-1365781305</t>
  </si>
  <si>
    <t>31</t>
  </si>
  <si>
    <t>577176141</t>
  </si>
  <si>
    <t>Asfaltový beton vrstva ložní ACL 22 (ABVH)  s rozprostřením a zhutněním z modifikovaného asfaltu v pruhu šířky přes 3 m, po zhutnění tl. 80 mm</t>
  </si>
  <si>
    <t>351828660</t>
  </si>
  <si>
    <t>32</t>
  </si>
  <si>
    <t>591141111r</t>
  </si>
  <si>
    <t>Kladení dlažby z kostek  s provedením lože do tl. 50 mm, s vyplněním spár betonem MC30 velkých z kamene, do lože z cementové malty</t>
  </si>
  <si>
    <t>213697935</t>
  </si>
  <si>
    <t>115+25</t>
  </si>
  <si>
    <t>33</t>
  </si>
  <si>
    <t>58381008</t>
  </si>
  <si>
    <t>kostka štípaná dlažební žula velká 15/17</t>
  </si>
  <si>
    <t>1902776271</t>
  </si>
  <si>
    <t>140*1,01 'Přepočtené koeficientem množství</t>
  </si>
  <si>
    <t>34</t>
  </si>
  <si>
    <t>591211111</t>
  </si>
  <si>
    <t>Kladení dlažby z kostek  s provedením lože do tl. 50 mm, s vyplněním spár, s dvojím beraněním a se smetením přebytečného materiálu na krajnici drobných z kamene, do lože z kameniva těženého</t>
  </si>
  <si>
    <t>1443018820</t>
  </si>
  <si>
    <t>Poznámka k položce:
dělící ostrůvky</t>
  </si>
  <si>
    <t>35</t>
  </si>
  <si>
    <t>58381007</t>
  </si>
  <si>
    <t>kostka štípaná dlažební žula drobná 8/10</t>
  </si>
  <si>
    <t>1360947236</t>
  </si>
  <si>
    <t>43*1,02 'Přepočtené koeficientem množství</t>
  </si>
  <si>
    <t>Trubní vedení</t>
  </si>
  <si>
    <t>36</t>
  </si>
  <si>
    <t>871310310</t>
  </si>
  <si>
    <t>Montáž kanalizačního potrubí z plastů z polypropylenu PP hladkého plnostěnného SN 10 DN 150</t>
  </si>
  <si>
    <t>113054239</t>
  </si>
  <si>
    <t>37</t>
  </si>
  <si>
    <t>28617003</t>
  </si>
  <si>
    <t>trubka kanalizační PP plnostěnná třívrstvá DN 150x1000mm SN10</t>
  </si>
  <si>
    <t>-1780092339</t>
  </si>
  <si>
    <t>135*1,015 'Přepočtené koeficientem množství</t>
  </si>
  <si>
    <t>38</t>
  </si>
  <si>
    <t>895941302</t>
  </si>
  <si>
    <t>Osazení vpusti uliční z betonových dílců DN 450 dno s kalištěm</t>
  </si>
  <si>
    <t>kus</t>
  </si>
  <si>
    <t>-749273035</t>
  </si>
  <si>
    <t>39</t>
  </si>
  <si>
    <t>59224495</t>
  </si>
  <si>
    <t>vpusť uliční DN 450 kaliště nízké 450/240x50mm</t>
  </si>
  <si>
    <t>-1639354016</t>
  </si>
  <si>
    <t>40</t>
  </si>
  <si>
    <t>895941313</t>
  </si>
  <si>
    <t>Osazení vpusti uliční z betonových dílců DN 450 skruž horní 295 mm</t>
  </si>
  <si>
    <t>-786808595</t>
  </si>
  <si>
    <t>41</t>
  </si>
  <si>
    <t>59224485</t>
  </si>
  <si>
    <t>vpusť uliční DN 450 skruž horní betonová 450/295x50mm</t>
  </si>
  <si>
    <t>-1140408941</t>
  </si>
  <si>
    <t>42</t>
  </si>
  <si>
    <t>59223821</t>
  </si>
  <si>
    <t>vpusť uliční prstenec betonový 180x660x100mm</t>
  </si>
  <si>
    <t>1301391543</t>
  </si>
  <si>
    <t>895941322</t>
  </si>
  <si>
    <t>Osazení vpusti uliční z betonových dílců DN 450 skruž středová 295 mm</t>
  </si>
  <si>
    <t>-1267138740</t>
  </si>
  <si>
    <t>44</t>
  </si>
  <si>
    <t>59224493</t>
  </si>
  <si>
    <t>vpusť uliční DN 450 skruž průběžná 450/645x50mm betonová se zápachovou uzávěrkou 150mm PVC</t>
  </si>
  <si>
    <t>-995546350</t>
  </si>
  <si>
    <t>45</t>
  </si>
  <si>
    <t>899204112</t>
  </si>
  <si>
    <t>Osazení mříží litinových včetně rámů a košů na bahno pro třídu zatížení D400, E600</t>
  </si>
  <si>
    <t>829694638</t>
  </si>
  <si>
    <t>46</t>
  </si>
  <si>
    <t>55241000</t>
  </si>
  <si>
    <t>koš kalový pod kruhovou mříž - lehký</t>
  </si>
  <si>
    <t>194249101</t>
  </si>
  <si>
    <t>47</t>
  </si>
  <si>
    <t>55242320</t>
  </si>
  <si>
    <t>mříž vtoková litinová plochá 500x500mm</t>
  </si>
  <si>
    <t>-1925079517</t>
  </si>
  <si>
    <t>48</t>
  </si>
  <si>
    <t>899914111R</t>
  </si>
  <si>
    <t>Montáž a dodávka dělené chráničky v otevřeném výkopu na vedení NN</t>
  </si>
  <si>
    <t>-1230368393</t>
  </si>
  <si>
    <t>Ostatní konstrukce a práce, bourání</t>
  </si>
  <si>
    <t>49</t>
  </si>
  <si>
    <t>914111111</t>
  </si>
  <si>
    <t>Montáž svislé dopravní značky základní  velikosti do 1 m2 objímkami na sloupky nebo konzoly</t>
  </si>
  <si>
    <t>-798373761</t>
  </si>
  <si>
    <t>50</t>
  </si>
  <si>
    <t>40445619</t>
  </si>
  <si>
    <t>zákazové, příkazové dopravní značky B1-B34, C1-15 500mm</t>
  </si>
  <si>
    <t>-1306512023</t>
  </si>
  <si>
    <t>51</t>
  </si>
  <si>
    <t>40445608</t>
  </si>
  <si>
    <t>značky upravující přednost P1, P4 700mm</t>
  </si>
  <si>
    <t>-215627457</t>
  </si>
  <si>
    <t>52</t>
  </si>
  <si>
    <t>914211111</t>
  </si>
  <si>
    <t>Montáž svislé dopravní značky velkoplošné  velikosti do 6 m2</t>
  </si>
  <si>
    <t>-603411012</t>
  </si>
  <si>
    <t>53</t>
  </si>
  <si>
    <t>40445600R</t>
  </si>
  <si>
    <t>značka IS9b o rozměrech 2*3m</t>
  </si>
  <si>
    <t>2050706169</t>
  </si>
  <si>
    <t>54</t>
  </si>
  <si>
    <t>914511111R</t>
  </si>
  <si>
    <t>Přesun stávajících značek začátek a konec obce</t>
  </si>
  <si>
    <t>331566919</t>
  </si>
  <si>
    <t>55</t>
  </si>
  <si>
    <t>914511112</t>
  </si>
  <si>
    <t>Montáž sloupku dopravních značek  délky do 3,5 m do hliníkové patky</t>
  </si>
  <si>
    <t>-1396565953</t>
  </si>
  <si>
    <t>56</t>
  </si>
  <si>
    <t>40445225</t>
  </si>
  <si>
    <t>sloupek pro dopravní značku Zn D 60mm v 3,5m</t>
  </si>
  <si>
    <t>1119120940</t>
  </si>
  <si>
    <t>57</t>
  </si>
  <si>
    <t>40445240</t>
  </si>
  <si>
    <t>patka pro sloupek Al D 60mm</t>
  </si>
  <si>
    <t>1913520957</t>
  </si>
  <si>
    <t>58</t>
  </si>
  <si>
    <t>40445253</t>
  </si>
  <si>
    <t>víčko plastové na sloupek D 60mm</t>
  </si>
  <si>
    <t>1197479084</t>
  </si>
  <si>
    <t>59</t>
  </si>
  <si>
    <t>40445256</t>
  </si>
  <si>
    <t>svorka upínací na sloupek dopravní značky D 60mm</t>
  </si>
  <si>
    <t>1043663752</t>
  </si>
  <si>
    <t>10*2 'Přepočtené koeficientem množství</t>
  </si>
  <si>
    <t>60</t>
  </si>
  <si>
    <t>914531111R</t>
  </si>
  <si>
    <t>Montáž včetně dodávky - sloupek velkoplošné dopravní značky příhradový</t>
  </si>
  <si>
    <t>-807715177</t>
  </si>
  <si>
    <t>61</t>
  </si>
  <si>
    <t>915111111</t>
  </si>
  <si>
    <t>Vodorovné dopravní značení stříkané barvou  dělící čára šířky 125 mm souvislá bílá základní</t>
  </si>
  <si>
    <t>1094255410</t>
  </si>
  <si>
    <t>62</t>
  </si>
  <si>
    <t>915111121</t>
  </si>
  <si>
    <t>Vodorovné dopravní značení stříkané barvou  dělící čára šířky 125 mm přerušovaná bílá základní</t>
  </si>
  <si>
    <t>12650842</t>
  </si>
  <si>
    <t>63</t>
  </si>
  <si>
    <t>915121111</t>
  </si>
  <si>
    <t>Vodorovné dopravní značení stříkané barvou  vodící čára bílá šířky 250 mm souvislá základní</t>
  </si>
  <si>
    <t>-1885012577</t>
  </si>
  <si>
    <t>64</t>
  </si>
  <si>
    <t>915121121</t>
  </si>
  <si>
    <t>Vodorovné dopravní značení stříkané barvou  vodící čára bílá šířky 250 mm přerušovaná základní</t>
  </si>
  <si>
    <t>-21059900</t>
  </si>
  <si>
    <t>65</t>
  </si>
  <si>
    <t>915131111</t>
  </si>
  <si>
    <t>Vodorovné dopravní značení stříkané barvou  přechody pro chodce, šipky, symboly bílé základní</t>
  </si>
  <si>
    <t>893530663</t>
  </si>
  <si>
    <t>66</t>
  </si>
  <si>
    <t>915211112</t>
  </si>
  <si>
    <t>Vodorovné dopravní značení stříkaným plastem  dělící čára šířky 125 mm souvislá bílá retroreflexní</t>
  </si>
  <si>
    <t>-2062611680</t>
  </si>
  <si>
    <t>67</t>
  </si>
  <si>
    <t>915211122</t>
  </si>
  <si>
    <t>Vodorovné dopravní značení stříkaným plastem  dělící čára šířky 125 mm přerušovaná bílá retroreflexní</t>
  </si>
  <si>
    <t>-1594739198</t>
  </si>
  <si>
    <t>68</t>
  </si>
  <si>
    <t>915221112</t>
  </si>
  <si>
    <t>Vodorovné dopravní značení stříkaným plastem  vodící čára bílá šířky 250 mm souvislá retroreflexní</t>
  </si>
  <si>
    <t>-1010406506</t>
  </si>
  <si>
    <t>69</t>
  </si>
  <si>
    <t>915221122</t>
  </si>
  <si>
    <t>Vodorovné dopravní značení stříkaným plastem  vodící čára bílá šířky 250 mm přerušovaná retroreflexní</t>
  </si>
  <si>
    <t>-1702887906</t>
  </si>
  <si>
    <t>70</t>
  </si>
  <si>
    <t>915231112</t>
  </si>
  <si>
    <t>Vodorovné dopravní značení stříkaným plastem  přechody pro chodce, šipky, symboly nápisy bílé retroreflexní</t>
  </si>
  <si>
    <t>1680077854</t>
  </si>
  <si>
    <t>71</t>
  </si>
  <si>
    <t>916111113</t>
  </si>
  <si>
    <t>Osazení silniční obruby z dlažebních kostek v jedné řadě  s ložem tl. přes 50 do 100 mm, s vyplněním a zatřením spár cementovou maltou z velkých kostek s boční opěrou z betonu prostého, do lože z betonu prostého téže značky</t>
  </si>
  <si>
    <t>-1246113519</t>
  </si>
  <si>
    <t>Poznámka k položce:
středový ostrůvek dvě řady kostek</t>
  </si>
  <si>
    <t>55*2</t>
  </si>
  <si>
    <t>72</t>
  </si>
  <si>
    <t>-1315139630</t>
  </si>
  <si>
    <t>110*0,17 'Přepočtené koeficientem množství</t>
  </si>
  <si>
    <t>73</t>
  </si>
  <si>
    <t>916111123</t>
  </si>
  <si>
    <t>Osazení silniční obruby z dlažebních kostek v jedné řadě  s ložem tl. přes 50 do 100 mm, s vyplněním a zatřením spár cementovou maltou z drobných kostek s boční opěrou z betonu prostého, do lože z betonu prostého téže značky</t>
  </si>
  <si>
    <t>-1431925014</t>
  </si>
  <si>
    <t>Poznámka k položce:
přídlažba</t>
  </si>
  <si>
    <t>74</t>
  </si>
  <si>
    <t>75676550</t>
  </si>
  <si>
    <t>533*0,1 'Přepočtené koeficientem množství</t>
  </si>
  <si>
    <t>75</t>
  </si>
  <si>
    <t>916241213</t>
  </si>
  <si>
    <t>Osazení obrubníku kamenného se zřízením lože, s vyplněním a zatřením spár cementovou maltou stojatého s boční opěrou z betonu prostého, do lože z betonu prostého</t>
  </si>
  <si>
    <t>-9472988</t>
  </si>
  <si>
    <t>23+119</t>
  </si>
  <si>
    <t>76</t>
  </si>
  <si>
    <t>58380007r</t>
  </si>
  <si>
    <t>obrubník kamenný žulový 1000x150x250mm včetně obloukových</t>
  </si>
  <si>
    <t>933168324</t>
  </si>
  <si>
    <t>23*1,02 'Přepočtené koeficientem množství</t>
  </si>
  <si>
    <t>77</t>
  </si>
  <si>
    <t>58380005R</t>
  </si>
  <si>
    <t xml:space="preserve">obrubník kamenný žulový 1000x200x250mm včetně obloukových
</t>
  </si>
  <si>
    <t>492376256</t>
  </si>
  <si>
    <t>119*1,02 'Přepočtené koeficientem množství</t>
  </si>
  <si>
    <t>997</t>
  </si>
  <si>
    <t>Přesun sutě</t>
  </si>
  <si>
    <t>78</t>
  </si>
  <si>
    <t>997221551R</t>
  </si>
  <si>
    <t>Vodorovná doprava suti  bez naložení, ale se složením a s hrubým urovnáním ze sypkých materiálů, na středisko SÚSPK v Nýrsku</t>
  </si>
  <si>
    <t>1018817990</t>
  </si>
  <si>
    <t>998</t>
  </si>
  <si>
    <t>Přesun hmot</t>
  </si>
  <si>
    <t>79</t>
  </si>
  <si>
    <t>998225111</t>
  </si>
  <si>
    <t>Přesun hmot pro komunikace s krytem z kameniva, monolitickým betonovým nebo živičným  dopravní vzdálenost do 200 m jakékoliv délky objektu</t>
  </si>
  <si>
    <t>CS ÚRS 2021 01</t>
  </si>
  <si>
    <t>1007292849</t>
  </si>
  <si>
    <t>VRN</t>
  </si>
  <si>
    <t>Vedlejší rozpočtové náklady</t>
  </si>
  <si>
    <t>VRN1</t>
  </si>
  <si>
    <t>Průzkumné, geodetické a projektové práce</t>
  </si>
  <si>
    <t>80</t>
  </si>
  <si>
    <t>012203000</t>
  </si>
  <si>
    <t>Geodetické práce při provádění stavby</t>
  </si>
  <si>
    <t>ks</t>
  </si>
  <si>
    <t>1024</t>
  </si>
  <si>
    <t>-1976985815</t>
  </si>
  <si>
    <t>81</t>
  </si>
  <si>
    <t>012303000</t>
  </si>
  <si>
    <t>Geodetické práce po výstavbě</t>
  </si>
  <si>
    <t>-1185217387</t>
  </si>
  <si>
    <t>Poznámka k položce:
zaměření skutečného provedení stavby</t>
  </si>
  <si>
    <t>82</t>
  </si>
  <si>
    <t>013254000</t>
  </si>
  <si>
    <t>Dokumentace skutečného provedení stavby</t>
  </si>
  <si>
    <t>317856704</t>
  </si>
  <si>
    <t>VRN3</t>
  </si>
  <si>
    <t>Zařízení staveniště</t>
  </si>
  <si>
    <t>83</t>
  </si>
  <si>
    <t>030001000</t>
  </si>
  <si>
    <t>1048916847</t>
  </si>
  <si>
    <t>84</t>
  </si>
  <si>
    <t>034303000</t>
  </si>
  <si>
    <t>Dopravní značení na staveništi včetně inženýrské činnosti</t>
  </si>
  <si>
    <t>kč</t>
  </si>
  <si>
    <t>820425921</t>
  </si>
  <si>
    <t>85</t>
  </si>
  <si>
    <t>039103000</t>
  </si>
  <si>
    <t>Rozebrání, bourání a odvoz zařízení staveniště</t>
  </si>
  <si>
    <t>1535843289</t>
  </si>
  <si>
    <t>SO122 - CHODNÍK PODÉL SIL. II/190 NA CHUDENÍN</t>
  </si>
  <si>
    <t>760262085</t>
  </si>
  <si>
    <t>-846331281</t>
  </si>
  <si>
    <t>1198576744</t>
  </si>
  <si>
    <t>673*0,02 'Přepočtené koeficientem množství</t>
  </si>
  <si>
    <t>-1736244037</t>
  </si>
  <si>
    <t>605+18</t>
  </si>
  <si>
    <t>623*1,1 'Přepočtené koeficientem množství</t>
  </si>
  <si>
    <t>564851011</t>
  </si>
  <si>
    <t>Podklad ze štěrkodrti ŠD s rozprostřením a zhutněním plochy jednotlivě do 100 m2, po zhutnění tl. 150 mm</t>
  </si>
  <si>
    <t>-1049463528</t>
  </si>
  <si>
    <t>chodník</t>
  </si>
  <si>
    <t>605</t>
  </si>
  <si>
    <t>slepecká dlažba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</si>
  <si>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</si>
  <si>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</si>
  <si>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-1396922765</t>
  </si>
  <si>
    <t>59245018</t>
  </si>
  <si>
    <t>dlažba tvar obdélník betonová 200x100x60mm přírodní</t>
  </si>
  <si>
    <t>-2089986733</t>
  </si>
  <si>
    <t>605*1,03 'Přepočtené koeficientem množství</t>
  </si>
  <si>
    <t>59245006</t>
  </si>
  <si>
    <t>dlažba tvar obdélník betonová pro nevidomé 200x100x60mm barevná</t>
  </si>
  <si>
    <t>-1201795326</t>
  </si>
  <si>
    <t>18*1,03 'Přepočtené koeficientem množství</t>
  </si>
  <si>
    <t>891261112R</t>
  </si>
  <si>
    <t>Montáž vodovodních armatur na potrubí šoupátek nebo klapek uzavíracích v otevřeném výkopu nebo v šachtách s osazením zemní soupravy (bez poklopů) DN 100, včetně výkopu a zasypání jámy potřebné pro montáž</t>
  </si>
  <si>
    <t>1478380076</t>
  </si>
  <si>
    <t>42221107</t>
  </si>
  <si>
    <t>šoupátko s přírubami voda kategorie č.4000A DN 100 PN16</t>
  </si>
  <si>
    <t>-1713246788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</si>
  <si>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</si>
  <si>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</si>
  <si>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1501979083</t>
  </si>
  <si>
    <t>59217016</t>
  </si>
  <si>
    <t>obrubník betonový chodníkový 1000x80x250mm</t>
  </si>
  <si>
    <t>-1639876198</t>
  </si>
  <si>
    <t>333*1,02 'Přepočtené koeficientem množství</t>
  </si>
  <si>
    <t>1034639949</t>
  </si>
  <si>
    <t>338+69</t>
  </si>
  <si>
    <t>58380007R</t>
  </si>
  <si>
    <t>374094599</t>
  </si>
  <si>
    <t>338*1,02 'Přepočtené koeficientem množství</t>
  </si>
  <si>
    <t>obrubník kamenný žulový 1000x200x250mm včetně obloukových</t>
  </si>
  <si>
    <t>-1434407539</t>
  </si>
  <si>
    <t>Poznámka k položce:
ostrůvky v mísetch pro přecházení</t>
  </si>
  <si>
    <t>69*1,02 'Přepočtené koeficientem množství</t>
  </si>
  <si>
    <t>1340293136</t>
  </si>
  <si>
    <t>65508257</t>
  </si>
  <si>
    <t>-1080812143</t>
  </si>
  <si>
    <t>012403000</t>
  </si>
  <si>
    <t>Kartografické práce</t>
  </si>
  <si>
    <t>1323383791</t>
  </si>
  <si>
    <t>Poznámka k položce:
geometrický plán</t>
  </si>
  <si>
    <t>-1364527278</t>
  </si>
  <si>
    <t>1900597108</t>
  </si>
  <si>
    <t>874636374</t>
  </si>
  <si>
    <t>2036441795</t>
  </si>
  <si>
    <t>SO434 - VEŘEJNÉ OSVĚTLENÍ</t>
  </si>
  <si>
    <t>MONTÁŽ A KOMPLETACE STOŽÁRŮ A SVÍTIDEL VČ. MECHANIZACE</t>
  </si>
  <si>
    <t>KS</t>
  </si>
  <si>
    <t>PELA39A</t>
  </si>
  <si>
    <t>TRUBKA KORUG. PE KORUFLEX 50/40 OHEBNA</t>
  </si>
  <si>
    <t>1000157960</t>
  </si>
  <si>
    <t>TRUBKA KORUG.OHEBNA KRUH 50/41 CERNA 50M</t>
  </si>
  <si>
    <t>ÚPRAVA POUZDER PRO ZAÚSTĚNÍ KABELU</t>
  </si>
  <si>
    <t>PCHA40A</t>
  </si>
  <si>
    <t>PRIPL.NA ZATAH. KABELU V OCHRANNE TRUBCE</t>
  </si>
  <si>
    <t>ZŘÍZENÍ BETONOVÝCH LÍMCŮ STOŽÁRŮ</t>
  </si>
  <si>
    <t>VYTYČENÍ PODZEMNÍCH ZAŘÍZENÍ</t>
  </si>
  <si>
    <t>PCIA01A</t>
  </si>
  <si>
    <t>UKONC.-ZAP.VOD.DO 2,5MM2 SVORK.V ROZVAD.</t>
  </si>
  <si>
    <t>PCIA03A</t>
  </si>
  <si>
    <t>UKONC.-ZAP.VOD.DO 16 MM2 SVORK.V ROZVAD.</t>
  </si>
  <si>
    <t>doprava výkon. materiálu, odvoz zeminy</t>
  </si>
  <si>
    <t>KM</t>
  </si>
  <si>
    <t>revize</t>
  </si>
  <si>
    <t>HOD</t>
  </si>
  <si>
    <t>skládkovné</t>
  </si>
  <si>
    <t>T</t>
  </si>
  <si>
    <t>999999</t>
  </si>
  <si>
    <t>koordinační činnost zhotovitele</t>
  </si>
  <si>
    <t>geodetické vytyčení stavby</t>
  </si>
  <si>
    <t>8808</t>
  </si>
  <si>
    <t>DSPS - zapojení, dokumentace skut.provedení</t>
  </si>
  <si>
    <t>PEBA12A</t>
  </si>
  <si>
    <t>ZAHOZ JAMY PRO SLOUP, KOTVU RUCNE TR.3</t>
  </si>
  <si>
    <t>M3</t>
  </si>
  <si>
    <t>1000001220</t>
  </si>
  <si>
    <t>DRAT FEZN PRUM.10MM ZEMNICI(BAL.50KG)</t>
  </si>
  <si>
    <t>KG</t>
  </si>
  <si>
    <t>10000896510.1</t>
  </si>
  <si>
    <t>svítidlo LED 67W 2700K</t>
  </si>
  <si>
    <t>10000896510.2</t>
  </si>
  <si>
    <t>svítidlo LED 67W 4000 K</t>
  </si>
  <si>
    <t>0121006076.1</t>
  </si>
  <si>
    <t>vyloznik V1/89/1800 - 2000/60</t>
  </si>
  <si>
    <t>1508015989</t>
  </si>
  <si>
    <t>STOZAR SILNICNI  JB 8 ST 159/108/89</t>
  </si>
  <si>
    <t>PCIA68A</t>
  </si>
  <si>
    <t>UKONC.KAB.DO 4X 25 BEZ TRMENU,BEZ OK</t>
  </si>
  <si>
    <t>PEBA04A</t>
  </si>
  <si>
    <t>VYKOP JAMY PRO SLOUP, KOTVU-RUCNE,TR.3-4</t>
  </si>
  <si>
    <t>PECA52A</t>
  </si>
  <si>
    <t>VYKOP JAMY RUCNE,ZEMINA TRIDY 3-4</t>
  </si>
  <si>
    <t>PECA60A</t>
  </si>
  <si>
    <t>ZAHOZ JAMY RUCNE, ZEMINA TRIDY 3</t>
  </si>
  <si>
    <t>PEKA12A</t>
  </si>
  <si>
    <t>PROTLAK RIZENY DO 160MM VC.TRUBKY</t>
  </si>
  <si>
    <t>9870011940</t>
  </si>
  <si>
    <t>VYK&gt; TRUBKA PROTLAK PE100 SDR17 PR.160</t>
  </si>
  <si>
    <t>SR 481/721/E27</t>
  </si>
  <si>
    <t>Stožárová rozvodnice SR 481/721 /E27 UN</t>
  </si>
  <si>
    <t>PEEA76A</t>
  </si>
  <si>
    <t>VYKOP KABEL.RYHY 10X10 CM RUCNE ZEM.TR.3</t>
  </si>
  <si>
    <t>PEJA41A</t>
  </si>
  <si>
    <t>FOLIE VYSTRAZNA Z PE ,SIRKA 33 CM</t>
  </si>
  <si>
    <t>1000327780</t>
  </si>
  <si>
    <t>FÓLIE VÝSTR.S BLESKEM 330X0,4 ČERV.</t>
  </si>
  <si>
    <t>242*0,008 "Přepočtené koeficientem množství</t>
  </si>
  <si>
    <t>PEJA01A</t>
  </si>
  <si>
    <t>KAB.LOZE PISKOVE SIRE 35 CM,BEZ ZAKRYTI</t>
  </si>
  <si>
    <t>9870020290</t>
  </si>
  <si>
    <t>VYK&gt; PISEK ZASYPOVY FR.0-4</t>
  </si>
  <si>
    <t>230*128 "Přepočtené koeficientem množství</t>
  </si>
  <si>
    <t>PEDA21A</t>
  </si>
  <si>
    <t>VYKOP KABEL.RYHY 35X80 CM RUCNE,ZEM.TR.2</t>
  </si>
  <si>
    <t>PEDA38A</t>
  </si>
  <si>
    <t>VYKOP KABEL.RYHY 50X120CM RUCNE,ZEM.TR.3</t>
  </si>
  <si>
    <t>PEFA38A</t>
  </si>
  <si>
    <t>ZAHOZ KABEL.RYHY 50X120CM RUCNE,ZEM.TR.3</t>
  </si>
  <si>
    <t>PEGA86A</t>
  </si>
  <si>
    <t>ZAHOZ KABEL.RYHY 10X10 CM RUCNE,ZEM.TR.3</t>
  </si>
  <si>
    <t>PEFA22A</t>
  </si>
  <si>
    <t>ZAHOZ KABEL.RYHY 35X80 CM RUCNE,ZEM.TR.3</t>
  </si>
  <si>
    <t>9870011550</t>
  </si>
  <si>
    <t>VYK&gt; GUMOASFALT SA 12</t>
  </si>
  <si>
    <t>PECA65A</t>
  </si>
  <si>
    <t>ZAKL.BETON C12/15 DO 5M3 BEZ BEDN.A DOPR</t>
  </si>
  <si>
    <t>9870011010</t>
  </si>
  <si>
    <t>VYK&gt; SMES BETONOVA C12/15 XC0 ZAPAD</t>
  </si>
  <si>
    <t>1000040290</t>
  </si>
  <si>
    <t>SVORKA SP1 - PRIPOJENI NA KONSTRUKCI</t>
  </si>
  <si>
    <t>9876002600</t>
  </si>
  <si>
    <t xml:space="preserve">SROUB M10X45, 6-HR.HLAVA, POZ.     </t>
  </si>
  <si>
    <t>86</t>
  </si>
  <si>
    <t>9876008300</t>
  </si>
  <si>
    <t xml:space="preserve">MATICE M10, 6-HRANNA, POZ.    </t>
  </si>
  <si>
    <t>88</t>
  </si>
  <si>
    <t>9876010400</t>
  </si>
  <si>
    <t xml:space="preserve">PODLOZKA PRUZNA 12, POZ.     </t>
  </si>
  <si>
    <t>90</t>
  </si>
  <si>
    <t>PCCA29A</t>
  </si>
  <si>
    <t>KABEL CYKY-J 4X10 VOLNE ULOZENY</t>
  </si>
  <si>
    <t>92</t>
  </si>
  <si>
    <t>1000013230</t>
  </si>
  <si>
    <t>KABEL CYKY-J 4X10 750V</t>
  </si>
  <si>
    <t>94</t>
  </si>
  <si>
    <t>305*1,05 "Přepočtené koeficientem množství</t>
  </si>
  <si>
    <t>10000124578</t>
  </si>
  <si>
    <t>POKLÁDKA UZEMŇOVACÍHO DRÁTU 10 MM</t>
  </si>
  <si>
    <t>96</t>
  </si>
  <si>
    <t>Č1000040260</t>
  </si>
  <si>
    <t xml:space="preserve">SVORKA SK KRIZOVA     </t>
  </si>
  <si>
    <t>98</t>
  </si>
  <si>
    <t>Č1000056400</t>
  </si>
  <si>
    <t>ROURA BETONOVA PR.30/100CM</t>
  </si>
  <si>
    <t>100</t>
  </si>
  <si>
    <t>GEODETI. ZAMĚŘ. SKUT.  STAVU</t>
  </si>
  <si>
    <t>102</t>
  </si>
  <si>
    <t>PKAA19A</t>
  </si>
  <si>
    <t>NAKLADANI VYKOPKU DO 100M3,ZEM.1-4</t>
  </si>
  <si>
    <t>104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</si>
</sst>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42187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7.421875" style="1" customWidth="1"/>
    <col min="36" max="37" width="2.421875" style="1" customWidth="1"/>
    <col min="38" max="38" width="8.421875" style="1" customWidth="1"/>
    <col min="39" max="39" width="3.28125" style="1" customWidth="1"/>
    <col min="40" max="40" width="13.421875" style="1" customWidth="1"/>
    <col min="41" max="41" width="7.57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6.00390625" style="1" hidden="1" customWidth="1"/>
    <col min="48" max="49" width="21.8515625" style="1" hidden="1" customWidth="1"/>
    <col min="50" max="51" width="25.140625" style="1" hidden="1" customWidth="1"/>
    <col min="52" max="52" width="21.8515625" style="1" hidden="1" customWidth="1"/>
    <col min="53" max="53" width="19.28125" style="1" hidden="1" customWidth="1"/>
    <col min="54" max="54" width="25.140625" style="1" hidden="1" customWidth="1"/>
    <col min="55" max="55" width="21.8515625" style="1" hidden="1" customWidth="1"/>
    <col min="56" max="56" width="19.28125" style="1" hidden="1" customWidth="1"/>
    <col min="57" max="57" width="67.0039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5.2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0521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PŘELOŽKA SILNICE II/191 - OBCHVAT NÝRSKO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29. 4. 2022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Nýrsko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MACÁN PROJEKCE DS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Tomáš Macán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5.2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'SO105 - ÚPRAVA SILNICE II...'!J30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'SO105 - ÚPRAVA SILNICE II...'!P127</f>
        <v>0</v>
      </c>
      <c r="AV95" s="128">
        <f>'SO105 - ÚPRAVA SILNICE II...'!J33</f>
        <v>0</v>
      </c>
      <c r="AW95" s="128">
        <f>'SO105 - ÚPRAVA SILNICE II...'!J34</f>
        <v>0</v>
      </c>
      <c r="AX95" s="128">
        <f>'SO105 - ÚPRAVA SILNICE II...'!J35</f>
        <v>0</v>
      </c>
      <c r="AY95" s="128">
        <f>'SO105 - ÚPRAVA SILNICE II...'!J36</f>
        <v>0</v>
      </c>
      <c r="AZ95" s="128">
        <f>'SO105 - ÚPRAVA SILNICE II...'!F33</f>
        <v>0</v>
      </c>
      <c r="BA95" s="128">
        <f>'SO105 - ÚPRAVA SILNICE II...'!F34</f>
        <v>0</v>
      </c>
      <c r="BB95" s="128">
        <f>'SO105 - ÚPRAVA SILNICE II...'!F35</f>
        <v>0</v>
      </c>
      <c r="BC95" s="128">
        <f>'SO105 - ÚPRAVA SILNICE II...'!F36</f>
        <v>0</v>
      </c>
      <c r="BD95" s="130">
        <f>'SO105 - ÚPRAVA SILNICE II...'!F37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25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'SO122 - CHODNÍK PODÉL SIL...'!J30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'SO122 - CHODNÍK PODÉL SIL...'!P125</f>
        <v>0</v>
      </c>
      <c r="AV96" s="128">
        <f>'SO122 - CHODNÍK PODÉL SIL...'!J33</f>
        <v>0</v>
      </c>
      <c r="AW96" s="128">
        <f>'SO122 - CHODNÍK PODÉL SIL...'!J34</f>
        <v>0</v>
      </c>
      <c r="AX96" s="128">
        <f>'SO122 - CHODNÍK PODÉL SIL...'!J35</f>
        <v>0</v>
      </c>
      <c r="AY96" s="128">
        <f>'SO122 - CHODNÍK PODÉL SIL...'!J36</f>
        <v>0</v>
      </c>
      <c r="AZ96" s="128">
        <f>'SO122 - CHODNÍK PODÉL SIL...'!F33</f>
        <v>0</v>
      </c>
      <c r="BA96" s="128">
        <f>'SO122 - CHODNÍK PODÉL SIL...'!F34</f>
        <v>0</v>
      </c>
      <c r="BB96" s="128">
        <f>'SO122 - CHODNÍK PODÉL SIL...'!F35</f>
        <v>0</v>
      </c>
      <c r="BC96" s="128">
        <f>'SO122 - CHODNÍK PODÉL SIL...'!F36</f>
        <v>0</v>
      </c>
      <c r="BD96" s="130">
        <f>'SO122 - CHODNÍK PODÉL SIL...'!F37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15.25" customHeight="1">
      <c r="A97" s="119" t="s">
        <v>80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'SO434 - VEŘEJNÉ OSVĚTLENÍ'!J30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32">
        <v>0</v>
      </c>
      <c r="AT97" s="133">
        <f>ROUND(SUM(AV97:AW97),2)</f>
        <v>0</v>
      </c>
      <c r="AU97" s="134">
        <f>'SO434 - VEŘEJNÉ OSVĚTLENÍ'!P116</f>
        <v>0</v>
      </c>
      <c r="AV97" s="133">
        <f>'SO434 - VEŘEJNÉ OSVĚTLENÍ'!J33</f>
        <v>0</v>
      </c>
      <c r="AW97" s="133">
        <f>'SO434 - VEŘEJNÉ OSVĚTLENÍ'!J34</f>
        <v>0</v>
      </c>
      <c r="AX97" s="133">
        <f>'SO434 - VEŘEJNÉ OSVĚTLENÍ'!J35</f>
        <v>0</v>
      </c>
      <c r="AY97" s="133">
        <f>'SO434 - VEŘEJNÉ OSVĚTLENÍ'!J36</f>
        <v>0</v>
      </c>
      <c r="AZ97" s="133">
        <f>'SO434 - VEŘEJNÉ OSVĚTLENÍ'!F33</f>
        <v>0</v>
      </c>
      <c r="BA97" s="133">
        <f>'SO434 - VEŘEJNÉ OSVĚTLENÍ'!F34</f>
        <v>0</v>
      </c>
      <c r="BB97" s="133">
        <f>'SO434 - VEŘEJNÉ OSVĚTLENÍ'!F35</f>
        <v>0</v>
      </c>
      <c r="BC97" s="133">
        <f>'SO434 - VEŘEJNÉ OSVĚTLENÍ'!F36</f>
        <v>0</v>
      </c>
      <c r="BD97" s="135">
        <f>'SO434 - VEŘEJNÉ OSVĚTLENÍ'!F37</f>
        <v>0</v>
      </c>
      <c r="BE97" s="7"/>
      <c r="BT97" s="131" t="s">
        <v>84</v>
      </c>
      <c r="BV97" s="131" t="s">
        <v>78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105 - ÚPRAVA SILNICE II...'!C2" display="/"/>
    <hyperlink ref="A96" location="'SO122 - CHODNÍK PODÉL SIL...'!C2" display="/"/>
    <hyperlink ref="A97" location="'SO434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28125" style="1" customWidth="1"/>
    <col min="6" max="6" width="51.28125" style="1" customWidth="1"/>
    <col min="7" max="7" width="7.57421875" style="1" customWidth="1"/>
    <col min="8" max="8" width="14.140625" style="1" customWidth="1"/>
    <col min="9" max="9" width="16.00390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140625" style="1" hidden="1" customWidth="1"/>
    <col min="15" max="20" width="14.281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140625" style="1" customWidth="1"/>
    <col min="26" max="26" width="11.140625" style="1" customWidth="1"/>
    <col min="27" max="27" width="15.140625" style="1" customWidth="1"/>
    <col min="28" max="28" width="16.421875" style="1" customWidth="1"/>
    <col min="29" max="29" width="11.140625" style="1" customWidth="1"/>
    <col min="30" max="30" width="15.140625" style="1" customWidth="1"/>
    <col min="31" max="31" width="16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5.25" customHeight="1">
      <c r="B7" s="20"/>
      <c r="E7" s="141" t="str">
        <f>'Rekapitulace stavby'!K6</f>
        <v>PŘELOŽKA SILNICE II/191 - OBCHVAT NÝRSKO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25" customHeight="1">
      <c r="A9" s="38"/>
      <c r="B9" s="44"/>
      <c r="C9" s="38"/>
      <c r="D9" s="38"/>
      <c r="E9" s="142" t="s">
        <v>95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5.2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ROUND((SUM(BE127:BE283)),2)</f>
        <v>0</v>
      </c>
      <c r="G33" s="38"/>
      <c r="H33" s="38"/>
      <c r="I33" s="155">
        <v>0.21</v>
      </c>
      <c r="J33" s="154">
        <f>ROUND(((SUM(BE127:BE283))*I33),2)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ROUND((SUM(BF127:BF283)),2)</f>
        <v>0</v>
      </c>
      <c r="G34" s="38"/>
      <c r="H34" s="38"/>
      <c r="I34" s="155">
        <v>0.15</v>
      </c>
      <c r="J34" s="154">
        <f>ROUND(((SUM(BF127:BF283))*I34),2)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ROUND((SUM(BG127:BG283)),2)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ROUND((SUM(BH127:BH283)),2)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ROUND((SUM(BI127:BI283)),2)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25" customHeight="1">
      <c r="A85" s="38"/>
      <c r="B85" s="39"/>
      <c r="C85" s="40"/>
      <c r="D85" s="40"/>
      <c r="E85" s="174" t="str">
        <f>E7</f>
        <v>PŘELOŽKA SILNICE II/191 - OBCHVAT NÝRSKO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25" customHeight="1">
      <c r="A87" s="38"/>
      <c r="B87" s="39"/>
      <c r="C87" s="40"/>
      <c r="D87" s="40"/>
      <c r="E87" s="76" t="str">
        <f>E9</f>
        <v>SO105 - ÚPRAVA SILNICE II/190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4.75" customHeight="1">
      <c r="A91" s="38"/>
      <c r="B91" s="39"/>
      <c r="C91" s="32" t="s">
        <v>24</v>
      </c>
      <c r="D91" s="40"/>
      <c r="E91" s="40"/>
      <c r="F91" s="27" t="str">
        <f>E15</f>
        <v>Město Nýrsko</v>
      </c>
      <c r="G91" s="40"/>
      <c r="H91" s="40"/>
      <c r="I91" s="32" t="s">
        <v>30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Tomáš Macán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J169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J181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J216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106</v>
      </c>
      <c r="E102" s="188"/>
      <c r="F102" s="188"/>
      <c r="G102" s="188"/>
      <c r="H102" s="188"/>
      <c r="I102" s="188"/>
      <c r="J102" s="189">
        <f>J231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107</v>
      </c>
      <c r="E103" s="188"/>
      <c r="F103" s="188"/>
      <c r="G103" s="188"/>
      <c r="H103" s="188"/>
      <c r="I103" s="188"/>
      <c r="J103" s="189">
        <f>J270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108</v>
      </c>
      <c r="E104" s="188"/>
      <c r="F104" s="188"/>
      <c r="G104" s="188"/>
      <c r="H104" s="188"/>
      <c r="I104" s="188"/>
      <c r="J104" s="189">
        <f>J272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109</v>
      </c>
      <c r="E105" s="182"/>
      <c r="F105" s="182"/>
      <c r="G105" s="182"/>
      <c r="H105" s="182"/>
      <c r="I105" s="182"/>
      <c r="J105" s="183">
        <f>J274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110</v>
      </c>
      <c r="E106" s="188"/>
      <c r="F106" s="188"/>
      <c r="G106" s="188"/>
      <c r="H106" s="188"/>
      <c r="I106" s="188"/>
      <c r="J106" s="189">
        <f>J275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111</v>
      </c>
      <c r="E107" s="188"/>
      <c r="F107" s="188"/>
      <c r="G107" s="188"/>
      <c r="H107" s="188"/>
      <c r="I107" s="188"/>
      <c r="J107" s="189">
        <f>J280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112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25" customHeight="1">
      <c r="A117" s="38"/>
      <c r="B117" s="39"/>
      <c r="C117" s="40"/>
      <c r="D117" s="40"/>
      <c r="E117" s="174" t="str">
        <f>E7</f>
        <v>PŘELOŽKA SILNICE II/191 - OBCHVAT NÝRSKO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94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25" customHeight="1">
      <c r="A119" s="38"/>
      <c r="B119" s="39"/>
      <c r="C119" s="40"/>
      <c r="D119" s="40"/>
      <c r="E119" s="76" t="str">
        <f>E9</f>
        <v>SO105 - ÚPRAVA SILNICE II/190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32" t="s">
        <v>22</v>
      </c>
      <c r="J121" s="79" t="str">
        <f>IF(J12="","",J12)</f>
        <v>29. 4. 2022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4.75" customHeight="1">
      <c r="A123" s="38"/>
      <c r="B123" s="39"/>
      <c r="C123" s="32" t="s">
        <v>24</v>
      </c>
      <c r="D123" s="40"/>
      <c r="E123" s="40"/>
      <c r="F123" s="27" t="str">
        <f>E15</f>
        <v>Město Nýrsko</v>
      </c>
      <c r="G123" s="40"/>
      <c r="H123" s="40"/>
      <c r="I123" s="32" t="s">
        <v>30</v>
      </c>
      <c r="J123" s="36" t="str">
        <f>E21</f>
        <v>MACÁN PROJEKCE DS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>Ing. Tomáš Macán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113</v>
      </c>
      <c r="D126" s="194" t="s">
        <v>61</v>
      </c>
      <c r="E126" s="194" t="s">
        <v>57</v>
      </c>
      <c r="F126" s="194" t="s">
        <v>58</v>
      </c>
      <c r="G126" s="194" t="s">
        <v>114</v>
      </c>
      <c r="H126" s="194" t="s">
        <v>115</v>
      </c>
      <c r="I126" s="194" t="s">
        <v>116</v>
      </c>
      <c r="J126" s="194" t="s">
        <v>98</v>
      </c>
      <c r="K126" s="195" t="s">
        <v>117</v>
      </c>
      <c r="L126" s="196"/>
      <c r="M126" s="100" t="s">
        <v>1</v>
      </c>
      <c r="N126" s="101" t="s">
        <v>40</v>
      </c>
      <c r="O126" s="101" t="s">
        <v>118</v>
      </c>
      <c r="P126" s="101" t="s">
        <v>119</v>
      </c>
      <c r="Q126" s="101" t="s">
        <v>120</v>
      </c>
      <c r="R126" s="101" t="s">
        <v>121</v>
      </c>
      <c r="S126" s="101" t="s">
        <v>122</v>
      </c>
      <c r="T126" s="102" t="s">
        <v>123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124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P128+P274</f>
        <v>0</v>
      </c>
      <c r="Q127" s="104"/>
      <c r="R127" s="199">
        <f>R128+R274</f>
        <v>3808.7942865000005</v>
      </c>
      <c r="S127" s="104"/>
      <c r="T127" s="200">
        <f>T128+T274</f>
        <v>292.33000000000004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100</v>
      </c>
      <c r="BK127" s="201">
        <f>BK128+BK274</f>
        <v>0</v>
      </c>
    </row>
    <row r="128" spans="1:63" s="12" customFormat="1" ht="25.9" customHeight="1">
      <c r="A128" s="12"/>
      <c r="B128" s="202"/>
      <c r="C128" s="203"/>
      <c r="D128" s="204" t="s">
        <v>75</v>
      </c>
      <c r="E128" s="205" t="s">
        <v>125</v>
      </c>
      <c r="F128" s="205" t="s">
        <v>126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P129+P169+P181+P216+P231+P270+P272</f>
        <v>0</v>
      </c>
      <c r="Q128" s="210"/>
      <c r="R128" s="211">
        <f>R129+R169+R181+R216+R231+R270+R272</f>
        <v>3808.7942865000005</v>
      </c>
      <c r="S128" s="210"/>
      <c r="T128" s="212">
        <f>T129+T169+T181+T216+T231+T270+T272</f>
        <v>292.33000000000004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76</v>
      </c>
      <c r="AY128" s="213" t="s">
        <v>127</v>
      </c>
      <c r="BK128" s="215">
        <f>BK129+BK169+BK181+BK216+BK231+BK270+BK272</f>
        <v>0</v>
      </c>
    </row>
    <row r="129" spans="1:63" s="12" customFormat="1" ht="22.8" customHeight="1">
      <c r="A129" s="12"/>
      <c r="B129" s="202"/>
      <c r="C129" s="203"/>
      <c r="D129" s="204" t="s">
        <v>75</v>
      </c>
      <c r="E129" s="216" t="s">
        <v>84</v>
      </c>
      <c r="F129" s="216" t="s">
        <v>128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SUM(P130:P168)</f>
        <v>0</v>
      </c>
      <c r="Q129" s="210"/>
      <c r="R129" s="211">
        <f>SUM(R130:R168)</f>
        <v>3433.49139</v>
      </c>
      <c r="S129" s="210"/>
      <c r="T129" s="212">
        <f>SUM(T130:T168)</f>
        <v>292.33000000000004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84</v>
      </c>
      <c r="AT129" s="214" t="s">
        <v>75</v>
      </c>
      <c r="AU129" s="214" t="s">
        <v>84</v>
      </c>
      <c r="AY129" s="213" t="s">
        <v>127</v>
      </c>
      <c r="BK129" s="215">
        <f>SUM(BK130:BK168)</f>
        <v>0</v>
      </c>
    </row>
    <row r="130" spans="1:65" s="2" customFormat="1" ht="54.15" customHeight="1">
      <c r="A130" s="38"/>
      <c r="B130" s="39"/>
      <c r="C130" s="218" t="s">
        <v>84</v>
      </c>
      <c r="D130" s="218" t="s">
        <v>129</v>
      </c>
      <c r="E130" s="219" t="s">
        <v>130</v>
      </c>
      <c r="F130" s="220" t="s">
        <v>131</v>
      </c>
      <c r="G130" s="221" t="s">
        <v>132</v>
      </c>
      <c r="H130" s="222">
        <v>1271</v>
      </c>
      <c r="I130" s="223"/>
      <c r="J130" s="224">
        <f>ROUND(I130*H130,2)</f>
        <v>0</v>
      </c>
      <c r="K130" s="220" t="s">
        <v>133</v>
      </c>
      <c r="L130" s="44"/>
      <c r="M130" s="225" t="s">
        <v>1</v>
      </c>
      <c r="N130" s="226" t="s">
        <v>41</v>
      </c>
      <c r="O130" s="91"/>
      <c r="P130" s="227">
        <f>O130*H130</f>
        <v>0</v>
      </c>
      <c r="Q130" s="227">
        <v>0.00013</v>
      </c>
      <c r="R130" s="227">
        <f>Q130*H130</f>
        <v>0.16523</v>
      </c>
      <c r="S130" s="227">
        <v>0.23</v>
      </c>
      <c r="T130" s="228">
        <f>S130*H130</f>
        <v>292.33000000000004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134</v>
      </c>
      <c r="AT130" s="229" t="s">
        <v>129</v>
      </c>
      <c r="AU130" s="229" t="s">
        <v>86</v>
      </c>
      <c r="AY130" s="17" t="s">
        <v>127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84</v>
      </c>
      <c r="BK130" s="230">
        <f>ROUND(I130*H130,2)</f>
        <v>0</v>
      </c>
      <c r="BL130" s="17" t="s">
        <v>134</v>
      </c>
      <c r="BM130" s="229" t="s">
        <v>135</v>
      </c>
    </row>
    <row r="131" spans="1:65" s="2" customFormat="1" ht="24.05" customHeight="1">
      <c r="A131" s="38"/>
      <c r="B131" s="39"/>
      <c r="C131" s="218" t="s">
        <v>86</v>
      </c>
      <c r="D131" s="218" t="s">
        <v>129</v>
      </c>
      <c r="E131" s="219" t="s">
        <v>136</v>
      </c>
      <c r="F131" s="220" t="s">
        <v>137</v>
      </c>
      <c r="G131" s="221" t="s">
        <v>132</v>
      </c>
      <c r="H131" s="222">
        <v>3062</v>
      </c>
      <c r="I131" s="223"/>
      <c r="J131" s="224">
        <f>ROUND(I131*H131,2)</f>
        <v>0</v>
      </c>
      <c r="K131" s="220" t="s">
        <v>133</v>
      </c>
      <c r="L131" s="44"/>
      <c r="M131" s="225" t="s">
        <v>1</v>
      </c>
      <c r="N131" s="226" t="s">
        <v>41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134</v>
      </c>
      <c r="AT131" s="229" t="s">
        <v>129</v>
      </c>
      <c r="AU131" s="229" t="s">
        <v>86</v>
      </c>
      <c r="AY131" s="17" t="s">
        <v>127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84</v>
      </c>
      <c r="BK131" s="230">
        <f>ROUND(I131*H131,2)</f>
        <v>0</v>
      </c>
      <c r="BL131" s="17" t="s">
        <v>134</v>
      </c>
      <c r="BM131" s="229" t="s">
        <v>138</v>
      </c>
    </row>
    <row r="132" spans="1:47" s="2" customFormat="1" ht="12">
      <c r="A132" s="38"/>
      <c r="B132" s="39"/>
      <c r="C132" s="40"/>
      <c r="D132" s="231" t="s">
        <v>139</v>
      </c>
      <c r="E132" s="40"/>
      <c r="F132" s="232" t="s">
        <v>140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139</v>
      </c>
      <c r="AU132" s="17" t="s">
        <v>86</v>
      </c>
    </row>
    <row r="133" spans="1:65" s="2" customFormat="1" ht="32.45" customHeight="1">
      <c r="A133" s="38"/>
      <c r="B133" s="39"/>
      <c r="C133" s="218" t="s">
        <v>141</v>
      </c>
      <c r="D133" s="218" t="s">
        <v>129</v>
      </c>
      <c r="E133" s="219" t="s">
        <v>142</v>
      </c>
      <c r="F133" s="220" t="s">
        <v>143</v>
      </c>
      <c r="G133" s="221" t="s">
        <v>144</v>
      </c>
      <c r="H133" s="222">
        <v>395.78</v>
      </c>
      <c r="I133" s="223"/>
      <c r="J133" s="224">
        <f>ROUND(I133*H133,2)</f>
        <v>0</v>
      </c>
      <c r="K133" s="220" t="s">
        <v>133</v>
      </c>
      <c r="L133" s="44"/>
      <c r="M133" s="225" t="s">
        <v>1</v>
      </c>
      <c r="N133" s="226" t="s">
        <v>41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134</v>
      </c>
      <c r="AT133" s="229" t="s">
        <v>129</v>
      </c>
      <c r="AU133" s="229" t="s">
        <v>86</v>
      </c>
      <c r="AY133" s="17" t="s">
        <v>127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84</v>
      </c>
      <c r="BK133" s="230">
        <f>ROUND(I133*H133,2)</f>
        <v>0</v>
      </c>
      <c r="BL133" s="17" t="s">
        <v>134</v>
      </c>
      <c r="BM133" s="229" t="s">
        <v>145</v>
      </c>
    </row>
    <row r="134" spans="1:51" s="13" customFormat="1" ht="12">
      <c r="A134" s="13"/>
      <c r="B134" s="236"/>
      <c r="C134" s="237"/>
      <c r="D134" s="231" t="s">
        <v>146</v>
      </c>
      <c r="E134" s="238" t="s">
        <v>1</v>
      </c>
      <c r="F134" s="239" t="s">
        <v>147</v>
      </c>
      <c r="G134" s="237"/>
      <c r="H134" s="238" t="s">
        <v>1</v>
      </c>
      <c r="I134" s="240"/>
      <c r="J134" s="237"/>
      <c r="K134" s="237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146</v>
      </c>
      <c r="AU134" s="245" t="s">
        <v>86</v>
      </c>
      <c r="AV134" s="13" t="s">
        <v>84</v>
      </c>
      <c r="AW134" s="13" t="s">
        <v>32</v>
      </c>
      <c r="AX134" s="13" t="s">
        <v>76</v>
      </c>
      <c r="AY134" s="245" t="s">
        <v>127</v>
      </c>
    </row>
    <row r="135" spans="1:51" s="14" customFormat="1" ht="12">
      <c r="A135" s="14"/>
      <c r="B135" s="246"/>
      <c r="C135" s="247"/>
      <c r="D135" s="231" t="s">
        <v>146</v>
      </c>
      <c r="E135" s="248" t="s">
        <v>1</v>
      </c>
      <c r="F135" s="249" t="s">
        <v>148</v>
      </c>
      <c r="G135" s="247"/>
      <c r="H135" s="250">
        <v>271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146</v>
      </c>
      <c r="AU135" s="256" t="s">
        <v>86</v>
      </c>
      <c r="AV135" s="14" t="s">
        <v>86</v>
      </c>
      <c r="AW135" s="14" t="s">
        <v>32</v>
      </c>
      <c r="AX135" s="14" t="s">
        <v>76</v>
      </c>
      <c r="AY135" s="256" t="s">
        <v>127</v>
      </c>
    </row>
    <row r="136" spans="1:51" s="13" customFormat="1" ht="12">
      <c r="A136" s="13"/>
      <c r="B136" s="236"/>
      <c r="C136" s="237"/>
      <c r="D136" s="231" t="s">
        <v>146</v>
      </c>
      <c r="E136" s="238" t="s">
        <v>1</v>
      </c>
      <c r="F136" s="239" t="s">
        <v>149</v>
      </c>
      <c r="G136" s="237"/>
      <c r="H136" s="238" t="s">
        <v>1</v>
      </c>
      <c r="I136" s="240"/>
      <c r="J136" s="237"/>
      <c r="K136" s="237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146</v>
      </c>
      <c r="AU136" s="245" t="s">
        <v>86</v>
      </c>
      <c r="AV136" s="13" t="s">
        <v>84</v>
      </c>
      <c r="AW136" s="13" t="s">
        <v>32</v>
      </c>
      <c r="AX136" s="13" t="s">
        <v>76</v>
      </c>
      <c r="AY136" s="245" t="s">
        <v>127</v>
      </c>
    </row>
    <row r="137" spans="1:51" s="14" customFormat="1" ht="12">
      <c r="A137" s="14"/>
      <c r="B137" s="246"/>
      <c r="C137" s="247"/>
      <c r="D137" s="231" t="s">
        <v>146</v>
      </c>
      <c r="E137" s="248" t="s">
        <v>1</v>
      </c>
      <c r="F137" s="249" t="s">
        <v>150</v>
      </c>
      <c r="G137" s="247"/>
      <c r="H137" s="250">
        <v>88.8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146</v>
      </c>
      <c r="AU137" s="256" t="s">
        <v>86</v>
      </c>
      <c r="AV137" s="14" t="s">
        <v>86</v>
      </c>
      <c r="AW137" s="14" t="s">
        <v>32</v>
      </c>
      <c r="AX137" s="14" t="s">
        <v>76</v>
      </c>
      <c r="AY137" s="256" t="s">
        <v>127</v>
      </c>
    </row>
    <row r="138" spans="1:51" s="15" customFormat="1" ht="12">
      <c r="A138" s="15"/>
      <c r="B138" s="257"/>
      <c r="C138" s="258"/>
      <c r="D138" s="231" t="s">
        <v>146</v>
      </c>
      <c r="E138" s="259" t="s">
        <v>1</v>
      </c>
      <c r="F138" s="260" t="s">
        <v>151</v>
      </c>
      <c r="G138" s="258"/>
      <c r="H138" s="261">
        <v>359.8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7" t="s">
        <v>146</v>
      </c>
      <c r="AU138" s="267" t="s">
        <v>86</v>
      </c>
      <c r="AV138" s="15" t="s">
        <v>134</v>
      </c>
      <c r="AW138" s="15" t="s">
        <v>32</v>
      </c>
      <c r="AX138" s="15" t="s">
        <v>84</v>
      </c>
      <c r="AY138" s="267" t="s">
        <v>127</v>
      </c>
    </row>
    <row r="139" spans="1:51" s="14" customFormat="1" ht="12">
      <c r="A139" s="14"/>
      <c r="B139" s="246"/>
      <c r="C139" s="247"/>
      <c r="D139" s="231" t="s">
        <v>146</v>
      </c>
      <c r="E139" s="247"/>
      <c r="F139" s="249" t="s">
        <v>152</v>
      </c>
      <c r="G139" s="247"/>
      <c r="H139" s="250">
        <v>395.78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146</v>
      </c>
      <c r="AU139" s="256" t="s">
        <v>86</v>
      </c>
      <c r="AV139" s="14" t="s">
        <v>86</v>
      </c>
      <c r="AW139" s="14" t="s">
        <v>4</v>
      </c>
      <c r="AX139" s="14" t="s">
        <v>84</v>
      </c>
      <c r="AY139" s="256" t="s">
        <v>127</v>
      </c>
    </row>
    <row r="140" spans="1:65" s="2" customFormat="1" ht="43.3" customHeight="1">
      <c r="A140" s="38"/>
      <c r="B140" s="39"/>
      <c r="C140" s="218" t="s">
        <v>134</v>
      </c>
      <c r="D140" s="218" t="s">
        <v>129</v>
      </c>
      <c r="E140" s="219" t="s">
        <v>153</v>
      </c>
      <c r="F140" s="220" t="s">
        <v>154</v>
      </c>
      <c r="G140" s="221" t="s">
        <v>144</v>
      </c>
      <c r="H140" s="222">
        <v>111</v>
      </c>
      <c r="I140" s="223"/>
      <c r="J140" s="224">
        <f>ROUND(I140*H140,2)</f>
        <v>0</v>
      </c>
      <c r="K140" s="220" t="s">
        <v>133</v>
      </c>
      <c r="L140" s="44"/>
      <c r="M140" s="225" t="s">
        <v>1</v>
      </c>
      <c r="N140" s="226" t="s">
        <v>41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134</v>
      </c>
      <c r="AT140" s="229" t="s">
        <v>129</v>
      </c>
      <c r="AU140" s="229" t="s">
        <v>86</v>
      </c>
      <c r="AY140" s="17" t="s">
        <v>127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84</v>
      </c>
      <c r="BK140" s="230">
        <f>ROUND(I140*H140,2)</f>
        <v>0</v>
      </c>
      <c r="BL140" s="17" t="s">
        <v>134</v>
      </c>
      <c r="BM140" s="229" t="s">
        <v>155</v>
      </c>
    </row>
    <row r="141" spans="1:47" s="2" customFormat="1" ht="12">
      <c r="A141" s="38"/>
      <c r="B141" s="39"/>
      <c r="C141" s="40"/>
      <c r="D141" s="231" t="s">
        <v>139</v>
      </c>
      <c r="E141" s="40"/>
      <c r="F141" s="232" t="s">
        <v>156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139</v>
      </c>
      <c r="AU141" s="17" t="s">
        <v>86</v>
      </c>
    </row>
    <row r="142" spans="1:51" s="14" customFormat="1" ht="12">
      <c r="A142" s="14"/>
      <c r="B142" s="246"/>
      <c r="C142" s="247"/>
      <c r="D142" s="231" t="s">
        <v>146</v>
      </c>
      <c r="E142" s="248" t="s">
        <v>1</v>
      </c>
      <c r="F142" s="249" t="s">
        <v>157</v>
      </c>
      <c r="G142" s="247"/>
      <c r="H142" s="250">
        <v>111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146</v>
      </c>
      <c r="AU142" s="256" t="s">
        <v>86</v>
      </c>
      <c r="AV142" s="14" t="s">
        <v>86</v>
      </c>
      <c r="AW142" s="14" t="s">
        <v>32</v>
      </c>
      <c r="AX142" s="14" t="s">
        <v>84</v>
      </c>
      <c r="AY142" s="256" t="s">
        <v>127</v>
      </c>
    </row>
    <row r="143" spans="1:65" s="2" customFormat="1" ht="48.1" customHeight="1">
      <c r="A143" s="38"/>
      <c r="B143" s="39"/>
      <c r="C143" s="218" t="s">
        <v>158</v>
      </c>
      <c r="D143" s="218" t="s">
        <v>129</v>
      </c>
      <c r="E143" s="219" t="s">
        <v>159</v>
      </c>
      <c r="F143" s="220" t="s">
        <v>160</v>
      </c>
      <c r="G143" s="221" t="s">
        <v>144</v>
      </c>
      <c r="H143" s="222">
        <v>270</v>
      </c>
      <c r="I143" s="223"/>
      <c r="J143" s="224">
        <f>ROUND(I143*H143,2)</f>
        <v>0</v>
      </c>
      <c r="K143" s="220" t="s">
        <v>133</v>
      </c>
      <c r="L143" s="44"/>
      <c r="M143" s="225" t="s">
        <v>1</v>
      </c>
      <c r="N143" s="226" t="s">
        <v>41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134</v>
      </c>
      <c r="AT143" s="229" t="s">
        <v>129</v>
      </c>
      <c r="AU143" s="229" t="s">
        <v>86</v>
      </c>
      <c r="AY143" s="17" t="s">
        <v>127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84</v>
      </c>
      <c r="BK143" s="230">
        <f>ROUND(I143*H143,2)</f>
        <v>0</v>
      </c>
      <c r="BL143" s="17" t="s">
        <v>134</v>
      </c>
      <c r="BM143" s="229" t="s">
        <v>161</v>
      </c>
    </row>
    <row r="144" spans="1:47" s="2" customFormat="1" ht="12">
      <c r="A144" s="38"/>
      <c r="B144" s="39"/>
      <c r="C144" s="40"/>
      <c r="D144" s="231" t="s">
        <v>139</v>
      </c>
      <c r="E144" s="40"/>
      <c r="F144" s="232" t="s">
        <v>162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139</v>
      </c>
      <c r="AU144" s="17" t="s">
        <v>86</v>
      </c>
    </row>
    <row r="145" spans="1:51" s="14" customFormat="1" ht="12">
      <c r="A145" s="14"/>
      <c r="B145" s="246"/>
      <c r="C145" s="247"/>
      <c r="D145" s="231" t="s">
        <v>146</v>
      </c>
      <c r="E145" s="248" t="s">
        <v>1</v>
      </c>
      <c r="F145" s="249" t="s">
        <v>163</v>
      </c>
      <c r="G145" s="247"/>
      <c r="H145" s="250">
        <v>270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146</v>
      </c>
      <c r="AU145" s="256" t="s">
        <v>86</v>
      </c>
      <c r="AV145" s="14" t="s">
        <v>86</v>
      </c>
      <c r="AW145" s="14" t="s">
        <v>32</v>
      </c>
      <c r="AX145" s="14" t="s">
        <v>84</v>
      </c>
      <c r="AY145" s="256" t="s">
        <v>127</v>
      </c>
    </row>
    <row r="146" spans="1:65" s="2" customFormat="1" ht="43.3" customHeight="1">
      <c r="A146" s="38"/>
      <c r="B146" s="39"/>
      <c r="C146" s="218" t="s">
        <v>164</v>
      </c>
      <c r="D146" s="218" t="s">
        <v>129</v>
      </c>
      <c r="E146" s="219" t="s">
        <v>165</v>
      </c>
      <c r="F146" s="220" t="s">
        <v>166</v>
      </c>
      <c r="G146" s="221" t="s">
        <v>144</v>
      </c>
      <c r="H146" s="222">
        <v>1637.4</v>
      </c>
      <c r="I146" s="223"/>
      <c r="J146" s="224">
        <f>ROUND(I146*H146,2)</f>
        <v>0</v>
      </c>
      <c r="K146" s="220" t="s">
        <v>133</v>
      </c>
      <c r="L146" s="44"/>
      <c r="M146" s="225" t="s">
        <v>1</v>
      </c>
      <c r="N146" s="226" t="s">
        <v>41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134</v>
      </c>
      <c r="AT146" s="229" t="s">
        <v>129</v>
      </c>
      <c r="AU146" s="229" t="s">
        <v>86</v>
      </c>
      <c r="AY146" s="17" t="s">
        <v>127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84</v>
      </c>
      <c r="BK146" s="230">
        <f>ROUND(I146*H146,2)</f>
        <v>0</v>
      </c>
      <c r="BL146" s="17" t="s">
        <v>134</v>
      </c>
      <c r="BM146" s="229" t="s">
        <v>167</v>
      </c>
    </row>
    <row r="147" spans="1:51" s="13" customFormat="1" ht="12">
      <c r="A147" s="13"/>
      <c r="B147" s="236"/>
      <c r="C147" s="237"/>
      <c r="D147" s="231" t="s">
        <v>146</v>
      </c>
      <c r="E147" s="238" t="s">
        <v>1</v>
      </c>
      <c r="F147" s="239" t="s">
        <v>168</v>
      </c>
      <c r="G147" s="237"/>
      <c r="H147" s="238" t="s">
        <v>1</v>
      </c>
      <c r="I147" s="240"/>
      <c r="J147" s="237"/>
      <c r="K147" s="237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146</v>
      </c>
      <c r="AU147" s="245" t="s">
        <v>86</v>
      </c>
      <c r="AV147" s="13" t="s">
        <v>84</v>
      </c>
      <c r="AW147" s="13" t="s">
        <v>32</v>
      </c>
      <c r="AX147" s="13" t="s">
        <v>76</v>
      </c>
      <c r="AY147" s="245" t="s">
        <v>127</v>
      </c>
    </row>
    <row r="148" spans="1:51" s="14" customFormat="1" ht="12">
      <c r="A148" s="14"/>
      <c r="B148" s="246"/>
      <c r="C148" s="247"/>
      <c r="D148" s="231" t="s">
        <v>146</v>
      </c>
      <c r="E148" s="248" t="s">
        <v>1</v>
      </c>
      <c r="F148" s="249" t="s">
        <v>169</v>
      </c>
      <c r="G148" s="247"/>
      <c r="H148" s="250">
        <v>658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146</v>
      </c>
      <c r="AU148" s="256" t="s">
        <v>86</v>
      </c>
      <c r="AV148" s="14" t="s">
        <v>86</v>
      </c>
      <c r="AW148" s="14" t="s">
        <v>32</v>
      </c>
      <c r="AX148" s="14" t="s">
        <v>76</v>
      </c>
      <c r="AY148" s="256" t="s">
        <v>127</v>
      </c>
    </row>
    <row r="149" spans="1:51" s="13" customFormat="1" ht="12">
      <c r="A149" s="13"/>
      <c r="B149" s="236"/>
      <c r="C149" s="237"/>
      <c r="D149" s="231" t="s">
        <v>146</v>
      </c>
      <c r="E149" s="238" t="s">
        <v>1</v>
      </c>
      <c r="F149" s="239" t="s">
        <v>170</v>
      </c>
      <c r="G149" s="237"/>
      <c r="H149" s="238" t="s">
        <v>1</v>
      </c>
      <c r="I149" s="240"/>
      <c r="J149" s="237"/>
      <c r="K149" s="237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146</v>
      </c>
      <c r="AU149" s="245" t="s">
        <v>86</v>
      </c>
      <c r="AV149" s="13" t="s">
        <v>84</v>
      </c>
      <c r="AW149" s="13" t="s">
        <v>32</v>
      </c>
      <c r="AX149" s="13" t="s">
        <v>76</v>
      </c>
      <c r="AY149" s="245" t="s">
        <v>127</v>
      </c>
    </row>
    <row r="150" spans="1:51" s="14" customFormat="1" ht="12">
      <c r="A150" s="14"/>
      <c r="B150" s="246"/>
      <c r="C150" s="247"/>
      <c r="D150" s="231" t="s">
        <v>146</v>
      </c>
      <c r="E150" s="248" t="s">
        <v>1</v>
      </c>
      <c r="F150" s="249" t="s">
        <v>171</v>
      </c>
      <c r="G150" s="247"/>
      <c r="H150" s="250">
        <v>612.4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146</v>
      </c>
      <c r="AU150" s="256" t="s">
        <v>86</v>
      </c>
      <c r="AV150" s="14" t="s">
        <v>86</v>
      </c>
      <c r="AW150" s="14" t="s">
        <v>32</v>
      </c>
      <c r="AX150" s="14" t="s">
        <v>76</v>
      </c>
      <c r="AY150" s="256" t="s">
        <v>127</v>
      </c>
    </row>
    <row r="151" spans="1:51" s="13" customFormat="1" ht="12">
      <c r="A151" s="13"/>
      <c r="B151" s="236"/>
      <c r="C151" s="237"/>
      <c r="D151" s="231" t="s">
        <v>146</v>
      </c>
      <c r="E151" s="238" t="s">
        <v>1</v>
      </c>
      <c r="F151" s="239" t="s">
        <v>172</v>
      </c>
      <c r="G151" s="237"/>
      <c r="H151" s="238" t="s">
        <v>1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146</v>
      </c>
      <c r="AU151" s="245" t="s">
        <v>86</v>
      </c>
      <c r="AV151" s="13" t="s">
        <v>84</v>
      </c>
      <c r="AW151" s="13" t="s">
        <v>32</v>
      </c>
      <c r="AX151" s="13" t="s">
        <v>76</v>
      </c>
      <c r="AY151" s="245" t="s">
        <v>127</v>
      </c>
    </row>
    <row r="152" spans="1:51" s="14" customFormat="1" ht="12">
      <c r="A152" s="14"/>
      <c r="B152" s="246"/>
      <c r="C152" s="247"/>
      <c r="D152" s="231" t="s">
        <v>146</v>
      </c>
      <c r="E152" s="248" t="s">
        <v>1</v>
      </c>
      <c r="F152" s="249" t="s">
        <v>173</v>
      </c>
      <c r="G152" s="247"/>
      <c r="H152" s="250">
        <v>367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146</v>
      </c>
      <c r="AU152" s="256" t="s">
        <v>86</v>
      </c>
      <c r="AV152" s="14" t="s">
        <v>86</v>
      </c>
      <c r="AW152" s="14" t="s">
        <v>32</v>
      </c>
      <c r="AX152" s="14" t="s">
        <v>76</v>
      </c>
      <c r="AY152" s="256" t="s">
        <v>127</v>
      </c>
    </row>
    <row r="153" spans="1:51" s="15" customFormat="1" ht="12">
      <c r="A153" s="15"/>
      <c r="B153" s="257"/>
      <c r="C153" s="258"/>
      <c r="D153" s="231" t="s">
        <v>146</v>
      </c>
      <c r="E153" s="259" t="s">
        <v>1</v>
      </c>
      <c r="F153" s="260" t="s">
        <v>151</v>
      </c>
      <c r="G153" s="258"/>
      <c r="H153" s="261">
        <v>1637.4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7" t="s">
        <v>146</v>
      </c>
      <c r="AU153" s="267" t="s">
        <v>86</v>
      </c>
      <c r="AV153" s="15" t="s">
        <v>134</v>
      </c>
      <c r="AW153" s="15" t="s">
        <v>32</v>
      </c>
      <c r="AX153" s="15" t="s">
        <v>84</v>
      </c>
      <c r="AY153" s="267" t="s">
        <v>127</v>
      </c>
    </row>
    <row r="154" spans="1:65" s="2" customFormat="1" ht="15.25" customHeight="1">
      <c r="A154" s="38"/>
      <c r="B154" s="39"/>
      <c r="C154" s="268" t="s">
        <v>174</v>
      </c>
      <c r="D154" s="268" t="s">
        <v>175</v>
      </c>
      <c r="E154" s="269" t="s">
        <v>176</v>
      </c>
      <c r="F154" s="270" t="s">
        <v>177</v>
      </c>
      <c r="G154" s="271" t="s">
        <v>178</v>
      </c>
      <c r="H154" s="272">
        <v>2947.32</v>
      </c>
      <c r="I154" s="273"/>
      <c r="J154" s="274">
        <f>ROUND(I154*H154,2)</f>
        <v>0</v>
      </c>
      <c r="K154" s="270" t="s">
        <v>133</v>
      </c>
      <c r="L154" s="275"/>
      <c r="M154" s="276" t="s">
        <v>1</v>
      </c>
      <c r="N154" s="277" t="s">
        <v>41</v>
      </c>
      <c r="O154" s="91"/>
      <c r="P154" s="227">
        <f>O154*H154</f>
        <v>0</v>
      </c>
      <c r="Q154" s="227">
        <v>1</v>
      </c>
      <c r="R154" s="227">
        <f>Q154*H154</f>
        <v>2947.32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179</v>
      </c>
      <c r="AT154" s="229" t="s">
        <v>175</v>
      </c>
      <c r="AU154" s="229" t="s">
        <v>86</v>
      </c>
      <c r="AY154" s="17" t="s">
        <v>127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84</v>
      </c>
      <c r="BK154" s="230">
        <f>ROUND(I154*H154,2)</f>
        <v>0</v>
      </c>
      <c r="BL154" s="17" t="s">
        <v>134</v>
      </c>
      <c r="BM154" s="229" t="s">
        <v>180</v>
      </c>
    </row>
    <row r="155" spans="1:51" s="14" customFormat="1" ht="12">
      <c r="A155" s="14"/>
      <c r="B155" s="246"/>
      <c r="C155" s="247"/>
      <c r="D155" s="231" t="s">
        <v>146</v>
      </c>
      <c r="E155" s="247"/>
      <c r="F155" s="249" t="s">
        <v>181</v>
      </c>
      <c r="G155" s="247"/>
      <c r="H155" s="250">
        <v>2947.32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146</v>
      </c>
      <c r="AU155" s="256" t="s">
        <v>86</v>
      </c>
      <c r="AV155" s="14" t="s">
        <v>86</v>
      </c>
      <c r="AW155" s="14" t="s">
        <v>4</v>
      </c>
      <c r="AX155" s="14" t="s">
        <v>84</v>
      </c>
      <c r="AY155" s="256" t="s">
        <v>127</v>
      </c>
    </row>
    <row r="156" spans="1:65" s="2" customFormat="1" ht="48.1" customHeight="1">
      <c r="A156" s="38"/>
      <c r="B156" s="39"/>
      <c r="C156" s="218" t="s">
        <v>179</v>
      </c>
      <c r="D156" s="218" t="s">
        <v>129</v>
      </c>
      <c r="E156" s="219" t="s">
        <v>182</v>
      </c>
      <c r="F156" s="220" t="s">
        <v>183</v>
      </c>
      <c r="G156" s="221" t="s">
        <v>144</v>
      </c>
      <c r="H156" s="222">
        <v>486</v>
      </c>
      <c r="I156" s="223"/>
      <c r="J156" s="224">
        <f>ROUND(I156*H156,2)</f>
        <v>0</v>
      </c>
      <c r="K156" s="220" t="s">
        <v>133</v>
      </c>
      <c r="L156" s="44"/>
      <c r="M156" s="225" t="s">
        <v>1</v>
      </c>
      <c r="N156" s="226" t="s">
        <v>41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134</v>
      </c>
      <c r="AT156" s="229" t="s">
        <v>129</v>
      </c>
      <c r="AU156" s="229" t="s">
        <v>86</v>
      </c>
      <c r="AY156" s="17" t="s">
        <v>127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84</v>
      </c>
      <c r="BK156" s="230">
        <f>ROUND(I156*H156,2)</f>
        <v>0</v>
      </c>
      <c r="BL156" s="17" t="s">
        <v>134</v>
      </c>
      <c r="BM156" s="229" t="s">
        <v>184</v>
      </c>
    </row>
    <row r="157" spans="1:47" s="2" customFormat="1" ht="12">
      <c r="A157" s="38"/>
      <c r="B157" s="39"/>
      <c r="C157" s="40"/>
      <c r="D157" s="231" t="s">
        <v>139</v>
      </c>
      <c r="E157" s="40"/>
      <c r="F157" s="232" t="s">
        <v>185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139</v>
      </c>
      <c r="AU157" s="17" t="s">
        <v>86</v>
      </c>
    </row>
    <row r="158" spans="1:65" s="2" customFormat="1" ht="43.3" customHeight="1">
      <c r="A158" s="38"/>
      <c r="B158" s="39"/>
      <c r="C158" s="218" t="s">
        <v>186</v>
      </c>
      <c r="D158" s="218" t="s">
        <v>129</v>
      </c>
      <c r="E158" s="219" t="s">
        <v>187</v>
      </c>
      <c r="F158" s="220" t="s">
        <v>188</v>
      </c>
      <c r="G158" s="221" t="s">
        <v>144</v>
      </c>
      <c r="H158" s="222">
        <v>270</v>
      </c>
      <c r="I158" s="223"/>
      <c r="J158" s="224">
        <f>ROUND(I158*H158,2)</f>
        <v>0</v>
      </c>
      <c r="K158" s="220" t="s">
        <v>133</v>
      </c>
      <c r="L158" s="44"/>
      <c r="M158" s="225" t="s">
        <v>1</v>
      </c>
      <c r="N158" s="226" t="s">
        <v>41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134</v>
      </c>
      <c r="AT158" s="229" t="s">
        <v>129</v>
      </c>
      <c r="AU158" s="229" t="s">
        <v>86</v>
      </c>
      <c r="AY158" s="17" t="s">
        <v>127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84</v>
      </c>
      <c r="BK158" s="230">
        <f>ROUND(I158*H158,2)</f>
        <v>0</v>
      </c>
      <c r="BL158" s="17" t="s">
        <v>134</v>
      </c>
      <c r="BM158" s="229" t="s">
        <v>189</v>
      </c>
    </row>
    <row r="159" spans="1:47" s="2" customFormat="1" ht="12">
      <c r="A159" s="38"/>
      <c r="B159" s="39"/>
      <c r="C159" s="40"/>
      <c r="D159" s="231" t="s">
        <v>139</v>
      </c>
      <c r="E159" s="40"/>
      <c r="F159" s="232" t="s">
        <v>162</v>
      </c>
      <c r="G159" s="40"/>
      <c r="H159" s="40"/>
      <c r="I159" s="233"/>
      <c r="J159" s="40"/>
      <c r="K159" s="40"/>
      <c r="L159" s="44"/>
      <c r="M159" s="234"/>
      <c r="N159" s="23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139</v>
      </c>
      <c r="AU159" s="17" t="s">
        <v>86</v>
      </c>
    </row>
    <row r="160" spans="1:65" s="2" customFormat="1" ht="15.25" customHeight="1">
      <c r="A160" s="38"/>
      <c r="B160" s="39"/>
      <c r="C160" s="268" t="s">
        <v>190</v>
      </c>
      <c r="D160" s="268" t="s">
        <v>175</v>
      </c>
      <c r="E160" s="269" t="s">
        <v>191</v>
      </c>
      <c r="F160" s="270" t="s">
        <v>192</v>
      </c>
      <c r="G160" s="271" t="s">
        <v>178</v>
      </c>
      <c r="H160" s="272">
        <v>486</v>
      </c>
      <c r="I160" s="273"/>
      <c r="J160" s="274">
        <f>ROUND(I160*H160,2)</f>
        <v>0</v>
      </c>
      <c r="K160" s="270" t="s">
        <v>133</v>
      </c>
      <c r="L160" s="275"/>
      <c r="M160" s="276" t="s">
        <v>1</v>
      </c>
      <c r="N160" s="277" t="s">
        <v>41</v>
      </c>
      <c r="O160" s="91"/>
      <c r="P160" s="227">
        <f>O160*H160</f>
        <v>0</v>
      </c>
      <c r="Q160" s="227">
        <v>1</v>
      </c>
      <c r="R160" s="227">
        <f>Q160*H160</f>
        <v>486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179</v>
      </c>
      <c r="AT160" s="229" t="s">
        <v>175</v>
      </c>
      <c r="AU160" s="229" t="s">
        <v>86</v>
      </c>
      <c r="AY160" s="17" t="s">
        <v>127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84</v>
      </c>
      <c r="BK160" s="230">
        <f>ROUND(I160*H160,2)</f>
        <v>0</v>
      </c>
      <c r="BL160" s="17" t="s">
        <v>134</v>
      </c>
      <c r="BM160" s="229" t="s">
        <v>193</v>
      </c>
    </row>
    <row r="161" spans="1:51" s="14" customFormat="1" ht="12">
      <c r="A161" s="14"/>
      <c r="B161" s="246"/>
      <c r="C161" s="247"/>
      <c r="D161" s="231" t="s">
        <v>146</v>
      </c>
      <c r="E161" s="247"/>
      <c r="F161" s="249" t="s">
        <v>194</v>
      </c>
      <c r="G161" s="247"/>
      <c r="H161" s="250">
        <v>486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6" t="s">
        <v>146</v>
      </c>
      <c r="AU161" s="256" t="s">
        <v>86</v>
      </c>
      <c r="AV161" s="14" t="s">
        <v>86</v>
      </c>
      <c r="AW161" s="14" t="s">
        <v>4</v>
      </c>
      <c r="AX161" s="14" t="s">
        <v>84</v>
      </c>
      <c r="AY161" s="256" t="s">
        <v>127</v>
      </c>
    </row>
    <row r="162" spans="1:65" s="2" customFormat="1" ht="37.25" customHeight="1">
      <c r="A162" s="38"/>
      <c r="B162" s="39"/>
      <c r="C162" s="218" t="s">
        <v>195</v>
      </c>
      <c r="D162" s="218" t="s">
        <v>129</v>
      </c>
      <c r="E162" s="219" t="s">
        <v>196</v>
      </c>
      <c r="F162" s="220" t="s">
        <v>197</v>
      </c>
      <c r="G162" s="221" t="s">
        <v>132</v>
      </c>
      <c r="H162" s="222">
        <v>308</v>
      </c>
      <c r="I162" s="223"/>
      <c r="J162" s="224">
        <f>ROUND(I162*H162,2)</f>
        <v>0</v>
      </c>
      <c r="K162" s="220" t="s">
        <v>133</v>
      </c>
      <c r="L162" s="44"/>
      <c r="M162" s="225" t="s">
        <v>1</v>
      </c>
      <c r="N162" s="226" t="s">
        <v>41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134</v>
      </c>
      <c r="AT162" s="229" t="s">
        <v>129</v>
      </c>
      <c r="AU162" s="229" t="s">
        <v>86</v>
      </c>
      <c r="AY162" s="17" t="s">
        <v>127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84</v>
      </c>
      <c r="BK162" s="230">
        <f>ROUND(I162*H162,2)</f>
        <v>0</v>
      </c>
      <c r="BL162" s="17" t="s">
        <v>134</v>
      </c>
      <c r="BM162" s="229" t="s">
        <v>198</v>
      </c>
    </row>
    <row r="163" spans="1:65" s="2" customFormat="1" ht="37.25" customHeight="1">
      <c r="A163" s="38"/>
      <c r="B163" s="39"/>
      <c r="C163" s="218" t="s">
        <v>199</v>
      </c>
      <c r="D163" s="218" t="s">
        <v>129</v>
      </c>
      <c r="E163" s="219" t="s">
        <v>200</v>
      </c>
      <c r="F163" s="220" t="s">
        <v>201</v>
      </c>
      <c r="G163" s="221" t="s">
        <v>132</v>
      </c>
      <c r="H163" s="222">
        <v>308</v>
      </c>
      <c r="I163" s="223"/>
      <c r="J163" s="224">
        <f>ROUND(I163*H163,2)</f>
        <v>0</v>
      </c>
      <c r="K163" s="220" t="s">
        <v>133</v>
      </c>
      <c r="L163" s="44"/>
      <c r="M163" s="225" t="s">
        <v>1</v>
      </c>
      <c r="N163" s="226" t="s">
        <v>41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134</v>
      </c>
      <c r="AT163" s="229" t="s">
        <v>129</v>
      </c>
      <c r="AU163" s="229" t="s">
        <v>86</v>
      </c>
      <c r="AY163" s="17" t="s">
        <v>127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84</v>
      </c>
      <c r="BK163" s="230">
        <f>ROUND(I163*H163,2)</f>
        <v>0</v>
      </c>
      <c r="BL163" s="17" t="s">
        <v>134</v>
      </c>
      <c r="BM163" s="229" t="s">
        <v>202</v>
      </c>
    </row>
    <row r="164" spans="1:65" s="2" customFormat="1" ht="15.25" customHeight="1">
      <c r="A164" s="38"/>
      <c r="B164" s="39"/>
      <c r="C164" s="268" t="s">
        <v>203</v>
      </c>
      <c r="D164" s="268" t="s">
        <v>175</v>
      </c>
      <c r="E164" s="269" t="s">
        <v>204</v>
      </c>
      <c r="F164" s="270" t="s">
        <v>205</v>
      </c>
      <c r="G164" s="271" t="s">
        <v>206</v>
      </c>
      <c r="H164" s="272">
        <v>6.16</v>
      </c>
      <c r="I164" s="273"/>
      <c r="J164" s="274">
        <f>ROUND(I164*H164,2)</f>
        <v>0</v>
      </c>
      <c r="K164" s="270" t="s">
        <v>133</v>
      </c>
      <c r="L164" s="275"/>
      <c r="M164" s="276" t="s">
        <v>1</v>
      </c>
      <c r="N164" s="277" t="s">
        <v>41</v>
      </c>
      <c r="O164" s="91"/>
      <c r="P164" s="227">
        <f>O164*H164</f>
        <v>0</v>
      </c>
      <c r="Q164" s="227">
        <v>0.001</v>
      </c>
      <c r="R164" s="227">
        <f>Q164*H164</f>
        <v>0.0061600000000000005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179</v>
      </c>
      <c r="AT164" s="229" t="s">
        <v>175</v>
      </c>
      <c r="AU164" s="229" t="s">
        <v>86</v>
      </c>
      <c r="AY164" s="17" t="s">
        <v>127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84</v>
      </c>
      <c r="BK164" s="230">
        <f>ROUND(I164*H164,2)</f>
        <v>0</v>
      </c>
      <c r="BL164" s="17" t="s">
        <v>134</v>
      </c>
      <c r="BM164" s="229" t="s">
        <v>207</v>
      </c>
    </row>
    <row r="165" spans="1:51" s="14" customFormat="1" ht="12">
      <c r="A165" s="14"/>
      <c r="B165" s="246"/>
      <c r="C165" s="247"/>
      <c r="D165" s="231" t="s">
        <v>146</v>
      </c>
      <c r="E165" s="247"/>
      <c r="F165" s="249" t="s">
        <v>208</v>
      </c>
      <c r="G165" s="247"/>
      <c r="H165" s="250">
        <v>6.16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146</v>
      </c>
      <c r="AU165" s="256" t="s">
        <v>86</v>
      </c>
      <c r="AV165" s="14" t="s">
        <v>86</v>
      </c>
      <c r="AW165" s="14" t="s">
        <v>4</v>
      </c>
      <c r="AX165" s="14" t="s">
        <v>84</v>
      </c>
      <c r="AY165" s="256" t="s">
        <v>127</v>
      </c>
    </row>
    <row r="166" spans="1:65" s="2" customFormat="1" ht="32.45" customHeight="1">
      <c r="A166" s="38"/>
      <c r="B166" s="39"/>
      <c r="C166" s="218" t="s">
        <v>209</v>
      </c>
      <c r="D166" s="218" t="s">
        <v>129</v>
      </c>
      <c r="E166" s="219" t="s">
        <v>210</v>
      </c>
      <c r="F166" s="220" t="s">
        <v>211</v>
      </c>
      <c r="G166" s="221" t="s">
        <v>132</v>
      </c>
      <c r="H166" s="222">
        <v>1868.9</v>
      </c>
      <c r="I166" s="223"/>
      <c r="J166" s="224">
        <f>ROUND(I166*H166,2)</f>
        <v>0</v>
      </c>
      <c r="K166" s="220" t="s">
        <v>133</v>
      </c>
      <c r="L166" s="44"/>
      <c r="M166" s="225" t="s">
        <v>1</v>
      </c>
      <c r="N166" s="226" t="s">
        <v>41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134</v>
      </c>
      <c r="AT166" s="229" t="s">
        <v>129</v>
      </c>
      <c r="AU166" s="229" t="s">
        <v>86</v>
      </c>
      <c r="AY166" s="17" t="s">
        <v>127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84</v>
      </c>
      <c r="BK166" s="230">
        <f>ROUND(I166*H166,2)</f>
        <v>0</v>
      </c>
      <c r="BL166" s="17" t="s">
        <v>134</v>
      </c>
      <c r="BM166" s="229" t="s">
        <v>212</v>
      </c>
    </row>
    <row r="167" spans="1:51" s="14" customFormat="1" ht="12">
      <c r="A167" s="14"/>
      <c r="B167" s="246"/>
      <c r="C167" s="247"/>
      <c r="D167" s="231" t="s">
        <v>146</v>
      </c>
      <c r="E167" s="248" t="s">
        <v>1</v>
      </c>
      <c r="F167" s="249" t="s">
        <v>213</v>
      </c>
      <c r="G167" s="247"/>
      <c r="H167" s="250">
        <v>1699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146</v>
      </c>
      <c r="AU167" s="256" t="s">
        <v>86</v>
      </c>
      <c r="AV167" s="14" t="s">
        <v>86</v>
      </c>
      <c r="AW167" s="14" t="s">
        <v>32</v>
      </c>
      <c r="AX167" s="14" t="s">
        <v>84</v>
      </c>
      <c r="AY167" s="256" t="s">
        <v>127</v>
      </c>
    </row>
    <row r="168" spans="1:51" s="14" customFormat="1" ht="12">
      <c r="A168" s="14"/>
      <c r="B168" s="246"/>
      <c r="C168" s="247"/>
      <c r="D168" s="231" t="s">
        <v>146</v>
      </c>
      <c r="E168" s="247"/>
      <c r="F168" s="249" t="s">
        <v>214</v>
      </c>
      <c r="G168" s="247"/>
      <c r="H168" s="250">
        <v>1868.9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146</v>
      </c>
      <c r="AU168" s="256" t="s">
        <v>86</v>
      </c>
      <c r="AV168" s="14" t="s">
        <v>86</v>
      </c>
      <c r="AW168" s="14" t="s">
        <v>4</v>
      </c>
      <c r="AX168" s="14" t="s">
        <v>84</v>
      </c>
      <c r="AY168" s="256" t="s">
        <v>127</v>
      </c>
    </row>
    <row r="169" spans="1:63" s="12" customFormat="1" ht="22.8" customHeight="1">
      <c r="A169" s="12"/>
      <c r="B169" s="202"/>
      <c r="C169" s="203"/>
      <c r="D169" s="204" t="s">
        <v>75</v>
      </c>
      <c r="E169" s="216" t="s">
        <v>86</v>
      </c>
      <c r="F169" s="216" t="s">
        <v>215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SUM(P170:P180)</f>
        <v>0</v>
      </c>
      <c r="Q169" s="210"/>
      <c r="R169" s="211">
        <f>SUM(R170:R180)</f>
        <v>123.08952399999998</v>
      </c>
      <c r="S169" s="210"/>
      <c r="T169" s="212">
        <f>SUM(T170:T180)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84</v>
      </c>
      <c r="AT169" s="214" t="s">
        <v>75</v>
      </c>
      <c r="AU169" s="214" t="s">
        <v>84</v>
      </c>
      <c r="AY169" s="213" t="s">
        <v>127</v>
      </c>
      <c r="BK169" s="215">
        <f>SUM(BK170:BK180)</f>
        <v>0</v>
      </c>
    </row>
    <row r="170" spans="1:65" s="2" customFormat="1" ht="37.25" customHeight="1">
      <c r="A170" s="38"/>
      <c r="B170" s="39"/>
      <c r="C170" s="218" t="s">
        <v>8</v>
      </c>
      <c r="D170" s="218" t="s">
        <v>129</v>
      </c>
      <c r="E170" s="219" t="s">
        <v>216</v>
      </c>
      <c r="F170" s="220" t="s">
        <v>217</v>
      </c>
      <c r="G170" s="221" t="s">
        <v>144</v>
      </c>
      <c r="H170" s="222">
        <v>88.8</v>
      </c>
      <c r="I170" s="223"/>
      <c r="J170" s="224">
        <f>ROUND(I170*H170,2)</f>
        <v>0</v>
      </c>
      <c r="K170" s="220" t="s">
        <v>133</v>
      </c>
      <c r="L170" s="44"/>
      <c r="M170" s="225" t="s">
        <v>1</v>
      </c>
      <c r="N170" s="226" t="s">
        <v>41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134</v>
      </c>
      <c r="AT170" s="229" t="s">
        <v>129</v>
      </c>
      <c r="AU170" s="229" t="s">
        <v>86</v>
      </c>
      <c r="AY170" s="17" t="s">
        <v>127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84</v>
      </c>
      <c r="BK170" s="230">
        <f>ROUND(I170*H170,2)</f>
        <v>0</v>
      </c>
      <c r="BL170" s="17" t="s">
        <v>134</v>
      </c>
      <c r="BM170" s="229" t="s">
        <v>218</v>
      </c>
    </row>
    <row r="171" spans="1:51" s="14" customFormat="1" ht="12">
      <c r="A171" s="14"/>
      <c r="B171" s="246"/>
      <c r="C171" s="247"/>
      <c r="D171" s="231" t="s">
        <v>146</v>
      </c>
      <c r="E171" s="248" t="s">
        <v>1</v>
      </c>
      <c r="F171" s="249" t="s">
        <v>219</v>
      </c>
      <c r="G171" s="247"/>
      <c r="H171" s="250">
        <v>88.8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146</v>
      </c>
      <c r="AU171" s="256" t="s">
        <v>86</v>
      </c>
      <c r="AV171" s="14" t="s">
        <v>86</v>
      </c>
      <c r="AW171" s="14" t="s">
        <v>32</v>
      </c>
      <c r="AX171" s="14" t="s">
        <v>84</v>
      </c>
      <c r="AY171" s="256" t="s">
        <v>127</v>
      </c>
    </row>
    <row r="172" spans="1:65" s="2" customFormat="1" ht="15.25" customHeight="1">
      <c r="A172" s="38"/>
      <c r="B172" s="39"/>
      <c r="C172" s="218" t="s">
        <v>220</v>
      </c>
      <c r="D172" s="218" t="s">
        <v>129</v>
      </c>
      <c r="E172" s="219" t="s">
        <v>221</v>
      </c>
      <c r="F172" s="220" t="s">
        <v>222</v>
      </c>
      <c r="G172" s="221" t="s">
        <v>144</v>
      </c>
      <c r="H172" s="222">
        <v>22.2</v>
      </c>
      <c r="I172" s="223"/>
      <c r="J172" s="224">
        <f>ROUND(I172*H172,2)</f>
        <v>0</v>
      </c>
      <c r="K172" s="220" t="s">
        <v>133</v>
      </c>
      <c r="L172" s="44"/>
      <c r="M172" s="225" t="s">
        <v>1</v>
      </c>
      <c r="N172" s="226" t="s">
        <v>41</v>
      </c>
      <c r="O172" s="91"/>
      <c r="P172" s="227">
        <f>O172*H172</f>
        <v>0</v>
      </c>
      <c r="Q172" s="227">
        <v>2.30102</v>
      </c>
      <c r="R172" s="227">
        <f>Q172*H172</f>
        <v>51.082643999999995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134</v>
      </c>
      <c r="AT172" s="229" t="s">
        <v>129</v>
      </c>
      <c r="AU172" s="229" t="s">
        <v>86</v>
      </c>
      <c r="AY172" s="17" t="s">
        <v>127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84</v>
      </c>
      <c r="BK172" s="230">
        <f>ROUND(I172*H172,2)</f>
        <v>0</v>
      </c>
      <c r="BL172" s="17" t="s">
        <v>134</v>
      </c>
      <c r="BM172" s="229" t="s">
        <v>223</v>
      </c>
    </row>
    <row r="173" spans="1:51" s="14" customFormat="1" ht="12">
      <c r="A173" s="14"/>
      <c r="B173" s="246"/>
      <c r="C173" s="247"/>
      <c r="D173" s="231" t="s">
        <v>146</v>
      </c>
      <c r="E173" s="248" t="s">
        <v>1</v>
      </c>
      <c r="F173" s="249" t="s">
        <v>224</v>
      </c>
      <c r="G173" s="247"/>
      <c r="H173" s="250">
        <v>22.2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146</v>
      </c>
      <c r="AU173" s="256" t="s">
        <v>86</v>
      </c>
      <c r="AV173" s="14" t="s">
        <v>86</v>
      </c>
      <c r="AW173" s="14" t="s">
        <v>32</v>
      </c>
      <c r="AX173" s="14" t="s">
        <v>84</v>
      </c>
      <c r="AY173" s="256" t="s">
        <v>127</v>
      </c>
    </row>
    <row r="174" spans="1:65" s="2" customFormat="1" ht="24.05" customHeight="1">
      <c r="A174" s="38"/>
      <c r="B174" s="39"/>
      <c r="C174" s="218" t="s">
        <v>225</v>
      </c>
      <c r="D174" s="218" t="s">
        <v>129</v>
      </c>
      <c r="E174" s="219" t="s">
        <v>226</v>
      </c>
      <c r="F174" s="220" t="s">
        <v>227</v>
      </c>
      <c r="G174" s="221" t="s">
        <v>228</v>
      </c>
      <c r="H174" s="222">
        <v>444</v>
      </c>
      <c r="I174" s="223"/>
      <c r="J174" s="224">
        <f>ROUND(I174*H174,2)</f>
        <v>0</v>
      </c>
      <c r="K174" s="220" t="s">
        <v>133</v>
      </c>
      <c r="L174" s="44"/>
      <c r="M174" s="225" t="s">
        <v>1</v>
      </c>
      <c r="N174" s="226" t="s">
        <v>41</v>
      </c>
      <c r="O174" s="91"/>
      <c r="P174" s="227">
        <f>O174*H174</f>
        <v>0</v>
      </c>
      <c r="Q174" s="227">
        <v>0.00116</v>
      </c>
      <c r="R174" s="227">
        <f>Q174*H174</f>
        <v>0.51504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134</v>
      </c>
      <c r="AT174" s="229" t="s">
        <v>129</v>
      </c>
      <c r="AU174" s="229" t="s">
        <v>86</v>
      </c>
      <c r="AY174" s="17" t="s">
        <v>127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84</v>
      </c>
      <c r="BK174" s="230">
        <f>ROUND(I174*H174,2)</f>
        <v>0</v>
      </c>
      <c r="BL174" s="17" t="s">
        <v>134</v>
      </c>
      <c r="BM174" s="229" t="s">
        <v>229</v>
      </c>
    </row>
    <row r="175" spans="1:65" s="2" customFormat="1" ht="24.05" customHeight="1">
      <c r="A175" s="38"/>
      <c r="B175" s="39"/>
      <c r="C175" s="218" t="s">
        <v>230</v>
      </c>
      <c r="D175" s="218" t="s">
        <v>129</v>
      </c>
      <c r="E175" s="219" t="s">
        <v>231</v>
      </c>
      <c r="F175" s="220" t="s">
        <v>232</v>
      </c>
      <c r="G175" s="221" t="s">
        <v>144</v>
      </c>
      <c r="H175" s="222">
        <v>5</v>
      </c>
      <c r="I175" s="223"/>
      <c r="J175" s="224">
        <f>ROUND(I175*H175,2)</f>
        <v>0</v>
      </c>
      <c r="K175" s="220" t="s">
        <v>133</v>
      </c>
      <c r="L175" s="44"/>
      <c r="M175" s="225" t="s">
        <v>1</v>
      </c>
      <c r="N175" s="226" t="s">
        <v>41</v>
      </c>
      <c r="O175" s="91"/>
      <c r="P175" s="227">
        <f>O175*H175</f>
        <v>0</v>
      </c>
      <c r="Q175" s="227">
        <v>2.55328</v>
      </c>
      <c r="R175" s="227">
        <f>Q175*H175</f>
        <v>12.7664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134</v>
      </c>
      <c r="AT175" s="229" t="s">
        <v>129</v>
      </c>
      <c r="AU175" s="229" t="s">
        <v>86</v>
      </c>
      <c r="AY175" s="17" t="s">
        <v>127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84</v>
      </c>
      <c r="BK175" s="230">
        <f>ROUND(I175*H175,2)</f>
        <v>0</v>
      </c>
      <c r="BL175" s="17" t="s">
        <v>134</v>
      </c>
      <c r="BM175" s="229" t="s">
        <v>233</v>
      </c>
    </row>
    <row r="176" spans="1:47" s="2" customFormat="1" ht="12">
      <c r="A176" s="38"/>
      <c r="B176" s="39"/>
      <c r="C176" s="40"/>
      <c r="D176" s="231" t="s">
        <v>139</v>
      </c>
      <c r="E176" s="40"/>
      <c r="F176" s="232" t="s">
        <v>234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139</v>
      </c>
      <c r="AU176" s="17" t="s">
        <v>86</v>
      </c>
    </row>
    <row r="177" spans="1:51" s="14" customFormat="1" ht="12">
      <c r="A177" s="14"/>
      <c r="B177" s="246"/>
      <c r="C177" s="247"/>
      <c r="D177" s="231" t="s">
        <v>146</v>
      </c>
      <c r="E177" s="248" t="s">
        <v>1</v>
      </c>
      <c r="F177" s="249" t="s">
        <v>235</v>
      </c>
      <c r="G177" s="247"/>
      <c r="H177" s="250">
        <v>5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146</v>
      </c>
      <c r="AU177" s="256" t="s">
        <v>86</v>
      </c>
      <c r="AV177" s="14" t="s">
        <v>86</v>
      </c>
      <c r="AW177" s="14" t="s">
        <v>32</v>
      </c>
      <c r="AX177" s="14" t="s">
        <v>84</v>
      </c>
      <c r="AY177" s="256" t="s">
        <v>127</v>
      </c>
    </row>
    <row r="178" spans="1:65" s="2" customFormat="1" ht="24.05" customHeight="1">
      <c r="A178" s="38"/>
      <c r="B178" s="39"/>
      <c r="C178" s="218" t="s">
        <v>236</v>
      </c>
      <c r="D178" s="218" t="s">
        <v>129</v>
      </c>
      <c r="E178" s="219" t="s">
        <v>237</v>
      </c>
      <c r="F178" s="220" t="s">
        <v>238</v>
      </c>
      <c r="G178" s="221" t="s">
        <v>144</v>
      </c>
      <c r="H178" s="222">
        <v>23</v>
      </c>
      <c r="I178" s="223"/>
      <c r="J178" s="224">
        <f>ROUND(I178*H178,2)</f>
        <v>0</v>
      </c>
      <c r="K178" s="220" t="s">
        <v>133</v>
      </c>
      <c r="L178" s="44"/>
      <c r="M178" s="225" t="s">
        <v>1</v>
      </c>
      <c r="N178" s="226" t="s">
        <v>41</v>
      </c>
      <c r="O178" s="91"/>
      <c r="P178" s="227">
        <f>O178*H178</f>
        <v>0</v>
      </c>
      <c r="Q178" s="227">
        <v>2.55328</v>
      </c>
      <c r="R178" s="227">
        <f>Q178*H178</f>
        <v>58.72544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134</v>
      </c>
      <c r="AT178" s="229" t="s">
        <v>129</v>
      </c>
      <c r="AU178" s="229" t="s">
        <v>86</v>
      </c>
      <c r="AY178" s="17" t="s">
        <v>127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84</v>
      </c>
      <c r="BK178" s="230">
        <f>ROUND(I178*H178,2)</f>
        <v>0</v>
      </c>
      <c r="BL178" s="17" t="s">
        <v>134</v>
      </c>
      <c r="BM178" s="229" t="s">
        <v>239</v>
      </c>
    </row>
    <row r="179" spans="1:47" s="2" customFormat="1" ht="12">
      <c r="A179" s="38"/>
      <c r="B179" s="39"/>
      <c r="C179" s="40"/>
      <c r="D179" s="231" t="s">
        <v>139</v>
      </c>
      <c r="E179" s="40"/>
      <c r="F179" s="232" t="s">
        <v>240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139</v>
      </c>
      <c r="AU179" s="17" t="s">
        <v>86</v>
      </c>
    </row>
    <row r="180" spans="1:51" s="14" customFormat="1" ht="12">
      <c r="A180" s="14"/>
      <c r="B180" s="246"/>
      <c r="C180" s="247"/>
      <c r="D180" s="231" t="s">
        <v>146</v>
      </c>
      <c r="E180" s="248" t="s">
        <v>1</v>
      </c>
      <c r="F180" s="249" t="s">
        <v>241</v>
      </c>
      <c r="G180" s="247"/>
      <c r="H180" s="250">
        <v>23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146</v>
      </c>
      <c r="AU180" s="256" t="s">
        <v>86</v>
      </c>
      <c r="AV180" s="14" t="s">
        <v>86</v>
      </c>
      <c r="AW180" s="14" t="s">
        <v>32</v>
      </c>
      <c r="AX180" s="14" t="s">
        <v>84</v>
      </c>
      <c r="AY180" s="256" t="s">
        <v>127</v>
      </c>
    </row>
    <row r="181" spans="1:63" s="12" customFormat="1" ht="22.8" customHeight="1">
      <c r="A181" s="12"/>
      <c r="B181" s="202"/>
      <c r="C181" s="203"/>
      <c r="D181" s="204" t="s">
        <v>75</v>
      </c>
      <c r="E181" s="216" t="s">
        <v>158</v>
      </c>
      <c r="F181" s="216" t="s">
        <v>242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f>SUM(P182:P215)</f>
        <v>0</v>
      </c>
      <c r="Q181" s="210"/>
      <c r="R181" s="211">
        <f>SUM(R182:R215)</f>
        <v>114.31822</v>
      </c>
      <c r="S181" s="210"/>
      <c r="T181" s="212">
        <f>SUM(T182:T215)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84</v>
      </c>
      <c r="AT181" s="214" t="s">
        <v>75</v>
      </c>
      <c r="AU181" s="214" t="s">
        <v>84</v>
      </c>
      <c r="AY181" s="213" t="s">
        <v>127</v>
      </c>
      <c r="BK181" s="215">
        <f>SUM(BK182:BK215)</f>
        <v>0</v>
      </c>
    </row>
    <row r="182" spans="1:65" s="2" customFormat="1" ht="32.45" customHeight="1">
      <c r="A182" s="38"/>
      <c r="B182" s="39"/>
      <c r="C182" s="218" t="s">
        <v>243</v>
      </c>
      <c r="D182" s="218" t="s">
        <v>129</v>
      </c>
      <c r="E182" s="219" t="s">
        <v>244</v>
      </c>
      <c r="F182" s="220" t="s">
        <v>245</v>
      </c>
      <c r="G182" s="221" t="s">
        <v>132</v>
      </c>
      <c r="H182" s="222">
        <v>311.3</v>
      </c>
      <c r="I182" s="223"/>
      <c r="J182" s="224">
        <f>ROUND(I182*H182,2)</f>
        <v>0</v>
      </c>
      <c r="K182" s="220" t="s">
        <v>133</v>
      </c>
      <c r="L182" s="44"/>
      <c r="M182" s="225" t="s">
        <v>1</v>
      </c>
      <c r="N182" s="226" t="s">
        <v>41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134</v>
      </c>
      <c r="AT182" s="229" t="s">
        <v>129</v>
      </c>
      <c r="AU182" s="229" t="s">
        <v>86</v>
      </c>
      <c r="AY182" s="17" t="s">
        <v>127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84</v>
      </c>
      <c r="BK182" s="230">
        <f>ROUND(I182*H182,2)</f>
        <v>0</v>
      </c>
      <c r="BL182" s="17" t="s">
        <v>134</v>
      </c>
      <c r="BM182" s="229" t="s">
        <v>246</v>
      </c>
    </row>
    <row r="183" spans="1:47" s="2" customFormat="1" ht="12">
      <c r="A183" s="38"/>
      <c r="B183" s="39"/>
      <c r="C183" s="40"/>
      <c r="D183" s="231" t="s">
        <v>139</v>
      </c>
      <c r="E183" s="40"/>
      <c r="F183" s="232" t="s">
        <v>247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139</v>
      </c>
      <c r="AU183" s="17" t="s">
        <v>86</v>
      </c>
    </row>
    <row r="184" spans="1:51" s="13" customFormat="1" ht="12">
      <c r="A184" s="13"/>
      <c r="B184" s="236"/>
      <c r="C184" s="237"/>
      <c r="D184" s="231" t="s">
        <v>146</v>
      </c>
      <c r="E184" s="238" t="s">
        <v>1</v>
      </c>
      <c r="F184" s="239" t="s">
        <v>149</v>
      </c>
      <c r="G184" s="237"/>
      <c r="H184" s="238" t="s">
        <v>1</v>
      </c>
      <c r="I184" s="240"/>
      <c r="J184" s="237"/>
      <c r="K184" s="237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146</v>
      </c>
      <c r="AU184" s="245" t="s">
        <v>86</v>
      </c>
      <c r="AV184" s="13" t="s">
        <v>84</v>
      </c>
      <c r="AW184" s="13" t="s">
        <v>32</v>
      </c>
      <c r="AX184" s="13" t="s">
        <v>76</v>
      </c>
      <c r="AY184" s="245" t="s">
        <v>127</v>
      </c>
    </row>
    <row r="185" spans="1:51" s="14" customFormat="1" ht="12">
      <c r="A185" s="14"/>
      <c r="B185" s="246"/>
      <c r="C185" s="247"/>
      <c r="D185" s="231" t="s">
        <v>146</v>
      </c>
      <c r="E185" s="248" t="s">
        <v>1</v>
      </c>
      <c r="F185" s="249" t="s">
        <v>248</v>
      </c>
      <c r="G185" s="247"/>
      <c r="H185" s="250">
        <v>240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146</v>
      </c>
      <c r="AU185" s="256" t="s">
        <v>86</v>
      </c>
      <c r="AV185" s="14" t="s">
        <v>86</v>
      </c>
      <c r="AW185" s="14" t="s">
        <v>32</v>
      </c>
      <c r="AX185" s="14" t="s">
        <v>76</v>
      </c>
      <c r="AY185" s="256" t="s">
        <v>127</v>
      </c>
    </row>
    <row r="186" spans="1:51" s="13" customFormat="1" ht="12">
      <c r="A186" s="13"/>
      <c r="B186" s="236"/>
      <c r="C186" s="237"/>
      <c r="D186" s="231" t="s">
        <v>146</v>
      </c>
      <c r="E186" s="238" t="s">
        <v>1</v>
      </c>
      <c r="F186" s="239" t="s">
        <v>249</v>
      </c>
      <c r="G186" s="237"/>
      <c r="H186" s="238" t="s">
        <v>1</v>
      </c>
      <c r="I186" s="240"/>
      <c r="J186" s="237"/>
      <c r="K186" s="237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146</v>
      </c>
      <c r="AU186" s="245" t="s">
        <v>86</v>
      </c>
      <c r="AV186" s="13" t="s">
        <v>84</v>
      </c>
      <c r="AW186" s="13" t="s">
        <v>32</v>
      </c>
      <c r="AX186" s="13" t="s">
        <v>76</v>
      </c>
      <c r="AY186" s="245" t="s">
        <v>127</v>
      </c>
    </row>
    <row r="187" spans="1:51" s="14" customFormat="1" ht="12">
      <c r="A187" s="14"/>
      <c r="B187" s="246"/>
      <c r="C187" s="247"/>
      <c r="D187" s="231" t="s">
        <v>146</v>
      </c>
      <c r="E187" s="248" t="s">
        <v>1</v>
      </c>
      <c r="F187" s="249" t="s">
        <v>250</v>
      </c>
      <c r="G187" s="247"/>
      <c r="H187" s="250">
        <v>43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6" t="s">
        <v>146</v>
      </c>
      <c r="AU187" s="256" t="s">
        <v>86</v>
      </c>
      <c r="AV187" s="14" t="s">
        <v>86</v>
      </c>
      <c r="AW187" s="14" t="s">
        <v>32</v>
      </c>
      <c r="AX187" s="14" t="s">
        <v>76</v>
      </c>
      <c r="AY187" s="256" t="s">
        <v>127</v>
      </c>
    </row>
    <row r="188" spans="1:51" s="15" customFormat="1" ht="12">
      <c r="A188" s="15"/>
      <c r="B188" s="257"/>
      <c r="C188" s="258"/>
      <c r="D188" s="231" t="s">
        <v>146</v>
      </c>
      <c r="E188" s="259" t="s">
        <v>1</v>
      </c>
      <c r="F188" s="260" t="s">
        <v>151</v>
      </c>
      <c r="G188" s="258"/>
      <c r="H188" s="261">
        <v>283</v>
      </c>
      <c r="I188" s="262"/>
      <c r="J188" s="258"/>
      <c r="K188" s="258"/>
      <c r="L188" s="263"/>
      <c r="M188" s="264"/>
      <c r="N188" s="265"/>
      <c r="O188" s="265"/>
      <c r="P188" s="265"/>
      <c r="Q188" s="265"/>
      <c r="R188" s="265"/>
      <c r="S188" s="265"/>
      <c r="T188" s="26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7" t="s">
        <v>146</v>
      </c>
      <c r="AU188" s="267" t="s">
        <v>86</v>
      </c>
      <c r="AV188" s="15" t="s">
        <v>134</v>
      </c>
      <c r="AW188" s="15" t="s">
        <v>32</v>
      </c>
      <c r="AX188" s="15" t="s">
        <v>84</v>
      </c>
      <c r="AY188" s="267" t="s">
        <v>127</v>
      </c>
    </row>
    <row r="189" spans="1:51" s="14" customFormat="1" ht="12">
      <c r="A189" s="14"/>
      <c r="B189" s="246"/>
      <c r="C189" s="247"/>
      <c r="D189" s="231" t="s">
        <v>146</v>
      </c>
      <c r="E189" s="247"/>
      <c r="F189" s="249" t="s">
        <v>251</v>
      </c>
      <c r="G189" s="247"/>
      <c r="H189" s="250">
        <v>311.3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146</v>
      </c>
      <c r="AU189" s="256" t="s">
        <v>86</v>
      </c>
      <c r="AV189" s="14" t="s">
        <v>86</v>
      </c>
      <c r="AW189" s="14" t="s">
        <v>4</v>
      </c>
      <c r="AX189" s="14" t="s">
        <v>84</v>
      </c>
      <c r="AY189" s="256" t="s">
        <v>127</v>
      </c>
    </row>
    <row r="190" spans="1:65" s="2" customFormat="1" ht="32.45" customHeight="1">
      <c r="A190" s="38"/>
      <c r="B190" s="39"/>
      <c r="C190" s="218" t="s">
        <v>7</v>
      </c>
      <c r="D190" s="218" t="s">
        <v>129</v>
      </c>
      <c r="E190" s="219" t="s">
        <v>252</v>
      </c>
      <c r="F190" s="220" t="s">
        <v>253</v>
      </c>
      <c r="G190" s="221" t="s">
        <v>132</v>
      </c>
      <c r="H190" s="222">
        <v>1648.9</v>
      </c>
      <c r="I190" s="223"/>
      <c r="J190" s="224">
        <f>ROUND(I190*H190,2)</f>
        <v>0</v>
      </c>
      <c r="K190" s="220" t="s">
        <v>133</v>
      </c>
      <c r="L190" s="44"/>
      <c r="M190" s="225" t="s">
        <v>1</v>
      </c>
      <c r="N190" s="226" t="s">
        <v>41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134</v>
      </c>
      <c r="AT190" s="229" t="s">
        <v>129</v>
      </c>
      <c r="AU190" s="229" t="s">
        <v>86</v>
      </c>
      <c r="AY190" s="17" t="s">
        <v>127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84</v>
      </c>
      <c r="BK190" s="230">
        <f>ROUND(I190*H190,2)</f>
        <v>0</v>
      </c>
      <c r="BL190" s="17" t="s">
        <v>134</v>
      </c>
      <c r="BM190" s="229" t="s">
        <v>254</v>
      </c>
    </row>
    <row r="191" spans="1:51" s="14" customFormat="1" ht="12">
      <c r="A191" s="14"/>
      <c r="B191" s="246"/>
      <c r="C191" s="247"/>
      <c r="D191" s="231" t="s">
        <v>146</v>
      </c>
      <c r="E191" s="248" t="s">
        <v>1</v>
      </c>
      <c r="F191" s="249" t="s">
        <v>255</v>
      </c>
      <c r="G191" s="247"/>
      <c r="H191" s="250">
        <v>1499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146</v>
      </c>
      <c r="AU191" s="256" t="s">
        <v>86</v>
      </c>
      <c r="AV191" s="14" t="s">
        <v>86</v>
      </c>
      <c r="AW191" s="14" t="s">
        <v>32</v>
      </c>
      <c r="AX191" s="14" t="s">
        <v>84</v>
      </c>
      <c r="AY191" s="256" t="s">
        <v>127</v>
      </c>
    </row>
    <row r="192" spans="1:51" s="14" customFormat="1" ht="12">
      <c r="A192" s="14"/>
      <c r="B192" s="246"/>
      <c r="C192" s="247"/>
      <c r="D192" s="231" t="s">
        <v>146</v>
      </c>
      <c r="E192" s="247"/>
      <c r="F192" s="249" t="s">
        <v>256</v>
      </c>
      <c r="G192" s="247"/>
      <c r="H192" s="250">
        <v>1648.9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146</v>
      </c>
      <c r="AU192" s="256" t="s">
        <v>86</v>
      </c>
      <c r="AV192" s="14" t="s">
        <v>86</v>
      </c>
      <c r="AW192" s="14" t="s">
        <v>4</v>
      </c>
      <c r="AX192" s="14" t="s">
        <v>84</v>
      </c>
      <c r="AY192" s="256" t="s">
        <v>127</v>
      </c>
    </row>
    <row r="193" spans="1:65" s="2" customFormat="1" ht="37.25" customHeight="1">
      <c r="A193" s="38"/>
      <c r="B193" s="39"/>
      <c r="C193" s="218" t="s">
        <v>257</v>
      </c>
      <c r="D193" s="218" t="s">
        <v>129</v>
      </c>
      <c r="E193" s="219" t="s">
        <v>258</v>
      </c>
      <c r="F193" s="220" t="s">
        <v>259</v>
      </c>
      <c r="G193" s="221" t="s">
        <v>132</v>
      </c>
      <c r="H193" s="222">
        <v>150</v>
      </c>
      <c r="I193" s="223"/>
      <c r="J193" s="224">
        <f>ROUND(I193*H193,2)</f>
        <v>0</v>
      </c>
      <c r="K193" s="220" t="s">
        <v>133</v>
      </c>
      <c r="L193" s="44"/>
      <c r="M193" s="225" t="s">
        <v>1</v>
      </c>
      <c r="N193" s="226" t="s">
        <v>41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134</v>
      </c>
      <c r="AT193" s="229" t="s">
        <v>129</v>
      </c>
      <c r="AU193" s="229" t="s">
        <v>86</v>
      </c>
      <c r="AY193" s="17" t="s">
        <v>127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84</v>
      </c>
      <c r="BK193" s="230">
        <f>ROUND(I193*H193,2)</f>
        <v>0</v>
      </c>
      <c r="BL193" s="17" t="s">
        <v>134</v>
      </c>
      <c r="BM193" s="229" t="s">
        <v>260</v>
      </c>
    </row>
    <row r="194" spans="1:47" s="2" customFormat="1" ht="12">
      <c r="A194" s="38"/>
      <c r="B194" s="39"/>
      <c r="C194" s="40"/>
      <c r="D194" s="231" t="s">
        <v>139</v>
      </c>
      <c r="E194" s="40"/>
      <c r="F194" s="232" t="s">
        <v>261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139</v>
      </c>
      <c r="AU194" s="17" t="s">
        <v>86</v>
      </c>
    </row>
    <row r="195" spans="1:65" s="2" customFormat="1" ht="37.25" customHeight="1">
      <c r="A195" s="38"/>
      <c r="B195" s="39"/>
      <c r="C195" s="218" t="s">
        <v>262</v>
      </c>
      <c r="D195" s="218" t="s">
        <v>129</v>
      </c>
      <c r="E195" s="219" t="s">
        <v>263</v>
      </c>
      <c r="F195" s="220" t="s">
        <v>264</v>
      </c>
      <c r="G195" s="221" t="s">
        <v>132</v>
      </c>
      <c r="H195" s="222">
        <v>340</v>
      </c>
      <c r="I195" s="223"/>
      <c r="J195" s="224">
        <f>ROUND(I195*H195,2)</f>
        <v>0</v>
      </c>
      <c r="K195" s="220" t="s">
        <v>133</v>
      </c>
      <c r="L195" s="44"/>
      <c r="M195" s="225" t="s">
        <v>1</v>
      </c>
      <c r="N195" s="226" t="s">
        <v>41</v>
      </c>
      <c r="O195" s="91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134</v>
      </c>
      <c r="AT195" s="229" t="s">
        <v>129</v>
      </c>
      <c r="AU195" s="229" t="s">
        <v>86</v>
      </c>
      <c r="AY195" s="17" t="s">
        <v>127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84</v>
      </c>
      <c r="BK195" s="230">
        <f>ROUND(I195*H195,2)</f>
        <v>0</v>
      </c>
      <c r="BL195" s="17" t="s">
        <v>134</v>
      </c>
      <c r="BM195" s="229" t="s">
        <v>265</v>
      </c>
    </row>
    <row r="196" spans="1:47" s="2" customFormat="1" ht="12">
      <c r="A196" s="38"/>
      <c r="B196" s="39"/>
      <c r="C196" s="40"/>
      <c r="D196" s="231" t="s">
        <v>139</v>
      </c>
      <c r="E196" s="40"/>
      <c r="F196" s="232" t="s">
        <v>266</v>
      </c>
      <c r="G196" s="40"/>
      <c r="H196" s="40"/>
      <c r="I196" s="233"/>
      <c r="J196" s="40"/>
      <c r="K196" s="40"/>
      <c r="L196" s="44"/>
      <c r="M196" s="234"/>
      <c r="N196" s="235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139</v>
      </c>
      <c r="AU196" s="17" t="s">
        <v>86</v>
      </c>
    </row>
    <row r="197" spans="1:51" s="14" customFormat="1" ht="12">
      <c r="A197" s="14"/>
      <c r="B197" s="246"/>
      <c r="C197" s="247"/>
      <c r="D197" s="231" t="s">
        <v>146</v>
      </c>
      <c r="E197" s="248" t="s">
        <v>1</v>
      </c>
      <c r="F197" s="249" t="s">
        <v>267</v>
      </c>
      <c r="G197" s="247"/>
      <c r="H197" s="250">
        <v>340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6" t="s">
        <v>146</v>
      </c>
      <c r="AU197" s="256" t="s">
        <v>86</v>
      </c>
      <c r="AV197" s="14" t="s">
        <v>86</v>
      </c>
      <c r="AW197" s="14" t="s">
        <v>32</v>
      </c>
      <c r="AX197" s="14" t="s">
        <v>84</v>
      </c>
      <c r="AY197" s="256" t="s">
        <v>127</v>
      </c>
    </row>
    <row r="198" spans="1:65" s="2" customFormat="1" ht="37.25" customHeight="1">
      <c r="A198" s="38"/>
      <c r="B198" s="39"/>
      <c r="C198" s="218" t="s">
        <v>268</v>
      </c>
      <c r="D198" s="218" t="s">
        <v>129</v>
      </c>
      <c r="E198" s="219" t="s">
        <v>269</v>
      </c>
      <c r="F198" s="220" t="s">
        <v>270</v>
      </c>
      <c r="G198" s="221" t="s">
        <v>132</v>
      </c>
      <c r="H198" s="222">
        <v>1359</v>
      </c>
      <c r="I198" s="223"/>
      <c r="J198" s="224">
        <f>ROUND(I198*H198,2)</f>
        <v>0</v>
      </c>
      <c r="K198" s="220" t="s">
        <v>133</v>
      </c>
      <c r="L198" s="44"/>
      <c r="M198" s="225" t="s">
        <v>1</v>
      </c>
      <c r="N198" s="226" t="s">
        <v>41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134</v>
      </c>
      <c r="AT198" s="229" t="s">
        <v>129</v>
      </c>
      <c r="AU198" s="229" t="s">
        <v>86</v>
      </c>
      <c r="AY198" s="17" t="s">
        <v>127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84</v>
      </c>
      <c r="BK198" s="230">
        <f>ROUND(I198*H198,2)</f>
        <v>0</v>
      </c>
      <c r="BL198" s="17" t="s">
        <v>134</v>
      </c>
      <c r="BM198" s="229" t="s">
        <v>271</v>
      </c>
    </row>
    <row r="199" spans="1:65" s="2" customFormat="1" ht="43.3" customHeight="1">
      <c r="A199" s="38"/>
      <c r="B199" s="39"/>
      <c r="C199" s="218" t="s">
        <v>272</v>
      </c>
      <c r="D199" s="218" t="s">
        <v>129</v>
      </c>
      <c r="E199" s="219" t="s">
        <v>273</v>
      </c>
      <c r="F199" s="220" t="s">
        <v>274</v>
      </c>
      <c r="G199" s="221" t="s">
        <v>132</v>
      </c>
      <c r="H199" s="222">
        <v>1359</v>
      </c>
      <c r="I199" s="223"/>
      <c r="J199" s="224">
        <f>ROUND(I199*H199,2)</f>
        <v>0</v>
      </c>
      <c r="K199" s="220" t="s">
        <v>133</v>
      </c>
      <c r="L199" s="44"/>
      <c r="M199" s="225" t="s">
        <v>1</v>
      </c>
      <c r="N199" s="226" t="s">
        <v>41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134</v>
      </c>
      <c r="AT199" s="229" t="s">
        <v>129</v>
      </c>
      <c r="AU199" s="229" t="s">
        <v>86</v>
      </c>
      <c r="AY199" s="17" t="s">
        <v>127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84</v>
      </c>
      <c r="BK199" s="230">
        <f>ROUND(I199*H199,2)</f>
        <v>0</v>
      </c>
      <c r="BL199" s="17" t="s">
        <v>134</v>
      </c>
      <c r="BM199" s="229" t="s">
        <v>275</v>
      </c>
    </row>
    <row r="200" spans="1:65" s="2" customFormat="1" ht="37.25" customHeight="1">
      <c r="A200" s="38"/>
      <c r="B200" s="39"/>
      <c r="C200" s="218" t="s">
        <v>276</v>
      </c>
      <c r="D200" s="218" t="s">
        <v>129</v>
      </c>
      <c r="E200" s="219" t="s">
        <v>277</v>
      </c>
      <c r="F200" s="220" t="s">
        <v>278</v>
      </c>
      <c r="G200" s="221" t="s">
        <v>132</v>
      </c>
      <c r="H200" s="222">
        <v>32</v>
      </c>
      <c r="I200" s="223"/>
      <c r="J200" s="224">
        <f>ROUND(I200*H200,2)</f>
        <v>0</v>
      </c>
      <c r="K200" s="220" t="s">
        <v>133</v>
      </c>
      <c r="L200" s="44"/>
      <c r="M200" s="225" t="s">
        <v>1</v>
      </c>
      <c r="N200" s="226" t="s">
        <v>41</v>
      </c>
      <c r="O200" s="91"/>
      <c r="P200" s="227">
        <f>O200*H200</f>
        <v>0</v>
      </c>
      <c r="Q200" s="227">
        <v>0.324</v>
      </c>
      <c r="R200" s="227">
        <f>Q200*H200</f>
        <v>10.368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134</v>
      </c>
      <c r="AT200" s="229" t="s">
        <v>129</v>
      </c>
      <c r="AU200" s="229" t="s">
        <v>86</v>
      </c>
      <c r="AY200" s="17" t="s">
        <v>127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84</v>
      </c>
      <c r="BK200" s="230">
        <f>ROUND(I200*H200,2)</f>
        <v>0</v>
      </c>
      <c r="BL200" s="17" t="s">
        <v>134</v>
      </c>
      <c r="BM200" s="229" t="s">
        <v>279</v>
      </c>
    </row>
    <row r="201" spans="1:65" s="2" customFormat="1" ht="24.05" customHeight="1">
      <c r="A201" s="38"/>
      <c r="B201" s="39"/>
      <c r="C201" s="218" t="s">
        <v>280</v>
      </c>
      <c r="D201" s="218" t="s">
        <v>129</v>
      </c>
      <c r="E201" s="219" t="s">
        <v>281</v>
      </c>
      <c r="F201" s="220" t="s">
        <v>282</v>
      </c>
      <c r="G201" s="221" t="s">
        <v>132</v>
      </c>
      <c r="H201" s="222">
        <v>3538</v>
      </c>
      <c r="I201" s="223"/>
      <c r="J201" s="224">
        <f>ROUND(I201*H201,2)</f>
        <v>0</v>
      </c>
      <c r="K201" s="220" t="s">
        <v>133</v>
      </c>
      <c r="L201" s="44"/>
      <c r="M201" s="225" t="s">
        <v>1</v>
      </c>
      <c r="N201" s="226" t="s">
        <v>41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134</v>
      </c>
      <c r="AT201" s="229" t="s">
        <v>129</v>
      </c>
      <c r="AU201" s="229" t="s">
        <v>86</v>
      </c>
      <c r="AY201" s="17" t="s">
        <v>127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84</v>
      </c>
      <c r="BK201" s="230">
        <f>ROUND(I201*H201,2)</f>
        <v>0</v>
      </c>
      <c r="BL201" s="17" t="s">
        <v>134</v>
      </c>
      <c r="BM201" s="229" t="s">
        <v>283</v>
      </c>
    </row>
    <row r="202" spans="1:51" s="14" customFormat="1" ht="12">
      <c r="A202" s="14"/>
      <c r="B202" s="246"/>
      <c r="C202" s="247"/>
      <c r="D202" s="231" t="s">
        <v>146</v>
      </c>
      <c r="E202" s="248" t="s">
        <v>1</v>
      </c>
      <c r="F202" s="249" t="s">
        <v>284</v>
      </c>
      <c r="G202" s="247"/>
      <c r="H202" s="250">
        <v>3538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6" t="s">
        <v>146</v>
      </c>
      <c r="AU202" s="256" t="s">
        <v>86</v>
      </c>
      <c r="AV202" s="14" t="s">
        <v>86</v>
      </c>
      <c r="AW202" s="14" t="s">
        <v>32</v>
      </c>
      <c r="AX202" s="14" t="s">
        <v>84</v>
      </c>
      <c r="AY202" s="256" t="s">
        <v>127</v>
      </c>
    </row>
    <row r="203" spans="1:65" s="2" customFormat="1" ht="24.05" customHeight="1">
      <c r="A203" s="38"/>
      <c r="B203" s="39"/>
      <c r="C203" s="218" t="s">
        <v>285</v>
      </c>
      <c r="D203" s="218" t="s">
        <v>129</v>
      </c>
      <c r="E203" s="219" t="s">
        <v>286</v>
      </c>
      <c r="F203" s="220" t="s">
        <v>287</v>
      </c>
      <c r="G203" s="221" t="s">
        <v>132</v>
      </c>
      <c r="H203" s="222">
        <v>820</v>
      </c>
      <c r="I203" s="223"/>
      <c r="J203" s="224">
        <f>ROUND(I203*H203,2)</f>
        <v>0</v>
      </c>
      <c r="K203" s="220" t="s">
        <v>133</v>
      </c>
      <c r="L203" s="44"/>
      <c r="M203" s="225" t="s">
        <v>1</v>
      </c>
      <c r="N203" s="226" t="s">
        <v>41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134</v>
      </c>
      <c r="AT203" s="229" t="s">
        <v>129</v>
      </c>
      <c r="AU203" s="229" t="s">
        <v>86</v>
      </c>
      <c r="AY203" s="17" t="s">
        <v>127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84</v>
      </c>
      <c r="BK203" s="230">
        <f>ROUND(I203*H203,2)</f>
        <v>0</v>
      </c>
      <c r="BL203" s="17" t="s">
        <v>134</v>
      </c>
      <c r="BM203" s="229" t="s">
        <v>288</v>
      </c>
    </row>
    <row r="204" spans="1:65" s="2" customFormat="1" ht="43.3" customHeight="1">
      <c r="A204" s="38"/>
      <c r="B204" s="39"/>
      <c r="C204" s="218" t="s">
        <v>289</v>
      </c>
      <c r="D204" s="218" t="s">
        <v>129</v>
      </c>
      <c r="E204" s="219" t="s">
        <v>290</v>
      </c>
      <c r="F204" s="220" t="s">
        <v>291</v>
      </c>
      <c r="G204" s="221" t="s">
        <v>132</v>
      </c>
      <c r="H204" s="222">
        <v>2179</v>
      </c>
      <c r="I204" s="223"/>
      <c r="J204" s="224">
        <f>ROUND(I204*H204,2)</f>
        <v>0</v>
      </c>
      <c r="K204" s="220" t="s">
        <v>133</v>
      </c>
      <c r="L204" s="44"/>
      <c r="M204" s="225" t="s">
        <v>1</v>
      </c>
      <c r="N204" s="226" t="s">
        <v>41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134</v>
      </c>
      <c r="AT204" s="229" t="s">
        <v>129</v>
      </c>
      <c r="AU204" s="229" t="s">
        <v>86</v>
      </c>
      <c r="AY204" s="17" t="s">
        <v>127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84</v>
      </c>
      <c r="BK204" s="230">
        <f>ROUND(I204*H204,2)</f>
        <v>0</v>
      </c>
      <c r="BL204" s="17" t="s">
        <v>134</v>
      </c>
      <c r="BM204" s="229" t="s">
        <v>292</v>
      </c>
    </row>
    <row r="205" spans="1:51" s="14" customFormat="1" ht="12">
      <c r="A205" s="14"/>
      <c r="B205" s="246"/>
      <c r="C205" s="247"/>
      <c r="D205" s="231" t="s">
        <v>146</v>
      </c>
      <c r="E205" s="248" t="s">
        <v>1</v>
      </c>
      <c r="F205" s="249" t="s">
        <v>293</v>
      </c>
      <c r="G205" s="247"/>
      <c r="H205" s="250">
        <v>2179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6" t="s">
        <v>146</v>
      </c>
      <c r="AU205" s="256" t="s">
        <v>86</v>
      </c>
      <c r="AV205" s="14" t="s">
        <v>86</v>
      </c>
      <c r="AW205" s="14" t="s">
        <v>32</v>
      </c>
      <c r="AX205" s="14" t="s">
        <v>84</v>
      </c>
      <c r="AY205" s="256" t="s">
        <v>127</v>
      </c>
    </row>
    <row r="206" spans="1:65" s="2" customFormat="1" ht="43.3" customHeight="1">
      <c r="A206" s="38"/>
      <c r="B206" s="39"/>
      <c r="C206" s="218" t="s">
        <v>294</v>
      </c>
      <c r="D206" s="218" t="s">
        <v>129</v>
      </c>
      <c r="E206" s="219" t="s">
        <v>295</v>
      </c>
      <c r="F206" s="220" t="s">
        <v>296</v>
      </c>
      <c r="G206" s="221" t="s">
        <v>132</v>
      </c>
      <c r="H206" s="222">
        <v>1359</v>
      </c>
      <c r="I206" s="223"/>
      <c r="J206" s="224">
        <f>ROUND(I206*H206,2)</f>
        <v>0</v>
      </c>
      <c r="K206" s="220" t="s">
        <v>133</v>
      </c>
      <c r="L206" s="44"/>
      <c r="M206" s="225" t="s">
        <v>1</v>
      </c>
      <c r="N206" s="226" t="s">
        <v>41</v>
      </c>
      <c r="O206" s="91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134</v>
      </c>
      <c r="AT206" s="229" t="s">
        <v>129</v>
      </c>
      <c r="AU206" s="229" t="s">
        <v>86</v>
      </c>
      <c r="AY206" s="17" t="s">
        <v>127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84</v>
      </c>
      <c r="BK206" s="230">
        <f>ROUND(I206*H206,2)</f>
        <v>0</v>
      </c>
      <c r="BL206" s="17" t="s">
        <v>134</v>
      </c>
      <c r="BM206" s="229" t="s">
        <v>297</v>
      </c>
    </row>
    <row r="207" spans="1:65" s="2" customFormat="1" ht="43.3" customHeight="1">
      <c r="A207" s="38"/>
      <c r="B207" s="39"/>
      <c r="C207" s="218" t="s">
        <v>298</v>
      </c>
      <c r="D207" s="218" t="s">
        <v>129</v>
      </c>
      <c r="E207" s="219" t="s">
        <v>299</v>
      </c>
      <c r="F207" s="220" t="s">
        <v>300</v>
      </c>
      <c r="G207" s="221" t="s">
        <v>132</v>
      </c>
      <c r="H207" s="222">
        <v>820</v>
      </c>
      <c r="I207" s="223"/>
      <c r="J207" s="224">
        <f>ROUND(I207*H207,2)</f>
        <v>0</v>
      </c>
      <c r="K207" s="220" t="s">
        <v>133</v>
      </c>
      <c r="L207" s="44"/>
      <c r="M207" s="225" t="s">
        <v>1</v>
      </c>
      <c r="N207" s="226" t="s">
        <v>41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134</v>
      </c>
      <c r="AT207" s="229" t="s">
        <v>129</v>
      </c>
      <c r="AU207" s="229" t="s">
        <v>86</v>
      </c>
      <c r="AY207" s="17" t="s">
        <v>127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84</v>
      </c>
      <c r="BK207" s="230">
        <f>ROUND(I207*H207,2)</f>
        <v>0</v>
      </c>
      <c r="BL207" s="17" t="s">
        <v>134</v>
      </c>
      <c r="BM207" s="229" t="s">
        <v>301</v>
      </c>
    </row>
    <row r="208" spans="1:65" s="2" customFormat="1" ht="37.25" customHeight="1">
      <c r="A208" s="38"/>
      <c r="B208" s="39"/>
      <c r="C208" s="218" t="s">
        <v>302</v>
      </c>
      <c r="D208" s="218" t="s">
        <v>129</v>
      </c>
      <c r="E208" s="219" t="s">
        <v>303</v>
      </c>
      <c r="F208" s="220" t="s">
        <v>304</v>
      </c>
      <c r="G208" s="221" t="s">
        <v>132</v>
      </c>
      <c r="H208" s="222">
        <v>140</v>
      </c>
      <c r="I208" s="223"/>
      <c r="J208" s="224">
        <f>ROUND(I208*H208,2)</f>
        <v>0</v>
      </c>
      <c r="K208" s="220" t="s">
        <v>1</v>
      </c>
      <c r="L208" s="44"/>
      <c r="M208" s="225" t="s">
        <v>1</v>
      </c>
      <c r="N208" s="226" t="s">
        <v>41</v>
      </c>
      <c r="O208" s="91"/>
      <c r="P208" s="227">
        <f>O208*H208</f>
        <v>0</v>
      </c>
      <c r="Q208" s="227">
        <v>0.19536</v>
      </c>
      <c r="R208" s="227">
        <f>Q208*H208</f>
        <v>27.3504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134</v>
      </c>
      <c r="AT208" s="229" t="s">
        <v>129</v>
      </c>
      <c r="AU208" s="229" t="s">
        <v>86</v>
      </c>
      <c r="AY208" s="17" t="s">
        <v>127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84</v>
      </c>
      <c r="BK208" s="230">
        <f>ROUND(I208*H208,2)</f>
        <v>0</v>
      </c>
      <c r="BL208" s="17" t="s">
        <v>134</v>
      </c>
      <c r="BM208" s="229" t="s">
        <v>305</v>
      </c>
    </row>
    <row r="209" spans="1:51" s="14" customFormat="1" ht="12">
      <c r="A209" s="14"/>
      <c r="B209" s="246"/>
      <c r="C209" s="247"/>
      <c r="D209" s="231" t="s">
        <v>146</v>
      </c>
      <c r="E209" s="248" t="s">
        <v>1</v>
      </c>
      <c r="F209" s="249" t="s">
        <v>306</v>
      </c>
      <c r="G209" s="247"/>
      <c r="H209" s="250">
        <v>140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146</v>
      </c>
      <c r="AU209" s="256" t="s">
        <v>86</v>
      </c>
      <c r="AV209" s="14" t="s">
        <v>86</v>
      </c>
      <c r="AW209" s="14" t="s">
        <v>32</v>
      </c>
      <c r="AX209" s="14" t="s">
        <v>84</v>
      </c>
      <c r="AY209" s="256" t="s">
        <v>127</v>
      </c>
    </row>
    <row r="210" spans="1:65" s="2" customFormat="1" ht="15.25" customHeight="1">
      <c r="A210" s="38"/>
      <c r="B210" s="39"/>
      <c r="C210" s="268" t="s">
        <v>307</v>
      </c>
      <c r="D210" s="268" t="s">
        <v>175</v>
      </c>
      <c r="E210" s="269" t="s">
        <v>308</v>
      </c>
      <c r="F210" s="270" t="s">
        <v>309</v>
      </c>
      <c r="G210" s="271" t="s">
        <v>132</v>
      </c>
      <c r="H210" s="272">
        <v>141.4</v>
      </c>
      <c r="I210" s="273"/>
      <c r="J210" s="274">
        <f>ROUND(I210*H210,2)</f>
        <v>0</v>
      </c>
      <c r="K210" s="270" t="s">
        <v>133</v>
      </c>
      <c r="L210" s="275"/>
      <c r="M210" s="276" t="s">
        <v>1</v>
      </c>
      <c r="N210" s="277" t="s">
        <v>41</v>
      </c>
      <c r="O210" s="91"/>
      <c r="P210" s="227">
        <f>O210*H210</f>
        <v>0</v>
      </c>
      <c r="Q210" s="227">
        <v>0.417</v>
      </c>
      <c r="R210" s="227">
        <f>Q210*H210</f>
        <v>58.9638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179</v>
      </c>
      <c r="AT210" s="229" t="s">
        <v>175</v>
      </c>
      <c r="AU210" s="229" t="s">
        <v>86</v>
      </c>
      <c r="AY210" s="17" t="s">
        <v>127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84</v>
      </c>
      <c r="BK210" s="230">
        <f>ROUND(I210*H210,2)</f>
        <v>0</v>
      </c>
      <c r="BL210" s="17" t="s">
        <v>134</v>
      </c>
      <c r="BM210" s="229" t="s">
        <v>310</v>
      </c>
    </row>
    <row r="211" spans="1:51" s="14" customFormat="1" ht="12">
      <c r="A211" s="14"/>
      <c r="B211" s="246"/>
      <c r="C211" s="247"/>
      <c r="D211" s="231" t="s">
        <v>146</v>
      </c>
      <c r="E211" s="247"/>
      <c r="F211" s="249" t="s">
        <v>311</v>
      </c>
      <c r="G211" s="247"/>
      <c r="H211" s="250">
        <v>141.4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6" t="s">
        <v>146</v>
      </c>
      <c r="AU211" s="256" t="s">
        <v>86</v>
      </c>
      <c r="AV211" s="14" t="s">
        <v>86</v>
      </c>
      <c r="AW211" s="14" t="s">
        <v>4</v>
      </c>
      <c r="AX211" s="14" t="s">
        <v>84</v>
      </c>
      <c r="AY211" s="256" t="s">
        <v>127</v>
      </c>
    </row>
    <row r="212" spans="1:65" s="2" customFormat="1" ht="54.15" customHeight="1">
      <c r="A212" s="38"/>
      <c r="B212" s="39"/>
      <c r="C212" s="218" t="s">
        <v>312</v>
      </c>
      <c r="D212" s="218" t="s">
        <v>129</v>
      </c>
      <c r="E212" s="219" t="s">
        <v>313</v>
      </c>
      <c r="F212" s="220" t="s">
        <v>314</v>
      </c>
      <c r="G212" s="221" t="s">
        <v>132</v>
      </c>
      <c r="H212" s="222">
        <v>43</v>
      </c>
      <c r="I212" s="223"/>
      <c r="J212" s="224">
        <f>ROUND(I212*H212,2)</f>
        <v>0</v>
      </c>
      <c r="K212" s="220" t="s">
        <v>133</v>
      </c>
      <c r="L212" s="44"/>
      <c r="M212" s="225" t="s">
        <v>1</v>
      </c>
      <c r="N212" s="226" t="s">
        <v>41</v>
      </c>
      <c r="O212" s="91"/>
      <c r="P212" s="227">
        <f>O212*H212</f>
        <v>0</v>
      </c>
      <c r="Q212" s="227">
        <v>0.1837</v>
      </c>
      <c r="R212" s="227">
        <f>Q212*H212</f>
        <v>7.8991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134</v>
      </c>
      <c r="AT212" s="229" t="s">
        <v>129</v>
      </c>
      <c r="AU212" s="229" t="s">
        <v>86</v>
      </c>
      <c r="AY212" s="17" t="s">
        <v>127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84</v>
      </c>
      <c r="BK212" s="230">
        <f>ROUND(I212*H212,2)</f>
        <v>0</v>
      </c>
      <c r="BL212" s="17" t="s">
        <v>134</v>
      </c>
      <c r="BM212" s="229" t="s">
        <v>315</v>
      </c>
    </row>
    <row r="213" spans="1:47" s="2" customFormat="1" ht="12">
      <c r="A213" s="38"/>
      <c r="B213" s="39"/>
      <c r="C213" s="40"/>
      <c r="D213" s="231" t="s">
        <v>139</v>
      </c>
      <c r="E213" s="40"/>
      <c r="F213" s="232" t="s">
        <v>316</v>
      </c>
      <c r="G213" s="40"/>
      <c r="H213" s="40"/>
      <c r="I213" s="233"/>
      <c r="J213" s="40"/>
      <c r="K213" s="40"/>
      <c r="L213" s="44"/>
      <c r="M213" s="234"/>
      <c r="N213" s="235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139</v>
      </c>
      <c r="AU213" s="17" t="s">
        <v>86</v>
      </c>
    </row>
    <row r="214" spans="1:65" s="2" customFormat="1" ht="15.25" customHeight="1">
      <c r="A214" s="38"/>
      <c r="B214" s="39"/>
      <c r="C214" s="268" t="s">
        <v>317</v>
      </c>
      <c r="D214" s="268" t="s">
        <v>175</v>
      </c>
      <c r="E214" s="269" t="s">
        <v>318</v>
      </c>
      <c r="F214" s="270" t="s">
        <v>319</v>
      </c>
      <c r="G214" s="271" t="s">
        <v>132</v>
      </c>
      <c r="H214" s="272">
        <v>43.86</v>
      </c>
      <c r="I214" s="273"/>
      <c r="J214" s="274">
        <f>ROUND(I214*H214,2)</f>
        <v>0</v>
      </c>
      <c r="K214" s="270" t="s">
        <v>133</v>
      </c>
      <c r="L214" s="275"/>
      <c r="M214" s="276" t="s">
        <v>1</v>
      </c>
      <c r="N214" s="277" t="s">
        <v>41</v>
      </c>
      <c r="O214" s="91"/>
      <c r="P214" s="227">
        <f>O214*H214</f>
        <v>0</v>
      </c>
      <c r="Q214" s="227">
        <v>0.222</v>
      </c>
      <c r="R214" s="227">
        <f>Q214*H214</f>
        <v>9.73692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179</v>
      </c>
      <c r="AT214" s="229" t="s">
        <v>175</v>
      </c>
      <c r="AU214" s="229" t="s">
        <v>86</v>
      </c>
      <c r="AY214" s="17" t="s">
        <v>127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84</v>
      </c>
      <c r="BK214" s="230">
        <f>ROUND(I214*H214,2)</f>
        <v>0</v>
      </c>
      <c r="BL214" s="17" t="s">
        <v>134</v>
      </c>
      <c r="BM214" s="229" t="s">
        <v>320</v>
      </c>
    </row>
    <row r="215" spans="1:51" s="14" customFormat="1" ht="12">
      <c r="A215" s="14"/>
      <c r="B215" s="246"/>
      <c r="C215" s="247"/>
      <c r="D215" s="231" t="s">
        <v>146</v>
      </c>
      <c r="E215" s="247"/>
      <c r="F215" s="249" t="s">
        <v>321</v>
      </c>
      <c r="G215" s="247"/>
      <c r="H215" s="250">
        <v>43.86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6" t="s">
        <v>146</v>
      </c>
      <c r="AU215" s="256" t="s">
        <v>86</v>
      </c>
      <c r="AV215" s="14" t="s">
        <v>86</v>
      </c>
      <c r="AW215" s="14" t="s">
        <v>4</v>
      </c>
      <c r="AX215" s="14" t="s">
        <v>84</v>
      </c>
      <c r="AY215" s="256" t="s">
        <v>127</v>
      </c>
    </row>
    <row r="216" spans="1:63" s="12" customFormat="1" ht="22.8" customHeight="1">
      <c r="A216" s="12"/>
      <c r="B216" s="202"/>
      <c r="C216" s="203"/>
      <c r="D216" s="204" t="s">
        <v>75</v>
      </c>
      <c r="E216" s="216" t="s">
        <v>179</v>
      </c>
      <c r="F216" s="216" t="s">
        <v>322</v>
      </c>
      <c r="G216" s="203"/>
      <c r="H216" s="203"/>
      <c r="I216" s="206"/>
      <c r="J216" s="217">
        <f>BK216</f>
        <v>0</v>
      </c>
      <c r="K216" s="203"/>
      <c r="L216" s="208"/>
      <c r="M216" s="209"/>
      <c r="N216" s="210"/>
      <c r="O216" s="210"/>
      <c r="P216" s="211">
        <f>SUM(P217:P230)</f>
        <v>0</v>
      </c>
      <c r="Q216" s="210"/>
      <c r="R216" s="211">
        <f>SUM(R217:R230)</f>
        <v>13.548782500000002</v>
      </c>
      <c r="S216" s="210"/>
      <c r="T216" s="212">
        <f>SUM(T217:T230)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3" t="s">
        <v>84</v>
      </c>
      <c r="AT216" s="214" t="s">
        <v>75</v>
      </c>
      <c r="AU216" s="214" t="s">
        <v>84</v>
      </c>
      <c r="AY216" s="213" t="s">
        <v>127</v>
      </c>
      <c r="BK216" s="215">
        <f>SUM(BK217:BK230)</f>
        <v>0</v>
      </c>
    </row>
    <row r="217" spans="1:65" s="2" customFormat="1" ht="32.45" customHeight="1">
      <c r="A217" s="38"/>
      <c r="B217" s="39"/>
      <c r="C217" s="218" t="s">
        <v>323</v>
      </c>
      <c r="D217" s="218" t="s">
        <v>129</v>
      </c>
      <c r="E217" s="219" t="s">
        <v>324</v>
      </c>
      <c r="F217" s="220" t="s">
        <v>325</v>
      </c>
      <c r="G217" s="221" t="s">
        <v>228</v>
      </c>
      <c r="H217" s="222">
        <v>135</v>
      </c>
      <c r="I217" s="223"/>
      <c r="J217" s="224">
        <f>ROUND(I217*H217,2)</f>
        <v>0</v>
      </c>
      <c r="K217" s="220" t="s">
        <v>133</v>
      </c>
      <c r="L217" s="44"/>
      <c r="M217" s="225" t="s">
        <v>1</v>
      </c>
      <c r="N217" s="226" t="s">
        <v>41</v>
      </c>
      <c r="O217" s="91"/>
      <c r="P217" s="227">
        <f>O217*H217</f>
        <v>0</v>
      </c>
      <c r="Q217" s="227">
        <v>1E-05</v>
      </c>
      <c r="R217" s="227">
        <f>Q217*H217</f>
        <v>0.00135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134</v>
      </c>
      <c r="AT217" s="229" t="s">
        <v>129</v>
      </c>
      <c r="AU217" s="229" t="s">
        <v>86</v>
      </c>
      <c r="AY217" s="17" t="s">
        <v>127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84</v>
      </c>
      <c r="BK217" s="230">
        <f>ROUND(I217*H217,2)</f>
        <v>0</v>
      </c>
      <c r="BL217" s="17" t="s">
        <v>134</v>
      </c>
      <c r="BM217" s="229" t="s">
        <v>326</v>
      </c>
    </row>
    <row r="218" spans="1:65" s="2" customFormat="1" ht="24.05" customHeight="1">
      <c r="A218" s="38"/>
      <c r="B218" s="39"/>
      <c r="C218" s="268" t="s">
        <v>327</v>
      </c>
      <c r="D218" s="268" t="s">
        <v>175</v>
      </c>
      <c r="E218" s="269" t="s">
        <v>328</v>
      </c>
      <c r="F218" s="270" t="s">
        <v>329</v>
      </c>
      <c r="G218" s="271" t="s">
        <v>228</v>
      </c>
      <c r="H218" s="272">
        <v>137.025</v>
      </c>
      <c r="I218" s="273"/>
      <c r="J218" s="274">
        <f>ROUND(I218*H218,2)</f>
        <v>0</v>
      </c>
      <c r="K218" s="270" t="s">
        <v>133</v>
      </c>
      <c r="L218" s="275"/>
      <c r="M218" s="276" t="s">
        <v>1</v>
      </c>
      <c r="N218" s="277" t="s">
        <v>41</v>
      </c>
      <c r="O218" s="91"/>
      <c r="P218" s="227">
        <f>O218*H218</f>
        <v>0</v>
      </c>
      <c r="Q218" s="227">
        <v>0.0029</v>
      </c>
      <c r="R218" s="227">
        <f>Q218*H218</f>
        <v>0.39737249999999996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179</v>
      </c>
      <c r="AT218" s="229" t="s">
        <v>175</v>
      </c>
      <c r="AU218" s="229" t="s">
        <v>86</v>
      </c>
      <c r="AY218" s="17" t="s">
        <v>127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84</v>
      </c>
      <c r="BK218" s="230">
        <f>ROUND(I218*H218,2)</f>
        <v>0</v>
      </c>
      <c r="BL218" s="17" t="s">
        <v>134</v>
      </c>
      <c r="BM218" s="229" t="s">
        <v>330</v>
      </c>
    </row>
    <row r="219" spans="1:51" s="14" customFormat="1" ht="12">
      <c r="A219" s="14"/>
      <c r="B219" s="246"/>
      <c r="C219" s="247"/>
      <c r="D219" s="231" t="s">
        <v>146</v>
      </c>
      <c r="E219" s="247"/>
      <c r="F219" s="249" t="s">
        <v>331</v>
      </c>
      <c r="G219" s="247"/>
      <c r="H219" s="250">
        <v>137.025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146</v>
      </c>
      <c r="AU219" s="256" t="s">
        <v>86</v>
      </c>
      <c r="AV219" s="14" t="s">
        <v>86</v>
      </c>
      <c r="AW219" s="14" t="s">
        <v>4</v>
      </c>
      <c r="AX219" s="14" t="s">
        <v>84</v>
      </c>
      <c r="AY219" s="256" t="s">
        <v>127</v>
      </c>
    </row>
    <row r="220" spans="1:65" s="2" customFormat="1" ht="24.05" customHeight="1">
      <c r="A220" s="38"/>
      <c r="B220" s="39"/>
      <c r="C220" s="218" t="s">
        <v>332</v>
      </c>
      <c r="D220" s="218" t="s">
        <v>129</v>
      </c>
      <c r="E220" s="219" t="s">
        <v>333</v>
      </c>
      <c r="F220" s="220" t="s">
        <v>334</v>
      </c>
      <c r="G220" s="221" t="s">
        <v>335</v>
      </c>
      <c r="H220" s="222">
        <v>13</v>
      </c>
      <c r="I220" s="223"/>
      <c r="J220" s="224">
        <f>ROUND(I220*H220,2)</f>
        <v>0</v>
      </c>
      <c r="K220" s="220" t="s">
        <v>133</v>
      </c>
      <c r="L220" s="44"/>
      <c r="M220" s="225" t="s">
        <v>1</v>
      </c>
      <c r="N220" s="226" t="s">
        <v>41</v>
      </c>
      <c r="O220" s="91"/>
      <c r="P220" s="227">
        <f>O220*H220</f>
        <v>0</v>
      </c>
      <c r="Q220" s="227">
        <v>0.12422</v>
      </c>
      <c r="R220" s="227">
        <f>Q220*H220</f>
        <v>1.61486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134</v>
      </c>
      <c r="AT220" s="229" t="s">
        <v>129</v>
      </c>
      <c r="AU220" s="229" t="s">
        <v>86</v>
      </c>
      <c r="AY220" s="17" t="s">
        <v>127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84</v>
      </c>
      <c r="BK220" s="230">
        <f>ROUND(I220*H220,2)</f>
        <v>0</v>
      </c>
      <c r="BL220" s="17" t="s">
        <v>134</v>
      </c>
      <c r="BM220" s="229" t="s">
        <v>336</v>
      </c>
    </row>
    <row r="221" spans="1:65" s="2" customFormat="1" ht="15.25" customHeight="1">
      <c r="A221" s="38"/>
      <c r="B221" s="39"/>
      <c r="C221" s="268" t="s">
        <v>337</v>
      </c>
      <c r="D221" s="268" t="s">
        <v>175</v>
      </c>
      <c r="E221" s="269" t="s">
        <v>338</v>
      </c>
      <c r="F221" s="270" t="s">
        <v>339</v>
      </c>
      <c r="G221" s="271" t="s">
        <v>335</v>
      </c>
      <c r="H221" s="272">
        <v>13</v>
      </c>
      <c r="I221" s="273"/>
      <c r="J221" s="274">
        <f>ROUND(I221*H221,2)</f>
        <v>0</v>
      </c>
      <c r="K221" s="270" t="s">
        <v>133</v>
      </c>
      <c r="L221" s="275"/>
      <c r="M221" s="276" t="s">
        <v>1</v>
      </c>
      <c r="N221" s="277" t="s">
        <v>41</v>
      </c>
      <c r="O221" s="91"/>
      <c r="P221" s="227">
        <f>O221*H221</f>
        <v>0</v>
      </c>
      <c r="Q221" s="227">
        <v>0.067</v>
      </c>
      <c r="R221" s="227">
        <f>Q221*H221</f>
        <v>0.871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179</v>
      </c>
      <c r="AT221" s="229" t="s">
        <v>175</v>
      </c>
      <c r="AU221" s="229" t="s">
        <v>86</v>
      </c>
      <c r="AY221" s="17" t="s">
        <v>127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84</v>
      </c>
      <c r="BK221" s="230">
        <f>ROUND(I221*H221,2)</f>
        <v>0</v>
      </c>
      <c r="BL221" s="17" t="s">
        <v>134</v>
      </c>
      <c r="BM221" s="229" t="s">
        <v>340</v>
      </c>
    </row>
    <row r="222" spans="1:65" s="2" customFormat="1" ht="24.05" customHeight="1">
      <c r="A222" s="38"/>
      <c r="B222" s="39"/>
      <c r="C222" s="218" t="s">
        <v>341</v>
      </c>
      <c r="D222" s="218" t="s">
        <v>129</v>
      </c>
      <c r="E222" s="219" t="s">
        <v>342</v>
      </c>
      <c r="F222" s="220" t="s">
        <v>343</v>
      </c>
      <c r="G222" s="221" t="s">
        <v>335</v>
      </c>
      <c r="H222" s="222">
        <v>26</v>
      </c>
      <c r="I222" s="223"/>
      <c r="J222" s="224">
        <f>ROUND(I222*H222,2)</f>
        <v>0</v>
      </c>
      <c r="K222" s="220" t="s">
        <v>133</v>
      </c>
      <c r="L222" s="44"/>
      <c r="M222" s="225" t="s">
        <v>1</v>
      </c>
      <c r="N222" s="226" t="s">
        <v>41</v>
      </c>
      <c r="O222" s="91"/>
      <c r="P222" s="227">
        <f>O222*H222</f>
        <v>0</v>
      </c>
      <c r="Q222" s="227">
        <v>0.02972</v>
      </c>
      <c r="R222" s="227">
        <f>Q222*H222</f>
        <v>0.77272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134</v>
      </c>
      <c r="AT222" s="229" t="s">
        <v>129</v>
      </c>
      <c r="AU222" s="229" t="s">
        <v>86</v>
      </c>
      <c r="AY222" s="17" t="s">
        <v>127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84</v>
      </c>
      <c r="BK222" s="230">
        <f>ROUND(I222*H222,2)</f>
        <v>0</v>
      </c>
      <c r="BL222" s="17" t="s">
        <v>134</v>
      </c>
      <c r="BM222" s="229" t="s">
        <v>344</v>
      </c>
    </row>
    <row r="223" spans="1:65" s="2" customFormat="1" ht="24.05" customHeight="1">
      <c r="A223" s="38"/>
      <c r="B223" s="39"/>
      <c r="C223" s="268" t="s">
        <v>345</v>
      </c>
      <c r="D223" s="268" t="s">
        <v>175</v>
      </c>
      <c r="E223" s="269" t="s">
        <v>346</v>
      </c>
      <c r="F223" s="270" t="s">
        <v>347</v>
      </c>
      <c r="G223" s="271" t="s">
        <v>335</v>
      </c>
      <c r="H223" s="272">
        <v>13</v>
      </c>
      <c r="I223" s="273"/>
      <c r="J223" s="274">
        <f>ROUND(I223*H223,2)</f>
        <v>0</v>
      </c>
      <c r="K223" s="270" t="s">
        <v>133</v>
      </c>
      <c r="L223" s="275"/>
      <c r="M223" s="276" t="s">
        <v>1</v>
      </c>
      <c r="N223" s="277" t="s">
        <v>41</v>
      </c>
      <c r="O223" s="91"/>
      <c r="P223" s="227">
        <f>O223*H223</f>
        <v>0</v>
      </c>
      <c r="Q223" s="227">
        <v>0.055</v>
      </c>
      <c r="R223" s="227">
        <f>Q223*H223</f>
        <v>0.715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179</v>
      </c>
      <c r="AT223" s="229" t="s">
        <v>175</v>
      </c>
      <c r="AU223" s="229" t="s">
        <v>86</v>
      </c>
      <c r="AY223" s="17" t="s">
        <v>127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84</v>
      </c>
      <c r="BK223" s="230">
        <f>ROUND(I223*H223,2)</f>
        <v>0</v>
      </c>
      <c r="BL223" s="17" t="s">
        <v>134</v>
      </c>
      <c r="BM223" s="229" t="s">
        <v>348</v>
      </c>
    </row>
    <row r="224" spans="1:65" s="2" customFormat="1" ht="15.25" customHeight="1">
      <c r="A224" s="38"/>
      <c r="B224" s="39"/>
      <c r="C224" s="268" t="s">
        <v>349</v>
      </c>
      <c r="D224" s="268" t="s">
        <v>175</v>
      </c>
      <c r="E224" s="269" t="s">
        <v>350</v>
      </c>
      <c r="F224" s="270" t="s">
        <v>351</v>
      </c>
      <c r="G224" s="271" t="s">
        <v>335</v>
      </c>
      <c r="H224" s="272">
        <v>13</v>
      </c>
      <c r="I224" s="273"/>
      <c r="J224" s="274">
        <f>ROUND(I224*H224,2)</f>
        <v>0</v>
      </c>
      <c r="K224" s="270" t="s">
        <v>133</v>
      </c>
      <c r="L224" s="275"/>
      <c r="M224" s="276" t="s">
        <v>1</v>
      </c>
      <c r="N224" s="277" t="s">
        <v>41</v>
      </c>
      <c r="O224" s="91"/>
      <c r="P224" s="227">
        <f>O224*H224</f>
        <v>0</v>
      </c>
      <c r="Q224" s="227">
        <v>0.103</v>
      </c>
      <c r="R224" s="227">
        <f>Q224*H224</f>
        <v>1.339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179</v>
      </c>
      <c r="AT224" s="229" t="s">
        <v>175</v>
      </c>
      <c r="AU224" s="229" t="s">
        <v>86</v>
      </c>
      <c r="AY224" s="17" t="s">
        <v>127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84</v>
      </c>
      <c r="BK224" s="230">
        <f>ROUND(I224*H224,2)</f>
        <v>0</v>
      </c>
      <c r="BL224" s="17" t="s">
        <v>134</v>
      </c>
      <c r="BM224" s="229" t="s">
        <v>352</v>
      </c>
    </row>
    <row r="225" spans="1:65" s="2" customFormat="1" ht="24.05" customHeight="1">
      <c r="A225" s="38"/>
      <c r="B225" s="39"/>
      <c r="C225" s="218" t="s">
        <v>250</v>
      </c>
      <c r="D225" s="218" t="s">
        <v>129</v>
      </c>
      <c r="E225" s="219" t="s">
        <v>353</v>
      </c>
      <c r="F225" s="220" t="s">
        <v>354</v>
      </c>
      <c r="G225" s="221" t="s">
        <v>335</v>
      </c>
      <c r="H225" s="222">
        <v>13</v>
      </c>
      <c r="I225" s="223"/>
      <c r="J225" s="224">
        <f>ROUND(I225*H225,2)</f>
        <v>0</v>
      </c>
      <c r="K225" s="220" t="s">
        <v>133</v>
      </c>
      <c r="L225" s="44"/>
      <c r="M225" s="225" t="s">
        <v>1</v>
      </c>
      <c r="N225" s="226" t="s">
        <v>41</v>
      </c>
      <c r="O225" s="91"/>
      <c r="P225" s="227">
        <f>O225*H225</f>
        <v>0</v>
      </c>
      <c r="Q225" s="227">
        <v>0.02972</v>
      </c>
      <c r="R225" s="227">
        <f>Q225*H225</f>
        <v>0.38636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134</v>
      </c>
      <c r="AT225" s="229" t="s">
        <v>129</v>
      </c>
      <c r="AU225" s="229" t="s">
        <v>86</v>
      </c>
      <c r="AY225" s="17" t="s">
        <v>127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84</v>
      </c>
      <c r="BK225" s="230">
        <f>ROUND(I225*H225,2)</f>
        <v>0</v>
      </c>
      <c r="BL225" s="17" t="s">
        <v>134</v>
      </c>
      <c r="BM225" s="229" t="s">
        <v>355</v>
      </c>
    </row>
    <row r="226" spans="1:65" s="2" customFormat="1" ht="32.45" customHeight="1">
      <c r="A226" s="38"/>
      <c r="B226" s="39"/>
      <c r="C226" s="268" t="s">
        <v>356</v>
      </c>
      <c r="D226" s="268" t="s">
        <v>175</v>
      </c>
      <c r="E226" s="269" t="s">
        <v>357</v>
      </c>
      <c r="F226" s="270" t="s">
        <v>358</v>
      </c>
      <c r="G226" s="271" t="s">
        <v>335</v>
      </c>
      <c r="H226" s="272">
        <v>13</v>
      </c>
      <c r="I226" s="273"/>
      <c r="J226" s="274">
        <f>ROUND(I226*H226,2)</f>
        <v>0</v>
      </c>
      <c r="K226" s="270" t="s">
        <v>133</v>
      </c>
      <c r="L226" s="275"/>
      <c r="M226" s="276" t="s">
        <v>1</v>
      </c>
      <c r="N226" s="277" t="s">
        <v>41</v>
      </c>
      <c r="O226" s="91"/>
      <c r="P226" s="227">
        <f>O226*H226</f>
        <v>0</v>
      </c>
      <c r="Q226" s="227">
        <v>0.298</v>
      </c>
      <c r="R226" s="227">
        <f>Q226*H226</f>
        <v>3.8739999999999997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179</v>
      </c>
      <c r="AT226" s="229" t="s">
        <v>175</v>
      </c>
      <c r="AU226" s="229" t="s">
        <v>86</v>
      </c>
      <c r="AY226" s="17" t="s">
        <v>127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84</v>
      </c>
      <c r="BK226" s="230">
        <f>ROUND(I226*H226,2)</f>
        <v>0</v>
      </c>
      <c r="BL226" s="17" t="s">
        <v>134</v>
      </c>
      <c r="BM226" s="229" t="s">
        <v>359</v>
      </c>
    </row>
    <row r="227" spans="1:65" s="2" customFormat="1" ht="24.05" customHeight="1">
      <c r="A227" s="38"/>
      <c r="B227" s="39"/>
      <c r="C227" s="218" t="s">
        <v>360</v>
      </c>
      <c r="D227" s="218" t="s">
        <v>129</v>
      </c>
      <c r="E227" s="219" t="s">
        <v>361</v>
      </c>
      <c r="F227" s="220" t="s">
        <v>362</v>
      </c>
      <c r="G227" s="221" t="s">
        <v>335</v>
      </c>
      <c r="H227" s="222">
        <v>13</v>
      </c>
      <c r="I227" s="223"/>
      <c r="J227" s="224">
        <f>ROUND(I227*H227,2)</f>
        <v>0</v>
      </c>
      <c r="K227" s="220" t="s">
        <v>133</v>
      </c>
      <c r="L227" s="44"/>
      <c r="M227" s="225" t="s">
        <v>1</v>
      </c>
      <c r="N227" s="226" t="s">
        <v>41</v>
      </c>
      <c r="O227" s="91"/>
      <c r="P227" s="227">
        <f>O227*H227</f>
        <v>0</v>
      </c>
      <c r="Q227" s="227">
        <v>0.21734</v>
      </c>
      <c r="R227" s="227">
        <f>Q227*H227</f>
        <v>2.8254200000000003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134</v>
      </c>
      <c r="AT227" s="229" t="s">
        <v>129</v>
      </c>
      <c r="AU227" s="229" t="s">
        <v>86</v>
      </c>
      <c r="AY227" s="17" t="s">
        <v>127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84</v>
      </c>
      <c r="BK227" s="230">
        <f>ROUND(I227*H227,2)</f>
        <v>0</v>
      </c>
      <c r="BL227" s="17" t="s">
        <v>134</v>
      </c>
      <c r="BM227" s="229" t="s">
        <v>363</v>
      </c>
    </row>
    <row r="228" spans="1:65" s="2" customFormat="1" ht="15.25" customHeight="1">
      <c r="A228" s="38"/>
      <c r="B228" s="39"/>
      <c r="C228" s="268" t="s">
        <v>364</v>
      </c>
      <c r="D228" s="268" t="s">
        <v>175</v>
      </c>
      <c r="E228" s="269" t="s">
        <v>365</v>
      </c>
      <c r="F228" s="270" t="s">
        <v>366</v>
      </c>
      <c r="G228" s="271" t="s">
        <v>335</v>
      </c>
      <c r="H228" s="272">
        <v>13</v>
      </c>
      <c r="I228" s="273"/>
      <c r="J228" s="274">
        <f>ROUND(I228*H228,2)</f>
        <v>0</v>
      </c>
      <c r="K228" s="270" t="s">
        <v>133</v>
      </c>
      <c r="L228" s="275"/>
      <c r="M228" s="276" t="s">
        <v>1</v>
      </c>
      <c r="N228" s="277" t="s">
        <v>41</v>
      </c>
      <c r="O228" s="91"/>
      <c r="P228" s="227">
        <f>O228*H228</f>
        <v>0</v>
      </c>
      <c r="Q228" s="227">
        <v>0.0065</v>
      </c>
      <c r="R228" s="227">
        <f>Q228*H228</f>
        <v>0.08449999999999999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179</v>
      </c>
      <c r="AT228" s="229" t="s">
        <v>175</v>
      </c>
      <c r="AU228" s="229" t="s">
        <v>86</v>
      </c>
      <c r="AY228" s="17" t="s">
        <v>127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84</v>
      </c>
      <c r="BK228" s="230">
        <f>ROUND(I228*H228,2)</f>
        <v>0</v>
      </c>
      <c r="BL228" s="17" t="s">
        <v>134</v>
      </c>
      <c r="BM228" s="229" t="s">
        <v>367</v>
      </c>
    </row>
    <row r="229" spans="1:65" s="2" customFormat="1" ht="15.25" customHeight="1">
      <c r="A229" s="38"/>
      <c r="B229" s="39"/>
      <c r="C229" s="268" t="s">
        <v>368</v>
      </c>
      <c r="D229" s="268" t="s">
        <v>175</v>
      </c>
      <c r="E229" s="269" t="s">
        <v>369</v>
      </c>
      <c r="F229" s="270" t="s">
        <v>370</v>
      </c>
      <c r="G229" s="271" t="s">
        <v>335</v>
      </c>
      <c r="H229" s="272">
        <v>13</v>
      </c>
      <c r="I229" s="273"/>
      <c r="J229" s="274">
        <f>ROUND(I229*H229,2)</f>
        <v>0</v>
      </c>
      <c r="K229" s="270" t="s">
        <v>133</v>
      </c>
      <c r="L229" s="275"/>
      <c r="M229" s="276" t="s">
        <v>1</v>
      </c>
      <c r="N229" s="277" t="s">
        <v>41</v>
      </c>
      <c r="O229" s="91"/>
      <c r="P229" s="227">
        <f>O229*H229</f>
        <v>0</v>
      </c>
      <c r="Q229" s="227">
        <v>0.0506</v>
      </c>
      <c r="R229" s="227">
        <f>Q229*H229</f>
        <v>0.6577999999999999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179</v>
      </c>
      <c r="AT229" s="229" t="s">
        <v>175</v>
      </c>
      <c r="AU229" s="229" t="s">
        <v>86</v>
      </c>
      <c r="AY229" s="17" t="s">
        <v>127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84</v>
      </c>
      <c r="BK229" s="230">
        <f>ROUND(I229*H229,2)</f>
        <v>0</v>
      </c>
      <c r="BL229" s="17" t="s">
        <v>134</v>
      </c>
      <c r="BM229" s="229" t="s">
        <v>371</v>
      </c>
    </row>
    <row r="230" spans="1:65" s="2" customFormat="1" ht="24.05" customHeight="1">
      <c r="A230" s="38"/>
      <c r="B230" s="39"/>
      <c r="C230" s="218" t="s">
        <v>372</v>
      </c>
      <c r="D230" s="218" t="s">
        <v>129</v>
      </c>
      <c r="E230" s="219" t="s">
        <v>373</v>
      </c>
      <c r="F230" s="220" t="s">
        <v>374</v>
      </c>
      <c r="G230" s="221" t="s">
        <v>228</v>
      </c>
      <c r="H230" s="222">
        <v>20</v>
      </c>
      <c r="I230" s="223"/>
      <c r="J230" s="224">
        <f>ROUND(I230*H230,2)</f>
        <v>0</v>
      </c>
      <c r="K230" s="220" t="s">
        <v>1</v>
      </c>
      <c r="L230" s="44"/>
      <c r="M230" s="225" t="s">
        <v>1</v>
      </c>
      <c r="N230" s="226" t="s">
        <v>41</v>
      </c>
      <c r="O230" s="91"/>
      <c r="P230" s="227">
        <f>O230*H230</f>
        <v>0</v>
      </c>
      <c r="Q230" s="227">
        <v>0.00047</v>
      </c>
      <c r="R230" s="227">
        <f>Q230*H230</f>
        <v>0.0094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134</v>
      </c>
      <c r="AT230" s="229" t="s">
        <v>129</v>
      </c>
      <c r="AU230" s="229" t="s">
        <v>86</v>
      </c>
      <c r="AY230" s="17" t="s">
        <v>127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84</v>
      </c>
      <c r="BK230" s="230">
        <f>ROUND(I230*H230,2)</f>
        <v>0</v>
      </c>
      <c r="BL230" s="17" t="s">
        <v>134</v>
      </c>
      <c r="BM230" s="229" t="s">
        <v>375</v>
      </c>
    </row>
    <row r="231" spans="1:63" s="12" customFormat="1" ht="22.8" customHeight="1">
      <c r="A231" s="12"/>
      <c r="B231" s="202"/>
      <c r="C231" s="203"/>
      <c r="D231" s="204" t="s">
        <v>75</v>
      </c>
      <c r="E231" s="216" t="s">
        <v>186</v>
      </c>
      <c r="F231" s="216" t="s">
        <v>376</v>
      </c>
      <c r="G231" s="203"/>
      <c r="H231" s="203"/>
      <c r="I231" s="206"/>
      <c r="J231" s="217">
        <f>BK231</f>
        <v>0</v>
      </c>
      <c r="K231" s="203"/>
      <c r="L231" s="208"/>
      <c r="M231" s="209"/>
      <c r="N231" s="210"/>
      <c r="O231" s="210"/>
      <c r="P231" s="211">
        <f>SUM(P232:P269)</f>
        <v>0</v>
      </c>
      <c r="Q231" s="210"/>
      <c r="R231" s="211">
        <f>SUM(R232:R269)</f>
        <v>124.34636999999998</v>
      </c>
      <c r="S231" s="210"/>
      <c r="T231" s="212">
        <f>SUM(T232:T269)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3" t="s">
        <v>84</v>
      </c>
      <c r="AT231" s="214" t="s">
        <v>75</v>
      </c>
      <c r="AU231" s="214" t="s">
        <v>84</v>
      </c>
      <c r="AY231" s="213" t="s">
        <v>127</v>
      </c>
      <c r="BK231" s="215">
        <f>SUM(BK232:BK269)</f>
        <v>0</v>
      </c>
    </row>
    <row r="232" spans="1:65" s="2" customFormat="1" ht="24.05" customHeight="1">
      <c r="A232" s="38"/>
      <c r="B232" s="39"/>
      <c r="C232" s="218" t="s">
        <v>377</v>
      </c>
      <c r="D232" s="218" t="s">
        <v>129</v>
      </c>
      <c r="E232" s="219" t="s">
        <v>378</v>
      </c>
      <c r="F232" s="220" t="s">
        <v>379</v>
      </c>
      <c r="G232" s="221" t="s">
        <v>335</v>
      </c>
      <c r="H232" s="222">
        <v>15</v>
      </c>
      <c r="I232" s="223"/>
      <c r="J232" s="224">
        <f>ROUND(I232*H232,2)</f>
        <v>0</v>
      </c>
      <c r="K232" s="220" t="s">
        <v>133</v>
      </c>
      <c r="L232" s="44"/>
      <c r="M232" s="225" t="s">
        <v>1</v>
      </c>
      <c r="N232" s="226" t="s">
        <v>41</v>
      </c>
      <c r="O232" s="91"/>
      <c r="P232" s="227">
        <f>O232*H232</f>
        <v>0</v>
      </c>
      <c r="Q232" s="227">
        <v>0.0007</v>
      </c>
      <c r="R232" s="227">
        <f>Q232*H232</f>
        <v>0.0105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134</v>
      </c>
      <c r="AT232" s="229" t="s">
        <v>129</v>
      </c>
      <c r="AU232" s="229" t="s">
        <v>86</v>
      </c>
      <c r="AY232" s="17" t="s">
        <v>127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84</v>
      </c>
      <c r="BK232" s="230">
        <f>ROUND(I232*H232,2)</f>
        <v>0</v>
      </c>
      <c r="BL232" s="17" t="s">
        <v>134</v>
      </c>
      <c r="BM232" s="229" t="s">
        <v>380</v>
      </c>
    </row>
    <row r="233" spans="1:65" s="2" customFormat="1" ht="24.05" customHeight="1">
      <c r="A233" s="38"/>
      <c r="B233" s="39"/>
      <c r="C233" s="268" t="s">
        <v>381</v>
      </c>
      <c r="D233" s="268" t="s">
        <v>175</v>
      </c>
      <c r="E233" s="269" t="s">
        <v>382</v>
      </c>
      <c r="F233" s="270" t="s">
        <v>383</v>
      </c>
      <c r="G233" s="271" t="s">
        <v>335</v>
      </c>
      <c r="H233" s="272">
        <v>10</v>
      </c>
      <c r="I233" s="273"/>
      <c r="J233" s="274">
        <f>ROUND(I233*H233,2)</f>
        <v>0</v>
      </c>
      <c r="K233" s="270" t="s">
        <v>133</v>
      </c>
      <c r="L233" s="275"/>
      <c r="M233" s="276" t="s">
        <v>1</v>
      </c>
      <c r="N233" s="277" t="s">
        <v>41</v>
      </c>
      <c r="O233" s="91"/>
      <c r="P233" s="227">
        <f>O233*H233</f>
        <v>0</v>
      </c>
      <c r="Q233" s="227">
        <v>0.0013</v>
      </c>
      <c r="R233" s="227">
        <f>Q233*H233</f>
        <v>0.013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179</v>
      </c>
      <c r="AT233" s="229" t="s">
        <v>175</v>
      </c>
      <c r="AU233" s="229" t="s">
        <v>86</v>
      </c>
      <c r="AY233" s="17" t="s">
        <v>127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84</v>
      </c>
      <c r="BK233" s="230">
        <f>ROUND(I233*H233,2)</f>
        <v>0</v>
      </c>
      <c r="BL233" s="17" t="s">
        <v>134</v>
      </c>
      <c r="BM233" s="229" t="s">
        <v>384</v>
      </c>
    </row>
    <row r="234" spans="1:65" s="2" customFormat="1" ht="15.25" customHeight="1">
      <c r="A234" s="38"/>
      <c r="B234" s="39"/>
      <c r="C234" s="268" t="s">
        <v>385</v>
      </c>
      <c r="D234" s="268" t="s">
        <v>175</v>
      </c>
      <c r="E234" s="269" t="s">
        <v>386</v>
      </c>
      <c r="F234" s="270" t="s">
        <v>387</v>
      </c>
      <c r="G234" s="271" t="s">
        <v>335</v>
      </c>
      <c r="H234" s="272">
        <v>5</v>
      </c>
      <c r="I234" s="273"/>
      <c r="J234" s="274">
        <f>ROUND(I234*H234,2)</f>
        <v>0</v>
      </c>
      <c r="K234" s="270" t="s">
        <v>133</v>
      </c>
      <c r="L234" s="275"/>
      <c r="M234" s="276" t="s">
        <v>1</v>
      </c>
      <c r="N234" s="277" t="s">
        <v>41</v>
      </c>
      <c r="O234" s="91"/>
      <c r="P234" s="227">
        <f>O234*H234</f>
        <v>0</v>
      </c>
      <c r="Q234" s="227">
        <v>0.004</v>
      </c>
      <c r="R234" s="227">
        <f>Q234*H234</f>
        <v>0.02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179</v>
      </c>
      <c r="AT234" s="229" t="s">
        <v>175</v>
      </c>
      <c r="AU234" s="229" t="s">
        <v>86</v>
      </c>
      <c r="AY234" s="17" t="s">
        <v>127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84</v>
      </c>
      <c r="BK234" s="230">
        <f>ROUND(I234*H234,2)</f>
        <v>0</v>
      </c>
      <c r="BL234" s="17" t="s">
        <v>134</v>
      </c>
      <c r="BM234" s="229" t="s">
        <v>388</v>
      </c>
    </row>
    <row r="235" spans="1:65" s="2" customFormat="1" ht="24.05" customHeight="1">
      <c r="A235" s="38"/>
      <c r="B235" s="39"/>
      <c r="C235" s="218" t="s">
        <v>389</v>
      </c>
      <c r="D235" s="218" t="s">
        <v>129</v>
      </c>
      <c r="E235" s="219" t="s">
        <v>390</v>
      </c>
      <c r="F235" s="220" t="s">
        <v>391</v>
      </c>
      <c r="G235" s="221" t="s">
        <v>335</v>
      </c>
      <c r="H235" s="222">
        <v>2</v>
      </c>
      <c r="I235" s="223"/>
      <c r="J235" s="224">
        <f>ROUND(I235*H235,2)</f>
        <v>0</v>
      </c>
      <c r="K235" s="220" t="s">
        <v>133</v>
      </c>
      <c r="L235" s="44"/>
      <c r="M235" s="225" t="s">
        <v>1</v>
      </c>
      <c r="N235" s="226" t="s">
        <v>41</v>
      </c>
      <c r="O235" s="91"/>
      <c r="P235" s="227">
        <f>O235*H235</f>
        <v>0</v>
      </c>
      <c r="Q235" s="227">
        <v>2.50188</v>
      </c>
      <c r="R235" s="227">
        <f>Q235*H235</f>
        <v>5.00376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134</v>
      </c>
      <c r="AT235" s="229" t="s">
        <v>129</v>
      </c>
      <c r="AU235" s="229" t="s">
        <v>86</v>
      </c>
      <c r="AY235" s="17" t="s">
        <v>127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84</v>
      </c>
      <c r="BK235" s="230">
        <f>ROUND(I235*H235,2)</f>
        <v>0</v>
      </c>
      <c r="BL235" s="17" t="s">
        <v>134</v>
      </c>
      <c r="BM235" s="229" t="s">
        <v>392</v>
      </c>
    </row>
    <row r="236" spans="1:65" s="2" customFormat="1" ht="15.25" customHeight="1">
      <c r="A236" s="38"/>
      <c r="B236" s="39"/>
      <c r="C236" s="268" t="s">
        <v>393</v>
      </c>
      <c r="D236" s="268" t="s">
        <v>175</v>
      </c>
      <c r="E236" s="269" t="s">
        <v>394</v>
      </c>
      <c r="F236" s="270" t="s">
        <v>395</v>
      </c>
      <c r="G236" s="271" t="s">
        <v>335</v>
      </c>
      <c r="H236" s="272">
        <v>2</v>
      </c>
      <c r="I236" s="273"/>
      <c r="J236" s="274">
        <f>ROUND(I236*H236,2)</f>
        <v>0</v>
      </c>
      <c r="K236" s="270" t="s">
        <v>1</v>
      </c>
      <c r="L236" s="275"/>
      <c r="M236" s="276" t="s">
        <v>1</v>
      </c>
      <c r="N236" s="277" t="s">
        <v>41</v>
      </c>
      <c r="O236" s="91"/>
      <c r="P236" s="227">
        <f>O236*H236</f>
        <v>0</v>
      </c>
      <c r="Q236" s="227">
        <v>0.004</v>
      </c>
      <c r="R236" s="227">
        <f>Q236*H236</f>
        <v>0.008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179</v>
      </c>
      <c r="AT236" s="229" t="s">
        <v>175</v>
      </c>
      <c r="AU236" s="229" t="s">
        <v>86</v>
      </c>
      <c r="AY236" s="17" t="s">
        <v>127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84</v>
      </c>
      <c r="BK236" s="230">
        <f>ROUND(I236*H236,2)</f>
        <v>0</v>
      </c>
      <c r="BL236" s="17" t="s">
        <v>134</v>
      </c>
      <c r="BM236" s="229" t="s">
        <v>396</v>
      </c>
    </row>
    <row r="237" spans="1:65" s="2" customFormat="1" ht="15.25" customHeight="1">
      <c r="A237" s="38"/>
      <c r="B237" s="39"/>
      <c r="C237" s="218" t="s">
        <v>397</v>
      </c>
      <c r="D237" s="218" t="s">
        <v>129</v>
      </c>
      <c r="E237" s="219" t="s">
        <v>398</v>
      </c>
      <c r="F237" s="220" t="s">
        <v>399</v>
      </c>
      <c r="G237" s="221" t="s">
        <v>335</v>
      </c>
      <c r="H237" s="222">
        <v>2</v>
      </c>
      <c r="I237" s="223"/>
      <c r="J237" s="224">
        <f>ROUND(I237*H237,2)</f>
        <v>0</v>
      </c>
      <c r="K237" s="220" t="s">
        <v>1</v>
      </c>
      <c r="L237" s="44"/>
      <c r="M237" s="225" t="s">
        <v>1</v>
      </c>
      <c r="N237" s="226" t="s">
        <v>41</v>
      </c>
      <c r="O237" s="91"/>
      <c r="P237" s="227">
        <f>O237*H237</f>
        <v>0</v>
      </c>
      <c r="Q237" s="227">
        <v>0.10941</v>
      </c>
      <c r="R237" s="227">
        <f>Q237*H237</f>
        <v>0.21882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134</v>
      </c>
      <c r="AT237" s="229" t="s">
        <v>129</v>
      </c>
      <c r="AU237" s="229" t="s">
        <v>86</v>
      </c>
      <c r="AY237" s="17" t="s">
        <v>127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84</v>
      </c>
      <c r="BK237" s="230">
        <f>ROUND(I237*H237,2)</f>
        <v>0</v>
      </c>
      <c r="BL237" s="17" t="s">
        <v>134</v>
      </c>
      <c r="BM237" s="229" t="s">
        <v>400</v>
      </c>
    </row>
    <row r="238" spans="1:65" s="2" customFormat="1" ht="24.05" customHeight="1">
      <c r="A238" s="38"/>
      <c r="B238" s="39"/>
      <c r="C238" s="218" t="s">
        <v>401</v>
      </c>
      <c r="D238" s="218" t="s">
        <v>129</v>
      </c>
      <c r="E238" s="219" t="s">
        <v>402</v>
      </c>
      <c r="F238" s="220" t="s">
        <v>403</v>
      </c>
      <c r="G238" s="221" t="s">
        <v>335</v>
      </c>
      <c r="H238" s="222">
        <v>10</v>
      </c>
      <c r="I238" s="223"/>
      <c r="J238" s="224">
        <f>ROUND(I238*H238,2)</f>
        <v>0</v>
      </c>
      <c r="K238" s="220" t="s">
        <v>133</v>
      </c>
      <c r="L238" s="44"/>
      <c r="M238" s="225" t="s">
        <v>1</v>
      </c>
      <c r="N238" s="226" t="s">
        <v>41</v>
      </c>
      <c r="O238" s="91"/>
      <c r="P238" s="227">
        <f>O238*H238</f>
        <v>0</v>
      </c>
      <c r="Q238" s="227">
        <v>0.11241</v>
      </c>
      <c r="R238" s="227">
        <f>Q238*H238</f>
        <v>1.1240999999999999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134</v>
      </c>
      <c r="AT238" s="229" t="s">
        <v>129</v>
      </c>
      <c r="AU238" s="229" t="s">
        <v>86</v>
      </c>
      <c r="AY238" s="17" t="s">
        <v>127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84</v>
      </c>
      <c r="BK238" s="230">
        <f>ROUND(I238*H238,2)</f>
        <v>0</v>
      </c>
      <c r="BL238" s="17" t="s">
        <v>134</v>
      </c>
      <c r="BM238" s="229" t="s">
        <v>404</v>
      </c>
    </row>
    <row r="239" spans="1:65" s="2" customFormat="1" ht="21.65" customHeight="1">
      <c r="A239" s="38"/>
      <c r="B239" s="39"/>
      <c r="C239" s="268" t="s">
        <v>405</v>
      </c>
      <c r="D239" s="268" t="s">
        <v>175</v>
      </c>
      <c r="E239" s="269" t="s">
        <v>406</v>
      </c>
      <c r="F239" s="270" t="s">
        <v>407</v>
      </c>
      <c r="G239" s="271" t="s">
        <v>335</v>
      </c>
      <c r="H239" s="272">
        <v>10</v>
      </c>
      <c r="I239" s="273"/>
      <c r="J239" s="274">
        <f>ROUND(I239*H239,2)</f>
        <v>0</v>
      </c>
      <c r="K239" s="270" t="s">
        <v>133</v>
      </c>
      <c r="L239" s="275"/>
      <c r="M239" s="276" t="s">
        <v>1</v>
      </c>
      <c r="N239" s="277" t="s">
        <v>41</v>
      </c>
      <c r="O239" s="91"/>
      <c r="P239" s="227">
        <f>O239*H239</f>
        <v>0</v>
      </c>
      <c r="Q239" s="227">
        <v>0.0061</v>
      </c>
      <c r="R239" s="227">
        <f>Q239*H239</f>
        <v>0.061000000000000006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179</v>
      </c>
      <c r="AT239" s="229" t="s">
        <v>175</v>
      </c>
      <c r="AU239" s="229" t="s">
        <v>86</v>
      </c>
      <c r="AY239" s="17" t="s">
        <v>127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84</v>
      </c>
      <c r="BK239" s="230">
        <f>ROUND(I239*H239,2)</f>
        <v>0</v>
      </c>
      <c r="BL239" s="17" t="s">
        <v>134</v>
      </c>
      <c r="BM239" s="229" t="s">
        <v>408</v>
      </c>
    </row>
    <row r="240" spans="1:65" s="2" customFormat="1" ht="15.25" customHeight="1">
      <c r="A240" s="38"/>
      <c r="B240" s="39"/>
      <c r="C240" s="268" t="s">
        <v>409</v>
      </c>
      <c r="D240" s="268" t="s">
        <v>175</v>
      </c>
      <c r="E240" s="269" t="s">
        <v>410</v>
      </c>
      <c r="F240" s="270" t="s">
        <v>411</v>
      </c>
      <c r="G240" s="271" t="s">
        <v>335</v>
      </c>
      <c r="H240" s="272">
        <v>10</v>
      </c>
      <c r="I240" s="273"/>
      <c r="J240" s="274">
        <f>ROUND(I240*H240,2)</f>
        <v>0</v>
      </c>
      <c r="K240" s="270" t="s">
        <v>133</v>
      </c>
      <c r="L240" s="275"/>
      <c r="M240" s="276" t="s">
        <v>1</v>
      </c>
      <c r="N240" s="277" t="s">
        <v>41</v>
      </c>
      <c r="O240" s="91"/>
      <c r="P240" s="227">
        <f>O240*H240</f>
        <v>0</v>
      </c>
      <c r="Q240" s="227">
        <v>0.003</v>
      </c>
      <c r="R240" s="227">
        <f>Q240*H240</f>
        <v>0.03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179</v>
      </c>
      <c r="AT240" s="229" t="s">
        <v>175</v>
      </c>
      <c r="AU240" s="229" t="s">
        <v>86</v>
      </c>
      <c r="AY240" s="17" t="s">
        <v>127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84</v>
      </c>
      <c r="BK240" s="230">
        <f>ROUND(I240*H240,2)</f>
        <v>0</v>
      </c>
      <c r="BL240" s="17" t="s">
        <v>134</v>
      </c>
      <c r="BM240" s="229" t="s">
        <v>412</v>
      </c>
    </row>
    <row r="241" spans="1:65" s="2" customFormat="1" ht="15.25" customHeight="1">
      <c r="A241" s="38"/>
      <c r="B241" s="39"/>
      <c r="C241" s="268" t="s">
        <v>413</v>
      </c>
      <c r="D241" s="268" t="s">
        <v>175</v>
      </c>
      <c r="E241" s="269" t="s">
        <v>414</v>
      </c>
      <c r="F241" s="270" t="s">
        <v>415</v>
      </c>
      <c r="G241" s="271" t="s">
        <v>335</v>
      </c>
      <c r="H241" s="272">
        <v>10</v>
      </c>
      <c r="I241" s="273"/>
      <c r="J241" s="274">
        <f>ROUND(I241*H241,2)</f>
        <v>0</v>
      </c>
      <c r="K241" s="270" t="s">
        <v>133</v>
      </c>
      <c r="L241" s="275"/>
      <c r="M241" s="276" t="s">
        <v>1</v>
      </c>
      <c r="N241" s="277" t="s">
        <v>41</v>
      </c>
      <c r="O241" s="91"/>
      <c r="P241" s="227">
        <f>O241*H241</f>
        <v>0</v>
      </c>
      <c r="Q241" s="227">
        <v>0.0001</v>
      </c>
      <c r="R241" s="227">
        <f>Q241*H241</f>
        <v>0.001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179</v>
      </c>
      <c r="AT241" s="229" t="s">
        <v>175</v>
      </c>
      <c r="AU241" s="229" t="s">
        <v>86</v>
      </c>
      <c r="AY241" s="17" t="s">
        <v>127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84</v>
      </c>
      <c r="BK241" s="230">
        <f>ROUND(I241*H241,2)</f>
        <v>0</v>
      </c>
      <c r="BL241" s="17" t="s">
        <v>134</v>
      </c>
      <c r="BM241" s="229" t="s">
        <v>416</v>
      </c>
    </row>
    <row r="242" spans="1:65" s="2" customFormat="1" ht="21.65" customHeight="1">
      <c r="A242" s="38"/>
      <c r="B242" s="39"/>
      <c r="C242" s="268" t="s">
        <v>417</v>
      </c>
      <c r="D242" s="268" t="s">
        <v>175</v>
      </c>
      <c r="E242" s="269" t="s">
        <v>418</v>
      </c>
      <c r="F242" s="270" t="s">
        <v>419</v>
      </c>
      <c r="G242" s="271" t="s">
        <v>335</v>
      </c>
      <c r="H242" s="272">
        <v>20</v>
      </c>
      <c r="I242" s="273"/>
      <c r="J242" s="274">
        <f>ROUND(I242*H242,2)</f>
        <v>0</v>
      </c>
      <c r="K242" s="270" t="s">
        <v>133</v>
      </c>
      <c r="L242" s="275"/>
      <c r="M242" s="276" t="s">
        <v>1</v>
      </c>
      <c r="N242" s="277" t="s">
        <v>41</v>
      </c>
      <c r="O242" s="91"/>
      <c r="P242" s="227">
        <f>O242*H242</f>
        <v>0</v>
      </c>
      <c r="Q242" s="227">
        <v>0.00035</v>
      </c>
      <c r="R242" s="227">
        <f>Q242*H242</f>
        <v>0.007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179</v>
      </c>
      <c r="AT242" s="229" t="s">
        <v>175</v>
      </c>
      <c r="AU242" s="229" t="s">
        <v>86</v>
      </c>
      <c r="AY242" s="17" t="s">
        <v>127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84</v>
      </c>
      <c r="BK242" s="230">
        <f>ROUND(I242*H242,2)</f>
        <v>0</v>
      </c>
      <c r="BL242" s="17" t="s">
        <v>134</v>
      </c>
      <c r="BM242" s="229" t="s">
        <v>420</v>
      </c>
    </row>
    <row r="243" spans="1:51" s="14" customFormat="1" ht="12">
      <c r="A243" s="14"/>
      <c r="B243" s="246"/>
      <c r="C243" s="247"/>
      <c r="D243" s="231" t="s">
        <v>146</v>
      </c>
      <c r="E243" s="247"/>
      <c r="F243" s="249" t="s">
        <v>421</v>
      </c>
      <c r="G243" s="247"/>
      <c r="H243" s="250">
        <v>20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6" t="s">
        <v>146</v>
      </c>
      <c r="AU243" s="256" t="s">
        <v>86</v>
      </c>
      <c r="AV243" s="14" t="s">
        <v>86</v>
      </c>
      <c r="AW243" s="14" t="s">
        <v>4</v>
      </c>
      <c r="AX243" s="14" t="s">
        <v>84</v>
      </c>
      <c r="AY243" s="256" t="s">
        <v>127</v>
      </c>
    </row>
    <row r="244" spans="1:65" s="2" customFormat="1" ht="24.05" customHeight="1">
      <c r="A244" s="38"/>
      <c r="B244" s="39"/>
      <c r="C244" s="218" t="s">
        <v>422</v>
      </c>
      <c r="D244" s="218" t="s">
        <v>129</v>
      </c>
      <c r="E244" s="219" t="s">
        <v>423</v>
      </c>
      <c r="F244" s="220" t="s">
        <v>424</v>
      </c>
      <c r="G244" s="221" t="s">
        <v>335</v>
      </c>
      <c r="H244" s="222">
        <v>4</v>
      </c>
      <c r="I244" s="223"/>
      <c r="J244" s="224">
        <f>ROUND(I244*H244,2)</f>
        <v>0</v>
      </c>
      <c r="K244" s="220" t="s">
        <v>1</v>
      </c>
      <c r="L244" s="44"/>
      <c r="M244" s="225" t="s">
        <v>1</v>
      </c>
      <c r="N244" s="226" t="s">
        <v>41</v>
      </c>
      <c r="O244" s="91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134</v>
      </c>
      <c r="AT244" s="229" t="s">
        <v>129</v>
      </c>
      <c r="AU244" s="229" t="s">
        <v>86</v>
      </c>
      <c r="AY244" s="17" t="s">
        <v>127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84</v>
      </c>
      <c r="BK244" s="230">
        <f>ROUND(I244*H244,2)</f>
        <v>0</v>
      </c>
      <c r="BL244" s="17" t="s">
        <v>134</v>
      </c>
      <c r="BM244" s="229" t="s">
        <v>425</v>
      </c>
    </row>
    <row r="245" spans="1:65" s="2" customFormat="1" ht="24.05" customHeight="1">
      <c r="A245" s="38"/>
      <c r="B245" s="39"/>
      <c r="C245" s="218" t="s">
        <v>426</v>
      </c>
      <c r="D245" s="218" t="s">
        <v>129</v>
      </c>
      <c r="E245" s="219" t="s">
        <v>427</v>
      </c>
      <c r="F245" s="220" t="s">
        <v>428</v>
      </c>
      <c r="G245" s="221" t="s">
        <v>228</v>
      </c>
      <c r="H245" s="222">
        <v>155</v>
      </c>
      <c r="I245" s="223"/>
      <c r="J245" s="224">
        <f>ROUND(I245*H245,2)</f>
        <v>0</v>
      </c>
      <c r="K245" s="220" t="s">
        <v>133</v>
      </c>
      <c r="L245" s="44"/>
      <c r="M245" s="225" t="s">
        <v>1</v>
      </c>
      <c r="N245" s="226" t="s">
        <v>41</v>
      </c>
      <c r="O245" s="91"/>
      <c r="P245" s="227">
        <f>O245*H245</f>
        <v>0</v>
      </c>
      <c r="Q245" s="227">
        <v>8E-05</v>
      </c>
      <c r="R245" s="227">
        <f>Q245*H245</f>
        <v>0.012400000000000001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134</v>
      </c>
      <c r="AT245" s="229" t="s">
        <v>129</v>
      </c>
      <c r="AU245" s="229" t="s">
        <v>86</v>
      </c>
      <c r="AY245" s="17" t="s">
        <v>127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84</v>
      </c>
      <c r="BK245" s="230">
        <f>ROUND(I245*H245,2)</f>
        <v>0</v>
      </c>
      <c r="BL245" s="17" t="s">
        <v>134</v>
      </c>
      <c r="BM245" s="229" t="s">
        <v>429</v>
      </c>
    </row>
    <row r="246" spans="1:65" s="2" customFormat="1" ht="32.45" customHeight="1">
      <c r="A246" s="38"/>
      <c r="B246" s="39"/>
      <c r="C246" s="218" t="s">
        <v>430</v>
      </c>
      <c r="D246" s="218" t="s">
        <v>129</v>
      </c>
      <c r="E246" s="219" t="s">
        <v>431</v>
      </c>
      <c r="F246" s="220" t="s">
        <v>432</v>
      </c>
      <c r="G246" s="221" t="s">
        <v>228</v>
      </c>
      <c r="H246" s="222">
        <v>30</v>
      </c>
      <c r="I246" s="223"/>
      <c r="J246" s="224">
        <f>ROUND(I246*H246,2)</f>
        <v>0</v>
      </c>
      <c r="K246" s="220" t="s">
        <v>133</v>
      </c>
      <c r="L246" s="44"/>
      <c r="M246" s="225" t="s">
        <v>1</v>
      </c>
      <c r="N246" s="226" t="s">
        <v>41</v>
      </c>
      <c r="O246" s="91"/>
      <c r="P246" s="227">
        <f>O246*H246</f>
        <v>0</v>
      </c>
      <c r="Q246" s="227">
        <v>3E-05</v>
      </c>
      <c r="R246" s="227">
        <f>Q246*H246</f>
        <v>0.0009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134</v>
      </c>
      <c r="AT246" s="229" t="s">
        <v>129</v>
      </c>
      <c r="AU246" s="229" t="s">
        <v>86</v>
      </c>
      <c r="AY246" s="17" t="s">
        <v>127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84</v>
      </c>
      <c r="BK246" s="230">
        <f>ROUND(I246*H246,2)</f>
        <v>0</v>
      </c>
      <c r="BL246" s="17" t="s">
        <v>134</v>
      </c>
      <c r="BM246" s="229" t="s">
        <v>433</v>
      </c>
    </row>
    <row r="247" spans="1:65" s="2" customFormat="1" ht="24.05" customHeight="1">
      <c r="A247" s="38"/>
      <c r="B247" s="39"/>
      <c r="C247" s="218" t="s">
        <v>434</v>
      </c>
      <c r="D247" s="218" t="s">
        <v>129</v>
      </c>
      <c r="E247" s="219" t="s">
        <v>435</v>
      </c>
      <c r="F247" s="220" t="s">
        <v>436</v>
      </c>
      <c r="G247" s="221" t="s">
        <v>228</v>
      </c>
      <c r="H247" s="222">
        <v>696</v>
      </c>
      <c r="I247" s="223"/>
      <c r="J247" s="224">
        <f>ROUND(I247*H247,2)</f>
        <v>0</v>
      </c>
      <c r="K247" s="220" t="s">
        <v>133</v>
      </c>
      <c r="L247" s="44"/>
      <c r="M247" s="225" t="s">
        <v>1</v>
      </c>
      <c r="N247" s="226" t="s">
        <v>41</v>
      </c>
      <c r="O247" s="91"/>
      <c r="P247" s="227">
        <f>O247*H247</f>
        <v>0</v>
      </c>
      <c r="Q247" s="227">
        <v>0.00015</v>
      </c>
      <c r="R247" s="227">
        <f>Q247*H247</f>
        <v>0.10439999999999999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134</v>
      </c>
      <c r="AT247" s="229" t="s">
        <v>129</v>
      </c>
      <c r="AU247" s="229" t="s">
        <v>86</v>
      </c>
      <c r="AY247" s="17" t="s">
        <v>127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84</v>
      </c>
      <c r="BK247" s="230">
        <f>ROUND(I247*H247,2)</f>
        <v>0</v>
      </c>
      <c r="BL247" s="17" t="s">
        <v>134</v>
      </c>
      <c r="BM247" s="229" t="s">
        <v>437</v>
      </c>
    </row>
    <row r="248" spans="1:65" s="2" customFormat="1" ht="32.45" customHeight="1">
      <c r="A248" s="38"/>
      <c r="B248" s="39"/>
      <c r="C248" s="218" t="s">
        <v>438</v>
      </c>
      <c r="D248" s="218" t="s">
        <v>129</v>
      </c>
      <c r="E248" s="219" t="s">
        <v>439</v>
      </c>
      <c r="F248" s="220" t="s">
        <v>440</v>
      </c>
      <c r="G248" s="221" t="s">
        <v>228</v>
      </c>
      <c r="H248" s="222">
        <v>104</v>
      </c>
      <c r="I248" s="223"/>
      <c r="J248" s="224">
        <f>ROUND(I248*H248,2)</f>
        <v>0</v>
      </c>
      <c r="K248" s="220" t="s">
        <v>133</v>
      </c>
      <c r="L248" s="44"/>
      <c r="M248" s="225" t="s">
        <v>1</v>
      </c>
      <c r="N248" s="226" t="s">
        <v>41</v>
      </c>
      <c r="O248" s="91"/>
      <c r="P248" s="227">
        <f>O248*H248</f>
        <v>0</v>
      </c>
      <c r="Q248" s="227">
        <v>5E-05</v>
      </c>
      <c r="R248" s="227">
        <f>Q248*H248</f>
        <v>0.005200000000000001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134</v>
      </c>
      <c r="AT248" s="229" t="s">
        <v>129</v>
      </c>
      <c r="AU248" s="229" t="s">
        <v>86</v>
      </c>
      <c r="AY248" s="17" t="s">
        <v>127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84</v>
      </c>
      <c r="BK248" s="230">
        <f>ROUND(I248*H248,2)</f>
        <v>0</v>
      </c>
      <c r="BL248" s="17" t="s">
        <v>134</v>
      </c>
      <c r="BM248" s="229" t="s">
        <v>441</v>
      </c>
    </row>
    <row r="249" spans="1:65" s="2" customFormat="1" ht="32.45" customHeight="1">
      <c r="A249" s="38"/>
      <c r="B249" s="39"/>
      <c r="C249" s="218" t="s">
        <v>442</v>
      </c>
      <c r="D249" s="218" t="s">
        <v>129</v>
      </c>
      <c r="E249" s="219" t="s">
        <v>443</v>
      </c>
      <c r="F249" s="220" t="s">
        <v>444</v>
      </c>
      <c r="G249" s="221" t="s">
        <v>132</v>
      </c>
      <c r="H249" s="222">
        <v>7</v>
      </c>
      <c r="I249" s="223"/>
      <c r="J249" s="224">
        <f>ROUND(I249*H249,2)</f>
        <v>0</v>
      </c>
      <c r="K249" s="220" t="s">
        <v>133</v>
      </c>
      <c r="L249" s="44"/>
      <c r="M249" s="225" t="s">
        <v>1</v>
      </c>
      <c r="N249" s="226" t="s">
        <v>41</v>
      </c>
      <c r="O249" s="91"/>
      <c r="P249" s="227">
        <f>O249*H249</f>
        <v>0</v>
      </c>
      <c r="Q249" s="227">
        <v>0.0006</v>
      </c>
      <c r="R249" s="227">
        <f>Q249*H249</f>
        <v>0.0042</v>
      </c>
      <c r="S249" s="227">
        <v>0</v>
      </c>
      <c r="T249" s="22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134</v>
      </c>
      <c r="AT249" s="229" t="s">
        <v>129</v>
      </c>
      <c r="AU249" s="229" t="s">
        <v>86</v>
      </c>
      <c r="AY249" s="17" t="s">
        <v>127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84</v>
      </c>
      <c r="BK249" s="230">
        <f>ROUND(I249*H249,2)</f>
        <v>0</v>
      </c>
      <c r="BL249" s="17" t="s">
        <v>134</v>
      </c>
      <c r="BM249" s="229" t="s">
        <v>445</v>
      </c>
    </row>
    <row r="250" spans="1:65" s="2" customFormat="1" ht="32.45" customHeight="1">
      <c r="A250" s="38"/>
      <c r="B250" s="39"/>
      <c r="C250" s="218" t="s">
        <v>446</v>
      </c>
      <c r="D250" s="218" t="s">
        <v>129</v>
      </c>
      <c r="E250" s="219" t="s">
        <v>447</v>
      </c>
      <c r="F250" s="220" t="s">
        <v>448</v>
      </c>
      <c r="G250" s="221" t="s">
        <v>228</v>
      </c>
      <c r="H250" s="222">
        <v>155</v>
      </c>
      <c r="I250" s="223"/>
      <c r="J250" s="224">
        <f>ROUND(I250*H250,2)</f>
        <v>0</v>
      </c>
      <c r="K250" s="220" t="s">
        <v>133</v>
      </c>
      <c r="L250" s="44"/>
      <c r="M250" s="225" t="s">
        <v>1</v>
      </c>
      <c r="N250" s="226" t="s">
        <v>41</v>
      </c>
      <c r="O250" s="91"/>
      <c r="P250" s="227">
        <f>O250*H250</f>
        <v>0</v>
      </c>
      <c r="Q250" s="227">
        <v>0.00033</v>
      </c>
      <c r="R250" s="227">
        <f>Q250*H250</f>
        <v>0.05115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134</v>
      </c>
      <c r="AT250" s="229" t="s">
        <v>129</v>
      </c>
      <c r="AU250" s="229" t="s">
        <v>86</v>
      </c>
      <c r="AY250" s="17" t="s">
        <v>127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84</v>
      </c>
      <c r="BK250" s="230">
        <f>ROUND(I250*H250,2)</f>
        <v>0</v>
      </c>
      <c r="BL250" s="17" t="s">
        <v>134</v>
      </c>
      <c r="BM250" s="229" t="s">
        <v>449</v>
      </c>
    </row>
    <row r="251" spans="1:65" s="2" customFormat="1" ht="32.45" customHeight="1">
      <c r="A251" s="38"/>
      <c r="B251" s="39"/>
      <c r="C251" s="218" t="s">
        <v>450</v>
      </c>
      <c r="D251" s="218" t="s">
        <v>129</v>
      </c>
      <c r="E251" s="219" t="s">
        <v>451</v>
      </c>
      <c r="F251" s="220" t="s">
        <v>452</v>
      </c>
      <c r="G251" s="221" t="s">
        <v>228</v>
      </c>
      <c r="H251" s="222">
        <v>30</v>
      </c>
      <c r="I251" s="223"/>
      <c r="J251" s="224">
        <f>ROUND(I251*H251,2)</f>
        <v>0</v>
      </c>
      <c r="K251" s="220" t="s">
        <v>133</v>
      </c>
      <c r="L251" s="44"/>
      <c r="M251" s="225" t="s">
        <v>1</v>
      </c>
      <c r="N251" s="226" t="s">
        <v>41</v>
      </c>
      <c r="O251" s="91"/>
      <c r="P251" s="227">
        <f>O251*H251</f>
        <v>0</v>
      </c>
      <c r="Q251" s="227">
        <v>0.00011</v>
      </c>
      <c r="R251" s="227">
        <f>Q251*H251</f>
        <v>0.0033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134</v>
      </c>
      <c r="AT251" s="229" t="s">
        <v>129</v>
      </c>
      <c r="AU251" s="229" t="s">
        <v>86</v>
      </c>
      <c r="AY251" s="17" t="s">
        <v>127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84</v>
      </c>
      <c r="BK251" s="230">
        <f>ROUND(I251*H251,2)</f>
        <v>0</v>
      </c>
      <c r="BL251" s="17" t="s">
        <v>134</v>
      </c>
      <c r="BM251" s="229" t="s">
        <v>453</v>
      </c>
    </row>
    <row r="252" spans="1:65" s="2" customFormat="1" ht="32.45" customHeight="1">
      <c r="A252" s="38"/>
      <c r="B252" s="39"/>
      <c r="C252" s="218" t="s">
        <v>454</v>
      </c>
      <c r="D252" s="218" t="s">
        <v>129</v>
      </c>
      <c r="E252" s="219" t="s">
        <v>455</v>
      </c>
      <c r="F252" s="220" t="s">
        <v>456</v>
      </c>
      <c r="G252" s="221" t="s">
        <v>228</v>
      </c>
      <c r="H252" s="222">
        <v>696</v>
      </c>
      <c r="I252" s="223"/>
      <c r="J252" s="224">
        <f>ROUND(I252*H252,2)</f>
        <v>0</v>
      </c>
      <c r="K252" s="220" t="s">
        <v>133</v>
      </c>
      <c r="L252" s="44"/>
      <c r="M252" s="225" t="s">
        <v>1</v>
      </c>
      <c r="N252" s="226" t="s">
        <v>41</v>
      </c>
      <c r="O252" s="91"/>
      <c r="P252" s="227">
        <f>O252*H252</f>
        <v>0</v>
      </c>
      <c r="Q252" s="227">
        <v>0.00065</v>
      </c>
      <c r="R252" s="227">
        <f>Q252*H252</f>
        <v>0.45239999999999997</v>
      </c>
      <c r="S252" s="227">
        <v>0</v>
      </c>
      <c r="T252" s="22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9" t="s">
        <v>134</v>
      </c>
      <c r="AT252" s="229" t="s">
        <v>129</v>
      </c>
      <c r="AU252" s="229" t="s">
        <v>86</v>
      </c>
      <c r="AY252" s="17" t="s">
        <v>127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7" t="s">
        <v>84</v>
      </c>
      <c r="BK252" s="230">
        <f>ROUND(I252*H252,2)</f>
        <v>0</v>
      </c>
      <c r="BL252" s="17" t="s">
        <v>134</v>
      </c>
      <c r="BM252" s="229" t="s">
        <v>457</v>
      </c>
    </row>
    <row r="253" spans="1:65" s="2" customFormat="1" ht="32.45" customHeight="1">
      <c r="A253" s="38"/>
      <c r="B253" s="39"/>
      <c r="C253" s="218" t="s">
        <v>458</v>
      </c>
      <c r="D253" s="218" t="s">
        <v>129</v>
      </c>
      <c r="E253" s="219" t="s">
        <v>459</v>
      </c>
      <c r="F253" s="220" t="s">
        <v>460</v>
      </c>
      <c r="G253" s="221" t="s">
        <v>228</v>
      </c>
      <c r="H253" s="222">
        <v>104</v>
      </c>
      <c r="I253" s="223"/>
      <c r="J253" s="224">
        <f>ROUND(I253*H253,2)</f>
        <v>0</v>
      </c>
      <c r="K253" s="220" t="s">
        <v>133</v>
      </c>
      <c r="L253" s="44"/>
      <c r="M253" s="225" t="s">
        <v>1</v>
      </c>
      <c r="N253" s="226" t="s">
        <v>41</v>
      </c>
      <c r="O253" s="91"/>
      <c r="P253" s="227">
        <f>O253*H253</f>
        <v>0</v>
      </c>
      <c r="Q253" s="227">
        <v>0.00038</v>
      </c>
      <c r="R253" s="227">
        <f>Q253*H253</f>
        <v>0.03952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134</v>
      </c>
      <c r="AT253" s="229" t="s">
        <v>129</v>
      </c>
      <c r="AU253" s="229" t="s">
        <v>86</v>
      </c>
      <c r="AY253" s="17" t="s">
        <v>127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84</v>
      </c>
      <c r="BK253" s="230">
        <f>ROUND(I253*H253,2)</f>
        <v>0</v>
      </c>
      <c r="BL253" s="17" t="s">
        <v>134</v>
      </c>
      <c r="BM253" s="229" t="s">
        <v>461</v>
      </c>
    </row>
    <row r="254" spans="1:65" s="2" customFormat="1" ht="37.25" customHeight="1">
      <c r="A254" s="38"/>
      <c r="B254" s="39"/>
      <c r="C254" s="218" t="s">
        <v>462</v>
      </c>
      <c r="D254" s="218" t="s">
        <v>129</v>
      </c>
      <c r="E254" s="219" t="s">
        <v>463</v>
      </c>
      <c r="F254" s="220" t="s">
        <v>464</v>
      </c>
      <c r="G254" s="221" t="s">
        <v>132</v>
      </c>
      <c r="H254" s="222">
        <v>7</v>
      </c>
      <c r="I254" s="223"/>
      <c r="J254" s="224">
        <f>ROUND(I254*H254,2)</f>
        <v>0</v>
      </c>
      <c r="K254" s="220" t="s">
        <v>133</v>
      </c>
      <c r="L254" s="44"/>
      <c r="M254" s="225" t="s">
        <v>1</v>
      </c>
      <c r="N254" s="226" t="s">
        <v>41</v>
      </c>
      <c r="O254" s="91"/>
      <c r="P254" s="227">
        <f>O254*H254</f>
        <v>0</v>
      </c>
      <c r="Q254" s="227">
        <v>0.0026</v>
      </c>
      <c r="R254" s="227">
        <f>Q254*H254</f>
        <v>0.0182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134</v>
      </c>
      <c r="AT254" s="229" t="s">
        <v>129</v>
      </c>
      <c r="AU254" s="229" t="s">
        <v>86</v>
      </c>
      <c r="AY254" s="17" t="s">
        <v>127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84</v>
      </c>
      <c r="BK254" s="230">
        <f>ROUND(I254*H254,2)</f>
        <v>0</v>
      </c>
      <c r="BL254" s="17" t="s">
        <v>134</v>
      </c>
      <c r="BM254" s="229" t="s">
        <v>465</v>
      </c>
    </row>
    <row r="255" spans="1:65" s="2" customFormat="1" ht="64.95" customHeight="1">
      <c r="A255" s="38"/>
      <c r="B255" s="39"/>
      <c r="C255" s="218" t="s">
        <v>466</v>
      </c>
      <c r="D255" s="218" t="s">
        <v>129</v>
      </c>
      <c r="E255" s="219" t="s">
        <v>467</v>
      </c>
      <c r="F255" s="220" t="s">
        <v>468</v>
      </c>
      <c r="G255" s="221" t="s">
        <v>228</v>
      </c>
      <c r="H255" s="222">
        <v>110</v>
      </c>
      <c r="I255" s="223"/>
      <c r="J255" s="224">
        <f>ROUND(I255*H255,2)</f>
        <v>0</v>
      </c>
      <c r="K255" s="220" t="s">
        <v>133</v>
      </c>
      <c r="L255" s="44"/>
      <c r="M255" s="225" t="s">
        <v>1</v>
      </c>
      <c r="N255" s="226" t="s">
        <v>41</v>
      </c>
      <c r="O255" s="91"/>
      <c r="P255" s="227">
        <f>O255*H255</f>
        <v>0</v>
      </c>
      <c r="Q255" s="227">
        <v>0.10988</v>
      </c>
      <c r="R255" s="227">
        <f>Q255*H255</f>
        <v>12.0868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134</v>
      </c>
      <c r="AT255" s="229" t="s">
        <v>129</v>
      </c>
      <c r="AU255" s="229" t="s">
        <v>86</v>
      </c>
      <c r="AY255" s="17" t="s">
        <v>127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84</v>
      </c>
      <c r="BK255" s="230">
        <f>ROUND(I255*H255,2)</f>
        <v>0</v>
      </c>
      <c r="BL255" s="17" t="s">
        <v>134</v>
      </c>
      <c r="BM255" s="229" t="s">
        <v>469</v>
      </c>
    </row>
    <row r="256" spans="1:47" s="2" customFormat="1" ht="12">
      <c r="A256" s="38"/>
      <c r="B256" s="39"/>
      <c r="C256" s="40"/>
      <c r="D256" s="231" t="s">
        <v>139</v>
      </c>
      <c r="E256" s="40"/>
      <c r="F256" s="232" t="s">
        <v>470</v>
      </c>
      <c r="G256" s="40"/>
      <c r="H256" s="40"/>
      <c r="I256" s="233"/>
      <c r="J256" s="40"/>
      <c r="K256" s="40"/>
      <c r="L256" s="44"/>
      <c r="M256" s="234"/>
      <c r="N256" s="235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139</v>
      </c>
      <c r="AU256" s="17" t="s">
        <v>86</v>
      </c>
    </row>
    <row r="257" spans="1:51" s="14" customFormat="1" ht="12">
      <c r="A257" s="14"/>
      <c r="B257" s="246"/>
      <c r="C257" s="247"/>
      <c r="D257" s="231" t="s">
        <v>146</v>
      </c>
      <c r="E257" s="248" t="s">
        <v>1</v>
      </c>
      <c r="F257" s="249" t="s">
        <v>471</v>
      </c>
      <c r="G257" s="247"/>
      <c r="H257" s="250">
        <v>110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6" t="s">
        <v>146</v>
      </c>
      <c r="AU257" s="256" t="s">
        <v>86</v>
      </c>
      <c r="AV257" s="14" t="s">
        <v>86</v>
      </c>
      <c r="AW257" s="14" t="s">
        <v>32</v>
      </c>
      <c r="AX257" s="14" t="s">
        <v>84</v>
      </c>
      <c r="AY257" s="256" t="s">
        <v>127</v>
      </c>
    </row>
    <row r="258" spans="1:65" s="2" customFormat="1" ht="15.25" customHeight="1">
      <c r="A258" s="38"/>
      <c r="B258" s="39"/>
      <c r="C258" s="268" t="s">
        <v>472</v>
      </c>
      <c r="D258" s="268" t="s">
        <v>175</v>
      </c>
      <c r="E258" s="269" t="s">
        <v>308</v>
      </c>
      <c r="F258" s="270" t="s">
        <v>309</v>
      </c>
      <c r="G258" s="271" t="s">
        <v>132</v>
      </c>
      <c r="H258" s="272">
        <v>18.7</v>
      </c>
      <c r="I258" s="273"/>
      <c r="J258" s="274">
        <f>ROUND(I258*H258,2)</f>
        <v>0</v>
      </c>
      <c r="K258" s="270" t="s">
        <v>133</v>
      </c>
      <c r="L258" s="275"/>
      <c r="M258" s="276" t="s">
        <v>1</v>
      </c>
      <c r="N258" s="277" t="s">
        <v>41</v>
      </c>
      <c r="O258" s="91"/>
      <c r="P258" s="227">
        <f>O258*H258</f>
        <v>0</v>
      </c>
      <c r="Q258" s="227">
        <v>0.417</v>
      </c>
      <c r="R258" s="227">
        <f>Q258*H258</f>
        <v>7.797899999999999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179</v>
      </c>
      <c r="AT258" s="229" t="s">
        <v>175</v>
      </c>
      <c r="AU258" s="229" t="s">
        <v>86</v>
      </c>
      <c r="AY258" s="17" t="s">
        <v>127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84</v>
      </c>
      <c r="BK258" s="230">
        <f>ROUND(I258*H258,2)</f>
        <v>0</v>
      </c>
      <c r="BL258" s="17" t="s">
        <v>134</v>
      </c>
      <c r="BM258" s="229" t="s">
        <v>473</v>
      </c>
    </row>
    <row r="259" spans="1:51" s="14" customFormat="1" ht="12">
      <c r="A259" s="14"/>
      <c r="B259" s="246"/>
      <c r="C259" s="247"/>
      <c r="D259" s="231" t="s">
        <v>146</v>
      </c>
      <c r="E259" s="247"/>
      <c r="F259" s="249" t="s">
        <v>474</v>
      </c>
      <c r="G259" s="247"/>
      <c r="H259" s="250">
        <v>18.7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6" t="s">
        <v>146</v>
      </c>
      <c r="AU259" s="256" t="s">
        <v>86</v>
      </c>
      <c r="AV259" s="14" t="s">
        <v>86</v>
      </c>
      <c r="AW259" s="14" t="s">
        <v>4</v>
      </c>
      <c r="AX259" s="14" t="s">
        <v>84</v>
      </c>
      <c r="AY259" s="256" t="s">
        <v>127</v>
      </c>
    </row>
    <row r="260" spans="1:65" s="2" customFormat="1" ht="64.95" customHeight="1">
      <c r="A260" s="38"/>
      <c r="B260" s="39"/>
      <c r="C260" s="218" t="s">
        <v>475</v>
      </c>
      <c r="D260" s="218" t="s">
        <v>129</v>
      </c>
      <c r="E260" s="219" t="s">
        <v>476</v>
      </c>
      <c r="F260" s="220" t="s">
        <v>477</v>
      </c>
      <c r="G260" s="221" t="s">
        <v>228</v>
      </c>
      <c r="H260" s="222">
        <v>533</v>
      </c>
      <c r="I260" s="223"/>
      <c r="J260" s="224">
        <f>ROUND(I260*H260,2)</f>
        <v>0</v>
      </c>
      <c r="K260" s="220" t="s">
        <v>133</v>
      </c>
      <c r="L260" s="44"/>
      <c r="M260" s="225" t="s">
        <v>1</v>
      </c>
      <c r="N260" s="226" t="s">
        <v>41</v>
      </c>
      <c r="O260" s="91"/>
      <c r="P260" s="227">
        <f>O260*H260</f>
        <v>0</v>
      </c>
      <c r="Q260" s="227">
        <v>0.08978</v>
      </c>
      <c r="R260" s="227">
        <f>Q260*H260</f>
        <v>47.85274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134</v>
      </c>
      <c r="AT260" s="229" t="s">
        <v>129</v>
      </c>
      <c r="AU260" s="229" t="s">
        <v>86</v>
      </c>
      <c r="AY260" s="17" t="s">
        <v>127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84</v>
      </c>
      <c r="BK260" s="230">
        <f>ROUND(I260*H260,2)</f>
        <v>0</v>
      </c>
      <c r="BL260" s="17" t="s">
        <v>134</v>
      </c>
      <c r="BM260" s="229" t="s">
        <v>478</v>
      </c>
    </row>
    <row r="261" spans="1:47" s="2" customFormat="1" ht="12">
      <c r="A261" s="38"/>
      <c r="B261" s="39"/>
      <c r="C261" s="40"/>
      <c r="D261" s="231" t="s">
        <v>139</v>
      </c>
      <c r="E261" s="40"/>
      <c r="F261" s="232" t="s">
        <v>479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139</v>
      </c>
      <c r="AU261" s="17" t="s">
        <v>86</v>
      </c>
    </row>
    <row r="262" spans="1:65" s="2" customFormat="1" ht="15.25" customHeight="1">
      <c r="A262" s="38"/>
      <c r="B262" s="39"/>
      <c r="C262" s="268" t="s">
        <v>480</v>
      </c>
      <c r="D262" s="268" t="s">
        <v>175</v>
      </c>
      <c r="E262" s="269" t="s">
        <v>318</v>
      </c>
      <c r="F262" s="270" t="s">
        <v>319</v>
      </c>
      <c r="G262" s="271" t="s">
        <v>132</v>
      </c>
      <c r="H262" s="272">
        <v>53.3</v>
      </c>
      <c r="I262" s="273"/>
      <c r="J262" s="274">
        <f>ROUND(I262*H262,2)</f>
        <v>0</v>
      </c>
      <c r="K262" s="270" t="s">
        <v>133</v>
      </c>
      <c r="L262" s="275"/>
      <c r="M262" s="276" t="s">
        <v>1</v>
      </c>
      <c r="N262" s="277" t="s">
        <v>41</v>
      </c>
      <c r="O262" s="91"/>
      <c r="P262" s="227">
        <f>O262*H262</f>
        <v>0</v>
      </c>
      <c r="Q262" s="227">
        <v>0.222</v>
      </c>
      <c r="R262" s="227">
        <f>Q262*H262</f>
        <v>11.8326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179</v>
      </c>
      <c r="AT262" s="229" t="s">
        <v>175</v>
      </c>
      <c r="AU262" s="229" t="s">
        <v>86</v>
      </c>
      <c r="AY262" s="17" t="s">
        <v>127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84</v>
      </c>
      <c r="BK262" s="230">
        <f>ROUND(I262*H262,2)</f>
        <v>0</v>
      </c>
      <c r="BL262" s="17" t="s">
        <v>134</v>
      </c>
      <c r="BM262" s="229" t="s">
        <v>481</v>
      </c>
    </row>
    <row r="263" spans="1:51" s="14" customFormat="1" ht="12">
      <c r="A263" s="14"/>
      <c r="B263" s="246"/>
      <c r="C263" s="247"/>
      <c r="D263" s="231" t="s">
        <v>146</v>
      </c>
      <c r="E263" s="247"/>
      <c r="F263" s="249" t="s">
        <v>482</v>
      </c>
      <c r="G263" s="247"/>
      <c r="H263" s="250">
        <v>53.3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146</v>
      </c>
      <c r="AU263" s="256" t="s">
        <v>86</v>
      </c>
      <c r="AV263" s="14" t="s">
        <v>86</v>
      </c>
      <c r="AW263" s="14" t="s">
        <v>4</v>
      </c>
      <c r="AX263" s="14" t="s">
        <v>84</v>
      </c>
      <c r="AY263" s="256" t="s">
        <v>127</v>
      </c>
    </row>
    <row r="264" spans="1:65" s="2" customFormat="1" ht="48.1" customHeight="1">
      <c r="A264" s="38"/>
      <c r="B264" s="39"/>
      <c r="C264" s="218" t="s">
        <v>483</v>
      </c>
      <c r="D264" s="218" t="s">
        <v>129</v>
      </c>
      <c r="E264" s="219" t="s">
        <v>484</v>
      </c>
      <c r="F264" s="220" t="s">
        <v>485</v>
      </c>
      <c r="G264" s="221" t="s">
        <v>228</v>
      </c>
      <c r="H264" s="222">
        <v>142</v>
      </c>
      <c r="I264" s="223"/>
      <c r="J264" s="224">
        <f>ROUND(I264*H264,2)</f>
        <v>0</v>
      </c>
      <c r="K264" s="220" t="s">
        <v>133</v>
      </c>
      <c r="L264" s="44"/>
      <c r="M264" s="225" t="s">
        <v>1</v>
      </c>
      <c r="N264" s="226" t="s">
        <v>41</v>
      </c>
      <c r="O264" s="91"/>
      <c r="P264" s="227">
        <f>O264*H264</f>
        <v>0</v>
      </c>
      <c r="Q264" s="227">
        <v>0.14067</v>
      </c>
      <c r="R264" s="227">
        <f>Q264*H264</f>
        <v>19.97514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134</v>
      </c>
      <c r="AT264" s="229" t="s">
        <v>129</v>
      </c>
      <c r="AU264" s="229" t="s">
        <v>86</v>
      </c>
      <c r="AY264" s="17" t="s">
        <v>127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84</v>
      </c>
      <c r="BK264" s="230">
        <f>ROUND(I264*H264,2)</f>
        <v>0</v>
      </c>
      <c r="BL264" s="17" t="s">
        <v>134</v>
      </c>
      <c r="BM264" s="229" t="s">
        <v>486</v>
      </c>
    </row>
    <row r="265" spans="1:51" s="14" customFormat="1" ht="12">
      <c r="A265" s="14"/>
      <c r="B265" s="246"/>
      <c r="C265" s="247"/>
      <c r="D265" s="231" t="s">
        <v>146</v>
      </c>
      <c r="E265" s="248" t="s">
        <v>1</v>
      </c>
      <c r="F265" s="249" t="s">
        <v>487</v>
      </c>
      <c r="G265" s="247"/>
      <c r="H265" s="250">
        <v>142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6" t="s">
        <v>146</v>
      </c>
      <c r="AU265" s="256" t="s">
        <v>86</v>
      </c>
      <c r="AV265" s="14" t="s">
        <v>86</v>
      </c>
      <c r="AW265" s="14" t="s">
        <v>32</v>
      </c>
      <c r="AX265" s="14" t="s">
        <v>84</v>
      </c>
      <c r="AY265" s="256" t="s">
        <v>127</v>
      </c>
    </row>
    <row r="266" spans="1:65" s="2" customFormat="1" ht="24.05" customHeight="1">
      <c r="A266" s="38"/>
      <c r="B266" s="39"/>
      <c r="C266" s="268" t="s">
        <v>488</v>
      </c>
      <c r="D266" s="268" t="s">
        <v>175</v>
      </c>
      <c r="E266" s="269" t="s">
        <v>489</v>
      </c>
      <c r="F266" s="270" t="s">
        <v>490</v>
      </c>
      <c r="G266" s="271" t="s">
        <v>228</v>
      </c>
      <c r="H266" s="272">
        <v>23.46</v>
      </c>
      <c r="I266" s="273"/>
      <c r="J266" s="274">
        <f>ROUND(I266*H266,2)</f>
        <v>0</v>
      </c>
      <c r="K266" s="270" t="s">
        <v>1</v>
      </c>
      <c r="L266" s="275"/>
      <c r="M266" s="276" t="s">
        <v>1</v>
      </c>
      <c r="N266" s="277" t="s">
        <v>41</v>
      </c>
      <c r="O266" s="91"/>
      <c r="P266" s="227">
        <f>O266*H266</f>
        <v>0</v>
      </c>
      <c r="Q266" s="227">
        <v>0.104</v>
      </c>
      <c r="R266" s="227">
        <f>Q266*H266</f>
        <v>2.43984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179</v>
      </c>
      <c r="AT266" s="229" t="s">
        <v>175</v>
      </c>
      <c r="AU266" s="229" t="s">
        <v>86</v>
      </c>
      <c r="AY266" s="17" t="s">
        <v>127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84</v>
      </c>
      <c r="BK266" s="230">
        <f>ROUND(I266*H266,2)</f>
        <v>0</v>
      </c>
      <c r="BL266" s="17" t="s">
        <v>134</v>
      </c>
      <c r="BM266" s="229" t="s">
        <v>491</v>
      </c>
    </row>
    <row r="267" spans="1:51" s="14" customFormat="1" ht="12">
      <c r="A267" s="14"/>
      <c r="B267" s="246"/>
      <c r="C267" s="247"/>
      <c r="D267" s="231" t="s">
        <v>146</v>
      </c>
      <c r="E267" s="247"/>
      <c r="F267" s="249" t="s">
        <v>492</v>
      </c>
      <c r="G267" s="247"/>
      <c r="H267" s="250">
        <v>23.46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146</v>
      </c>
      <c r="AU267" s="256" t="s">
        <v>86</v>
      </c>
      <c r="AV267" s="14" t="s">
        <v>86</v>
      </c>
      <c r="AW267" s="14" t="s">
        <v>4</v>
      </c>
      <c r="AX267" s="14" t="s">
        <v>84</v>
      </c>
      <c r="AY267" s="256" t="s">
        <v>127</v>
      </c>
    </row>
    <row r="268" spans="1:65" s="2" customFormat="1" ht="37.25" customHeight="1">
      <c r="A268" s="38"/>
      <c r="B268" s="39"/>
      <c r="C268" s="268" t="s">
        <v>493</v>
      </c>
      <c r="D268" s="268" t="s">
        <v>175</v>
      </c>
      <c r="E268" s="269" t="s">
        <v>494</v>
      </c>
      <c r="F268" s="270" t="s">
        <v>495</v>
      </c>
      <c r="G268" s="271" t="s">
        <v>228</v>
      </c>
      <c r="H268" s="272">
        <v>121.38</v>
      </c>
      <c r="I268" s="273"/>
      <c r="J268" s="274">
        <f>ROUND(I268*H268,2)</f>
        <v>0</v>
      </c>
      <c r="K268" s="270" t="s">
        <v>1</v>
      </c>
      <c r="L268" s="275"/>
      <c r="M268" s="276" t="s">
        <v>1</v>
      </c>
      <c r="N268" s="277" t="s">
        <v>41</v>
      </c>
      <c r="O268" s="91"/>
      <c r="P268" s="227">
        <f>O268*H268</f>
        <v>0</v>
      </c>
      <c r="Q268" s="227">
        <v>0.125</v>
      </c>
      <c r="R268" s="227">
        <f>Q268*H268</f>
        <v>15.1725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179</v>
      </c>
      <c r="AT268" s="229" t="s">
        <v>175</v>
      </c>
      <c r="AU268" s="229" t="s">
        <v>86</v>
      </c>
      <c r="AY268" s="17" t="s">
        <v>127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84</v>
      </c>
      <c r="BK268" s="230">
        <f>ROUND(I268*H268,2)</f>
        <v>0</v>
      </c>
      <c r="BL268" s="17" t="s">
        <v>134</v>
      </c>
      <c r="BM268" s="229" t="s">
        <v>496</v>
      </c>
    </row>
    <row r="269" spans="1:51" s="14" customFormat="1" ht="12">
      <c r="A269" s="14"/>
      <c r="B269" s="246"/>
      <c r="C269" s="247"/>
      <c r="D269" s="231" t="s">
        <v>146</v>
      </c>
      <c r="E269" s="247"/>
      <c r="F269" s="249" t="s">
        <v>497</v>
      </c>
      <c r="G269" s="247"/>
      <c r="H269" s="250">
        <v>121.38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6" t="s">
        <v>146</v>
      </c>
      <c r="AU269" s="256" t="s">
        <v>86</v>
      </c>
      <c r="AV269" s="14" t="s">
        <v>86</v>
      </c>
      <c r="AW269" s="14" t="s">
        <v>4</v>
      </c>
      <c r="AX269" s="14" t="s">
        <v>84</v>
      </c>
      <c r="AY269" s="256" t="s">
        <v>127</v>
      </c>
    </row>
    <row r="270" spans="1:63" s="12" customFormat="1" ht="22.8" customHeight="1">
      <c r="A270" s="12"/>
      <c r="B270" s="202"/>
      <c r="C270" s="203"/>
      <c r="D270" s="204" t="s">
        <v>75</v>
      </c>
      <c r="E270" s="216" t="s">
        <v>498</v>
      </c>
      <c r="F270" s="216" t="s">
        <v>499</v>
      </c>
      <c r="G270" s="203"/>
      <c r="H270" s="203"/>
      <c r="I270" s="206"/>
      <c r="J270" s="217">
        <f>BK270</f>
        <v>0</v>
      </c>
      <c r="K270" s="203"/>
      <c r="L270" s="208"/>
      <c r="M270" s="209"/>
      <c r="N270" s="210"/>
      <c r="O270" s="210"/>
      <c r="P270" s="211">
        <f>P271</f>
        <v>0</v>
      </c>
      <c r="Q270" s="210"/>
      <c r="R270" s="211">
        <f>R271</f>
        <v>0</v>
      </c>
      <c r="S270" s="210"/>
      <c r="T270" s="212">
        <f>T271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3" t="s">
        <v>84</v>
      </c>
      <c r="AT270" s="214" t="s">
        <v>75</v>
      </c>
      <c r="AU270" s="214" t="s">
        <v>84</v>
      </c>
      <c r="AY270" s="213" t="s">
        <v>127</v>
      </c>
      <c r="BK270" s="215">
        <f>BK271</f>
        <v>0</v>
      </c>
    </row>
    <row r="271" spans="1:65" s="2" customFormat="1" ht="37.25" customHeight="1">
      <c r="A271" s="38"/>
      <c r="B271" s="39"/>
      <c r="C271" s="218" t="s">
        <v>500</v>
      </c>
      <c r="D271" s="218" t="s">
        <v>129</v>
      </c>
      <c r="E271" s="219" t="s">
        <v>501</v>
      </c>
      <c r="F271" s="220" t="s">
        <v>502</v>
      </c>
      <c r="G271" s="221" t="s">
        <v>178</v>
      </c>
      <c r="H271" s="222">
        <v>292.33</v>
      </c>
      <c r="I271" s="223"/>
      <c r="J271" s="224">
        <f>ROUND(I271*H271,2)</f>
        <v>0</v>
      </c>
      <c r="K271" s="220" t="s">
        <v>1</v>
      </c>
      <c r="L271" s="44"/>
      <c r="M271" s="225" t="s">
        <v>1</v>
      </c>
      <c r="N271" s="226" t="s">
        <v>41</v>
      </c>
      <c r="O271" s="91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134</v>
      </c>
      <c r="AT271" s="229" t="s">
        <v>129</v>
      </c>
      <c r="AU271" s="229" t="s">
        <v>86</v>
      </c>
      <c r="AY271" s="17" t="s">
        <v>127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84</v>
      </c>
      <c r="BK271" s="230">
        <f>ROUND(I271*H271,2)</f>
        <v>0</v>
      </c>
      <c r="BL271" s="17" t="s">
        <v>134</v>
      </c>
      <c r="BM271" s="229" t="s">
        <v>503</v>
      </c>
    </row>
    <row r="272" spans="1:63" s="12" customFormat="1" ht="22.8" customHeight="1">
      <c r="A272" s="12"/>
      <c r="B272" s="202"/>
      <c r="C272" s="203"/>
      <c r="D272" s="204" t="s">
        <v>75</v>
      </c>
      <c r="E272" s="216" t="s">
        <v>504</v>
      </c>
      <c r="F272" s="216" t="s">
        <v>505</v>
      </c>
      <c r="G272" s="203"/>
      <c r="H272" s="203"/>
      <c r="I272" s="206"/>
      <c r="J272" s="217">
        <f>BK272</f>
        <v>0</v>
      </c>
      <c r="K272" s="203"/>
      <c r="L272" s="208"/>
      <c r="M272" s="209"/>
      <c r="N272" s="210"/>
      <c r="O272" s="210"/>
      <c r="P272" s="211">
        <f>P273</f>
        <v>0</v>
      </c>
      <c r="Q272" s="210"/>
      <c r="R272" s="211">
        <f>R273</f>
        <v>0</v>
      </c>
      <c r="S272" s="210"/>
      <c r="T272" s="212">
        <f>T273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3" t="s">
        <v>84</v>
      </c>
      <c r="AT272" s="214" t="s">
        <v>75</v>
      </c>
      <c r="AU272" s="214" t="s">
        <v>84</v>
      </c>
      <c r="AY272" s="213" t="s">
        <v>127</v>
      </c>
      <c r="BK272" s="215">
        <f>BK273</f>
        <v>0</v>
      </c>
    </row>
    <row r="273" spans="1:65" s="2" customFormat="1" ht="43.3" customHeight="1">
      <c r="A273" s="38"/>
      <c r="B273" s="39"/>
      <c r="C273" s="218" t="s">
        <v>506</v>
      </c>
      <c r="D273" s="218" t="s">
        <v>129</v>
      </c>
      <c r="E273" s="219" t="s">
        <v>507</v>
      </c>
      <c r="F273" s="220" t="s">
        <v>508</v>
      </c>
      <c r="G273" s="221" t="s">
        <v>178</v>
      </c>
      <c r="H273" s="222">
        <v>3808.794</v>
      </c>
      <c r="I273" s="223"/>
      <c r="J273" s="224">
        <f>ROUND(I273*H273,2)</f>
        <v>0</v>
      </c>
      <c r="K273" s="220" t="s">
        <v>509</v>
      </c>
      <c r="L273" s="44"/>
      <c r="M273" s="225" t="s">
        <v>1</v>
      </c>
      <c r="N273" s="226" t="s">
        <v>41</v>
      </c>
      <c r="O273" s="91"/>
      <c r="P273" s="227">
        <f>O273*H273</f>
        <v>0</v>
      </c>
      <c r="Q273" s="227">
        <v>0</v>
      </c>
      <c r="R273" s="227">
        <f>Q273*H273</f>
        <v>0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220</v>
      </c>
      <c r="AT273" s="229" t="s">
        <v>129</v>
      </c>
      <c r="AU273" s="229" t="s">
        <v>86</v>
      </c>
      <c r="AY273" s="17" t="s">
        <v>127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84</v>
      </c>
      <c r="BK273" s="230">
        <f>ROUND(I273*H273,2)</f>
        <v>0</v>
      </c>
      <c r="BL273" s="17" t="s">
        <v>220</v>
      </c>
      <c r="BM273" s="229" t="s">
        <v>510</v>
      </c>
    </row>
    <row r="274" spans="1:63" s="12" customFormat="1" ht="25.9" customHeight="1">
      <c r="A274" s="12"/>
      <c r="B274" s="202"/>
      <c r="C274" s="203"/>
      <c r="D274" s="204" t="s">
        <v>75</v>
      </c>
      <c r="E274" s="205" t="s">
        <v>511</v>
      </c>
      <c r="F274" s="205" t="s">
        <v>512</v>
      </c>
      <c r="G274" s="203"/>
      <c r="H274" s="203"/>
      <c r="I274" s="206"/>
      <c r="J274" s="207">
        <f>BK274</f>
        <v>0</v>
      </c>
      <c r="K274" s="203"/>
      <c r="L274" s="208"/>
      <c r="M274" s="209"/>
      <c r="N274" s="210"/>
      <c r="O274" s="210"/>
      <c r="P274" s="211">
        <f>P275+P280</f>
        <v>0</v>
      </c>
      <c r="Q274" s="210"/>
      <c r="R274" s="211">
        <f>R275+R280</f>
        <v>0</v>
      </c>
      <c r="S274" s="210"/>
      <c r="T274" s="212">
        <f>T275+T280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3" t="s">
        <v>158</v>
      </c>
      <c r="AT274" s="214" t="s">
        <v>75</v>
      </c>
      <c r="AU274" s="214" t="s">
        <v>76</v>
      </c>
      <c r="AY274" s="213" t="s">
        <v>127</v>
      </c>
      <c r="BK274" s="215">
        <f>BK275+BK280</f>
        <v>0</v>
      </c>
    </row>
    <row r="275" spans="1:63" s="12" customFormat="1" ht="22.8" customHeight="1">
      <c r="A275" s="12"/>
      <c r="B275" s="202"/>
      <c r="C275" s="203"/>
      <c r="D275" s="204" t="s">
        <v>75</v>
      </c>
      <c r="E275" s="216" t="s">
        <v>513</v>
      </c>
      <c r="F275" s="216" t="s">
        <v>514</v>
      </c>
      <c r="G275" s="203"/>
      <c r="H275" s="203"/>
      <c r="I275" s="206"/>
      <c r="J275" s="217">
        <f>BK275</f>
        <v>0</v>
      </c>
      <c r="K275" s="203"/>
      <c r="L275" s="208"/>
      <c r="M275" s="209"/>
      <c r="N275" s="210"/>
      <c r="O275" s="210"/>
      <c r="P275" s="211">
        <f>SUM(P276:P279)</f>
        <v>0</v>
      </c>
      <c r="Q275" s="210"/>
      <c r="R275" s="211">
        <f>SUM(R276:R279)</f>
        <v>0</v>
      </c>
      <c r="S275" s="210"/>
      <c r="T275" s="212">
        <f>SUM(T276:T279)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3" t="s">
        <v>158</v>
      </c>
      <c r="AT275" s="214" t="s">
        <v>75</v>
      </c>
      <c r="AU275" s="214" t="s">
        <v>84</v>
      </c>
      <c r="AY275" s="213" t="s">
        <v>127</v>
      </c>
      <c r="BK275" s="215">
        <f>SUM(BK276:BK279)</f>
        <v>0</v>
      </c>
    </row>
    <row r="276" spans="1:65" s="2" customFormat="1" ht="15.25" customHeight="1">
      <c r="A276" s="38"/>
      <c r="B276" s="39"/>
      <c r="C276" s="218" t="s">
        <v>515</v>
      </c>
      <c r="D276" s="218" t="s">
        <v>129</v>
      </c>
      <c r="E276" s="219" t="s">
        <v>516</v>
      </c>
      <c r="F276" s="220" t="s">
        <v>517</v>
      </c>
      <c r="G276" s="221" t="s">
        <v>518</v>
      </c>
      <c r="H276" s="222">
        <v>1</v>
      </c>
      <c r="I276" s="223"/>
      <c r="J276" s="224">
        <f>ROUND(I276*H276,2)</f>
        <v>0</v>
      </c>
      <c r="K276" s="220" t="s">
        <v>133</v>
      </c>
      <c r="L276" s="44"/>
      <c r="M276" s="225" t="s">
        <v>1</v>
      </c>
      <c r="N276" s="226" t="s">
        <v>41</v>
      </c>
      <c r="O276" s="91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519</v>
      </c>
      <c r="AT276" s="229" t="s">
        <v>129</v>
      </c>
      <c r="AU276" s="229" t="s">
        <v>86</v>
      </c>
      <c r="AY276" s="17" t="s">
        <v>127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84</v>
      </c>
      <c r="BK276" s="230">
        <f>ROUND(I276*H276,2)</f>
        <v>0</v>
      </c>
      <c r="BL276" s="17" t="s">
        <v>519</v>
      </c>
      <c r="BM276" s="229" t="s">
        <v>520</v>
      </c>
    </row>
    <row r="277" spans="1:65" s="2" customFormat="1" ht="15.25" customHeight="1">
      <c r="A277" s="38"/>
      <c r="B277" s="39"/>
      <c r="C277" s="218" t="s">
        <v>521</v>
      </c>
      <c r="D277" s="218" t="s">
        <v>129</v>
      </c>
      <c r="E277" s="219" t="s">
        <v>522</v>
      </c>
      <c r="F277" s="220" t="s">
        <v>523</v>
      </c>
      <c r="G277" s="221" t="s">
        <v>518</v>
      </c>
      <c r="H277" s="222">
        <v>1</v>
      </c>
      <c r="I277" s="223"/>
      <c r="J277" s="224">
        <f>ROUND(I277*H277,2)</f>
        <v>0</v>
      </c>
      <c r="K277" s="220" t="s">
        <v>133</v>
      </c>
      <c r="L277" s="44"/>
      <c r="M277" s="225" t="s">
        <v>1</v>
      </c>
      <c r="N277" s="226" t="s">
        <v>41</v>
      </c>
      <c r="O277" s="91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519</v>
      </c>
      <c r="AT277" s="229" t="s">
        <v>129</v>
      </c>
      <c r="AU277" s="229" t="s">
        <v>86</v>
      </c>
      <c r="AY277" s="17" t="s">
        <v>127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84</v>
      </c>
      <c r="BK277" s="230">
        <f>ROUND(I277*H277,2)</f>
        <v>0</v>
      </c>
      <c r="BL277" s="17" t="s">
        <v>519</v>
      </c>
      <c r="BM277" s="229" t="s">
        <v>524</v>
      </c>
    </row>
    <row r="278" spans="1:47" s="2" customFormat="1" ht="12">
      <c r="A278" s="38"/>
      <c r="B278" s="39"/>
      <c r="C278" s="40"/>
      <c r="D278" s="231" t="s">
        <v>139</v>
      </c>
      <c r="E278" s="40"/>
      <c r="F278" s="232" t="s">
        <v>525</v>
      </c>
      <c r="G278" s="40"/>
      <c r="H278" s="40"/>
      <c r="I278" s="233"/>
      <c r="J278" s="40"/>
      <c r="K278" s="40"/>
      <c r="L278" s="44"/>
      <c r="M278" s="234"/>
      <c r="N278" s="235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139</v>
      </c>
      <c r="AU278" s="17" t="s">
        <v>86</v>
      </c>
    </row>
    <row r="279" spans="1:65" s="2" customFormat="1" ht="15.25" customHeight="1">
      <c r="A279" s="38"/>
      <c r="B279" s="39"/>
      <c r="C279" s="218" t="s">
        <v>526</v>
      </c>
      <c r="D279" s="218" t="s">
        <v>129</v>
      </c>
      <c r="E279" s="219" t="s">
        <v>527</v>
      </c>
      <c r="F279" s="220" t="s">
        <v>528</v>
      </c>
      <c r="G279" s="221" t="s">
        <v>518</v>
      </c>
      <c r="H279" s="222">
        <v>1</v>
      </c>
      <c r="I279" s="223"/>
      <c r="J279" s="224">
        <f>ROUND(I279*H279,2)</f>
        <v>0</v>
      </c>
      <c r="K279" s="220" t="s">
        <v>133</v>
      </c>
      <c r="L279" s="44"/>
      <c r="M279" s="225" t="s">
        <v>1</v>
      </c>
      <c r="N279" s="226" t="s">
        <v>41</v>
      </c>
      <c r="O279" s="91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519</v>
      </c>
      <c r="AT279" s="229" t="s">
        <v>129</v>
      </c>
      <c r="AU279" s="229" t="s">
        <v>86</v>
      </c>
      <c r="AY279" s="17" t="s">
        <v>127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84</v>
      </c>
      <c r="BK279" s="230">
        <f>ROUND(I279*H279,2)</f>
        <v>0</v>
      </c>
      <c r="BL279" s="17" t="s">
        <v>519</v>
      </c>
      <c r="BM279" s="229" t="s">
        <v>529</v>
      </c>
    </row>
    <row r="280" spans="1:63" s="12" customFormat="1" ht="22.8" customHeight="1">
      <c r="A280" s="12"/>
      <c r="B280" s="202"/>
      <c r="C280" s="203"/>
      <c r="D280" s="204" t="s">
        <v>75</v>
      </c>
      <c r="E280" s="216" t="s">
        <v>530</v>
      </c>
      <c r="F280" s="216" t="s">
        <v>531</v>
      </c>
      <c r="G280" s="203"/>
      <c r="H280" s="203"/>
      <c r="I280" s="206"/>
      <c r="J280" s="217">
        <f>BK280</f>
        <v>0</v>
      </c>
      <c r="K280" s="203"/>
      <c r="L280" s="208"/>
      <c r="M280" s="209"/>
      <c r="N280" s="210"/>
      <c r="O280" s="210"/>
      <c r="P280" s="211">
        <f>SUM(P281:P283)</f>
        <v>0</v>
      </c>
      <c r="Q280" s="210"/>
      <c r="R280" s="211">
        <f>SUM(R281:R283)</f>
        <v>0</v>
      </c>
      <c r="S280" s="210"/>
      <c r="T280" s="212">
        <f>SUM(T281:T283)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3" t="s">
        <v>158</v>
      </c>
      <c r="AT280" s="214" t="s">
        <v>75</v>
      </c>
      <c r="AU280" s="214" t="s">
        <v>84</v>
      </c>
      <c r="AY280" s="213" t="s">
        <v>127</v>
      </c>
      <c r="BK280" s="215">
        <f>SUM(BK281:BK283)</f>
        <v>0</v>
      </c>
    </row>
    <row r="281" spans="1:65" s="2" customFormat="1" ht="15.25" customHeight="1">
      <c r="A281" s="38"/>
      <c r="B281" s="39"/>
      <c r="C281" s="218" t="s">
        <v>532</v>
      </c>
      <c r="D281" s="218" t="s">
        <v>129</v>
      </c>
      <c r="E281" s="219" t="s">
        <v>533</v>
      </c>
      <c r="F281" s="220" t="s">
        <v>531</v>
      </c>
      <c r="G281" s="221" t="s">
        <v>518</v>
      </c>
      <c r="H281" s="222">
        <v>1</v>
      </c>
      <c r="I281" s="223"/>
      <c r="J281" s="224">
        <f>ROUND(I281*H281,2)</f>
        <v>0</v>
      </c>
      <c r="K281" s="220" t="s">
        <v>133</v>
      </c>
      <c r="L281" s="44"/>
      <c r="M281" s="225" t="s">
        <v>1</v>
      </c>
      <c r="N281" s="226" t="s">
        <v>41</v>
      </c>
      <c r="O281" s="91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519</v>
      </c>
      <c r="AT281" s="229" t="s">
        <v>129</v>
      </c>
      <c r="AU281" s="229" t="s">
        <v>86</v>
      </c>
      <c r="AY281" s="17" t="s">
        <v>127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84</v>
      </c>
      <c r="BK281" s="230">
        <f>ROUND(I281*H281,2)</f>
        <v>0</v>
      </c>
      <c r="BL281" s="17" t="s">
        <v>519</v>
      </c>
      <c r="BM281" s="229" t="s">
        <v>534</v>
      </c>
    </row>
    <row r="282" spans="1:65" s="2" customFormat="1" ht="24.05" customHeight="1">
      <c r="A282" s="38"/>
      <c r="B282" s="39"/>
      <c r="C282" s="218" t="s">
        <v>535</v>
      </c>
      <c r="D282" s="218" t="s">
        <v>129</v>
      </c>
      <c r="E282" s="219" t="s">
        <v>536</v>
      </c>
      <c r="F282" s="220" t="s">
        <v>537</v>
      </c>
      <c r="G282" s="221" t="s">
        <v>538</v>
      </c>
      <c r="H282" s="222">
        <v>1</v>
      </c>
      <c r="I282" s="223"/>
      <c r="J282" s="224">
        <f>ROUND(I282*H282,2)</f>
        <v>0</v>
      </c>
      <c r="K282" s="220" t="s">
        <v>133</v>
      </c>
      <c r="L282" s="44"/>
      <c r="M282" s="225" t="s">
        <v>1</v>
      </c>
      <c r="N282" s="226" t="s">
        <v>41</v>
      </c>
      <c r="O282" s="91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519</v>
      </c>
      <c r="AT282" s="229" t="s">
        <v>129</v>
      </c>
      <c r="AU282" s="229" t="s">
        <v>86</v>
      </c>
      <c r="AY282" s="17" t="s">
        <v>127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84</v>
      </c>
      <c r="BK282" s="230">
        <f>ROUND(I282*H282,2)</f>
        <v>0</v>
      </c>
      <c r="BL282" s="17" t="s">
        <v>519</v>
      </c>
      <c r="BM282" s="229" t="s">
        <v>539</v>
      </c>
    </row>
    <row r="283" spans="1:65" s="2" customFormat="1" ht="15.25" customHeight="1">
      <c r="A283" s="38"/>
      <c r="B283" s="39"/>
      <c r="C283" s="218" t="s">
        <v>540</v>
      </c>
      <c r="D283" s="218" t="s">
        <v>129</v>
      </c>
      <c r="E283" s="219" t="s">
        <v>541</v>
      </c>
      <c r="F283" s="220" t="s">
        <v>542</v>
      </c>
      <c r="G283" s="221" t="s">
        <v>518</v>
      </c>
      <c r="H283" s="222">
        <v>1</v>
      </c>
      <c r="I283" s="223"/>
      <c r="J283" s="224">
        <f>ROUND(I283*H283,2)</f>
        <v>0</v>
      </c>
      <c r="K283" s="220" t="s">
        <v>133</v>
      </c>
      <c r="L283" s="44"/>
      <c r="M283" s="278" t="s">
        <v>1</v>
      </c>
      <c r="N283" s="279" t="s">
        <v>41</v>
      </c>
      <c r="O283" s="280"/>
      <c r="P283" s="281">
        <f>O283*H283</f>
        <v>0</v>
      </c>
      <c r="Q283" s="281">
        <v>0</v>
      </c>
      <c r="R283" s="281">
        <f>Q283*H283</f>
        <v>0</v>
      </c>
      <c r="S283" s="281">
        <v>0</v>
      </c>
      <c r="T283" s="282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519</v>
      </c>
      <c r="AT283" s="229" t="s">
        <v>129</v>
      </c>
      <c r="AU283" s="229" t="s">
        <v>86</v>
      </c>
      <c r="AY283" s="17" t="s">
        <v>127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84</v>
      </c>
      <c r="BK283" s="230">
        <f>ROUND(I283*H283,2)</f>
        <v>0</v>
      </c>
      <c r="BL283" s="17" t="s">
        <v>519</v>
      </c>
      <c r="BM283" s="229" t="s">
        <v>543</v>
      </c>
    </row>
    <row r="284" spans="1:31" s="2" customFormat="1" ht="6.95" customHeight="1">
      <c r="A284" s="38"/>
      <c r="B284" s="66"/>
      <c r="C284" s="67"/>
      <c r="D284" s="67"/>
      <c r="E284" s="67"/>
      <c r="F284" s="67"/>
      <c r="G284" s="67"/>
      <c r="H284" s="67"/>
      <c r="I284" s="67"/>
      <c r="J284" s="67"/>
      <c r="K284" s="67"/>
      <c r="L284" s="44"/>
      <c r="M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</row>
  </sheetData>
  <sheetProtection password="CC35" sheet="1" objects="1" scenarios="1" formatColumns="0" formatRows="0" autoFilter="0"/>
  <autoFilter ref="C126:K28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28125" style="1" customWidth="1"/>
    <col min="6" max="6" width="51.28125" style="1" customWidth="1"/>
    <col min="7" max="7" width="7.57421875" style="1" customWidth="1"/>
    <col min="8" max="8" width="14.140625" style="1" customWidth="1"/>
    <col min="9" max="9" width="16.00390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140625" style="1" hidden="1" customWidth="1"/>
    <col min="15" max="20" width="14.281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140625" style="1" customWidth="1"/>
    <col min="26" max="26" width="11.140625" style="1" customWidth="1"/>
    <col min="27" max="27" width="15.140625" style="1" customWidth="1"/>
    <col min="28" max="28" width="16.421875" style="1" customWidth="1"/>
    <col min="29" max="29" width="11.140625" style="1" customWidth="1"/>
    <col min="30" max="30" width="15.140625" style="1" customWidth="1"/>
    <col min="31" max="31" width="16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5.25" customHeight="1">
      <c r="B7" s="20"/>
      <c r="E7" s="141" t="str">
        <f>'Rekapitulace stavby'!K6</f>
        <v>PŘELOŽKA SILNICE II/191 - OBCHVAT NÝRSKO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25" customHeight="1">
      <c r="A9" s="38"/>
      <c r="B9" s="44"/>
      <c r="C9" s="38"/>
      <c r="D9" s="38"/>
      <c r="E9" s="142" t="s">
        <v>544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5.2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ROUND((SUM(BE125:BE175)),2)</f>
        <v>0</v>
      </c>
      <c r="G33" s="38"/>
      <c r="H33" s="38"/>
      <c r="I33" s="155">
        <v>0.21</v>
      </c>
      <c r="J33" s="154">
        <f>ROUND(((SUM(BE125:BE175))*I33),2)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ROUND((SUM(BF125:BF175)),2)</f>
        <v>0</v>
      </c>
      <c r="G34" s="38"/>
      <c r="H34" s="38"/>
      <c r="I34" s="155">
        <v>0.15</v>
      </c>
      <c r="J34" s="154">
        <f>ROUND(((SUM(BF125:BF175))*I34),2)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ROUND((SUM(BG125:BG175)),2)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ROUND((SUM(BH125:BH175)),2)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ROUND((SUM(BI125:BI175)),2)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25" customHeight="1">
      <c r="A85" s="38"/>
      <c r="B85" s="39"/>
      <c r="C85" s="40"/>
      <c r="D85" s="40"/>
      <c r="E85" s="174" t="str">
        <f>E7</f>
        <v>PŘELOŽKA SILNICE II/191 - OBCHVAT NÝRSKO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25" customHeight="1">
      <c r="A87" s="38"/>
      <c r="B87" s="39"/>
      <c r="C87" s="40"/>
      <c r="D87" s="40"/>
      <c r="E87" s="76" t="str">
        <f>E9</f>
        <v>SO122 - CHODNÍK PODÉL SIL. II/190 NA CHUDENÍN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4.75" customHeight="1">
      <c r="A91" s="38"/>
      <c r="B91" s="39"/>
      <c r="C91" s="32" t="s">
        <v>24</v>
      </c>
      <c r="D91" s="40"/>
      <c r="E91" s="40"/>
      <c r="F91" s="27" t="str">
        <f>E15</f>
        <v>Město Nýrsko</v>
      </c>
      <c r="G91" s="40"/>
      <c r="H91" s="40"/>
      <c r="I91" s="32" t="s">
        <v>30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Tomáš Macán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104</v>
      </c>
      <c r="E99" s="188"/>
      <c r="F99" s="188"/>
      <c r="G99" s="188"/>
      <c r="H99" s="188"/>
      <c r="I99" s="188"/>
      <c r="J99" s="189">
        <f>J135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105</v>
      </c>
      <c r="E100" s="188"/>
      <c r="F100" s="188"/>
      <c r="G100" s="188"/>
      <c r="H100" s="188"/>
      <c r="I100" s="188"/>
      <c r="J100" s="189">
        <f>J148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106</v>
      </c>
      <c r="E101" s="188"/>
      <c r="F101" s="188"/>
      <c r="G101" s="188"/>
      <c r="H101" s="188"/>
      <c r="I101" s="188"/>
      <c r="J101" s="189">
        <f>J151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108</v>
      </c>
      <c r="E102" s="188"/>
      <c r="F102" s="188"/>
      <c r="G102" s="188"/>
      <c r="H102" s="188"/>
      <c r="I102" s="188"/>
      <c r="J102" s="189">
        <f>J162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109</v>
      </c>
      <c r="E103" s="182"/>
      <c r="F103" s="182"/>
      <c r="G103" s="182"/>
      <c r="H103" s="182"/>
      <c r="I103" s="182"/>
      <c r="J103" s="183">
        <f>J164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110</v>
      </c>
      <c r="E104" s="188"/>
      <c r="F104" s="188"/>
      <c r="G104" s="188"/>
      <c r="H104" s="188"/>
      <c r="I104" s="188"/>
      <c r="J104" s="189">
        <f>J165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111</v>
      </c>
      <c r="E105" s="188"/>
      <c r="F105" s="188"/>
      <c r="G105" s="188"/>
      <c r="H105" s="188"/>
      <c r="I105" s="188"/>
      <c r="J105" s="189">
        <f>J172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112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25" customHeight="1">
      <c r="A115" s="38"/>
      <c r="B115" s="39"/>
      <c r="C115" s="40"/>
      <c r="D115" s="40"/>
      <c r="E115" s="174" t="str">
        <f>E7</f>
        <v>PŘELOŽKA SILNICE II/191 - OBCHVAT NÝRSKO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94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25" customHeight="1">
      <c r="A117" s="38"/>
      <c r="B117" s="39"/>
      <c r="C117" s="40"/>
      <c r="D117" s="40"/>
      <c r="E117" s="76" t="str">
        <f>E9</f>
        <v>SO122 - CHODNÍK PODÉL SIL. II/190 NA CHUDENÍN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 xml:space="preserve"> </v>
      </c>
      <c r="G119" s="40"/>
      <c r="H119" s="40"/>
      <c r="I119" s="32" t="s">
        <v>22</v>
      </c>
      <c r="J119" s="79" t="str">
        <f>IF(J12="","",J12)</f>
        <v>29. 4. 2022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75" customHeight="1">
      <c r="A121" s="38"/>
      <c r="B121" s="39"/>
      <c r="C121" s="32" t="s">
        <v>24</v>
      </c>
      <c r="D121" s="40"/>
      <c r="E121" s="40"/>
      <c r="F121" s="27" t="str">
        <f>E15</f>
        <v>Město Nýrsko</v>
      </c>
      <c r="G121" s="40"/>
      <c r="H121" s="40"/>
      <c r="I121" s="32" t="s">
        <v>30</v>
      </c>
      <c r="J121" s="36" t="str">
        <f>E21</f>
        <v>MACÁN PROJEKCE DS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" customHeight="1">
      <c r="A122" s="38"/>
      <c r="B122" s="39"/>
      <c r="C122" s="32" t="s">
        <v>28</v>
      </c>
      <c r="D122" s="40"/>
      <c r="E122" s="40"/>
      <c r="F122" s="27" t="str">
        <f>IF(E18="","",E18)</f>
        <v>Vyplň údaj</v>
      </c>
      <c r="G122" s="40"/>
      <c r="H122" s="40"/>
      <c r="I122" s="32" t="s">
        <v>33</v>
      </c>
      <c r="J122" s="36" t="str">
        <f>E24</f>
        <v>Ing. Tomáš Macán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113</v>
      </c>
      <c r="D124" s="194" t="s">
        <v>61</v>
      </c>
      <c r="E124" s="194" t="s">
        <v>57</v>
      </c>
      <c r="F124" s="194" t="s">
        <v>58</v>
      </c>
      <c r="G124" s="194" t="s">
        <v>114</v>
      </c>
      <c r="H124" s="194" t="s">
        <v>115</v>
      </c>
      <c r="I124" s="194" t="s">
        <v>116</v>
      </c>
      <c r="J124" s="194" t="s">
        <v>98</v>
      </c>
      <c r="K124" s="195" t="s">
        <v>117</v>
      </c>
      <c r="L124" s="196"/>
      <c r="M124" s="100" t="s">
        <v>1</v>
      </c>
      <c r="N124" s="101" t="s">
        <v>40</v>
      </c>
      <c r="O124" s="101" t="s">
        <v>118</v>
      </c>
      <c r="P124" s="101" t="s">
        <v>119</v>
      </c>
      <c r="Q124" s="101" t="s">
        <v>120</v>
      </c>
      <c r="R124" s="101" t="s">
        <v>121</v>
      </c>
      <c r="S124" s="101" t="s">
        <v>122</v>
      </c>
      <c r="T124" s="102" t="s">
        <v>123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124</v>
      </c>
      <c r="D125" s="40"/>
      <c r="E125" s="40"/>
      <c r="F125" s="40"/>
      <c r="G125" s="40"/>
      <c r="H125" s="40"/>
      <c r="I125" s="40"/>
      <c r="J125" s="197">
        <f>BK125</f>
        <v>0</v>
      </c>
      <c r="K125" s="40"/>
      <c r="L125" s="44"/>
      <c r="M125" s="103"/>
      <c r="N125" s="198"/>
      <c r="O125" s="104"/>
      <c r="P125" s="199">
        <f>P126+P164</f>
        <v>0</v>
      </c>
      <c r="Q125" s="104"/>
      <c r="R125" s="199">
        <f>R126+R164</f>
        <v>300.01764</v>
      </c>
      <c r="S125" s="104"/>
      <c r="T125" s="200">
        <f>T126+T164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75</v>
      </c>
      <c r="AU125" s="17" t="s">
        <v>100</v>
      </c>
      <c r="BK125" s="201">
        <f>BK126+BK164</f>
        <v>0</v>
      </c>
    </row>
    <row r="126" spans="1:63" s="12" customFormat="1" ht="25.9" customHeight="1">
      <c r="A126" s="12"/>
      <c r="B126" s="202"/>
      <c r="C126" s="203"/>
      <c r="D126" s="204" t="s">
        <v>75</v>
      </c>
      <c r="E126" s="205" t="s">
        <v>125</v>
      </c>
      <c r="F126" s="205" t="s">
        <v>126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P127+P135+P148+P151+P162</f>
        <v>0</v>
      </c>
      <c r="Q126" s="210"/>
      <c r="R126" s="211">
        <f>R127+R135+R148+R151+R162</f>
        <v>300.01764</v>
      </c>
      <c r="S126" s="210"/>
      <c r="T126" s="212">
        <f>T127+T135+T148+T151+T162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84</v>
      </c>
      <c r="AT126" s="214" t="s">
        <v>75</v>
      </c>
      <c r="AU126" s="214" t="s">
        <v>76</v>
      </c>
      <c r="AY126" s="213" t="s">
        <v>127</v>
      </c>
      <c r="BK126" s="215">
        <f>BK127+BK135+BK148+BK151+BK162</f>
        <v>0</v>
      </c>
    </row>
    <row r="127" spans="1:63" s="12" customFormat="1" ht="22.8" customHeight="1">
      <c r="A127" s="12"/>
      <c r="B127" s="202"/>
      <c r="C127" s="203"/>
      <c r="D127" s="204" t="s">
        <v>75</v>
      </c>
      <c r="E127" s="216" t="s">
        <v>84</v>
      </c>
      <c r="F127" s="216" t="s">
        <v>128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SUM(P128:P134)</f>
        <v>0</v>
      </c>
      <c r="Q127" s="210"/>
      <c r="R127" s="211">
        <f>SUM(R128:R134)</f>
        <v>0.013460000000000001</v>
      </c>
      <c r="S127" s="210"/>
      <c r="T127" s="212">
        <f>SUM(T128:T134)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84</v>
      </c>
      <c r="AT127" s="214" t="s">
        <v>75</v>
      </c>
      <c r="AU127" s="214" t="s">
        <v>84</v>
      </c>
      <c r="AY127" s="213" t="s">
        <v>127</v>
      </c>
      <c r="BK127" s="215">
        <f>SUM(BK128:BK134)</f>
        <v>0</v>
      </c>
    </row>
    <row r="128" spans="1:65" s="2" customFormat="1" ht="37.25" customHeight="1">
      <c r="A128" s="38"/>
      <c r="B128" s="39"/>
      <c r="C128" s="218" t="s">
        <v>84</v>
      </c>
      <c r="D128" s="218" t="s">
        <v>129</v>
      </c>
      <c r="E128" s="219" t="s">
        <v>196</v>
      </c>
      <c r="F128" s="220" t="s">
        <v>197</v>
      </c>
      <c r="G128" s="221" t="s">
        <v>132</v>
      </c>
      <c r="H128" s="222">
        <v>673</v>
      </c>
      <c r="I128" s="223"/>
      <c r="J128" s="224">
        <f>ROUND(I128*H128,2)</f>
        <v>0</v>
      </c>
      <c r="K128" s="220" t="s">
        <v>133</v>
      </c>
      <c r="L128" s="44"/>
      <c r="M128" s="225" t="s">
        <v>1</v>
      </c>
      <c r="N128" s="226" t="s">
        <v>41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134</v>
      </c>
      <c r="AT128" s="229" t="s">
        <v>129</v>
      </c>
      <c r="AU128" s="229" t="s">
        <v>86</v>
      </c>
      <c r="AY128" s="17" t="s">
        <v>127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84</v>
      </c>
      <c r="BK128" s="230">
        <f>ROUND(I128*H128,2)</f>
        <v>0</v>
      </c>
      <c r="BL128" s="17" t="s">
        <v>134</v>
      </c>
      <c r="BM128" s="229" t="s">
        <v>545</v>
      </c>
    </row>
    <row r="129" spans="1:65" s="2" customFormat="1" ht="37.25" customHeight="1">
      <c r="A129" s="38"/>
      <c r="B129" s="39"/>
      <c r="C129" s="218" t="s">
        <v>86</v>
      </c>
      <c r="D129" s="218" t="s">
        <v>129</v>
      </c>
      <c r="E129" s="219" t="s">
        <v>200</v>
      </c>
      <c r="F129" s="220" t="s">
        <v>201</v>
      </c>
      <c r="G129" s="221" t="s">
        <v>132</v>
      </c>
      <c r="H129" s="222">
        <v>673</v>
      </c>
      <c r="I129" s="223"/>
      <c r="J129" s="224">
        <f>ROUND(I129*H129,2)</f>
        <v>0</v>
      </c>
      <c r="K129" s="220" t="s">
        <v>133</v>
      </c>
      <c r="L129" s="44"/>
      <c r="M129" s="225" t="s">
        <v>1</v>
      </c>
      <c r="N129" s="226" t="s">
        <v>41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134</v>
      </c>
      <c r="AT129" s="229" t="s">
        <v>129</v>
      </c>
      <c r="AU129" s="229" t="s">
        <v>86</v>
      </c>
      <c r="AY129" s="17" t="s">
        <v>127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84</v>
      </c>
      <c r="BK129" s="230">
        <f>ROUND(I129*H129,2)</f>
        <v>0</v>
      </c>
      <c r="BL129" s="17" t="s">
        <v>134</v>
      </c>
      <c r="BM129" s="229" t="s">
        <v>546</v>
      </c>
    </row>
    <row r="130" spans="1:65" s="2" customFormat="1" ht="15.25" customHeight="1">
      <c r="A130" s="38"/>
      <c r="B130" s="39"/>
      <c r="C130" s="268" t="s">
        <v>141</v>
      </c>
      <c r="D130" s="268" t="s">
        <v>175</v>
      </c>
      <c r="E130" s="269" t="s">
        <v>204</v>
      </c>
      <c r="F130" s="270" t="s">
        <v>205</v>
      </c>
      <c r="G130" s="271" t="s">
        <v>206</v>
      </c>
      <c r="H130" s="272">
        <v>13.46</v>
      </c>
      <c r="I130" s="273"/>
      <c r="J130" s="274">
        <f>ROUND(I130*H130,2)</f>
        <v>0</v>
      </c>
      <c r="K130" s="270" t="s">
        <v>133</v>
      </c>
      <c r="L130" s="275"/>
      <c r="M130" s="276" t="s">
        <v>1</v>
      </c>
      <c r="N130" s="277" t="s">
        <v>41</v>
      </c>
      <c r="O130" s="91"/>
      <c r="P130" s="227">
        <f>O130*H130</f>
        <v>0</v>
      </c>
      <c r="Q130" s="227">
        <v>0.001</v>
      </c>
      <c r="R130" s="227">
        <f>Q130*H130</f>
        <v>0.013460000000000001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179</v>
      </c>
      <c r="AT130" s="229" t="s">
        <v>175</v>
      </c>
      <c r="AU130" s="229" t="s">
        <v>86</v>
      </c>
      <c r="AY130" s="17" t="s">
        <v>127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84</v>
      </c>
      <c r="BK130" s="230">
        <f>ROUND(I130*H130,2)</f>
        <v>0</v>
      </c>
      <c r="BL130" s="17" t="s">
        <v>134</v>
      </c>
      <c r="BM130" s="229" t="s">
        <v>547</v>
      </c>
    </row>
    <row r="131" spans="1:51" s="14" customFormat="1" ht="12">
      <c r="A131" s="14"/>
      <c r="B131" s="246"/>
      <c r="C131" s="247"/>
      <c r="D131" s="231" t="s">
        <v>146</v>
      </c>
      <c r="E131" s="247"/>
      <c r="F131" s="249" t="s">
        <v>548</v>
      </c>
      <c r="G131" s="247"/>
      <c r="H131" s="250">
        <v>13.46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146</v>
      </c>
      <c r="AU131" s="256" t="s">
        <v>86</v>
      </c>
      <c r="AV131" s="14" t="s">
        <v>86</v>
      </c>
      <c r="AW131" s="14" t="s">
        <v>4</v>
      </c>
      <c r="AX131" s="14" t="s">
        <v>84</v>
      </c>
      <c r="AY131" s="256" t="s">
        <v>127</v>
      </c>
    </row>
    <row r="132" spans="1:65" s="2" customFormat="1" ht="32.45" customHeight="1">
      <c r="A132" s="38"/>
      <c r="B132" s="39"/>
      <c r="C132" s="218" t="s">
        <v>134</v>
      </c>
      <c r="D132" s="218" t="s">
        <v>129</v>
      </c>
      <c r="E132" s="219" t="s">
        <v>210</v>
      </c>
      <c r="F132" s="220" t="s">
        <v>211</v>
      </c>
      <c r="G132" s="221" t="s">
        <v>132</v>
      </c>
      <c r="H132" s="222">
        <v>685.3</v>
      </c>
      <c r="I132" s="223"/>
      <c r="J132" s="224">
        <f>ROUND(I132*H132,2)</f>
        <v>0</v>
      </c>
      <c r="K132" s="220" t="s">
        <v>133</v>
      </c>
      <c r="L132" s="44"/>
      <c r="M132" s="225" t="s">
        <v>1</v>
      </c>
      <c r="N132" s="226" t="s">
        <v>41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134</v>
      </c>
      <c r="AT132" s="229" t="s">
        <v>129</v>
      </c>
      <c r="AU132" s="229" t="s">
        <v>86</v>
      </c>
      <c r="AY132" s="17" t="s">
        <v>127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84</v>
      </c>
      <c r="BK132" s="230">
        <f>ROUND(I132*H132,2)</f>
        <v>0</v>
      </c>
      <c r="BL132" s="17" t="s">
        <v>134</v>
      </c>
      <c r="BM132" s="229" t="s">
        <v>549</v>
      </c>
    </row>
    <row r="133" spans="1:51" s="14" customFormat="1" ht="12">
      <c r="A133" s="14"/>
      <c r="B133" s="246"/>
      <c r="C133" s="247"/>
      <c r="D133" s="231" t="s">
        <v>146</v>
      </c>
      <c r="E133" s="248" t="s">
        <v>1</v>
      </c>
      <c r="F133" s="249" t="s">
        <v>550</v>
      </c>
      <c r="G133" s="247"/>
      <c r="H133" s="250">
        <v>623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146</v>
      </c>
      <c r="AU133" s="256" t="s">
        <v>86</v>
      </c>
      <c r="AV133" s="14" t="s">
        <v>86</v>
      </c>
      <c r="AW133" s="14" t="s">
        <v>32</v>
      </c>
      <c r="AX133" s="14" t="s">
        <v>84</v>
      </c>
      <c r="AY133" s="256" t="s">
        <v>127</v>
      </c>
    </row>
    <row r="134" spans="1:51" s="14" customFormat="1" ht="12">
      <c r="A134" s="14"/>
      <c r="B134" s="246"/>
      <c r="C134" s="247"/>
      <c r="D134" s="231" t="s">
        <v>146</v>
      </c>
      <c r="E134" s="247"/>
      <c r="F134" s="249" t="s">
        <v>551</v>
      </c>
      <c r="G134" s="247"/>
      <c r="H134" s="250">
        <v>685.3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146</v>
      </c>
      <c r="AU134" s="256" t="s">
        <v>86</v>
      </c>
      <c r="AV134" s="14" t="s">
        <v>86</v>
      </c>
      <c r="AW134" s="14" t="s">
        <v>4</v>
      </c>
      <c r="AX134" s="14" t="s">
        <v>84</v>
      </c>
      <c r="AY134" s="256" t="s">
        <v>127</v>
      </c>
    </row>
    <row r="135" spans="1:63" s="12" customFormat="1" ht="22.8" customHeight="1">
      <c r="A135" s="12"/>
      <c r="B135" s="202"/>
      <c r="C135" s="203"/>
      <c r="D135" s="204" t="s">
        <v>75</v>
      </c>
      <c r="E135" s="216" t="s">
        <v>158</v>
      </c>
      <c r="F135" s="216" t="s">
        <v>242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SUM(P136:P147)</f>
        <v>0</v>
      </c>
      <c r="Q135" s="210"/>
      <c r="R135" s="211">
        <f>SUM(R136:R147)</f>
        <v>139.64544999999998</v>
      </c>
      <c r="S135" s="210"/>
      <c r="T135" s="212">
        <f>SUM(T136:T147)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84</v>
      </c>
      <c r="AT135" s="214" t="s">
        <v>75</v>
      </c>
      <c r="AU135" s="214" t="s">
        <v>84</v>
      </c>
      <c r="AY135" s="213" t="s">
        <v>127</v>
      </c>
      <c r="BK135" s="215">
        <f>SUM(BK136:BK147)</f>
        <v>0</v>
      </c>
    </row>
    <row r="136" spans="1:65" s="2" customFormat="1" ht="32.45" customHeight="1">
      <c r="A136" s="38"/>
      <c r="B136" s="39"/>
      <c r="C136" s="218" t="s">
        <v>158</v>
      </c>
      <c r="D136" s="218" t="s">
        <v>129</v>
      </c>
      <c r="E136" s="219" t="s">
        <v>552</v>
      </c>
      <c r="F136" s="220" t="s">
        <v>553</v>
      </c>
      <c r="G136" s="221" t="s">
        <v>132</v>
      </c>
      <c r="H136" s="222">
        <v>623</v>
      </c>
      <c r="I136" s="223"/>
      <c r="J136" s="224">
        <f>ROUND(I136*H136,2)</f>
        <v>0</v>
      </c>
      <c r="K136" s="220" t="s">
        <v>133</v>
      </c>
      <c r="L136" s="44"/>
      <c r="M136" s="225" t="s">
        <v>1</v>
      </c>
      <c r="N136" s="226" t="s">
        <v>41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134</v>
      </c>
      <c r="AT136" s="229" t="s">
        <v>129</v>
      </c>
      <c r="AU136" s="229" t="s">
        <v>86</v>
      </c>
      <c r="AY136" s="17" t="s">
        <v>127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84</v>
      </c>
      <c r="BK136" s="230">
        <f>ROUND(I136*H136,2)</f>
        <v>0</v>
      </c>
      <c r="BL136" s="17" t="s">
        <v>134</v>
      </c>
      <c r="BM136" s="229" t="s">
        <v>554</v>
      </c>
    </row>
    <row r="137" spans="1:51" s="13" customFormat="1" ht="12">
      <c r="A137" s="13"/>
      <c r="B137" s="236"/>
      <c r="C137" s="237"/>
      <c r="D137" s="231" t="s">
        <v>146</v>
      </c>
      <c r="E137" s="238" t="s">
        <v>1</v>
      </c>
      <c r="F137" s="239" t="s">
        <v>555</v>
      </c>
      <c r="G137" s="237"/>
      <c r="H137" s="238" t="s">
        <v>1</v>
      </c>
      <c r="I137" s="240"/>
      <c r="J137" s="237"/>
      <c r="K137" s="237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146</v>
      </c>
      <c r="AU137" s="245" t="s">
        <v>86</v>
      </c>
      <c r="AV137" s="13" t="s">
        <v>84</v>
      </c>
      <c r="AW137" s="13" t="s">
        <v>32</v>
      </c>
      <c r="AX137" s="13" t="s">
        <v>76</v>
      </c>
      <c r="AY137" s="245" t="s">
        <v>127</v>
      </c>
    </row>
    <row r="138" spans="1:51" s="14" customFormat="1" ht="12">
      <c r="A138" s="14"/>
      <c r="B138" s="246"/>
      <c r="C138" s="247"/>
      <c r="D138" s="231" t="s">
        <v>146</v>
      </c>
      <c r="E138" s="248" t="s">
        <v>1</v>
      </c>
      <c r="F138" s="249" t="s">
        <v>556</v>
      </c>
      <c r="G138" s="247"/>
      <c r="H138" s="250">
        <v>605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146</v>
      </c>
      <c r="AU138" s="256" t="s">
        <v>86</v>
      </c>
      <c r="AV138" s="14" t="s">
        <v>86</v>
      </c>
      <c r="AW138" s="14" t="s">
        <v>32</v>
      </c>
      <c r="AX138" s="14" t="s">
        <v>76</v>
      </c>
      <c r="AY138" s="256" t="s">
        <v>127</v>
      </c>
    </row>
    <row r="139" spans="1:51" s="13" customFormat="1" ht="12">
      <c r="A139" s="13"/>
      <c r="B139" s="236"/>
      <c r="C139" s="237"/>
      <c r="D139" s="231" t="s">
        <v>146</v>
      </c>
      <c r="E139" s="238" t="s">
        <v>1</v>
      </c>
      <c r="F139" s="239" t="s">
        <v>557</v>
      </c>
      <c r="G139" s="237"/>
      <c r="H139" s="238" t="s">
        <v>1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146</v>
      </c>
      <c r="AU139" s="245" t="s">
        <v>86</v>
      </c>
      <c r="AV139" s="13" t="s">
        <v>84</v>
      </c>
      <c r="AW139" s="13" t="s">
        <v>32</v>
      </c>
      <c r="AX139" s="13" t="s">
        <v>76</v>
      </c>
      <c r="AY139" s="245" t="s">
        <v>127</v>
      </c>
    </row>
    <row r="140" spans="1:51" s="14" customFormat="1" ht="12">
      <c r="A140" s="14"/>
      <c r="B140" s="246"/>
      <c r="C140" s="247"/>
      <c r="D140" s="231" t="s">
        <v>146</v>
      </c>
      <c r="E140" s="248" t="s">
        <v>1</v>
      </c>
      <c r="F140" s="249" t="s">
        <v>230</v>
      </c>
      <c r="G140" s="247"/>
      <c r="H140" s="250">
        <v>18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146</v>
      </c>
      <c r="AU140" s="256" t="s">
        <v>86</v>
      </c>
      <c r="AV140" s="14" t="s">
        <v>86</v>
      </c>
      <c r="AW140" s="14" t="s">
        <v>32</v>
      </c>
      <c r="AX140" s="14" t="s">
        <v>76</v>
      </c>
      <c r="AY140" s="256" t="s">
        <v>127</v>
      </c>
    </row>
    <row r="141" spans="1:51" s="15" customFormat="1" ht="12">
      <c r="A141" s="15"/>
      <c r="B141" s="257"/>
      <c r="C141" s="258"/>
      <c r="D141" s="231" t="s">
        <v>146</v>
      </c>
      <c r="E141" s="259" t="s">
        <v>1</v>
      </c>
      <c r="F141" s="260" t="s">
        <v>151</v>
      </c>
      <c r="G141" s="258"/>
      <c r="H141" s="261">
        <v>623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7" t="s">
        <v>146</v>
      </c>
      <c r="AU141" s="267" t="s">
        <v>86</v>
      </c>
      <c r="AV141" s="15" t="s">
        <v>134</v>
      </c>
      <c r="AW141" s="15" t="s">
        <v>32</v>
      </c>
      <c r="AX141" s="15" t="s">
        <v>84</v>
      </c>
      <c r="AY141" s="267" t="s">
        <v>127</v>
      </c>
    </row>
    <row r="142" spans="1:65" s="2" customFormat="1" ht="74.55" customHeight="1">
      <c r="A142" s="38"/>
      <c r="B142" s="39"/>
      <c r="C142" s="218" t="s">
        <v>164</v>
      </c>
      <c r="D142" s="218" t="s">
        <v>129</v>
      </c>
      <c r="E142" s="219" t="s">
        <v>558</v>
      </c>
      <c r="F142" s="220" t="s">
        <v>559</v>
      </c>
      <c r="G142" s="221" t="s">
        <v>132</v>
      </c>
      <c r="H142" s="222">
        <v>623</v>
      </c>
      <c r="I142" s="223"/>
      <c r="J142" s="224">
        <f>ROUND(I142*H142,2)</f>
        <v>0</v>
      </c>
      <c r="K142" s="220" t="s">
        <v>133</v>
      </c>
      <c r="L142" s="44"/>
      <c r="M142" s="225" t="s">
        <v>1</v>
      </c>
      <c r="N142" s="226" t="s">
        <v>41</v>
      </c>
      <c r="O142" s="91"/>
      <c r="P142" s="227">
        <f>O142*H142</f>
        <v>0</v>
      </c>
      <c r="Q142" s="227">
        <v>0.08922</v>
      </c>
      <c r="R142" s="227">
        <f>Q142*H142</f>
        <v>55.584059999999994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134</v>
      </c>
      <c r="AT142" s="229" t="s">
        <v>129</v>
      </c>
      <c r="AU142" s="229" t="s">
        <v>86</v>
      </c>
      <c r="AY142" s="17" t="s">
        <v>127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84</v>
      </c>
      <c r="BK142" s="230">
        <f>ROUND(I142*H142,2)</f>
        <v>0</v>
      </c>
      <c r="BL142" s="17" t="s">
        <v>134</v>
      </c>
      <c r="BM142" s="229" t="s">
        <v>560</v>
      </c>
    </row>
    <row r="143" spans="1:51" s="14" customFormat="1" ht="12">
      <c r="A143" s="14"/>
      <c r="B143" s="246"/>
      <c r="C143" s="247"/>
      <c r="D143" s="231" t="s">
        <v>146</v>
      </c>
      <c r="E143" s="248" t="s">
        <v>1</v>
      </c>
      <c r="F143" s="249" t="s">
        <v>550</v>
      </c>
      <c r="G143" s="247"/>
      <c r="H143" s="250">
        <v>623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146</v>
      </c>
      <c r="AU143" s="256" t="s">
        <v>86</v>
      </c>
      <c r="AV143" s="14" t="s">
        <v>86</v>
      </c>
      <c r="AW143" s="14" t="s">
        <v>32</v>
      </c>
      <c r="AX143" s="14" t="s">
        <v>84</v>
      </c>
      <c r="AY143" s="256" t="s">
        <v>127</v>
      </c>
    </row>
    <row r="144" spans="1:65" s="2" customFormat="1" ht="21.65" customHeight="1">
      <c r="A144" s="38"/>
      <c r="B144" s="39"/>
      <c r="C144" s="268" t="s">
        <v>174</v>
      </c>
      <c r="D144" s="268" t="s">
        <v>175</v>
      </c>
      <c r="E144" s="269" t="s">
        <v>561</v>
      </c>
      <c r="F144" s="270" t="s">
        <v>562</v>
      </c>
      <c r="G144" s="271" t="s">
        <v>132</v>
      </c>
      <c r="H144" s="272">
        <v>623.15</v>
      </c>
      <c r="I144" s="273"/>
      <c r="J144" s="274">
        <f>ROUND(I144*H144,2)</f>
        <v>0</v>
      </c>
      <c r="K144" s="270" t="s">
        <v>133</v>
      </c>
      <c r="L144" s="275"/>
      <c r="M144" s="276" t="s">
        <v>1</v>
      </c>
      <c r="N144" s="277" t="s">
        <v>41</v>
      </c>
      <c r="O144" s="91"/>
      <c r="P144" s="227">
        <f>O144*H144</f>
        <v>0</v>
      </c>
      <c r="Q144" s="227">
        <v>0.131</v>
      </c>
      <c r="R144" s="227">
        <f>Q144*H144</f>
        <v>81.63265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179</v>
      </c>
      <c r="AT144" s="229" t="s">
        <v>175</v>
      </c>
      <c r="AU144" s="229" t="s">
        <v>86</v>
      </c>
      <c r="AY144" s="17" t="s">
        <v>127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84</v>
      </c>
      <c r="BK144" s="230">
        <f>ROUND(I144*H144,2)</f>
        <v>0</v>
      </c>
      <c r="BL144" s="17" t="s">
        <v>134</v>
      </c>
      <c r="BM144" s="229" t="s">
        <v>563</v>
      </c>
    </row>
    <row r="145" spans="1:51" s="14" customFormat="1" ht="12">
      <c r="A145" s="14"/>
      <c r="B145" s="246"/>
      <c r="C145" s="247"/>
      <c r="D145" s="231" t="s">
        <v>146</v>
      </c>
      <c r="E145" s="247"/>
      <c r="F145" s="249" t="s">
        <v>564</v>
      </c>
      <c r="G145" s="247"/>
      <c r="H145" s="250">
        <v>623.15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146</v>
      </c>
      <c r="AU145" s="256" t="s">
        <v>86</v>
      </c>
      <c r="AV145" s="14" t="s">
        <v>86</v>
      </c>
      <c r="AW145" s="14" t="s">
        <v>4</v>
      </c>
      <c r="AX145" s="14" t="s">
        <v>84</v>
      </c>
      <c r="AY145" s="256" t="s">
        <v>127</v>
      </c>
    </row>
    <row r="146" spans="1:65" s="2" customFormat="1" ht="24.05" customHeight="1">
      <c r="A146" s="38"/>
      <c r="B146" s="39"/>
      <c r="C146" s="268" t="s">
        <v>179</v>
      </c>
      <c r="D146" s="268" t="s">
        <v>175</v>
      </c>
      <c r="E146" s="269" t="s">
        <v>565</v>
      </c>
      <c r="F146" s="270" t="s">
        <v>566</v>
      </c>
      <c r="G146" s="271" t="s">
        <v>132</v>
      </c>
      <c r="H146" s="272">
        <v>18.54</v>
      </c>
      <c r="I146" s="273"/>
      <c r="J146" s="274">
        <f>ROUND(I146*H146,2)</f>
        <v>0</v>
      </c>
      <c r="K146" s="270" t="s">
        <v>133</v>
      </c>
      <c r="L146" s="275"/>
      <c r="M146" s="276" t="s">
        <v>1</v>
      </c>
      <c r="N146" s="277" t="s">
        <v>41</v>
      </c>
      <c r="O146" s="91"/>
      <c r="P146" s="227">
        <f>O146*H146</f>
        <v>0</v>
      </c>
      <c r="Q146" s="227">
        <v>0.131</v>
      </c>
      <c r="R146" s="227">
        <f>Q146*H146</f>
        <v>2.42874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179</v>
      </c>
      <c r="AT146" s="229" t="s">
        <v>175</v>
      </c>
      <c r="AU146" s="229" t="s">
        <v>86</v>
      </c>
      <c r="AY146" s="17" t="s">
        <v>127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84</v>
      </c>
      <c r="BK146" s="230">
        <f>ROUND(I146*H146,2)</f>
        <v>0</v>
      </c>
      <c r="BL146" s="17" t="s">
        <v>134</v>
      </c>
      <c r="BM146" s="229" t="s">
        <v>567</v>
      </c>
    </row>
    <row r="147" spans="1:51" s="14" customFormat="1" ht="12">
      <c r="A147" s="14"/>
      <c r="B147" s="246"/>
      <c r="C147" s="247"/>
      <c r="D147" s="231" t="s">
        <v>146</v>
      </c>
      <c r="E147" s="247"/>
      <c r="F147" s="249" t="s">
        <v>568</v>
      </c>
      <c r="G147" s="247"/>
      <c r="H147" s="250">
        <v>18.54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146</v>
      </c>
      <c r="AU147" s="256" t="s">
        <v>86</v>
      </c>
      <c r="AV147" s="14" t="s">
        <v>86</v>
      </c>
      <c r="AW147" s="14" t="s">
        <v>4</v>
      </c>
      <c r="AX147" s="14" t="s">
        <v>84</v>
      </c>
      <c r="AY147" s="256" t="s">
        <v>127</v>
      </c>
    </row>
    <row r="148" spans="1:63" s="12" customFormat="1" ht="22.8" customHeight="1">
      <c r="A148" s="12"/>
      <c r="B148" s="202"/>
      <c r="C148" s="203"/>
      <c r="D148" s="204" t="s">
        <v>75</v>
      </c>
      <c r="E148" s="216" t="s">
        <v>179</v>
      </c>
      <c r="F148" s="216" t="s">
        <v>322</v>
      </c>
      <c r="G148" s="203"/>
      <c r="H148" s="203"/>
      <c r="I148" s="206"/>
      <c r="J148" s="217">
        <f>BK148</f>
        <v>0</v>
      </c>
      <c r="K148" s="203"/>
      <c r="L148" s="208"/>
      <c r="M148" s="209"/>
      <c r="N148" s="210"/>
      <c r="O148" s="210"/>
      <c r="P148" s="211">
        <f>SUM(P149:P150)</f>
        <v>0</v>
      </c>
      <c r="Q148" s="210"/>
      <c r="R148" s="211">
        <f>SUM(R149:R150)</f>
        <v>0.0453</v>
      </c>
      <c r="S148" s="210"/>
      <c r="T148" s="212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3" t="s">
        <v>84</v>
      </c>
      <c r="AT148" s="214" t="s">
        <v>75</v>
      </c>
      <c r="AU148" s="214" t="s">
        <v>84</v>
      </c>
      <c r="AY148" s="213" t="s">
        <v>127</v>
      </c>
      <c r="BK148" s="215">
        <f>SUM(BK149:BK150)</f>
        <v>0</v>
      </c>
    </row>
    <row r="149" spans="1:65" s="2" customFormat="1" ht="61.35" customHeight="1">
      <c r="A149" s="38"/>
      <c r="B149" s="39"/>
      <c r="C149" s="218" t="s">
        <v>186</v>
      </c>
      <c r="D149" s="218" t="s">
        <v>129</v>
      </c>
      <c r="E149" s="219" t="s">
        <v>569</v>
      </c>
      <c r="F149" s="220" t="s">
        <v>570</v>
      </c>
      <c r="G149" s="221" t="s">
        <v>335</v>
      </c>
      <c r="H149" s="222">
        <v>2</v>
      </c>
      <c r="I149" s="223"/>
      <c r="J149" s="224">
        <f>ROUND(I149*H149,2)</f>
        <v>0</v>
      </c>
      <c r="K149" s="220" t="s">
        <v>1</v>
      </c>
      <c r="L149" s="44"/>
      <c r="M149" s="225" t="s">
        <v>1</v>
      </c>
      <c r="N149" s="226" t="s">
        <v>41</v>
      </c>
      <c r="O149" s="91"/>
      <c r="P149" s="227">
        <f>O149*H149</f>
        <v>0</v>
      </c>
      <c r="Q149" s="227">
        <v>0.00165</v>
      </c>
      <c r="R149" s="227">
        <f>Q149*H149</f>
        <v>0.0033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134</v>
      </c>
      <c r="AT149" s="229" t="s">
        <v>129</v>
      </c>
      <c r="AU149" s="229" t="s">
        <v>86</v>
      </c>
      <c r="AY149" s="17" t="s">
        <v>127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84</v>
      </c>
      <c r="BK149" s="230">
        <f>ROUND(I149*H149,2)</f>
        <v>0</v>
      </c>
      <c r="BL149" s="17" t="s">
        <v>134</v>
      </c>
      <c r="BM149" s="229" t="s">
        <v>571</v>
      </c>
    </row>
    <row r="150" spans="1:65" s="2" customFormat="1" ht="24.05" customHeight="1">
      <c r="A150" s="38"/>
      <c r="B150" s="39"/>
      <c r="C150" s="268" t="s">
        <v>190</v>
      </c>
      <c r="D150" s="268" t="s">
        <v>175</v>
      </c>
      <c r="E150" s="269" t="s">
        <v>572</v>
      </c>
      <c r="F150" s="270" t="s">
        <v>573</v>
      </c>
      <c r="G150" s="271" t="s">
        <v>335</v>
      </c>
      <c r="H150" s="272">
        <v>2</v>
      </c>
      <c r="I150" s="273"/>
      <c r="J150" s="274">
        <f>ROUND(I150*H150,2)</f>
        <v>0</v>
      </c>
      <c r="K150" s="270" t="s">
        <v>133</v>
      </c>
      <c r="L150" s="275"/>
      <c r="M150" s="276" t="s">
        <v>1</v>
      </c>
      <c r="N150" s="277" t="s">
        <v>41</v>
      </c>
      <c r="O150" s="91"/>
      <c r="P150" s="227">
        <f>O150*H150</f>
        <v>0</v>
      </c>
      <c r="Q150" s="227">
        <v>0.021</v>
      </c>
      <c r="R150" s="227">
        <f>Q150*H150</f>
        <v>0.042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179</v>
      </c>
      <c r="AT150" s="229" t="s">
        <v>175</v>
      </c>
      <c r="AU150" s="229" t="s">
        <v>86</v>
      </c>
      <c r="AY150" s="17" t="s">
        <v>127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84</v>
      </c>
      <c r="BK150" s="230">
        <f>ROUND(I150*H150,2)</f>
        <v>0</v>
      </c>
      <c r="BL150" s="17" t="s">
        <v>134</v>
      </c>
      <c r="BM150" s="229" t="s">
        <v>574</v>
      </c>
    </row>
    <row r="151" spans="1:63" s="12" customFormat="1" ht="22.8" customHeight="1">
      <c r="A151" s="12"/>
      <c r="B151" s="202"/>
      <c r="C151" s="203"/>
      <c r="D151" s="204" t="s">
        <v>75</v>
      </c>
      <c r="E151" s="216" t="s">
        <v>186</v>
      </c>
      <c r="F151" s="216" t="s">
        <v>376</v>
      </c>
      <c r="G151" s="203"/>
      <c r="H151" s="203"/>
      <c r="I151" s="206"/>
      <c r="J151" s="217">
        <f>BK151</f>
        <v>0</v>
      </c>
      <c r="K151" s="203"/>
      <c r="L151" s="208"/>
      <c r="M151" s="209"/>
      <c r="N151" s="210"/>
      <c r="O151" s="210"/>
      <c r="P151" s="211">
        <f>SUM(P152:P161)</f>
        <v>0</v>
      </c>
      <c r="Q151" s="210"/>
      <c r="R151" s="211">
        <f>SUM(R152:R161)</f>
        <v>160.31342999999998</v>
      </c>
      <c r="S151" s="210"/>
      <c r="T151" s="212">
        <f>SUM(T152:T161)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84</v>
      </c>
      <c r="AT151" s="214" t="s">
        <v>75</v>
      </c>
      <c r="AU151" s="214" t="s">
        <v>84</v>
      </c>
      <c r="AY151" s="213" t="s">
        <v>127</v>
      </c>
      <c r="BK151" s="215">
        <f>SUM(BK152:BK161)</f>
        <v>0</v>
      </c>
    </row>
    <row r="152" spans="1:65" s="2" customFormat="1" ht="48.1" customHeight="1">
      <c r="A152" s="38"/>
      <c r="B152" s="39"/>
      <c r="C152" s="218" t="s">
        <v>195</v>
      </c>
      <c r="D152" s="218" t="s">
        <v>129</v>
      </c>
      <c r="E152" s="219" t="s">
        <v>575</v>
      </c>
      <c r="F152" s="220" t="s">
        <v>576</v>
      </c>
      <c r="G152" s="221" t="s">
        <v>228</v>
      </c>
      <c r="H152" s="222">
        <v>333</v>
      </c>
      <c r="I152" s="223"/>
      <c r="J152" s="224">
        <f>ROUND(I152*H152,2)</f>
        <v>0</v>
      </c>
      <c r="K152" s="220" t="s">
        <v>133</v>
      </c>
      <c r="L152" s="44"/>
      <c r="M152" s="225" t="s">
        <v>1</v>
      </c>
      <c r="N152" s="226" t="s">
        <v>41</v>
      </c>
      <c r="O152" s="91"/>
      <c r="P152" s="227">
        <f>O152*H152</f>
        <v>0</v>
      </c>
      <c r="Q152" s="227">
        <v>0.1295</v>
      </c>
      <c r="R152" s="227">
        <f>Q152*H152</f>
        <v>43.1235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134</v>
      </c>
      <c r="AT152" s="229" t="s">
        <v>129</v>
      </c>
      <c r="AU152" s="229" t="s">
        <v>86</v>
      </c>
      <c r="AY152" s="17" t="s">
        <v>127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84</v>
      </c>
      <c r="BK152" s="230">
        <f>ROUND(I152*H152,2)</f>
        <v>0</v>
      </c>
      <c r="BL152" s="17" t="s">
        <v>134</v>
      </c>
      <c r="BM152" s="229" t="s">
        <v>577</v>
      </c>
    </row>
    <row r="153" spans="1:65" s="2" customFormat="1" ht="15.25" customHeight="1">
      <c r="A153" s="38"/>
      <c r="B153" s="39"/>
      <c r="C153" s="268" t="s">
        <v>199</v>
      </c>
      <c r="D153" s="268" t="s">
        <v>175</v>
      </c>
      <c r="E153" s="269" t="s">
        <v>578</v>
      </c>
      <c r="F153" s="270" t="s">
        <v>579</v>
      </c>
      <c r="G153" s="271" t="s">
        <v>228</v>
      </c>
      <c r="H153" s="272">
        <v>339.66</v>
      </c>
      <c r="I153" s="273"/>
      <c r="J153" s="274">
        <f>ROUND(I153*H153,2)</f>
        <v>0</v>
      </c>
      <c r="K153" s="270" t="s">
        <v>133</v>
      </c>
      <c r="L153" s="275"/>
      <c r="M153" s="276" t="s">
        <v>1</v>
      </c>
      <c r="N153" s="277" t="s">
        <v>41</v>
      </c>
      <c r="O153" s="91"/>
      <c r="P153" s="227">
        <f>O153*H153</f>
        <v>0</v>
      </c>
      <c r="Q153" s="227">
        <v>0.045</v>
      </c>
      <c r="R153" s="227">
        <f>Q153*H153</f>
        <v>15.2847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179</v>
      </c>
      <c r="AT153" s="229" t="s">
        <v>175</v>
      </c>
      <c r="AU153" s="229" t="s">
        <v>86</v>
      </c>
      <c r="AY153" s="17" t="s">
        <v>127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84</v>
      </c>
      <c r="BK153" s="230">
        <f>ROUND(I153*H153,2)</f>
        <v>0</v>
      </c>
      <c r="BL153" s="17" t="s">
        <v>134</v>
      </c>
      <c r="BM153" s="229" t="s">
        <v>580</v>
      </c>
    </row>
    <row r="154" spans="1:51" s="14" customFormat="1" ht="12">
      <c r="A154" s="14"/>
      <c r="B154" s="246"/>
      <c r="C154" s="247"/>
      <c r="D154" s="231" t="s">
        <v>146</v>
      </c>
      <c r="E154" s="247"/>
      <c r="F154" s="249" t="s">
        <v>581</v>
      </c>
      <c r="G154" s="247"/>
      <c r="H154" s="250">
        <v>339.66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146</v>
      </c>
      <c r="AU154" s="256" t="s">
        <v>86</v>
      </c>
      <c r="AV154" s="14" t="s">
        <v>86</v>
      </c>
      <c r="AW154" s="14" t="s">
        <v>4</v>
      </c>
      <c r="AX154" s="14" t="s">
        <v>84</v>
      </c>
      <c r="AY154" s="256" t="s">
        <v>127</v>
      </c>
    </row>
    <row r="155" spans="1:65" s="2" customFormat="1" ht="48.1" customHeight="1">
      <c r="A155" s="38"/>
      <c r="B155" s="39"/>
      <c r="C155" s="218" t="s">
        <v>203</v>
      </c>
      <c r="D155" s="218" t="s">
        <v>129</v>
      </c>
      <c r="E155" s="219" t="s">
        <v>484</v>
      </c>
      <c r="F155" s="220" t="s">
        <v>485</v>
      </c>
      <c r="G155" s="221" t="s">
        <v>228</v>
      </c>
      <c r="H155" s="222">
        <v>407</v>
      </c>
      <c r="I155" s="223"/>
      <c r="J155" s="224">
        <f>ROUND(I155*H155,2)</f>
        <v>0</v>
      </c>
      <c r="K155" s="220" t="s">
        <v>133</v>
      </c>
      <c r="L155" s="44"/>
      <c r="M155" s="225" t="s">
        <v>1</v>
      </c>
      <c r="N155" s="226" t="s">
        <v>41</v>
      </c>
      <c r="O155" s="91"/>
      <c r="P155" s="227">
        <f>O155*H155</f>
        <v>0</v>
      </c>
      <c r="Q155" s="227">
        <v>0.14067</v>
      </c>
      <c r="R155" s="227">
        <f>Q155*H155</f>
        <v>57.252689999999994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134</v>
      </c>
      <c r="AT155" s="229" t="s">
        <v>129</v>
      </c>
      <c r="AU155" s="229" t="s">
        <v>86</v>
      </c>
      <c r="AY155" s="17" t="s">
        <v>127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84</v>
      </c>
      <c r="BK155" s="230">
        <f>ROUND(I155*H155,2)</f>
        <v>0</v>
      </c>
      <c r="BL155" s="17" t="s">
        <v>134</v>
      </c>
      <c r="BM155" s="229" t="s">
        <v>582</v>
      </c>
    </row>
    <row r="156" spans="1:51" s="14" customFormat="1" ht="12">
      <c r="A156" s="14"/>
      <c r="B156" s="246"/>
      <c r="C156" s="247"/>
      <c r="D156" s="231" t="s">
        <v>146</v>
      </c>
      <c r="E156" s="248" t="s">
        <v>1</v>
      </c>
      <c r="F156" s="249" t="s">
        <v>583</v>
      </c>
      <c r="G156" s="247"/>
      <c r="H156" s="250">
        <v>407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146</v>
      </c>
      <c r="AU156" s="256" t="s">
        <v>86</v>
      </c>
      <c r="AV156" s="14" t="s">
        <v>86</v>
      </c>
      <c r="AW156" s="14" t="s">
        <v>32</v>
      </c>
      <c r="AX156" s="14" t="s">
        <v>84</v>
      </c>
      <c r="AY156" s="256" t="s">
        <v>127</v>
      </c>
    </row>
    <row r="157" spans="1:65" s="2" customFormat="1" ht="24.05" customHeight="1">
      <c r="A157" s="38"/>
      <c r="B157" s="39"/>
      <c r="C157" s="268" t="s">
        <v>209</v>
      </c>
      <c r="D157" s="268" t="s">
        <v>175</v>
      </c>
      <c r="E157" s="269" t="s">
        <v>584</v>
      </c>
      <c r="F157" s="270" t="s">
        <v>490</v>
      </c>
      <c r="G157" s="271" t="s">
        <v>228</v>
      </c>
      <c r="H157" s="272">
        <v>344.76</v>
      </c>
      <c r="I157" s="273"/>
      <c r="J157" s="274">
        <f>ROUND(I157*H157,2)</f>
        <v>0</v>
      </c>
      <c r="K157" s="270" t="s">
        <v>1</v>
      </c>
      <c r="L157" s="275"/>
      <c r="M157" s="276" t="s">
        <v>1</v>
      </c>
      <c r="N157" s="277" t="s">
        <v>41</v>
      </c>
      <c r="O157" s="91"/>
      <c r="P157" s="227">
        <f>O157*H157</f>
        <v>0</v>
      </c>
      <c r="Q157" s="227">
        <v>0.104</v>
      </c>
      <c r="R157" s="227">
        <f>Q157*H157</f>
        <v>35.855039999999995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179</v>
      </c>
      <c r="AT157" s="229" t="s">
        <v>175</v>
      </c>
      <c r="AU157" s="229" t="s">
        <v>86</v>
      </c>
      <c r="AY157" s="17" t="s">
        <v>127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84</v>
      </c>
      <c r="BK157" s="230">
        <f>ROUND(I157*H157,2)</f>
        <v>0</v>
      </c>
      <c r="BL157" s="17" t="s">
        <v>134</v>
      </c>
      <c r="BM157" s="229" t="s">
        <v>585</v>
      </c>
    </row>
    <row r="158" spans="1:51" s="14" customFormat="1" ht="12">
      <c r="A158" s="14"/>
      <c r="B158" s="246"/>
      <c r="C158" s="247"/>
      <c r="D158" s="231" t="s">
        <v>146</v>
      </c>
      <c r="E158" s="247"/>
      <c r="F158" s="249" t="s">
        <v>586</v>
      </c>
      <c r="G158" s="247"/>
      <c r="H158" s="250">
        <v>344.76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146</v>
      </c>
      <c r="AU158" s="256" t="s">
        <v>86</v>
      </c>
      <c r="AV158" s="14" t="s">
        <v>86</v>
      </c>
      <c r="AW158" s="14" t="s">
        <v>4</v>
      </c>
      <c r="AX158" s="14" t="s">
        <v>84</v>
      </c>
      <c r="AY158" s="256" t="s">
        <v>127</v>
      </c>
    </row>
    <row r="159" spans="1:65" s="2" customFormat="1" ht="24.05" customHeight="1">
      <c r="A159" s="38"/>
      <c r="B159" s="39"/>
      <c r="C159" s="268" t="s">
        <v>8</v>
      </c>
      <c r="D159" s="268" t="s">
        <v>175</v>
      </c>
      <c r="E159" s="269" t="s">
        <v>494</v>
      </c>
      <c r="F159" s="270" t="s">
        <v>587</v>
      </c>
      <c r="G159" s="271" t="s">
        <v>228</v>
      </c>
      <c r="H159" s="272">
        <v>70.38</v>
      </c>
      <c r="I159" s="273"/>
      <c r="J159" s="274">
        <f>ROUND(I159*H159,2)</f>
        <v>0</v>
      </c>
      <c r="K159" s="270" t="s">
        <v>1</v>
      </c>
      <c r="L159" s="275"/>
      <c r="M159" s="276" t="s">
        <v>1</v>
      </c>
      <c r="N159" s="277" t="s">
        <v>41</v>
      </c>
      <c r="O159" s="91"/>
      <c r="P159" s="227">
        <f>O159*H159</f>
        <v>0</v>
      </c>
      <c r="Q159" s="227">
        <v>0.125</v>
      </c>
      <c r="R159" s="227">
        <f>Q159*H159</f>
        <v>8.7975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179</v>
      </c>
      <c r="AT159" s="229" t="s">
        <v>175</v>
      </c>
      <c r="AU159" s="229" t="s">
        <v>86</v>
      </c>
      <c r="AY159" s="17" t="s">
        <v>127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84</v>
      </c>
      <c r="BK159" s="230">
        <f>ROUND(I159*H159,2)</f>
        <v>0</v>
      </c>
      <c r="BL159" s="17" t="s">
        <v>134</v>
      </c>
      <c r="BM159" s="229" t="s">
        <v>588</v>
      </c>
    </row>
    <row r="160" spans="1:47" s="2" customFormat="1" ht="12">
      <c r="A160" s="38"/>
      <c r="B160" s="39"/>
      <c r="C160" s="40"/>
      <c r="D160" s="231" t="s">
        <v>139</v>
      </c>
      <c r="E160" s="40"/>
      <c r="F160" s="232" t="s">
        <v>589</v>
      </c>
      <c r="G160" s="40"/>
      <c r="H160" s="40"/>
      <c r="I160" s="233"/>
      <c r="J160" s="40"/>
      <c r="K160" s="40"/>
      <c r="L160" s="44"/>
      <c r="M160" s="234"/>
      <c r="N160" s="23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139</v>
      </c>
      <c r="AU160" s="17" t="s">
        <v>86</v>
      </c>
    </row>
    <row r="161" spans="1:51" s="14" customFormat="1" ht="12">
      <c r="A161" s="14"/>
      <c r="B161" s="246"/>
      <c r="C161" s="247"/>
      <c r="D161" s="231" t="s">
        <v>146</v>
      </c>
      <c r="E161" s="247"/>
      <c r="F161" s="249" t="s">
        <v>590</v>
      </c>
      <c r="G161" s="247"/>
      <c r="H161" s="250">
        <v>70.38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6" t="s">
        <v>146</v>
      </c>
      <c r="AU161" s="256" t="s">
        <v>86</v>
      </c>
      <c r="AV161" s="14" t="s">
        <v>86</v>
      </c>
      <c r="AW161" s="14" t="s">
        <v>4</v>
      </c>
      <c r="AX161" s="14" t="s">
        <v>84</v>
      </c>
      <c r="AY161" s="256" t="s">
        <v>127</v>
      </c>
    </row>
    <row r="162" spans="1:63" s="12" customFormat="1" ht="22.8" customHeight="1">
      <c r="A162" s="12"/>
      <c r="B162" s="202"/>
      <c r="C162" s="203"/>
      <c r="D162" s="204" t="s">
        <v>75</v>
      </c>
      <c r="E162" s="216" t="s">
        <v>504</v>
      </c>
      <c r="F162" s="216" t="s">
        <v>505</v>
      </c>
      <c r="G162" s="203"/>
      <c r="H162" s="203"/>
      <c r="I162" s="206"/>
      <c r="J162" s="217">
        <f>BK162</f>
        <v>0</v>
      </c>
      <c r="K162" s="203"/>
      <c r="L162" s="208"/>
      <c r="M162" s="209"/>
      <c r="N162" s="210"/>
      <c r="O162" s="210"/>
      <c r="P162" s="211">
        <f>P163</f>
        <v>0</v>
      </c>
      <c r="Q162" s="210"/>
      <c r="R162" s="211">
        <f>R163</f>
        <v>0</v>
      </c>
      <c r="S162" s="210"/>
      <c r="T162" s="212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84</v>
      </c>
      <c r="AT162" s="214" t="s">
        <v>75</v>
      </c>
      <c r="AU162" s="214" t="s">
        <v>84</v>
      </c>
      <c r="AY162" s="213" t="s">
        <v>127</v>
      </c>
      <c r="BK162" s="215">
        <f>BK163</f>
        <v>0</v>
      </c>
    </row>
    <row r="163" spans="1:65" s="2" customFormat="1" ht="43.3" customHeight="1">
      <c r="A163" s="38"/>
      <c r="B163" s="39"/>
      <c r="C163" s="218" t="s">
        <v>220</v>
      </c>
      <c r="D163" s="218" t="s">
        <v>129</v>
      </c>
      <c r="E163" s="219" t="s">
        <v>507</v>
      </c>
      <c r="F163" s="220" t="s">
        <v>508</v>
      </c>
      <c r="G163" s="221" t="s">
        <v>178</v>
      </c>
      <c r="H163" s="222">
        <v>300.018</v>
      </c>
      <c r="I163" s="223"/>
      <c r="J163" s="224">
        <f>ROUND(I163*H163,2)</f>
        <v>0</v>
      </c>
      <c r="K163" s="220" t="s">
        <v>509</v>
      </c>
      <c r="L163" s="44"/>
      <c r="M163" s="225" t="s">
        <v>1</v>
      </c>
      <c r="N163" s="226" t="s">
        <v>41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220</v>
      </c>
      <c r="AT163" s="229" t="s">
        <v>129</v>
      </c>
      <c r="AU163" s="229" t="s">
        <v>86</v>
      </c>
      <c r="AY163" s="17" t="s">
        <v>127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84</v>
      </c>
      <c r="BK163" s="230">
        <f>ROUND(I163*H163,2)</f>
        <v>0</v>
      </c>
      <c r="BL163" s="17" t="s">
        <v>220</v>
      </c>
      <c r="BM163" s="229" t="s">
        <v>591</v>
      </c>
    </row>
    <row r="164" spans="1:63" s="12" customFormat="1" ht="25.9" customHeight="1">
      <c r="A164" s="12"/>
      <c r="B164" s="202"/>
      <c r="C164" s="203"/>
      <c r="D164" s="204" t="s">
        <v>75</v>
      </c>
      <c r="E164" s="205" t="s">
        <v>511</v>
      </c>
      <c r="F164" s="205" t="s">
        <v>512</v>
      </c>
      <c r="G164" s="203"/>
      <c r="H164" s="203"/>
      <c r="I164" s="206"/>
      <c r="J164" s="207">
        <f>BK164</f>
        <v>0</v>
      </c>
      <c r="K164" s="203"/>
      <c r="L164" s="208"/>
      <c r="M164" s="209"/>
      <c r="N164" s="210"/>
      <c r="O164" s="210"/>
      <c r="P164" s="211">
        <f>P165+P172</f>
        <v>0</v>
      </c>
      <c r="Q164" s="210"/>
      <c r="R164" s="211">
        <f>R165+R172</f>
        <v>0</v>
      </c>
      <c r="S164" s="210"/>
      <c r="T164" s="212">
        <f>T165+T172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158</v>
      </c>
      <c r="AT164" s="214" t="s">
        <v>75</v>
      </c>
      <c r="AU164" s="214" t="s">
        <v>76</v>
      </c>
      <c r="AY164" s="213" t="s">
        <v>127</v>
      </c>
      <c r="BK164" s="215">
        <f>BK165+BK172</f>
        <v>0</v>
      </c>
    </row>
    <row r="165" spans="1:63" s="12" customFormat="1" ht="22.8" customHeight="1">
      <c r="A165" s="12"/>
      <c r="B165" s="202"/>
      <c r="C165" s="203"/>
      <c r="D165" s="204" t="s">
        <v>75</v>
      </c>
      <c r="E165" s="216" t="s">
        <v>513</v>
      </c>
      <c r="F165" s="216" t="s">
        <v>514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SUM(P166:P171)</f>
        <v>0</v>
      </c>
      <c r="Q165" s="210"/>
      <c r="R165" s="211">
        <f>SUM(R166:R171)</f>
        <v>0</v>
      </c>
      <c r="S165" s="210"/>
      <c r="T165" s="212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158</v>
      </c>
      <c r="AT165" s="214" t="s">
        <v>75</v>
      </c>
      <c r="AU165" s="214" t="s">
        <v>84</v>
      </c>
      <c r="AY165" s="213" t="s">
        <v>127</v>
      </c>
      <c r="BK165" s="215">
        <f>SUM(BK166:BK171)</f>
        <v>0</v>
      </c>
    </row>
    <row r="166" spans="1:65" s="2" customFormat="1" ht="15.25" customHeight="1">
      <c r="A166" s="38"/>
      <c r="B166" s="39"/>
      <c r="C166" s="218" t="s">
        <v>225</v>
      </c>
      <c r="D166" s="218" t="s">
        <v>129</v>
      </c>
      <c r="E166" s="219" t="s">
        <v>516</v>
      </c>
      <c r="F166" s="220" t="s">
        <v>517</v>
      </c>
      <c r="G166" s="221" t="s">
        <v>518</v>
      </c>
      <c r="H166" s="222">
        <v>1</v>
      </c>
      <c r="I166" s="223"/>
      <c r="J166" s="224">
        <f>ROUND(I166*H166,2)</f>
        <v>0</v>
      </c>
      <c r="K166" s="220" t="s">
        <v>133</v>
      </c>
      <c r="L166" s="44"/>
      <c r="M166" s="225" t="s">
        <v>1</v>
      </c>
      <c r="N166" s="226" t="s">
        <v>41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519</v>
      </c>
      <c r="AT166" s="229" t="s">
        <v>129</v>
      </c>
      <c r="AU166" s="229" t="s">
        <v>86</v>
      </c>
      <c r="AY166" s="17" t="s">
        <v>127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84</v>
      </c>
      <c r="BK166" s="230">
        <f>ROUND(I166*H166,2)</f>
        <v>0</v>
      </c>
      <c r="BL166" s="17" t="s">
        <v>519</v>
      </c>
      <c r="BM166" s="229" t="s">
        <v>592</v>
      </c>
    </row>
    <row r="167" spans="1:65" s="2" customFormat="1" ht="15.25" customHeight="1">
      <c r="A167" s="38"/>
      <c r="B167" s="39"/>
      <c r="C167" s="218" t="s">
        <v>230</v>
      </c>
      <c r="D167" s="218" t="s">
        <v>129</v>
      </c>
      <c r="E167" s="219" t="s">
        <v>522</v>
      </c>
      <c r="F167" s="220" t="s">
        <v>523</v>
      </c>
      <c r="G167" s="221" t="s">
        <v>518</v>
      </c>
      <c r="H167" s="222">
        <v>1</v>
      </c>
      <c r="I167" s="223"/>
      <c r="J167" s="224">
        <f>ROUND(I167*H167,2)</f>
        <v>0</v>
      </c>
      <c r="K167" s="220" t="s">
        <v>133</v>
      </c>
      <c r="L167" s="44"/>
      <c r="M167" s="225" t="s">
        <v>1</v>
      </c>
      <c r="N167" s="226" t="s">
        <v>41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519</v>
      </c>
      <c r="AT167" s="229" t="s">
        <v>129</v>
      </c>
      <c r="AU167" s="229" t="s">
        <v>86</v>
      </c>
      <c r="AY167" s="17" t="s">
        <v>127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84</v>
      </c>
      <c r="BK167" s="230">
        <f>ROUND(I167*H167,2)</f>
        <v>0</v>
      </c>
      <c r="BL167" s="17" t="s">
        <v>519</v>
      </c>
      <c r="BM167" s="229" t="s">
        <v>593</v>
      </c>
    </row>
    <row r="168" spans="1:47" s="2" customFormat="1" ht="12">
      <c r="A168" s="38"/>
      <c r="B168" s="39"/>
      <c r="C168" s="40"/>
      <c r="D168" s="231" t="s">
        <v>139</v>
      </c>
      <c r="E168" s="40"/>
      <c r="F168" s="232" t="s">
        <v>525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139</v>
      </c>
      <c r="AU168" s="17" t="s">
        <v>86</v>
      </c>
    </row>
    <row r="169" spans="1:65" s="2" customFormat="1" ht="15.25" customHeight="1">
      <c r="A169" s="38"/>
      <c r="B169" s="39"/>
      <c r="C169" s="218" t="s">
        <v>236</v>
      </c>
      <c r="D169" s="218" t="s">
        <v>129</v>
      </c>
      <c r="E169" s="219" t="s">
        <v>594</v>
      </c>
      <c r="F169" s="220" t="s">
        <v>595</v>
      </c>
      <c r="G169" s="221" t="s">
        <v>518</v>
      </c>
      <c r="H169" s="222">
        <v>1</v>
      </c>
      <c r="I169" s="223"/>
      <c r="J169" s="224">
        <f>ROUND(I169*H169,2)</f>
        <v>0</v>
      </c>
      <c r="K169" s="220" t="s">
        <v>133</v>
      </c>
      <c r="L169" s="44"/>
      <c r="M169" s="225" t="s">
        <v>1</v>
      </c>
      <c r="N169" s="226" t="s">
        <v>41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519</v>
      </c>
      <c r="AT169" s="229" t="s">
        <v>129</v>
      </c>
      <c r="AU169" s="229" t="s">
        <v>86</v>
      </c>
      <c r="AY169" s="17" t="s">
        <v>127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84</v>
      </c>
      <c r="BK169" s="230">
        <f>ROUND(I169*H169,2)</f>
        <v>0</v>
      </c>
      <c r="BL169" s="17" t="s">
        <v>519</v>
      </c>
      <c r="BM169" s="229" t="s">
        <v>596</v>
      </c>
    </row>
    <row r="170" spans="1:47" s="2" customFormat="1" ht="12">
      <c r="A170" s="38"/>
      <c r="B170" s="39"/>
      <c r="C170" s="40"/>
      <c r="D170" s="231" t="s">
        <v>139</v>
      </c>
      <c r="E170" s="40"/>
      <c r="F170" s="232" t="s">
        <v>597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139</v>
      </c>
      <c r="AU170" s="17" t="s">
        <v>86</v>
      </c>
    </row>
    <row r="171" spans="1:65" s="2" customFormat="1" ht="15.25" customHeight="1">
      <c r="A171" s="38"/>
      <c r="B171" s="39"/>
      <c r="C171" s="218" t="s">
        <v>243</v>
      </c>
      <c r="D171" s="218" t="s">
        <v>129</v>
      </c>
      <c r="E171" s="219" t="s">
        <v>527</v>
      </c>
      <c r="F171" s="220" t="s">
        <v>528</v>
      </c>
      <c r="G171" s="221" t="s">
        <v>518</v>
      </c>
      <c r="H171" s="222">
        <v>1</v>
      </c>
      <c r="I171" s="223"/>
      <c r="J171" s="224">
        <f>ROUND(I171*H171,2)</f>
        <v>0</v>
      </c>
      <c r="K171" s="220" t="s">
        <v>133</v>
      </c>
      <c r="L171" s="44"/>
      <c r="M171" s="225" t="s">
        <v>1</v>
      </c>
      <c r="N171" s="226" t="s">
        <v>41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519</v>
      </c>
      <c r="AT171" s="229" t="s">
        <v>129</v>
      </c>
      <c r="AU171" s="229" t="s">
        <v>86</v>
      </c>
      <c r="AY171" s="17" t="s">
        <v>127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84</v>
      </c>
      <c r="BK171" s="230">
        <f>ROUND(I171*H171,2)</f>
        <v>0</v>
      </c>
      <c r="BL171" s="17" t="s">
        <v>519</v>
      </c>
      <c r="BM171" s="229" t="s">
        <v>598</v>
      </c>
    </row>
    <row r="172" spans="1:63" s="12" customFormat="1" ht="22.8" customHeight="1">
      <c r="A172" s="12"/>
      <c r="B172" s="202"/>
      <c r="C172" s="203"/>
      <c r="D172" s="204" t="s">
        <v>75</v>
      </c>
      <c r="E172" s="216" t="s">
        <v>530</v>
      </c>
      <c r="F172" s="216" t="s">
        <v>531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SUM(P173:P175)</f>
        <v>0</v>
      </c>
      <c r="Q172" s="210"/>
      <c r="R172" s="211">
        <f>SUM(R173:R175)</f>
        <v>0</v>
      </c>
      <c r="S172" s="210"/>
      <c r="T172" s="212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158</v>
      </c>
      <c r="AT172" s="214" t="s">
        <v>75</v>
      </c>
      <c r="AU172" s="214" t="s">
        <v>84</v>
      </c>
      <c r="AY172" s="213" t="s">
        <v>127</v>
      </c>
      <c r="BK172" s="215">
        <f>SUM(BK173:BK175)</f>
        <v>0</v>
      </c>
    </row>
    <row r="173" spans="1:65" s="2" customFormat="1" ht="15.25" customHeight="1">
      <c r="A173" s="38"/>
      <c r="B173" s="39"/>
      <c r="C173" s="218" t="s">
        <v>7</v>
      </c>
      <c r="D173" s="218" t="s">
        <v>129</v>
      </c>
      <c r="E173" s="219" t="s">
        <v>533</v>
      </c>
      <c r="F173" s="220" t="s">
        <v>531</v>
      </c>
      <c r="G173" s="221" t="s">
        <v>518</v>
      </c>
      <c r="H173" s="222">
        <v>1</v>
      </c>
      <c r="I173" s="223"/>
      <c r="J173" s="224">
        <f>ROUND(I173*H173,2)</f>
        <v>0</v>
      </c>
      <c r="K173" s="220" t="s">
        <v>133</v>
      </c>
      <c r="L173" s="44"/>
      <c r="M173" s="225" t="s">
        <v>1</v>
      </c>
      <c r="N173" s="226" t="s">
        <v>41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519</v>
      </c>
      <c r="AT173" s="229" t="s">
        <v>129</v>
      </c>
      <c r="AU173" s="229" t="s">
        <v>86</v>
      </c>
      <c r="AY173" s="17" t="s">
        <v>127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84</v>
      </c>
      <c r="BK173" s="230">
        <f>ROUND(I173*H173,2)</f>
        <v>0</v>
      </c>
      <c r="BL173" s="17" t="s">
        <v>519</v>
      </c>
      <c r="BM173" s="229" t="s">
        <v>599</v>
      </c>
    </row>
    <row r="174" spans="1:65" s="2" customFormat="1" ht="24.05" customHeight="1">
      <c r="A174" s="38"/>
      <c r="B174" s="39"/>
      <c r="C174" s="218" t="s">
        <v>257</v>
      </c>
      <c r="D174" s="218" t="s">
        <v>129</v>
      </c>
      <c r="E174" s="219" t="s">
        <v>536</v>
      </c>
      <c r="F174" s="220" t="s">
        <v>537</v>
      </c>
      <c r="G174" s="221" t="s">
        <v>538</v>
      </c>
      <c r="H174" s="222">
        <v>1</v>
      </c>
      <c r="I174" s="223"/>
      <c r="J174" s="224">
        <f>ROUND(I174*H174,2)</f>
        <v>0</v>
      </c>
      <c r="K174" s="220" t="s">
        <v>133</v>
      </c>
      <c r="L174" s="44"/>
      <c r="M174" s="225" t="s">
        <v>1</v>
      </c>
      <c r="N174" s="226" t="s">
        <v>41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519</v>
      </c>
      <c r="AT174" s="229" t="s">
        <v>129</v>
      </c>
      <c r="AU174" s="229" t="s">
        <v>86</v>
      </c>
      <c r="AY174" s="17" t="s">
        <v>127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84</v>
      </c>
      <c r="BK174" s="230">
        <f>ROUND(I174*H174,2)</f>
        <v>0</v>
      </c>
      <c r="BL174" s="17" t="s">
        <v>519</v>
      </c>
      <c r="BM174" s="229" t="s">
        <v>600</v>
      </c>
    </row>
    <row r="175" spans="1:65" s="2" customFormat="1" ht="15.25" customHeight="1">
      <c r="A175" s="38"/>
      <c r="B175" s="39"/>
      <c r="C175" s="218" t="s">
        <v>262</v>
      </c>
      <c r="D175" s="218" t="s">
        <v>129</v>
      </c>
      <c r="E175" s="219" t="s">
        <v>541</v>
      </c>
      <c r="F175" s="220" t="s">
        <v>542</v>
      </c>
      <c r="G175" s="221" t="s">
        <v>518</v>
      </c>
      <c r="H175" s="222">
        <v>1</v>
      </c>
      <c r="I175" s="223"/>
      <c r="J175" s="224">
        <f>ROUND(I175*H175,2)</f>
        <v>0</v>
      </c>
      <c r="K175" s="220" t="s">
        <v>133</v>
      </c>
      <c r="L175" s="44"/>
      <c r="M175" s="278" t="s">
        <v>1</v>
      </c>
      <c r="N175" s="279" t="s">
        <v>41</v>
      </c>
      <c r="O175" s="280"/>
      <c r="P175" s="281">
        <f>O175*H175</f>
        <v>0</v>
      </c>
      <c r="Q175" s="281">
        <v>0</v>
      </c>
      <c r="R175" s="281">
        <f>Q175*H175</f>
        <v>0</v>
      </c>
      <c r="S175" s="281">
        <v>0</v>
      </c>
      <c r="T175" s="28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519</v>
      </c>
      <c r="AT175" s="229" t="s">
        <v>129</v>
      </c>
      <c r="AU175" s="229" t="s">
        <v>86</v>
      </c>
      <c r="AY175" s="17" t="s">
        <v>127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84</v>
      </c>
      <c r="BK175" s="230">
        <f>ROUND(I175*H175,2)</f>
        <v>0</v>
      </c>
      <c r="BL175" s="17" t="s">
        <v>519</v>
      </c>
      <c r="BM175" s="229" t="s">
        <v>601</v>
      </c>
    </row>
    <row r="176" spans="1:31" s="2" customFormat="1" ht="6.95" customHeight="1">
      <c r="A176" s="38"/>
      <c r="B176" s="66"/>
      <c r="C176" s="67"/>
      <c r="D176" s="67"/>
      <c r="E176" s="67"/>
      <c r="F176" s="67"/>
      <c r="G176" s="67"/>
      <c r="H176" s="67"/>
      <c r="I176" s="67"/>
      <c r="J176" s="67"/>
      <c r="K176" s="67"/>
      <c r="L176" s="44"/>
      <c r="M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</row>
  </sheetData>
  <sheetProtection password="CC35" sheet="1" objects="1" scenarios="1" formatColumns="0" formatRows="0" autoFilter="0"/>
  <autoFilter ref="C124:K17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28125" style="1" customWidth="1"/>
    <col min="6" max="6" width="51.28125" style="1" customWidth="1"/>
    <col min="7" max="7" width="7.57421875" style="1" customWidth="1"/>
    <col min="8" max="8" width="14.140625" style="1" customWidth="1"/>
    <col min="9" max="9" width="16.00390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140625" style="1" hidden="1" customWidth="1"/>
    <col min="15" max="20" width="14.281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140625" style="1" customWidth="1"/>
    <col min="26" max="26" width="11.140625" style="1" customWidth="1"/>
    <col min="27" max="27" width="15.140625" style="1" customWidth="1"/>
    <col min="28" max="28" width="16.421875" style="1" customWidth="1"/>
    <col min="29" max="29" width="11.140625" style="1" customWidth="1"/>
    <col min="30" max="30" width="15.140625" style="1" customWidth="1"/>
    <col min="31" max="31" width="16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5.25" customHeight="1">
      <c r="B7" s="20"/>
      <c r="E7" s="141" t="str">
        <f>'Rekapitulace stavby'!K6</f>
        <v>PŘELOŽKA SILNICE II/191 - OBCHVAT NÝRSKO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25" customHeight="1">
      <c r="A9" s="38"/>
      <c r="B9" s="44"/>
      <c r="C9" s="38"/>
      <c r="D9" s="38"/>
      <c r="E9" s="142" t="s">
        <v>602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Nýrsko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>MACÁN PROJEKCE DS s.r.o.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>Ing. Tomáš Macán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5.2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ROUND(J116,2)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ROUND((SUM(BE116:BE174)),2)</f>
        <v>0</v>
      </c>
      <c r="G33" s="38"/>
      <c r="H33" s="38"/>
      <c r="I33" s="155">
        <v>0.21</v>
      </c>
      <c r="J33" s="154">
        <f>ROUND(((SUM(BE116:BE174))*I33),2)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ROUND((SUM(BF116:BF174)),2)</f>
        <v>0</v>
      </c>
      <c r="G34" s="38"/>
      <c r="H34" s="38"/>
      <c r="I34" s="155">
        <v>0.15</v>
      </c>
      <c r="J34" s="154">
        <f>ROUND(((SUM(BF116:BF174))*I34),2)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ROUND((SUM(BG116:BG174)),2)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ROUND((SUM(BH116:BH174)),2)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ROUND((SUM(BI116:BI174)),2)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25" customHeight="1">
      <c r="A85" s="38"/>
      <c r="B85" s="39"/>
      <c r="C85" s="40"/>
      <c r="D85" s="40"/>
      <c r="E85" s="174" t="str">
        <f>E7</f>
        <v>PŘELOŽKA SILNICE II/191 - OBCHVAT NÝRSKO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25" customHeight="1">
      <c r="A87" s="38"/>
      <c r="B87" s="39"/>
      <c r="C87" s="40"/>
      <c r="D87" s="40"/>
      <c r="E87" s="76" t="str">
        <f>E9</f>
        <v>SO434 - VEŘEJNÉ OSVĚTLENÍ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4.75" customHeight="1">
      <c r="A91" s="38"/>
      <c r="B91" s="39"/>
      <c r="C91" s="32" t="s">
        <v>24</v>
      </c>
      <c r="D91" s="40"/>
      <c r="E91" s="40"/>
      <c r="F91" s="27" t="str">
        <f>E15</f>
        <v>Město Nýrsko</v>
      </c>
      <c r="G91" s="40"/>
      <c r="H91" s="40"/>
      <c r="I91" s="32" t="s">
        <v>30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Tomáš Macán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J116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2" customFormat="1" ht="21.8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102" spans="1:31" s="2" customFormat="1" ht="6.95" customHeight="1">
      <c r="A102" s="38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24.95" customHeight="1">
      <c r="A103" s="38"/>
      <c r="B103" s="39"/>
      <c r="C103" s="23" t="s">
        <v>112</v>
      </c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12" customHeight="1">
      <c r="A105" s="38"/>
      <c r="B105" s="39"/>
      <c r="C105" s="32" t="s">
        <v>16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5.25" customHeight="1">
      <c r="A106" s="38"/>
      <c r="B106" s="39"/>
      <c r="C106" s="40"/>
      <c r="D106" s="40"/>
      <c r="E106" s="174" t="str">
        <f>E7</f>
        <v>PŘELOŽKA SILNICE II/191 - OBCHVAT NÝRSKO</v>
      </c>
      <c r="F106" s="32"/>
      <c r="G106" s="32"/>
      <c r="H106" s="32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94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5.25" customHeight="1">
      <c r="A108" s="38"/>
      <c r="B108" s="39"/>
      <c r="C108" s="40"/>
      <c r="D108" s="40"/>
      <c r="E108" s="76" t="str">
        <f>E9</f>
        <v>SO434 - VEŘEJNÉ OSVĚTLENÍ</v>
      </c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20</v>
      </c>
      <c r="D110" s="40"/>
      <c r="E110" s="40"/>
      <c r="F110" s="27" t="str">
        <f>F12</f>
        <v xml:space="preserve"> </v>
      </c>
      <c r="G110" s="40"/>
      <c r="H110" s="40"/>
      <c r="I110" s="32" t="s">
        <v>22</v>
      </c>
      <c r="J110" s="79" t="str">
        <f>IF(J12="","",J12)</f>
        <v>29. 4. 2022</v>
      </c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75" customHeight="1">
      <c r="A112" s="38"/>
      <c r="B112" s="39"/>
      <c r="C112" s="32" t="s">
        <v>24</v>
      </c>
      <c r="D112" s="40"/>
      <c r="E112" s="40"/>
      <c r="F112" s="27" t="str">
        <f>E15</f>
        <v>Město Nýrsko</v>
      </c>
      <c r="G112" s="40"/>
      <c r="H112" s="40"/>
      <c r="I112" s="32" t="s">
        <v>30</v>
      </c>
      <c r="J112" s="36" t="str">
        <f>E21</f>
        <v>MACÁN PROJEKCE DS s.r.o.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" customHeight="1">
      <c r="A113" s="38"/>
      <c r="B113" s="39"/>
      <c r="C113" s="32" t="s">
        <v>28</v>
      </c>
      <c r="D113" s="40"/>
      <c r="E113" s="40"/>
      <c r="F113" s="27" t="str">
        <f>IF(E18="","",E18)</f>
        <v>Vyplň údaj</v>
      </c>
      <c r="G113" s="40"/>
      <c r="H113" s="40"/>
      <c r="I113" s="32" t="s">
        <v>33</v>
      </c>
      <c r="J113" s="36" t="str">
        <f>E24</f>
        <v>Ing. Tomáš Macán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0.3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11" customFormat="1" ht="29.25" customHeight="1">
      <c r="A115" s="191"/>
      <c r="B115" s="192"/>
      <c r="C115" s="193" t="s">
        <v>113</v>
      </c>
      <c r="D115" s="194" t="s">
        <v>61</v>
      </c>
      <c r="E115" s="194" t="s">
        <v>57</v>
      </c>
      <c r="F115" s="194" t="s">
        <v>58</v>
      </c>
      <c r="G115" s="194" t="s">
        <v>114</v>
      </c>
      <c r="H115" s="194" t="s">
        <v>115</v>
      </c>
      <c r="I115" s="194" t="s">
        <v>116</v>
      </c>
      <c r="J115" s="194" t="s">
        <v>98</v>
      </c>
      <c r="K115" s="195" t="s">
        <v>117</v>
      </c>
      <c r="L115" s="196"/>
      <c r="M115" s="100" t="s">
        <v>1</v>
      </c>
      <c r="N115" s="101" t="s">
        <v>40</v>
      </c>
      <c r="O115" s="101" t="s">
        <v>118</v>
      </c>
      <c r="P115" s="101" t="s">
        <v>119</v>
      </c>
      <c r="Q115" s="101" t="s">
        <v>120</v>
      </c>
      <c r="R115" s="101" t="s">
        <v>121</v>
      </c>
      <c r="S115" s="101" t="s">
        <v>122</v>
      </c>
      <c r="T115" s="102" t="s">
        <v>123</v>
      </c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</row>
    <row r="116" spans="1:63" s="2" customFormat="1" ht="22.8" customHeight="1">
      <c r="A116" s="38"/>
      <c r="B116" s="39"/>
      <c r="C116" s="107" t="s">
        <v>124</v>
      </c>
      <c r="D116" s="40"/>
      <c r="E116" s="40"/>
      <c r="F116" s="40"/>
      <c r="G116" s="40"/>
      <c r="H116" s="40"/>
      <c r="I116" s="40"/>
      <c r="J116" s="197">
        <f>BK116</f>
        <v>0</v>
      </c>
      <c r="K116" s="40"/>
      <c r="L116" s="44"/>
      <c r="M116" s="103"/>
      <c r="N116" s="198"/>
      <c r="O116" s="104"/>
      <c r="P116" s="199">
        <f>SUM(P117:P174)</f>
        <v>0</v>
      </c>
      <c r="Q116" s="104"/>
      <c r="R116" s="199">
        <f>SUM(R117:R174)</f>
        <v>0</v>
      </c>
      <c r="S116" s="104"/>
      <c r="T116" s="200">
        <f>SUM(T117:T174)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75</v>
      </c>
      <c r="AU116" s="17" t="s">
        <v>100</v>
      </c>
      <c r="BK116" s="201">
        <f>SUM(BK117:BK174)</f>
        <v>0</v>
      </c>
    </row>
    <row r="117" spans="1:65" s="2" customFormat="1" ht="24.05" customHeight="1">
      <c r="A117" s="38"/>
      <c r="B117" s="39"/>
      <c r="C117" s="218" t="s">
        <v>84</v>
      </c>
      <c r="D117" s="218" t="s">
        <v>129</v>
      </c>
      <c r="E117" s="219" t="s">
        <v>84</v>
      </c>
      <c r="F117" s="220" t="s">
        <v>603</v>
      </c>
      <c r="G117" s="221" t="s">
        <v>604</v>
      </c>
      <c r="H117" s="222">
        <v>8</v>
      </c>
      <c r="I117" s="223"/>
      <c r="J117" s="224">
        <f>ROUND(I117*H117,2)</f>
        <v>0</v>
      </c>
      <c r="K117" s="220" t="s">
        <v>1</v>
      </c>
      <c r="L117" s="44"/>
      <c r="M117" s="225" t="s">
        <v>1</v>
      </c>
      <c r="N117" s="226" t="s">
        <v>41</v>
      </c>
      <c r="O117" s="91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9" t="s">
        <v>134</v>
      </c>
      <c r="AT117" s="229" t="s">
        <v>129</v>
      </c>
      <c r="AU117" s="229" t="s">
        <v>76</v>
      </c>
      <c r="AY117" s="17" t="s">
        <v>127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17" t="s">
        <v>84</v>
      </c>
      <c r="BK117" s="230">
        <f>ROUND(I117*H117,2)</f>
        <v>0</v>
      </c>
      <c r="BL117" s="17" t="s">
        <v>134</v>
      </c>
      <c r="BM117" s="229" t="s">
        <v>86</v>
      </c>
    </row>
    <row r="118" spans="1:65" s="2" customFormat="1" ht="15.25" customHeight="1">
      <c r="A118" s="38"/>
      <c r="B118" s="39"/>
      <c r="C118" s="218" t="s">
        <v>86</v>
      </c>
      <c r="D118" s="218" t="s">
        <v>129</v>
      </c>
      <c r="E118" s="219" t="s">
        <v>605</v>
      </c>
      <c r="F118" s="220" t="s">
        <v>606</v>
      </c>
      <c r="G118" s="221" t="s">
        <v>175</v>
      </c>
      <c r="H118" s="222">
        <v>290</v>
      </c>
      <c r="I118" s="223"/>
      <c r="J118" s="224">
        <f>ROUND(I118*H118,2)</f>
        <v>0</v>
      </c>
      <c r="K118" s="220" t="s">
        <v>1</v>
      </c>
      <c r="L118" s="44"/>
      <c r="M118" s="225" t="s">
        <v>1</v>
      </c>
      <c r="N118" s="226" t="s">
        <v>41</v>
      </c>
      <c r="O118" s="91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9" t="s">
        <v>134</v>
      </c>
      <c r="AT118" s="229" t="s">
        <v>129</v>
      </c>
      <c r="AU118" s="229" t="s">
        <v>76</v>
      </c>
      <c r="AY118" s="17" t="s">
        <v>127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17" t="s">
        <v>84</v>
      </c>
      <c r="BK118" s="230">
        <f>ROUND(I118*H118,2)</f>
        <v>0</v>
      </c>
      <c r="BL118" s="17" t="s">
        <v>134</v>
      </c>
      <c r="BM118" s="229" t="s">
        <v>134</v>
      </c>
    </row>
    <row r="119" spans="1:65" s="2" customFormat="1" ht="21.65" customHeight="1">
      <c r="A119" s="38"/>
      <c r="B119" s="39"/>
      <c r="C119" s="268" t="s">
        <v>141</v>
      </c>
      <c r="D119" s="268" t="s">
        <v>175</v>
      </c>
      <c r="E119" s="269" t="s">
        <v>607</v>
      </c>
      <c r="F119" s="270" t="s">
        <v>608</v>
      </c>
      <c r="G119" s="271" t="s">
        <v>175</v>
      </c>
      <c r="H119" s="272">
        <v>290</v>
      </c>
      <c r="I119" s="273"/>
      <c r="J119" s="274">
        <f>ROUND(I119*H119,2)</f>
        <v>0</v>
      </c>
      <c r="K119" s="270" t="s">
        <v>1</v>
      </c>
      <c r="L119" s="275"/>
      <c r="M119" s="276" t="s">
        <v>1</v>
      </c>
      <c r="N119" s="277" t="s">
        <v>41</v>
      </c>
      <c r="O119" s="91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9" t="s">
        <v>179</v>
      </c>
      <c r="AT119" s="229" t="s">
        <v>175</v>
      </c>
      <c r="AU119" s="229" t="s">
        <v>76</v>
      </c>
      <c r="AY119" s="17" t="s">
        <v>127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7" t="s">
        <v>84</v>
      </c>
      <c r="BK119" s="230">
        <f>ROUND(I119*H119,2)</f>
        <v>0</v>
      </c>
      <c r="BL119" s="17" t="s">
        <v>134</v>
      </c>
      <c r="BM119" s="229" t="s">
        <v>164</v>
      </c>
    </row>
    <row r="120" spans="1:65" s="2" customFormat="1" ht="15.25" customHeight="1">
      <c r="A120" s="38"/>
      <c r="B120" s="39"/>
      <c r="C120" s="218" t="s">
        <v>134</v>
      </c>
      <c r="D120" s="218" t="s">
        <v>129</v>
      </c>
      <c r="E120" s="219" t="s">
        <v>86</v>
      </c>
      <c r="F120" s="220" t="s">
        <v>609</v>
      </c>
      <c r="G120" s="221" t="s">
        <v>604</v>
      </c>
      <c r="H120" s="222">
        <v>8</v>
      </c>
      <c r="I120" s="223"/>
      <c r="J120" s="224">
        <f>ROUND(I120*H120,2)</f>
        <v>0</v>
      </c>
      <c r="K120" s="220" t="s">
        <v>1</v>
      </c>
      <c r="L120" s="44"/>
      <c r="M120" s="225" t="s">
        <v>1</v>
      </c>
      <c r="N120" s="226" t="s">
        <v>41</v>
      </c>
      <c r="O120" s="91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9" t="s">
        <v>134</v>
      </c>
      <c r="AT120" s="229" t="s">
        <v>129</v>
      </c>
      <c r="AU120" s="229" t="s">
        <v>76</v>
      </c>
      <c r="AY120" s="17" t="s">
        <v>127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7" t="s">
        <v>84</v>
      </c>
      <c r="BK120" s="230">
        <f>ROUND(I120*H120,2)</f>
        <v>0</v>
      </c>
      <c r="BL120" s="17" t="s">
        <v>134</v>
      </c>
      <c r="BM120" s="229" t="s">
        <v>179</v>
      </c>
    </row>
    <row r="121" spans="1:65" s="2" customFormat="1" ht="21.65" customHeight="1">
      <c r="A121" s="38"/>
      <c r="B121" s="39"/>
      <c r="C121" s="218" t="s">
        <v>158</v>
      </c>
      <c r="D121" s="218" t="s">
        <v>129</v>
      </c>
      <c r="E121" s="219" t="s">
        <v>610</v>
      </c>
      <c r="F121" s="220" t="s">
        <v>611</v>
      </c>
      <c r="G121" s="221" t="s">
        <v>175</v>
      </c>
      <c r="H121" s="222">
        <v>290</v>
      </c>
      <c r="I121" s="223"/>
      <c r="J121" s="224">
        <f>ROUND(I121*H121,2)</f>
        <v>0</v>
      </c>
      <c r="K121" s="220" t="s">
        <v>1</v>
      </c>
      <c r="L121" s="44"/>
      <c r="M121" s="225" t="s">
        <v>1</v>
      </c>
      <c r="N121" s="226" t="s">
        <v>41</v>
      </c>
      <c r="O121" s="91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134</v>
      </c>
      <c r="AT121" s="229" t="s">
        <v>129</v>
      </c>
      <c r="AU121" s="229" t="s">
        <v>76</v>
      </c>
      <c r="AY121" s="17" t="s">
        <v>127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84</v>
      </c>
      <c r="BK121" s="230">
        <f>ROUND(I121*H121,2)</f>
        <v>0</v>
      </c>
      <c r="BL121" s="17" t="s">
        <v>134</v>
      </c>
      <c r="BM121" s="229" t="s">
        <v>190</v>
      </c>
    </row>
    <row r="122" spans="1:65" s="2" customFormat="1" ht="15.25" customHeight="1">
      <c r="A122" s="38"/>
      <c r="B122" s="39"/>
      <c r="C122" s="218" t="s">
        <v>164</v>
      </c>
      <c r="D122" s="218" t="s">
        <v>129</v>
      </c>
      <c r="E122" s="219" t="s">
        <v>141</v>
      </c>
      <c r="F122" s="220" t="s">
        <v>612</v>
      </c>
      <c r="G122" s="221" t="s">
        <v>604</v>
      </c>
      <c r="H122" s="222">
        <v>8</v>
      </c>
      <c r="I122" s="223"/>
      <c r="J122" s="224">
        <f>ROUND(I122*H122,2)</f>
        <v>0</v>
      </c>
      <c r="K122" s="220" t="s">
        <v>1</v>
      </c>
      <c r="L122" s="44"/>
      <c r="M122" s="225" t="s">
        <v>1</v>
      </c>
      <c r="N122" s="226" t="s">
        <v>41</v>
      </c>
      <c r="O122" s="91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134</v>
      </c>
      <c r="AT122" s="229" t="s">
        <v>129</v>
      </c>
      <c r="AU122" s="229" t="s">
        <v>76</v>
      </c>
      <c r="AY122" s="17" t="s">
        <v>127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84</v>
      </c>
      <c r="BK122" s="230">
        <f>ROUND(I122*H122,2)</f>
        <v>0</v>
      </c>
      <c r="BL122" s="17" t="s">
        <v>134</v>
      </c>
      <c r="BM122" s="229" t="s">
        <v>199</v>
      </c>
    </row>
    <row r="123" spans="1:65" s="2" customFormat="1" ht="15.25" customHeight="1">
      <c r="A123" s="38"/>
      <c r="B123" s="39"/>
      <c r="C123" s="218" t="s">
        <v>174</v>
      </c>
      <c r="D123" s="218" t="s">
        <v>129</v>
      </c>
      <c r="E123" s="219" t="s">
        <v>134</v>
      </c>
      <c r="F123" s="220" t="s">
        <v>613</v>
      </c>
      <c r="G123" s="221" t="s">
        <v>175</v>
      </c>
      <c r="H123" s="222">
        <v>200</v>
      </c>
      <c r="I123" s="223"/>
      <c r="J123" s="224">
        <f>ROUND(I123*H123,2)</f>
        <v>0</v>
      </c>
      <c r="K123" s="220" t="s">
        <v>1</v>
      </c>
      <c r="L123" s="44"/>
      <c r="M123" s="225" t="s">
        <v>1</v>
      </c>
      <c r="N123" s="226" t="s">
        <v>41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134</v>
      </c>
      <c r="AT123" s="229" t="s">
        <v>129</v>
      </c>
      <c r="AU123" s="229" t="s">
        <v>76</v>
      </c>
      <c r="AY123" s="17" t="s">
        <v>127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84</v>
      </c>
      <c r="BK123" s="230">
        <f>ROUND(I123*H123,2)</f>
        <v>0</v>
      </c>
      <c r="BL123" s="17" t="s">
        <v>134</v>
      </c>
      <c r="BM123" s="229" t="s">
        <v>209</v>
      </c>
    </row>
    <row r="124" spans="1:65" s="2" customFormat="1" ht="15.25" customHeight="1">
      <c r="A124" s="38"/>
      <c r="B124" s="39"/>
      <c r="C124" s="218" t="s">
        <v>179</v>
      </c>
      <c r="D124" s="218" t="s">
        <v>129</v>
      </c>
      <c r="E124" s="219" t="s">
        <v>614</v>
      </c>
      <c r="F124" s="220" t="s">
        <v>615</v>
      </c>
      <c r="G124" s="221" t="s">
        <v>604</v>
      </c>
      <c r="H124" s="222">
        <v>48</v>
      </c>
      <c r="I124" s="223"/>
      <c r="J124" s="224">
        <f>ROUND(I124*H124,2)</f>
        <v>0</v>
      </c>
      <c r="K124" s="220" t="s">
        <v>1</v>
      </c>
      <c r="L124" s="44"/>
      <c r="M124" s="225" t="s">
        <v>1</v>
      </c>
      <c r="N124" s="226" t="s">
        <v>41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134</v>
      </c>
      <c r="AT124" s="229" t="s">
        <v>129</v>
      </c>
      <c r="AU124" s="229" t="s">
        <v>76</v>
      </c>
      <c r="AY124" s="17" t="s">
        <v>127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84</v>
      </c>
      <c r="BK124" s="230">
        <f>ROUND(I124*H124,2)</f>
        <v>0</v>
      </c>
      <c r="BL124" s="17" t="s">
        <v>134</v>
      </c>
      <c r="BM124" s="229" t="s">
        <v>220</v>
      </c>
    </row>
    <row r="125" spans="1:65" s="2" customFormat="1" ht="21.65" customHeight="1">
      <c r="A125" s="38"/>
      <c r="B125" s="39"/>
      <c r="C125" s="218" t="s">
        <v>186</v>
      </c>
      <c r="D125" s="218" t="s">
        <v>129</v>
      </c>
      <c r="E125" s="219" t="s">
        <v>616</v>
      </c>
      <c r="F125" s="220" t="s">
        <v>617</v>
      </c>
      <c r="G125" s="221" t="s">
        <v>604</v>
      </c>
      <c r="H125" s="222">
        <v>64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41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134</v>
      </c>
      <c r="AT125" s="229" t="s">
        <v>129</v>
      </c>
      <c r="AU125" s="229" t="s">
        <v>76</v>
      </c>
      <c r="AY125" s="17" t="s">
        <v>127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84</v>
      </c>
      <c r="BK125" s="230">
        <f>ROUND(I125*H125,2)</f>
        <v>0</v>
      </c>
      <c r="BL125" s="17" t="s">
        <v>134</v>
      </c>
      <c r="BM125" s="229" t="s">
        <v>230</v>
      </c>
    </row>
    <row r="126" spans="1:65" s="2" customFormat="1" ht="15.25" customHeight="1">
      <c r="A126" s="38"/>
      <c r="B126" s="39"/>
      <c r="C126" s="218" t="s">
        <v>190</v>
      </c>
      <c r="D126" s="218" t="s">
        <v>129</v>
      </c>
      <c r="E126" s="219" t="s">
        <v>158</v>
      </c>
      <c r="F126" s="220" t="s">
        <v>618</v>
      </c>
      <c r="G126" s="221" t="s">
        <v>619</v>
      </c>
      <c r="H126" s="222">
        <v>376.125</v>
      </c>
      <c r="I126" s="223"/>
      <c r="J126" s="224">
        <f>ROUND(I126*H126,2)</f>
        <v>0</v>
      </c>
      <c r="K126" s="220" t="s">
        <v>1</v>
      </c>
      <c r="L126" s="44"/>
      <c r="M126" s="225" t="s">
        <v>1</v>
      </c>
      <c r="N126" s="226" t="s">
        <v>41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134</v>
      </c>
      <c r="AT126" s="229" t="s">
        <v>129</v>
      </c>
      <c r="AU126" s="229" t="s">
        <v>76</v>
      </c>
      <c r="AY126" s="17" t="s">
        <v>127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84</v>
      </c>
      <c r="BK126" s="230">
        <f>ROUND(I126*H126,2)</f>
        <v>0</v>
      </c>
      <c r="BL126" s="17" t="s">
        <v>134</v>
      </c>
      <c r="BM126" s="229" t="s">
        <v>243</v>
      </c>
    </row>
    <row r="127" spans="1:65" s="2" customFormat="1" ht="15.25" customHeight="1">
      <c r="A127" s="38"/>
      <c r="B127" s="39"/>
      <c r="C127" s="218" t="s">
        <v>195</v>
      </c>
      <c r="D127" s="218" t="s">
        <v>129</v>
      </c>
      <c r="E127" s="219" t="s">
        <v>174</v>
      </c>
      <c r="F127" s="220" t="s">
        <v>620</v>
      </c>
      <c r="G127" s="221" t="s">
        <v>621</v>
      </c>
      <c r="H127" s="222">
        <v>8</v>
      </c>
      <c r="I127" s="223"/>
      <c r="J127" s="224">
        <f>ROUND(I127*H127,2)</f>
        <v>0</v>
      </c>
      <c r="K127" s="220" t="s">
        <v>1</v>
      </c>
      <c r="L127" s="44"/>
      <c r="M127" s="225" t="s">
        <v>1</v>
      </c>
      <c r="N127" s="226" t="s">
        <v>41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134</v>
      </c>
      <c r="AT127" s="229" t="s">
        <v>129</v>
      </c>
      <c r="AU127" s="229" t="s">
        <v>76</v>
      </c>
      <c r="AY127" s="17" t="s">
        <v>127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84</v>
      </c>
      <c r="BK127" s="230">
        <f>ROUND(I127*H127,2)</f>
        <v>0</v>
      </c>
      <c r="BL127" s="17" t="s">
        <v>134</v>
      </c>
      <c r="BM127" s="229" t="s">
        <v>257</v>
      </c>
    </row>
    <row r="128" spans="1:65" s="2" customFormat="1" ht="15.25" customHeight="1">
      <c r="A128" s="38"/>
      <c r="B128" s="39"/>
      <c r="C128" s="218" t="s">
        <v>199</v>
      </c>
      <c r="D128" s="218" t="s">
        <v>129</v>
      </c>
      <c r="E128" s="219" t="s">
        <v>179</v>
      </c>
      <c r="F128" s="220" t="s">
        <v>622</v>
      </c>
      <c r="G128" s="221" t="s">
        <v>623</v>
      </c>
      <c r="H128" s="222">
        <v>62.688</v>
      </c>
      <c r="I128" s="223"/>
      <c r="J128" s="224">
        <f>ROUND(I128*H128,2)</f>
        <v>0</v>
      </c>
      <c r="K128" s="220" t="s">
        <v>1</v>
      </c>
      <c r="L128" s="44"/>
      <c r="M128" s="225" t="s">
        <v>1</v>
      </c>
      <c r="N128" s="226" t="s">
        <v>41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134</v>
      </c>
      <c r="AT128" s="229" t="s">
        <v>129</v>
      </c>
      <c r="AU128" s="229" t="s">
        <v>76</v>
      </c>
      <c r="AY128" s="17" t="s">
        <v>127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84</v>
      </c>
      <c r="BK128" s="230">
        <f>ROUND(I128*H128,2)</f>
        <v>0</v>
      </c>
      <c r="BL128" s="17" t="s">
        <v>134</v>
      </c>
      <c r="BM128" s="229" t="s">
        <v>268</v>
      </c>
    </row>
    <row r="129" spans="1:65" s="2" customFormat="1" ht="15.25" customHeight="1">
      <c r="A129" s="38"/>
      <c r="B129" s="39"/>
      <c r="C129" s="218" t="s">
        <v>203</v>
      </c>
      <c r="D129" s="218" t="s">
        <v>129</v>
      </c>
      <c r="E129" s="219" t="s">
        <v>624</v>
      </c>
      <c r="F129" s="220" t="s">
        <v>625</v>
      </c>
      <c r="G129" s="221" t="s">
        <v>621</v>
      </c>
      <c r="H129" s="222">
        <v>25</v>
      </c>
      <c r="I129" s="223"/>
      <c r="J129" s="224">
        <f>ROUND(I129*H129,2)</f>
        <v>0</v>
      </c>
      <c r="K129" s="220" t="s">
        <v>1</v>
      </c>
      <c r="L129" s="44"/>
      <c r="M129" s="225" t="s">
        <v>1</v>
      </c>
      <c r="N129" s="226" t="s">
        <v>41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134</v>
      </c>
      <c r="AT129" s="229" t="s">
        <v>129</v>
      </c>
      <c r="AU129" s="229" t="s">
        <v>76</v>
      </c>
      <c r="AY129" s="17" t="s">
        <v>127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84</v>
      </c>
      <c r="BK129" s="230">
        <f>ROUND(I129*H129,2)</f>
        <v>0</v>
      </c>
      <c r="BL129" s="17" t="s">
        <v>134</v>
      </c>
      <c r="BM129" s="229" t="s">
        <v>276</v>
      </c>
    </row>
    <row r="130" spans="1:65" s="2" customFormat="1" ht="15.25" customHeight="1">
      <c r="A130" s="38"/>
      <c r="B130" s="39"/>
      <c r="C130" s="218" t="s">
        <v>209</v>
      </c>
      <c r="D130" s="218" t="s">
        <v>129</v>
      </c>
      <c r="E130" s="219" t="s">
        <v>186</v>
      </c>
      <c r="F130" s="220" t="s">
        <v>626</v>
      </c>
      <c r="G130" s="221" t="s">
        <v>175</v>
      </c>
      <c r="H130" s="222">
        <v>250</v>
      </c>
      <c r="I130" s="223"/>
      <c r="J130" s="224">
        <f>ROUND(I130*H130,2)</f>
        <v>0</v>
      </c>
      <c r="K130" s="220" t="s">
        <v>1</v>
      </c>
      <c r="L130" s="44"/>
      <c r="M130" s="225" t="s">
        <v>1</v>
      </c>
      <c r="N130" s="226" t="s">
        <v>41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134</v>
      </c>
      <c r="AT130" s="229" t="s">
        <v>129</v>
      </c>
      <c r="AU130" s="229" t="s">
        <v>76</v>
      </c>
      <c r="AY130" s="17" t="s">
        <v>127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84</v>
      </c>
      <c r="BK130" s="230">
        <f>ROUND(I130*H130,2)</f>
        <v>0</v>
      </c>
      <c r="BL130" s="17" t="s">
        <v>134</v>
      </c>
      <c r="BM130" s="229" t="s">
        <v>285</v>
      </c>
    </row>
    <row r="131" spans="1:65" s="2" customFormat="1" ht="15.25" customHeight="1">
      <c r="A131" s="38"/>
      <c r="B131" s="39"/>
      <c r="C131" s="218" t="s">
        <v>8</v>
      </c>
      <c r="D131" s="218" t="s">
        <v>129</v>
      </c>
      <c r="E131" s="219" t="s">
        <v>627</v>
      </c>
      <c r="F131" s="220" t="s">
        <v>628</v>
      </c>
      <c r="G131" s="221" t="s">
        <v>175</v>
      </c>
      <c r="H131" s="222">
        <v>250</v>
      </c>
      <c r="I131" s="223"/>
      <c r="J131" s="224">
        <f>ROUND(I131*H131,2)</f>
        <v>0</v>
      </c>
      <c r="K131" s="220" t="s">
        <v>1</v>
      </c>
      <c r="L131" s="44"/>
      <c r="M131" s="225" t="s">
        <v>1</v>
      </c>
      <c r="N131" s="226" t="s">
        <v>41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134</v>
      </c>
      <c r="AT131" s="229" t="s">
        <v>129</v>
      </c>
      <c r="AU131" s="229" t="s">
        <v>76</v>
      </c>
      <c r="AY131" s="17" t="s">
        <v>127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84</v>
      </c>
      <c r="BK131" s="230">
        <f>ROUND(I131*H131,2)</f>
        <v>0</v>
      </c>
      <c r="BL131" s="17" t="s">
        <v>134</v>
      </c>
      <c r="BM131" s="229" t="s">
        <v>294</v>
      </c>
    </row>
    <row r="132" spans="1:65" s="2" customFormat="1" ht="21.65" customHeight="1">
      <c r="A132" s="38"/>
      <c r="B132" s="39"/>
      <c r="C132" s="218" t="s">
        <v>220</v>
      </c>
      <c r="D132" s="218" t="s">
        <v>129</v>
      </c>
      <c r="E132" s="219" t="s">
        <v>629</v>
      </c>
      <c r="F132" s="220" t="s">
        <v>630</v>
      </c>
      <c r="G132" s="221" t="s">
        <v>631</v>
      </c>
      <c r="H132" s="222">
        <v>0.8</v>
      </c>
      <c r="I132" s="223"/>
      <c r="J132" s="224">
        <f>ROUND(I132*H132,2)</f>
        <v>0</v>
      </c>
      <c r="K132" s="220" t="s">
        <v>1</v>
      </c>
      <c r="L132" s="44"/>
      <c r="M132" s="225" t="s">
        <v>1</v>
      </c>
      <c r="N132" s="226" t="s">
        <v>41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134</v>
      </c>
      <c r="AT132" s="229" t="s">
        <v>129</v>
      </c>
      <c r="AU132" s="229" t="s">
        <v>76</v>
      </c>
      <c r="AY132" s="17" t="s">
        <v>127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84</v>
      </c>
      <c r="BK132" s="230">
        <f>ROUND(I132*H132,2)</f>
        <v>0</v>
      </c>
      <c r="BL132" s="17" t="s">
        <v>134</v>
      </c>
      <c r="BM132" s="229" t="s">
        <v>302</v>
      </c>
    </row>
    <row r="133" spans="1:65" s="2" customFormat="1" ht="15.25" customHeight="1">
      <c r="A133" s="38"/>
      <c r="B133" s="39"/>
      <c r="C133" s="268" t="s">
        <v>225</v>
      </c>
      <c r="D133" s="268" t="s">
        <v>175</v>
      </c>
      <c r="E133" s="269" t="s">
        <v>632</v>
      </c>
      <c r="F133" s="270" t="s">
        <v>633</v>
      </c>
      <c r="G133" s="271" t="s">
        <v>634</v>
      </c>
      <c r="H133" s="272">
        <v>163.8</v>
      </c>
      <c r="I133" s="273"/>
      <c r="J133" s="274">
        <f>ROUND(I133*H133,2)</f>
        <v>0</v>
      </c>
      <c r="K133" s="270" t="s">
        <v>1</v>
      </c>
      <c r="L133" s="275"/>
      <c r="M133" s="276" t="s">
        <v>1</v>
      </c>
      <c r="N133" s="277" t="s">
        <v>41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179</v>
      </c>
      <c r="AT133" s="229" t="s">
        <v>175</v>
      </c>
      <c r="AU133" s="229" t="s">
        <v>76</v>
      </c>
      <c r="AY133" s="17" t="s">
        <v>127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84</v>
      </c>
      <c r="BK133" s="230">
        <f>ROUND(I133*H133,2)</f>
        <v>0</v>
      </c>
      <c r="BL133" s="17" t="s">
        <v>134</v>
      </c>
      <c r="BM133" s="229" t="s">
        <v>312</v>
      </c>
    </row>
    <row r="134" spans="1:65" s="2" customFormat="1" ht="15.25" customHeight="1">
      <c r="A134" s="38"/>
      <c r="B134" s="39"/>
      <c r="C134" s="268" t="s">
        <v>230</v>
      </c>
      <c r="D134" s="268" t="s">
        <v>175</v>
      </c>
      <c r="E134" s="269" t="s">
        <v>635</v>
      </c>
      <c r="F134" s="270" t="s">
        <v>636</v>
      </c>
      <c r="G134" s="271" t="s">
        <v>604</v>
      </c>
      <c r="H134" s="272">
        <v>4</v>
      </c>
      <c r="I134" s="273"/>
      <c r="J134" s="274">
        <f>ROUND(I134*H134,2)</f>
        <v>0</v>
      </c>
      <c r="K134" s="270" t="s">
        <v>1</v>
      </c>
      <c r="L134" s="275"/>
      <c r="M134" s="276" t="s">
        <v>1</v>
      </c>
      <c r="N134" s="277" t="s">
        <v>41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179</v>
      </c>
      <c r="AT134" s="229" t="s">
        <v>175</v>
      </c>
      <c r="AU134" s="229" t="s">
        <v>76</v>
      </c>
      <c r="AY134" s="17" t="s">
        <v>127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84</v>
      </c>
      <c r="BK134" s="230">
        <f>ROUND(I134*H134,2)</f>
        <v>0</v>
      </c>
      <c r="BL134" s="17" t="s">
        <v>134</v>
      </c>
      <c r="BM134" s="229" t="s">
        <v>323</v>
      </c>
    </row>
    <row r="135" spans="1:65" s="2" customFormat="1" ht="15.25" customHeight="1">
      <c r="A135" s="38"/>
      <c r="B135" s="39"/>
      <c r="C135" s="268" t="s">
        <v>236</v>
      </c>
      <c r="D135" s="268" t="s">
        <v>175</v>
      </c>
      <c r="E135" s="269" t="s">
        <v>637</v>
      </c>
      <c r="F135" s="270" t="s">
        <v>638</v>
      </c>
      <c r="G135" s="271" t="s">
        <v>604</v>
      </c>
      <c r="H135" s="272">
        <v>4</v>
      </c>
      <c r="I135" s="273"/>
      <c r="J135" s="274">
        <f>ROUND(I135*H135,2)</f>
        <v>0</v>
      </c>
      <c r="K135" s="270" t="s">
        <v>1</v>
      </c>
      <c r="L135" s="275"/>
      <c r="M135" s="276" t="s">
        <v>1</v>
      </c>
      <c r="N135" s="277" t="s">
        <v>41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179</v>
      </c>
      <c r="AT135" s="229" t="s">
        <v>175</v>
      </c>
      <c r="AU135" s="229" t="s">
        <v>76</v>
      </c>
      <c r="AY135" s="17" t="s">
        <v>127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84</v>
      </c>
      <c r="BK135" s="230">
        <f>ROUND(I135*H135,2)</f>
        <v>0</v>
      </c>
      <c r="BL135" s="17" t="s">
        <v>134</v>
      </c>
      <c r="BM135" s="229" t="s">
        <v>332</v>
      </c>
    </row>
    <row r="136" spans="1:65" s="2" customFormat="1" ht="15.25" customHeight="1">
      <c r="A136" s="38"/>
      <c r="B136" s="39"/>
      <c r="C136" s="268" t="s">
        <v>243</v>
      </c>
      <c r="D136" s="268" t="s">
        <v>175</v>
      </c>
      <c r="E136" s="269" t="s">
        <v>639</v>
      </c>
      <c r="F136" s="270" t="s">
        <v>640</v>
      </c>
      <c r="G136" s="271" t="s">
        <v>604</v>
      </c>
      <c r="H136" s="272">
        <v>8</v>
      </c>
      <c r="I136" s="273"/>
      <c r="J136" s="274">
        <f>ROUND(I136*H136,2)</f>
        <v>0</v>
      </c>
      <c r="K136" s="270" t="s">
        <v>1</v>
      </c>
      <c r="L136" s="275"/>
      <c r="M136" s="276" t="s">
        <v>1</v>
      </c>
      <c r="N136" s="277" t="s">
        <v>41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179</v>
      </c>
      <c r="AT136" s="229" t="s">
        <v>175</v>
      </c>
      <c r="AU136" s="229" t="s">
        <v>76</v>
      </c>
      <c r="AY136" s="17" t="s">
        <v>127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84</v>
      </c>
      <c r="BK136" s="230">
        <f>ROUND(I136*H136,2)</f>
        <v>0</v>
      </c>
      <c r="BL136" s="17" t="s">
        <v>134</v>
      </c>
      <c r="BM136" s="229" t="s">
        <v>341</v>
      </c>
    </row>
    <row r="137" spans="1:65" s="2" customFormat="1" ht="15.25" customHeight="1">
      <c r="A137" s="38"/>
      <c r="B137" s="39"/>
      <c r="C137" s="268" t="s">
        <v>7</v>
      </c>
      <c r="D137" s="268" t="s">
        <v>175</v>
      </c>
      <c r="E137" s="269" t="s">
        <v>641</v>
      </c>
      <c r="F137" s="270" t="s">
        <v>642</v>
      </c>
      <c r="G137" s="271" t="s">
        <v>604</v>
      </c>
      <c r="H137" s="272">
        <v>8</v>
      </c>
      <c r="I137" s="273"/>
      <c r="J137" s="274">
        <f>ROUND(I137*H137,2)</f>
        <v>0</v>
      </c>
      <c r="K137" s="270" t="s">
        <v>1</v>
      </c>
      <c r="L137" s="275"/>
      <c r="M137" s="276" t="s">
        <v>1</v>
      </c>
      <c r="N137" s="277" t="s">
        <v>41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179</v>
      </c>
      <c r="AT137" s="229" t="s">
        <v>175</v>
      </c>
      <c r="AU137" s="229" t="s">
        <v>76</v>
      </c>
      <c r="AY137" s="17" t="s">
        <v>127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84</v>
      </c>
      <c r="BK137" s="230">
        <f>ROUND(I137*H137,2)</f>
        <v>0</v>
      </c>
      <c r="BL137" s="17" t="s">
        <v>134</v>
      </c>
      <c r="BM137" s="229" t="s">
        <v>349</v>
      </c>
    </row>
    <row r="138" spans="1:65" s="2" customFormat="1" ht="15.25" customHeight="1">
      <c r="A138" s="38"/>
      <c r="B138" s="39"/>
      <c r="C138" s="218" t="s">
        <v>257</v>
      </c>
      <c r="D138" s="218" t="s">
        <v>129</v>
      </c>
      <c r="E138" s="219" t="s">
        <v>643</v>
      </c>
      <c r="F138" s="220" t="s">
        <v>644</v>
      </c>
      <c r="G138" s="221" t="s">
        <v>604</v>
      </c>
      <c r="H138" s="222">
        <v>16</v>
      </c>
      <c r="I138" s="223"/>
      <c r="J138" s="224">
        <f>ROUND(I138*H138,2)</f>
        <v>0</v>
      </c>
      <c r="K138" s="220" t="s">
        <v>1</v>
      </c>
      <c r="L138" s="44"/>
      <c r="M138" s="225" t="s">
        <v>1</v>
      </c>
      <c r="N138" s="226" t="s">
        <v>41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134</v>
      </c>
      <c r="AT138" s="229" t="s">
        <v>129</v>
      </c>
      <c r="AU138" s="229" t="s">
        <v>76</v>
      </c>
      <c r="AY138" s="17" t="s">
        <v>127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84</v>
      </c>
      <c r="BK138" s="230">
        <f>ROUND(I138*H138,2)</f>
        <v>0</v>
      </c>
      <c r="BL138" s="17" t="s">
        <v>134</v>
      </c>
      <c r="BM138" s="229" t="s">
        <v>356</v>
      </c>
    </row>
    <row r="139" spans="1:65" s="2" customFormat="1" ht="21.65" customHeight="1">
      <c r="A139" s="38"/>
      <c r="B139" s="39"/>
      <c r="C139" s="218" t="s">
        <v>262</v>
      </c>
      <c r="D139" s="218" t="s">
        <v>129</v>
      </c>
      <c r="E139" s="219" t="s">
        <v>645</v>
      </c>
      <c r="F139" s="220" t="s">
        <v>646</v>
      </c>
      <c r="G139" s="221" t="s">
        <v>631</v>
      </c>
      <c r="H139" s="222">
        <v>6.4</v>
      </c>
      <c r="I139" s="223"/>
      <c r="J139" s="224">
        <f>ROUND(I139*H139,2)</f>
        <v>0</v>
      </c>
      <c r="K139" s="220" t="s">
        <v>1</v>
      </c>
      <c r="L139" s="44"/>
      <c r="M139" s="225" t="s">
        <v>1</v>
      </c>
      <c r="N139" s="226" t="s">
        <v>41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134</v>
      </c>
      <c r="AT139" s="229" t="s">
        <v>129</v>
      </c>
      <c r="AU139" s="229" t="s">
        <v>76</v>
      </c>
      <c r="AY139" s="17" t="s">
        <v>127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84</v>
      </c>
      <c r="BK139" s="230">
        <f>ROUND(I139*H139,2)</f>
        <v>0</v>
      </c>
      <c r="BL139" s="17" t="s">
        <v>134</v>
      </c>
      <c r="BM139" s="229" t="s">
        <v>364</v>
      </c>
    </row>
    <row r="140" spans="1:65" s="2" customFormat="1" ht="15.25" customHeight="1">
      <c r="A140" s="38"/>
      <c r="B140" s="39"/>
      <c r="C140" s="218" t="s">
        <v>268</v>
      </c>
      <c r="D140" s="218" t="s">
        <v>129</v>
      </c>
      <c r="E140" s="219" t="s">
        <v>647</v>
      </c>
      <c r="F140" s="220" t="s">
        <v>648</v>
      </c>
      <c r="G140" s="221" t="s">
        <v>631</v>
      </c>
      <c r="H140" s="222">
        <v>4</v>
      </c>
      <c r="I140" s="223"/>
      <c r="J140" s="224">
        <f>ROUND(I140*H140,2)</f>
        <v>0</v>
      </c>
      <c r="K140" s="220" t="s">
        <v>1</v>
      </c>
      <c r="L140" s="44"/>
      <c r="M140" s="225" t="s">
        <v>1</v>
      </c>
      <c r="N140" s="226" t="s">
        <v>41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134</v>
      </c>
      <c r="AT140" s="229" t="s">
        <v>129</v>
      </c>
      <c r="AU140" s="229" t="s">
        <v>76</v>
      </c>
      <c r="AY140" s="17" t="s">
        <v>127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84</v>
      </c>
      <c r="BK140" s="230">
        <f>ROUND(I140*H140,2)</f>
        <v>0</v>
      </c>
      <c r="BL140" s="17" t="s">
        <v>134</v>
      </c>
      <c r="BM140" s="229" t="s">
        <v>372</v>
      </c>
    </row>
    <row r="141" spans="1:65" s="2" customFormat="1" ht="15.25" customHeight="1">
      <c r="A141" s="38"/>
      <c r="B141" s="39"/>
      <c r="C141" s="218" t="s">
        <v>272</v>
      </c>
      <c r="D141" s="218" t="s">
        <v>129</v>
      </c>
      <c r="E141" s="219" t="s">
        <v>649</v>
      </c>
      <c r="F141" s="220" t="s">
        <v>650</v>
      </c>
      <c r="G141" s="221" t="s">
        <v>631</v>
      </c>
      <c r="H141" s="222">
        <v>4</v>
      </c>
      <c r="I141" s="223"/>
      <c r="J141" s="224">
        <f>ROUND(I141*H141,2)</f>
        <v>0</v>
      </c>
      <c r="K141" s="220" t="s">
        <v>1</v>
      </c>
      <c r="L141" s="44"/>
      <c r="M141" s="225" t="s">
        <v>1</v>
      </c>
      <c r="N141" s="226" t="s">
        <v>41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134</v>
      </c>
      <c r="AT141" s="229" t="s">
        <v>129</v>
      </c>
      <c r="AU141" s="229" t="s">
        <v>76</v>
      </c>
      <c r="AY141" s="17" t="s">
        <v>127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84</v>
      </c>
      <c r="BK141" s="230">
        <f>ROUND(I141*H141,2)</f>
        <v>0</v>
      </c>
      <c r="BL141" s="17" t="s">
        <v>134</v>
      </c>
      <c r="BM141" s="229" t="s">
        <v>381</v>
      </c>
    </row>
    <row r="142" spans="1:65" s="2" customFormat="1" ht="15.25" customHeight="1">
      <c r="A142" s="38"/>
      <c r="B142" s="39"/>
      <c r="C142" s="218" t="s">
        <v>276</v>
      </c>
      <c r="D142" s="218" t="s">
        <v>129</v>
      </c>
      <c r="E142" s="219" t="s">
        <v>651</v>
      </c>
      <c r="F142" s="220" t="s">
        <v>652</v>
      </c>
      <c r="G142" s="221" t="s">
        <v>175</v>
      </c>
      <c r="H142" s="222">
        <v>15</v>
      </c>
      <c r="I142" s="223"/>
      <c r="J142" s="224">
        <f>ROUND(I142*H142,2)</f>
        <v>0</v>
      </c>
      <c r="K142" s="220" t="s">
        <v>1</v>
      </c>
      <c r="L142" s="44"/>
      <c r="M142" s="225" t="s">
        <v>1</v>
      </c>
      <c r="N142" s="226" t="s">
        <v>41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134</v>
      </c>
      <c r="AT142" s="229" t="s">
        <v>129</v>
      </c>
      <c r="AU142" s="229" t="s">
        <v>76</v>
      </c>
      <c r="AY142" s="17" t="s">
        <v>127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84</v>
      </c>
      <c r="BK142" s="230">
        <f>ROUND(I142*H142,2)</f>
        <v>0</v>
      </c>
      <c r="BL142" s="17" t="s">
        <v>134</v>
      </c>
      <c r="BM142" s="229" t="s">
        <v>389</v>
      </c>
    </row>
    <row r="143" spans="1:65" s="2" customFormat="1" ht="15.25" customHeight="1">
      <c r="A143" s="38"/>
      <c r="B143" s="39"/>
      <c r="C143" s="268" t="s">
        <v>280</v>
      </c>
      <c r="D143" s="268" t="s">
        <v>175</v>
      </c>
      <c r="E143" s="269" t="s">
        <v>653</v>
      </c>
      <c r="F143" s="270" t="s">
        <v>654</v>
      </c>
      <c r="G143" s="271" t="s">
        <v>175</v>
      </c>
      <c r="H143" s="272">
        <v>15</v>
      </c>
      <c r="I143" s="273"/>
      <c r="J143" s="274">
        <f>ROUND(I143*H143,2)</f>
        <v>0</v>
      </c>
      <c r="K143" s="270" t="s">
        <v>1</v>
      </c>
      <c r="L143" s="275"/>
      <c r="M143" s="276" t="s">
        <v>1</v>
      </c>
      <c r="N143" s="277" t="s">
        <v>41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179</v>
      </c>
      <c r="AT143" s="229" t="s">
        <v>175</v>
      </c>
      <c r="AU143" s="229" t="s">
        <v>76</v>
      </c>
      <c r="AY143" s="17" t="s">
        <v>127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84</v>
      </c>
      <c r="BK143" s="230">
        <f>ROUND(I143*H143,2)</f>
        <v>0</v>
      </c>
      <c r="BL143" s="17" t="s">
        <v>134</v>
      </c>
      <c r="BM143" s="229" t="s">
        <v>397</v>
      </c>
    </row>
    <row r="144" spans="1:65" s="2" customFormat="1" ht="15.25" customHeight="1">
      <c r="A144" s="38"/>
      <c r="B144" s="39"/>
      <c r="C144" s="268" t="s">
        <v>285</v>
      </c>
      <c r="D144" s="268" t="s">
        <v>175</v>
      </c>
      <c r="E144" s="269" t="s">
        <v>655</v>
      </c>
      <c r="F144" s="270" t="s">
        <v>656</v>
      </c>
      <c r="G144" s="271" t="s">
        <v>604</v>
      </c>
      <c r="H144" s="272">
        <v>8</v>
      </c>
      <c r="I144" s="273"/>
      <c r="J144" s="274">
        <f>ROUND(I144*H144,2)</f>
        <v>0</v>
      </c>
      <c r="K144" s="270" t="s">
        <v>1</v>
      </c>
      <c r="L144" s="275"/>
      <c r="M144" s="276" t="s">
        <v>1</v>
      </c>
      <c r="N144" s="277" t="s">
        <v>41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179</v>
      </c>
      <c r="AT144" s="229" t="s">
        <v>175</v>
      </c>
      <c r="AU144" s="229" t="s">
        <v>76</v>
      </c>
      <c r="AY144" s="17" t="s">
        <v>127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84</v>
      </c>
      <c r="BK144" s="230">
        <f>ROUND(I144*H144,2)</f>
        <v>0</v>
      </c>
      <c r="BL144" s="17" t="s">
        <v>134</v>
      </c>
      <c r="BM144" s="229" t="s">
        <v>405</v>
      </c>
    </row>
    <row r="145" spans="1:65" s="2" customFormat="1" ht="21.65" customHeight="1">
      <c r="A145" s="38"/>
      <c r="B145" s="39"/>
      <c r="C145" s="218" t="s">
        <v>289</v>
      </c>
      <c r="D145" s="218" t="s">
        <v>129</v>
      </c>
      <c r="E145" s="219" t="s">
        <v>657</v>
      </c>
      <c r="F145" s="220" t="s">
        <v>658</v>
      </c>
      <c r="G145" s="221" t="s">
        <v>175</v>
      </c>
      <c r="H145" s="222">
        <v>257</v>
      </c>
      <c r="I145" s="223"/>
      <c r="J145" s="224">
        <f>ROUND(I145*H145,2)</f>
        <v>0</v>
      </c>
      <c r="K145" s="220" t="s">
        <v>1</v>
      </c>
      <c r="L145" s="44"/>
      <c r="M145" s="225" t="s">
        <v>1</v>
      </c>
      <c r="N145" s="226" t="s">
        <v>41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134</v>
      </c>
      <c r="AT145" s="229" t="s">
        <v>129</v>
      </c>
      <c r="AU145" s="229" t="s">
        <v>76</v>
      </c>
      <c r="AY145" s="17" t="s">
        <v>127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84</v>
      </c>
      <c r="BK145" s="230">
        <f>ROUND(I145*H145,2)</f>
        <v>0</v>
      </c>
      <c r="BL145" s="17" t="s">
        <v>134</v>
      </c>
      <c r="BM145" s="229" t="s">
        <v>413</v>
      </c>
    </row>
    <row r="146" spans="1:65" s="2" customFormat="1" ht="15.25" customHeight="1">
      <c r="A146" s="38"/>
      <c r="B146" s="39"/>
      <c r="C146" s="218" t="s">
        <v>294</v>
      </c>
      <c r="D146" s="218" t="s">
        <v>129</v>
      </c>
      <c r="E146" s="219" t="s">
        <v>659</v>
      </c>
      <c r="F146" s="220" t="s">
        <v>660</v>
      </c>
      <c r="G146" s="221" t="s">
        <v>175</v>
      </c>
      <c r="H146" s="222">
        <v>242</v>
      </c>
      <c r="I146" s="223"/>
      <c r="J146" s="224">
        <f>ROUND(I146*H146,2)</f>
        <v>0</v>
      </c>
      <c r="K146" s="220" t="s">
        <v>1</v>
      </c>
      <c r="L146" s="44"/>
      <c r="M146" s="225" t="s">
        <v>1</v>
      </c>
      <c r="N146" s="226" t="s">
        <v>41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134</v>
      </c>
      <c r="AT146" s="229" t="s">
        <v>129</v>
      </c>
      <c r="AU146" s="229" t="s">
        <v>76</v>
      </c>
      <c r="AY146" s="17" t="s">
        <v>127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84</v>
      </c>
      <c r="BK146" s="230">
        <f>ROUND(I146*H146,2)</f>
        <v>0</v>
      </c>
      <c r="BL146" s="17" t="s">
        <v>134</v>
      </c>
      <c r="BM146" s="229" t="s">
        <v>422</v>
      </c>
    </row>
    <row r="147" spans="1:65" s="2" customFormat="1" ht="15.25" customHeight="1">
      <c r="A147" s="38"/>
      <c r="B147" s="39"/>
      <c r="C147" s="268" t="s">
        <v>298</v>
      </c>
      <c r="D147" s="268" t="s">
        <v>175</v>
      </c>
      <c r="E147" s="269" t="s">
        <v>661</v>
      </c>
      <c r="F147" s="270" t="s">
        <v>662</v>
      </c>
      <c r="G147" s="271" t="s">
        <v>604</v>
      </c>
      <c r="H147" s="272">
        <v>1.936</v>
      </c>
      <c r="I147" s="273"/>
      <c r="J147" s="274">
        <f>ROUND(I147*H147,2)</f>
        <v>0</v>
      </c>
      <c r="K147" s="270" t="s">
        <v>1</v>
      </c>
      <c r="L147" s="275"/>
      <c r="M147" s="276" t="s">
        <v>1</v>
      </c>
      <c r="N147" s="277" t="s">
        <v>41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179</v>
      </c>
      <c r="AT147" s="229" t="s">
        <v>175</v>
      </c>
      <c r="AU147" s="229" t="s">
        <v>76</v>
      </c>
      <c r="AY147" s="17" t="s">
        <v>127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84</v>
      </c>
      <c r="BK147" s="230">
        <f>ROUND(I147*H147,2)</f>
        <v>0</v>
      </c>
      <c r="BL147" s="17" t="s">
        <v>134</v>
      </c>
      <c r="BM147" s="229" t="s">
        <v>430</v>
      </c>
    </row>
    <row r="148" spans="1:51" s="14" customFormat="1" ht="12">
      <c r="A148" s="14"/>
      <c r="B148" s="246"/>
      <c r="C148" s="247"/>
      <c r="D148" s="231" t="s">
        <v>146</v>
      </c>
      <c r="E148" s="248" t="s">
        <v>1</v>
      </c>
      <c r="F148" s="249" t="s">
        <v>663</v>
      </c>
      <c r="G148" s="247"/>
      <c r="H148" s="250">
        <v>1.936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146</v>
      </c>
      <c r="AU148" s="256" t="s">
        <v>76</v>
      </c>
      <c r="AV148" s="14" t="s">
        <v>86</v>
      </c>
      <c r="AW148" s="14" t="s">
        <v>32</v>
      </c>
      <c r="AX148" s="14" t="s">
        <v>76</v>
      </c>
      <c r="AY148" s="256" t="s">
        <v>127</v>
      </c>
    </row>
    <row r="149" spans="1:51" s="15" customFormat="1" ht="12">
      <c r="A149" s="15"/>
      <c r="B149" s="257"/>
      <c r="C149" s="258"/>
      <c r="D149" s="231" t="s">
        <v>146</v>
      </c>
      <c r="E149" s="259" t="s">
        <v>1</v>
      </c>
      <c r="F149" s="260" t="s">
        <v>151</v>
      </c>
      <c r="G149" s="258"/>
      <c r="H149" s="261">
        <v>1.936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7" t="s">
        <v>146</v>
      </c>
      <c r="AU149" s="267" t="s">
        <v>76</v>
      </c>
      <c r="AV149" s="15" t="s">
        <v>134</v>
      </c>
      <c r="AW149" s="15" t="s">
        <v>32</v>
      </c>
      <c r="AX149" s="15" t="s">
        <v>84</v>
      </c>
      <c r="AY149" s="267" t="s">
        <v>127</v>
      </c>
    </row>
    <row r="150" spans="1:65" s="2" customFormat="1" ht="15.25" customHeight="1">
      <c r="A150" s="38"/>
      <c r="B150" s="39"/>
      <c r="C150" s="218" t="s">
        <v>302</v>
      </c>
      <c r="D150" s="218" t="s">
        <v>129</v>
      </c>
      <c r="E150" s="219" t="s">
        <v>664</v>
      </c>
      <c r="F150" s="220" t="s">
        <v>665</v>
      </c>
      <c r="G150" s="221" t="s">
        <v>175</v>
      </c>
      <c r="H150" s="222">
        <v>230</v>
      </c>
      <c r="I150" s="223"/>
      <c r="J150" s="224">
        <f>ROUND(I150*H150,2)</f>
        <v>0</v>
      </c>
      <c r="K150" s="220" t="s">
        <v>1</v>
      </c>
      <c r="L150" s="44"/>
      <c r="M150" s="225" t="s">
        <v>1</v>
      </c>
      <c r="N150" s="226" t="s">
        <v>41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134</v>
      </c>
      <c r="AT150" s="229" t="s">
        <v>129</v>
      </c>
      <c r="AU150" s="229" t="s">
        <v>76</v>
      </c>
      <c r="AY150" s="17" t="s">
        <v>127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84</v>
      </c>
      <c r="BK150" s="230">
        <f>ROUND(I150*H150,2)</f>
        <v>0</v>
      </c>
      <c r="BL150" s="17" t="s">
        <v>134</v>
      </c>
      <c r="BM150" s="229" t="s">
        <v>438</v>
      </c>
    </row>
    <row r="151" spans="1:65" s="2" customFormat="1" ht="15.25" customHeight="1">
      <c r="A151" s="38"/>
      <c r="B151" s="39"/>
      <c r="C151" s="268" t="s">
        <v>307</v>
      </c>
      <c r="D151" s="268" t="s">
        <v>175</v>
      </c>
      <c r="E151" s="269" t="s">
        <v>666</v>
      </c>
      <c r="F151" s="270" t="s">
        <v>667</v>
      </c>
      <c r="G151" s="271" t="s">
        <v>634</v>
      </c>
      <c r="H151" s="272">
        <v>29440</v>
      </c>
      <c r="I151" s="273"/>
      <c r="J151" s="274">
        <f>ROUND(I151*H151,2)</f>
        <v>0</v>
      </c>
      <c r="K151" s="270" t="s">
        <v>1</v>
      </c>
      <c r="L151" s="275"/>
      <c r="M151" s="276" t="s">
        <v>1</v>
      </c>
      <c r="N151" s="277" t="s">
        <v>41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179</v>
      </c>
      <c r="AT151" s="229" t="s">
        <v>175</v>
      </c>
      <c r="AU151" s="229" t="s">
        <v>76</v>
      </c>
      <c r="AY151" s="17" t="s">
        <v>127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84</v>
      </c>
      <c r="BK151" s="230">
        <f>ROUND(I151*H151,2)</f>
        <v>0</v>
      </c>
      <c r="BL151" s="17" t="s">
        <v>134</v>
      </c>
      <c r="BM151" s="229" t="s">
        <v>446</v>
      </c>
    </row>
    <row r="152" spans="1:51" s="14" customFormat="1" ht="12">
      <c r="A152" s="14"/>
      <c r="B152" s="246"/>
      <c r="C152" s="247"/>
      <c r="D152" s="231" t="s">
        <v>146</v>
      </c>
      <c r="E152" s="248" t="s">
        <v>1</v>
      </c>
      <c r="F152" s="249" t="s">
        <v>668</v>
      </c>
      <c r="G152" s="247"/>
      <c r="H152" s="250">
        <v>29440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146</v>
      </c>
      <c r="AU152" s="256" t="s">
        <v>76</v>
      </c>
      <c r="AV152" s="14" t="s">
        <v>86</v>
      </c>
      <c r="AW152" s="14" t="s">
        <v>32</v>
      </c>
      <c r="AX152" s="14" t="s">
        <v>76</v>
      </c>
      <c r="AY152" s="256" t="s">
        <v>127</v>
      </c>
    </row>
    <row r="153" spans="1:51" s="15" customFormat="1" ht="12">
      <c r="A153" s="15"/>
      <c r="B153" s="257"/>
      <c r="C153" s="258"/>
      <c r="D153" s="231" t="s">
        <v>146</v>
      </c>
      <c r="E153" s="259" t="s">
        <v>1</v>
      </c>
      <c r="F153" s="260" t="s">
        <v>151</v>
      </c>
      <c r="G153" s="258"/>
      <c r="H153" s="261">
        <v>29440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7" t="s">
        <v>146</v>
      </c>
      <c r="AU153" s="267" t="s">
        <v>76</v>
      </c>
      <c r="AV153" s="15" t="s">
        <v>134</v>
      </c>
      <c r="AW153" s="15" t="s">
        <v>32</v>
      </c>
      <c r="AX153" s="15" t="s">
        <v>84</v>
      </c>
      <c r="AY153" s="267" t="s">
        <v>127</v>
      </c>
    </row>
    <row r="154" spans="1:65" s="2" customFormat="1" ht="21.65" customHeight="1">
      <c r="A154" s="38"/>
      <c r="B154" s="39"/>
      <c r="C154" s="218" t="s">
        <v>312</v>
      </c>
      <c r="D154" s="218" t="s">
        <v>129</v>
      </c>
      <c r="E154" s="219" t="s">
        <v>669</v>
      </c>
      <c r="F154" s="220" t="s">
        <v>670</v>
      </c>
      <c r="G154" s="221" t="s">
        <v>175</v>
      </c>
      <c r="H154" s="222">
        <v>230</v>
      </c>
      <c r="I154" s="223"/>
      <c r="J154" s="224">
        <f>ROUND(I154*H154,2)</f>
        <v>0</v>
      </c>
      <c r="K154" s="220" t="s">
        <v>1</v>
      </c>
      <c r="L154" s="44"/>
      <c r="M154" s="225" t="s">
        <v>1</v>
      </c>
      <c r="N154" s="226" t="s">
        <v>41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134</v>
      </c>
      <c r="AT154" s="229" t="s">
        <v>129</v>
      </c>
      <c r="AU154" s="229" t="s">
        <v>76</v>
      </c>
      <c r="AY154" s="17" t="s">
        <v>127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84</v>
      </c>
      <c r="BK154" s="230">
        <f>ROUND(I154*H154,2)</f>
        <v>0</v>
      </c>
      <c r="BL154" s="17" t="s">
        <v>134</v>
      </c>
      <c r="BM154" s="229" t="s">
        <v>454</v>
      </c>
    </row>
    <row r="155" spans="1:65" s="2" customFormat="1" ht="15.25" customHeight="1">
      <c r="A155" s="38"/>
      <c r="B155" s="39"/>
      <c r="C155" s="218" t="s">
        <v>317</v>
      </c>
      <c r="D155" s="218" t="s">
        <v>129</v>
      </c>
      <c r="E155" s="219" t="s">
        <v>671</v>
      </c>
      <c r="F155" s="220" t="s">
        <v>672</v>
      </c>
      <c r="G155" s="221" t="s">
        <v>175</v>
      </c>
      <c r="H155" s="222">
        <v>12</v>
      </c>
      <c r="I155" s="223"/>
      <c r="J155" s="224">
        <f>ROUND(I155*H155,2)</f>
        <v>0</v>
      </c>
      <c r="K155" s="220" t="s">
        <v>1</v>
      </c>
      <c r="L155" s="44"/>
      <c r="M155" s="225" t="s">
        <v>1</v>
      </c>
      <c r="N155" s="226" t="s">
        <v>41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134</v>
      </c>
      <c r="AT155" s="229" t="s">
        <v>129</v>
      </c>
      <c r="AU155" s="229" t="s">
        <v>76</v>
      </c>
      <c r="AY155" s="17" t="s">
        <v>127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84</v>
      </c>
      <c r="BK155" s="230">
        <f>ROUND(I155*H155,2)</f>
        <v>0</v>
      </c>
      <c r="BL155" s="17" t="s">
        <v>134</v>
      </c>
      <c r="BM155" s="229" t="s">
        <v>462</v>
      </c>
    </row>
    <row r="156" spans="1:65" s="2" customFormat="1" ht="15.25" customHeight="1">
      <c r="A156" s="38"/>
      <c r="B156" s="39"/>
      <c r="C156" s="218" t="s">
        <v>323</v>
      </c>
      <c r="D156" s="218" t="s">
        <v>129</v>
      </c>
      <c r="E156" s="219" t="s">
        <v>673</v>
      </c>
      <c r="F156" s="220" t="s">
        <v>674</v>
      </c>
      <c r="G156" s="221" t="s">
        <v>175</v>
      </c>
      <c r="H156" s="222">
        <v>12</v>
      </c>
      <c r="I156" s="223"/>
      <c r="J156" s="224">
        <f>ROUND(I156*H156,2)</f>
        <v>0</v>
      </c>
      <c r="K156" s="220" t="s">
        <v>1</v>
      </c>
      <c r="L156" s="44"/>
      <c r="M156" s="225" t="s">
        <v>1</v>
      </c>
      <c r="N156" s="226" t="s">
        <v>41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134</v>
      </c>
      <c r="AT156" s="229" t="s">
        <v>129</v>
      </c>
      <c r="AU156" s="229" t="s">
        <v>76</v>
      </c>
      <c r="AY156" s="17" t="s">
        <v>127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84</v>
      </c>
      <c r="BK156" s="230">
        <f>ROUND(I156*H156,2)</f>
        <v>0</v>
      </c>
      <c r="BL156" s="17" t="s">
        <v>134</v>
      </c>
      <c r="BM156" s="229" t="s">
        <v>472</v>
      </c>
    </row>
    <row r="157" spans="1:65" s="2" customFormat="1" ht="15.25" customHeight="1">
      <c r="A157" s="38"/>
      <c r="B157" s="39"/>
      <c r="C157" s="218" t="s">
        <v>327</v>
      </c>
      <c r="D157" s="218" t="s">
        <v>129</v>
      </c>
      <c r="E157" s="219" t="s">
        <v>675</v>
      </c>
      <c r="F157" s="220" t="s">
        <v>676</v>
      </c>
      <c r="G157" s="221" t="s">
        <v>175</v>
      </c>
      <c r="H157" s="222">
        <v>230</v>
      </c>
      <c r="I157" s="223"/>
      <c r="J157" s="224">
        <f>ROUND(I157*H157,2)</f>
        <v>0</v>
      </c>
      <c r="K157" s="220" t="s">
        <v>1</v>
      </c>
      <c r="L157" s="44"/>
      <c r="M157" s="225" t="s">
        <v>1</v>
      </c>
      <c r="N157" s="226" t="s">
        <v>41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134</v>
      </c>
      <c r="AT157" s="229" t="s">
        <v>129</v>
      </c>
      <c r="AU157" s="229" t="s">
        <v>76</v>
      </c>
      <c r="AY157" s="17" t="s">
        <v>127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84</v>
      </c>
      <c r="BK157" s="230">
        <f>ROUND(I157*H157,2)</f>
        <v>0</v>
      </c>
      <c r="BL157" s="17" t="s">
        <v>134</v>
      </c>
      <c r="BM157" s="229" t="s">
        <v>480</v>
      </c>
    </row>
    <row r="158" spans="1:65" s="2" customFormat="1" ht="15.25" customHeight="1">
      <c r="A158" s="38"/>
      <c r="B158" s="39"/>
      <c r="C158" s="218" t="s">
        <v>332</v>
      </c>
      <c r="D158" s="218" t="s">
        <v>129</v>
      </c>
      <c r="E158" s="219" t="s">
        <v>677</v>
      </c>
      <c r="F158" s="220" t="s">
        <v>678</v>
      </c>
      <c r="G158" s="221" t="s">
        <v>175</v>
      </c>
      <c r="H158" s="222">
        <v>230</v>
      </c>
      <c r="I158" s="223"/>
      <c r="J158" s="224">
        <f>ROUND(I158*H158,2)</f>
        <v>0</v>
      </c>
      <c r="K158" s="220" t="s">
        <v>1</v>
      </c>
      <c r="L158" s="44"/>
      <c r="M158" s="225" t="s">
        <v>1</v>
      </c>
      <c r="N158" s="226" t="s">
        <v>41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134</v>
      </c>
      <c r="AT158" s="229" t="s">
        <v>129</v>
      </c>
      <c r="AU158" s="229" t="s">
        <v>76</v>
      </c>
      <c r="AY158" s="17" t="s">
        <v>127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84</v>
      </c>
      <c r="BK158" s="230">
        <f>ROUND(I158*H158,2)</f>
        <v>0</v>
      </c>
      <c r="BL158" s="17" t="s">
        <v>134</v>
      </c>
      <c r="BM158" s="229" t="s">
        <v>488</v>
      </c>
    </row>
    <row r="159" spans="1:65" s="2" customFormat="1" ht="15.25" customHeight="1">
      <c r="A159" s="38"/>
      <c r="B159" s="39"/>
      <c r="C159" s="268" t="s">
        <v>337</v>
      </c>
      <c r="D159" s="268" t="s">
        <v>175</v>
      </c>
      <c r="E159" s="269" t="s">
        <v>679</v>
      </c>
      <c r="F159" s="270" t="s">
        <v>680</v>
      </c>
      <c r="G159" s="271" t="s">
        <v>634</v>
      </c>
      <c r="H159" s="272">
        <v>2</v>
      </c>
      <c r="I159" s="273"/>
      <c r="J159" s="274">
        <f>ROUND(I159*H159,2)</f>
        <v>0</v>
      </c>
      <c r="K159" s="270" t="s">
        <v>1</v>
      </c>
      <c r="L159" s="275"/>
      <c r="M159" s="276" t="s">
        <v>1</v>
      </c>
      <c r="N159" s="277" t="s">
        <v>41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179</v>
      </c>
      <c r="AT159" s="229" t="s">
        <v>175</v>
      </c>
      <c r="AU159" s="229" t="s">
        <v>76</v>
      </c>
      <c r="AY159" s="17" t="s">
        <v>127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84</v>
      </c>
      <c r="BK159" s="230">
        <f>ROUND(I159*H159,2)</f>
        <v>0</v>
      </c>
      <c r="BL159" s="17" t="s">
        <v>134</v>
      </c>
      <c r="BM159" s="229" t="s">
        <v>500</v>
      </c>
    </row>
    <row r="160" spans="1:65" s="2" customFormat="1" ht="21.65" customHeight="1">
      <c r="A160" s="38"/>
      <c r="B160" s="39"/>
      <c r="C160" s="218" t="s">
        <v>341</v>
      </c>
      <c r="D160" s="218" t="s">
        <v>129</v>
      </c>
      <c r="E160" s="219" t="s">
        <v>681</v>
      </c>
      <c r="F160" s="220" t="s">
        <v>682</v>
      </c>
      <c r="G160" s="221" t="s">
        <v>631</v>
      </c>
      <c r="H160" s="222">
        <v>5.6</v>
      </c>
      <c r="I160" s="223"/>
      <c r="J160" s="224">
        <f>ROUND(I160*H160,2)</f>
        <v>0</v>
      </c>
      <c r="K160" s="220" t="s">
        <v>1</v>
      </c>
      <c r="L160" s="44"/>
      <c r="M160" s="225" t="s">
        <v>1</v>
      </c>
      <c r="N160" s="226" t="s">
        <v>41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134</v>
      </c>
      <c r="AT160" s="229" t="s">
        <v>129</v>
      </c>
      <c r="AU160" s="229" t="s">
        <v>76</v>
      </c>
      <c r="AY160" s="17" t="s">
        <v>127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84</v>
      </c>
      <c r="BK160" s="230">
        <f>ROUND(I160*H160,2)</f>
        <v>0</v>
      </c>
      <c r="BL160" s="17" t="s">
        <v>134</v>
      </c>
      <c r="BM160" s="229" t="s">
        <v>515</v>
      </c>
    </row>
    <row r="161" spans="1:65" s="2" customFormat="1" ht="15.25" customHeight="1">
      <c r="A161" s="38"/>
      <c r="B161" s="39"/>
      <c r="C161" s="268" t="s">
        <v>345</v>
      </c>
      <c r="D161" s="268" t="s">
        <v>175</v>
      </c>
      <c r="E161" s="269" t="s">
        <v>683</v>
      </c>
      <c r="F161" s="270" t="s">
        <v>684</v>
      </c>
      <c r="G161" s="271" t="s">
        <v>631</v>
      </c>
      <c r="H161" s="272">
        <v>5.6</v>
      </c>
      <c r="I161" s="273"/>
      <c r="J161" s="274">
        <f>ROUND(I161*H161,2)</f>
        <v>0</v>
      </c>
      <c r="K161" s="270" t="s">
        <v>1</v>
      </c>
      <c r="L161" s="275"/>
      <c r="M161" s="276" t="s">
        <v>1</v>
      </c>
      <c r="N161" s="277" t="s">
        <v>41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179</v>
      </c>
      <c r="AT161" s="229" t="s">
        <v>175</v>
      </c>
      <c r="AU161" s="229" t="s">
        <v>76</v>
      </c>
      <c r="AY161" s="17" t="s">
        <v>127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84</v>
      </c>
      <c r="BK161" s="230">
        <f>ROUND(I161*H161,2)</f>
        <v>0</v>
      </c>
      <c r="BL161" s="17" t="s">
        <v>134</v>
      </c>
      <c r="BM161" s="229" t="s">
        <v>526</v>
      </c>
    </row>
    <row r="162" spans="1:65" s="2" customFormat="1" ht="15.25" customHeight="1">
      <c r="A162" s="38"/>
      <c r="B162" s="39"/>
      <c r="C162" s="268" t="s">
        <v>349</v>
      </c>
      <c r="D162" s="268" t="s">
        <v>175</v>
      </c>
      <c r="E162" s="269" t="s">
        <v>685</v>
      </c>
      <c r="F162" s="270" t="s">
        <v>686</v>
      </c>
      <c r="G162" s="271" t="s">
        <v>604</v>
      </c>
      <c r="H162" s="272">
        <v>8</v>
      </c>
      <c r="I162" s="273"/>
      <c r="J162" s="274">
        <f>ROUND(I162*H162,2)</f>
        <v>0</v>
      </c>
      <c r="K162" s="270" t="s">
        <v>1</v>
      </c>
      <c r="L162" s="275"/>
      <c r="M162" s="276" t="s">
        <v>1</v>
      </c>
      <c r="N162" s="277" t="s">
        <v>41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179</v>
      </c>
      <c r="AT162" s="229" t="s">
        <v>175</v>
      </c>
      <c r="AU162" s="229" t="s">
        <v>76</v>
      </c>
      <c r="AY162" s="17" t="s">
        <v>127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84</v>
      </c>
      <c r="BK162" s="230">
        <f>ROUND(I162*H162,2)</f>
        <v>0</v>
      </c>
      <c r="BL162" s="17" t="s">
        <v>134</v>
      </c>
      <c r="BM162" s="229" t="s">
        <v>535</v>
      </c>
    </row>
    <row r="163" spans="1:65" s="2" customFormat="1" ht="15.25" customHeight="1">
      <c r="A163" s="38"/>
      <c r="B163" s="39"/>
      <c r="C163" s="268" t="s">
        <v>250</v>
      </c>
      <c r="D163" s="268" t="s">
        <v>175</v>
      </c>
      <c r="E163" s="269" t="s">
        <v>687</v>
      </c>
      <c r="F163" s="270" t="s">
        <v>688</v>
      </c>
      <c r="G163" s="271" t="s">
        <v>604</v>
      </c>
      <c r="H163" s="272">
        <v>8</v>
      </c>
      <c r="I163" s="273"/>
      <c r="J163" s="274">
        <f>ROUND(I163*H163,2)</f>
        <v>0</v>
      </c>
      <c r="K163" s="270" t="s">
        <v>1</v>
      </c>
      <c r="L163" s="275"/>
      <c r="M163" s="276" t="s">
        <v>1</v>
      </c>
      <c r="N163" s="277" t="s">
        <v>41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179</v>
      </c>
      <c r="AT163" s="229" t="s">
        <v>175</v>
      </c>
      <c r="AU163" s="229" t="s">
        <v>76</v>
      </c>
      <c r="AY163" s="17" t="s">
        <v>127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84</v>
      </c>
      <c r="BK163" s="230">
        <f>ROUND(I163*H163,2)</f>
        <v>0</v>
      </c>
      <c r="BL163" s="17" t="s">
        <v>134</v>
      </c>
      <c r="BM163" s="229" t="s">
        <v>689</v>
      </c>
    </row>
    <row r="164" spans="1:65" s="2" customFormat="1" ht="15.25" customHeight="1">
      <c r="A164" s="38"/>
      <c r="B164" s="39"/>
      <c r="C164" s="268" t="s">
        <v>356</v>
      </c>
      <c r="D164" s="268" t="s">
        <v>175</v>
      </c>
      <c r="E164" s="269" t="s">
        <v>690</v>
      </c>
      <c r="F164" s="270" t="s">
        <v>691</v>
      </c>
      <c r="G164" s="271" t="s">
        <v>604</v>
      </c>
      <c r="H164" s="272">
        <v>8</v>
      </c>
      <c r="I164" s="273"/>
      <c r="J164" s="274">
        <f>ROUND(I164*H164,2)</f>
        <v>0</v>
      </c>
      <c r="K164" s="270" t="s">
        <v>1</v>
      </c>
      <c r="L164" s="275"/>
      <c r="M164" s="276" t="s">
        <v>1</v>
      </c>
      <c r="N164" s="277" t="s">
        <v>41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179</v>
      </c>
      <c r="AT164" s="229" t="s">
        <v>175</v>
      </c>
      <c r="AU164" s="229" t="s">
        <v>76</v>
      </c>
      <c r="AY164" s="17" t="s">
        <v>127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84</v>
      </c>
      <c r="BK164" s="230">
        <f>ROUND(I164*H164,2)</f>
        <v>0</v>
      </c>
      <c r="BL164" s="17" t="s">
        <v>134</v>
      </c>
      <c r="BM164" s="229" t="s">
        <v>692</v>
      </c>
    </row>
    <row r="165" spans="1:65" s="2" customFormat="1" ht="15.25" customHeight="1">
      <c r="A165" s="38"/>
      <c r="B165" s="39"/>
      <c r="C165" s="268" t="s">
        <v>360</v>
      </c>
      <c r="D165" s="268" t="s">
        <v>175</v>
      </c>
      <c r="E165" s="269" t="s">
        <v>693</v>
      </c>
      <c r="F165" s="270" t="s">
        <v>694</v>
      </c>
      <c r="G165" s="271" t="s">
        <v>604</v>
      </c>
      <c r="H165" s="272">
        <v>8</v>
      </c>
      <c r="I165" s="273"/>
      <c r="J165" s="274">
        <f>ROUND(I165*H165,2)</f>
        <v>0</v>
      </c>
      <c r="K165" s="270" t="s">
        <v>1</v>
      </c>
      <c r="L165" s="275"/>
      <c r="M165" s="276" t="s">
        <v>1</v>
      </c>
      <c r="N165" s="277" t="s">
        <v>41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179</v>
      </c>
      <c r="AT165" s="229" t="s">
        <v>175</v>
      </c>
      <c r="AU165" s="229" t="s">
        <v>76</v>
      </c>
      <c r="AY165" s="17" t="s">
        <v>127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84</v>
      </c>
      <c r="BK165" s="230">
        <f>ROUND(I165*H165,2)</f>
        <v>0</v>
      </c>
      <c r="BL165" s="17" t="s">
        <v>134</v>
      </c>
      <c r="BM165" s="229" t="s">
        <v>695</v>
      </c>
    </row>
    <row r="166" spans="1:65" s="2" customFormat="1" ht="15.25" customHeight="1">
      <c r="A166" s="38"/>
      <c r="B166" s="39"/>
      <c r="C166" s="218" t="s">
        <v>364</v>
      </c>
      <c r="D166" s="218" t="s">
        <v>129</v>
      </c>
      <c r="E166" s="219" t="s">
        <v>696</v>
      </c>
      <c r="F166" s="220" t="s">
        <v>697</v>
      </c>
      <c r="G166" s="221" t="s">
        <v>175</v>
      </c>
      <c r="H166" s="222">
        <v>305</v>
      </c>
      <c r="I166" s="223"/>
      <c r="J166" s="224">
        <f>ROUND(I166*H166,2)</f>
        <v>0</v>
      </c>
      <c r="K166" s="220" t="s">
        <v>1</v>
      </c>
      <c r="L166" s="44"/>
      <c r="M166" s="225" t="s">
        <v>1</v>
      </c>
      <c r="N166" s="226" t="s">
        <v>41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134</v>
      </c>
      <c r="AT166" s="229" t="s">
        <v>129</v>
      </c>
      <c r="AU166" s="229" t="s">
        <v>76</v>
      </c>
      <c r="AY166" s="17" t="s">
        <v>127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84</v>
      </c>
      <c r="BK166" s="230">
        <f>ROUND(I166*H166,2)</f>
        <v>0</v>
      </c>
      <c r="BL166" s="17" t="s">
        <v>134</v>
      </c>
      <c r="BM166" s="229" t="s">
        <v>698</v>
      </c>
    </row>
    <row r="167" spans="1:65" s="2" customFormat="1" ht="15.25" customHeight="1">
      <c r="A167" s="38"/>
      <c r="B167" s="39"/>
      <c r="C167" s="268" t="s">
        <v>368</v>
      </c>
      <c r="D167" s="268" t="s">
        <v>175</v>
      </c>
      <c r="E167" s="269" t="s">
        <v>699</v>
      </c>
      <c r="F167" s="270" t="s">
        <v>700</v>
      </c>
      <c r="G167" s="271" t="s">
        <v>175</v>
      </c>
      <c r="H167" s="272">
        <v>320.25</v>
      </c>
      <c r="I167" s="273"/>
      <c r="J167" s="274">
        <f>ROUND(I167*H167,2)</f>
        <v>0</v>
      </c>
      <c r="K167" s="270" t="s">
        <v>1</v>
      </c>
      <c r="L167" s="275"/>
      <c r="M167" s="276" t="s">
        <v>1</v>
      </c>
      <c r="N167" s="277" t="s">
        <v>41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179</v>
      </c>
      <c r="AT167" s="229" t="s">
        <v>175</v>
      </c>
      <c r="AU167" s="229" t="s">
        <v>76</v>
      </c>
      <c r="AY167" s="17" t="s">
        <v>127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84</v>
      </c>
      <c r="BK167" s="230">
        <f>ROUND(I167*H167,2)</f>
        <v>0</v>
      </c>
      <c r="BL167" s="17" t="s">
        <v>134</v>
      </c>
      <c r="BM167" s="229" t="s">
        <v>701</v>
      </c>
    </row>
    <row r="168" spans="1:51" s="14" customFormat="1" ht="12">
      <c r="A168" s="14"/>
      <c r="B168" s="246"/>
      <c r="C168" s="247"/>
      <c r="D168" s="231" t="s">
        <v>146</v>
      </c>
      <c r="E168" s="248" t="s">
        <v>1</v>
      </c>
      <c r="F168" s="249" t="s">
        <v>702</v>
      </c>
      <c r="G168" s="247"/>
      <c r="H168" s="250">
        <v>320.25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146</v>
      </c>
      <c r="AU168" s="256" t="s">
        <v>76</v>
      </c>
      <c r="AV168" s="14" t="s">
        <v>86</v>
      </c>
      <c r="AW168" s="14" t="s">
        <v>32</v>
      </c>
      <c r="AX168" s="14" t="s">
        <v>76</v>
      </c>
      <c r="AY168" s="256" t="s">
        <v>127</v>
      </c>
    </row>
    <row r="169" spans="1:51" s="15" customFormat="1" ht="12">
      <c r="A169" s="15"/>
      <c r="B169" s="257"/>
      <c r="C169" s="258"/>
      <c r="D169" s="231" t="s">
        <v>146</v>
      </c>
      <c r="E169" s="259" t="s">
        <v>1</v>
      </c>
      <c r="F169" s="260" t="s">
        <v>151</v>
      </c>
      <c r="G169" s="258"/>
      <c r="H169" s="261">
        <v>320.25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7" t="s">
        <v>146</v>
      </c>
      <c r="AU169" s="267" t="s">
        <v>76</v>
      </c>
      <c r="AV169" s="15" t="s">
        <v>134</v>
      </c>
      <c r="AW169" s="15" t="s">
        <v>32</v>
      </c>
      <c r="AX169" s="15" t="s">
        <v>84</v>
      </c>
      <c r="AY169" s="267" t="s">
        <v>127</v>
      </c>
    </row>
    <row r="170" spans="1:65" s="2" customFormat="1" ht="15.25" customHeight="1">
      <c r="A170" s="38"/>
      <c r="B170" s="39"/>
      <c r="C170" s="218" t="s">
        <v>372</v>
      </c>
      <c r="D170" s="218" t="s">
        <v>129</v>
      </c>
      <c r="E170" s="219" t="s">
        <v>703</v>
      </c>
      <c r="F170" s="220" t="s">
        <v>704</v>
      </c>
      <c r="G170" s="221" t="s">
        <v>175</v>
      </c>
      <c r="H170" s="222">
        <v>273</v>
      </c>
      <c r="I170" s="223"/>
      <c r="J170" s="224">
        <f>ROUND(I170*H170,2)</f>
        <v>0</v>
      </c>
      <c r="K170" s="220" t="s">
        <v>1</v>
      </c>
      <c r="L170" s="44"/>
      <c r="M170" s="225" t="s">
        <v>1</v>
      </c>
      <c r="N170" s="226" t="s">
        <v>41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134</v>
      </c>
      <c r="AT170" s="229" t="s">
        <v>129</v>
      </c>
      <c r="AU170" s="229" t="s">
        <v>76</v>
      </c>
      <c r="AY170" s="17" t="s">
        <v>127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84</v>
      </c>
      <c r="BK170" s="230">
        <f>ROUND(I170*H170,2)</f>
        <v>0</v>
      </c>
      <c r="BL170" s="17" t="s">
        <v>134</v>
      </c>
      <c r="BM170" s="229" t="s">
        <v>705</v>
      </c>
    </row>
    <row r="171" spans="1:65" s="2" customFormat="1" ht="15.25" customHeight="1">
      <c r="A171" s="38"/>
      <c r="B171" s="39"/>
      <c r="C171" s="268" t="s">
        <v>377</v>
      </c>
      <c r="D171" s="268" t="s">
        <v>175</v>
      </c>
      <c r="E171" s="269" t="s">
        <v>706</v>
      </c>
      <c r="F171" s="270" t="s">
        <v>707</v>
      </c>
      <c r="G171" s="271" t="s">
        <v>604</v>
      </c>
      <c r="H171" s="272">
        <v>16</v>
      </c>
      <c r="I171" s="273"/>
      <c r="J171" s="274">
        <f>ROUND(I171*H171,2)</f>
        <v>0</v>
      </c>
      <c r="K171" s="270" t="s">
        <v>1</v>
      </c>
      <c r="L171" s="275"/>
      <c r="M171" s="276" t="s">
        <v>1</v>
      </c>
      <c r="N171" s="277" t="s">
        <v>41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179</v>
      </c>
      <c r="AT171" s="229" t="s">
        <v>175</v>
      </c>
      <c r="AU171" s="229" t="s">
        <v>76</v>
      </c>
      <c r="AY171" s="17" t="s">
        <v>127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84</v>
      </c>
      <c r="BK171" s="230">
        <f>ROUND(I171*H171,2)</f>
        <v>0</v>
      </c>
      <c r="BL171" s="17" t="s">
        <v>134</v>
      </c>
      <c r="BM171" s="229" t="s">
        <v>708</v>
      </c>
    </row>
    <row r="172" spans="1:65" s="2" customFormat="1" ht="15.25" customHeight="1">
      <c r="A172" s="38"/>
      <c r="B172" s="39"/>
      <c r="C172" s="268" t="s">
        <v>381</v>
      </c>
      <c r="D172" s="268" t="s">
        <v>175</v>
      </c>
      <c r="E172" s="269" t="s">
        <v>709</v>
      </c>
      <c r="F172" s="270" t="s">
        <v>710</v>
      </c>
      <c r="G172" s="271" t="s">
        <v>604</v>
      </c>
      <c r="H172" s="272">
        <v>8</v>
      </c>
      <c r="I172" s="273"/>
      <c r="J172" s="274">
        <f>ROUND(I172*H172,2)</f>
        <v>0</v>
      </c>
      <c r="K172" s="270" t="s">
        <v>1</v>
      </c>
      <c r="L172" s="275"/>
      <c r="M172" s="276" t="s">
        <v>1</v>
      </c>
      <c r="N172" s="277" t="s">
        <v>41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179</v>
      </c>
      <c r="AT172" s="229" t="s">
        <v>175</v>
      </c>
      <c r="AU172" s="229" t="s">
        <v>76</v>
      </c>
      <c r="AY172" s="17" t="s">
        <v>127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84</v>
      </c>
      <c r="BK172" s="230">
        <f>ROUND(I172*H172,2)</f>
        <v>0</v>
      </c>
      <c r="BL172" s="17" t="s">
        <v>134</v>
      </c>
      <c r="BM172" s="229" t="s">
        <v>711</v>
      </c>
    </row>
    <row r="173" spans="1:65" s="2" customFormat="1" ht="15.25" customHeight="1">
      <c r="A173" s="38"/>
      <c r="B173" s="39"/>
      <c r="C173" s="218" t="s">
        <v>385</v>
      </c>
      <c r="D173" s="218" t="s">
        <v>129</v>
      </c>
      <c r="E173" s="219" t="s">
        <v>190</v>
      </c>
      <c r="F173" s="220" t="s">
        <v>712</v>
      </c>
      <c r="G173" s="221" t="s">
        <v>175</v>
      </c>
      <c r="H173" s="222">
        <v>250</v>
      </c>
      <c r="I173" s="223"/>
      <c r="J173" s="224">
        <f>ROUND(I173*H173,2)</f>
        <v>0</v>
      </c>
      <c r="K173" s="220" t="s">
        <v>1</v>
      </c>
      <c r="L173" s="44"/>
      <c r="M173" s="225" t="s">
        <v>1</v>
      </c>
      <c r="N173" s="226" t="s">
        <v>41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134</v>
      </c>
      <c r="AT173" s="229" t="s">
        <v>129</v>
      </c>
      <c r="AU173" s="229" t="s">
        <v>76</v>
      </c>
      <c r="AY173" s="17" t="s">
        <v>127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84</v>
      </c>
      <c r="BK173" s="230">
        <f>ROUND(I173*H173,2)</f>
        <v>0</v>
      </c>
      <c r="BL173" s="17" t="s">
        <v>134</v>
      </c>
      <c r="BM173" s="229" t="s">
        <v>713</v>
      </c>
    </row>
    <row r="174" spans="1:65" s="2" customFormat="1" ht="15.25" customHeight="1">
      <c r="A174" s="38"/>
      <c r="B174" s="39"/>
      <c r="C174" s="218" t="s">
        <v>389</v>
      </c>
      <c r="D174" s="218" t="s">
        <v>129</v>
      </c>
      <c r="E174" s="219" t="s">
        <v>714</v>
      </c>
      <c r="F174" s="220" t="s">
        <v>715</v>
      </c>
      <c r="G174" s="221" t="s">
        <v>631</v>
      </c>
      <c r="H174" s="222">
        <v>62.688</v>
      </c>
      <c r="I174" s="223"/>
      <c r="J174" s="224">
        <f>ROUND(I174*H174,2)</f>
        <v>0</v>
      </c>
      <c r="K174" s="220" t="s">
        <v>1</v>
      </c>
      <c r="L174" s="44"/>
      <c r="M174" s="278" t="s">
        <v>1</v>
      </c>
      <c r="N174" s="279" t="s">
        <v>41</v>
      </c>
      <c r="O174" s="280"/>
      <c r="P174" s="281">
        <f>O174*H174</f>
        <v>0</v>
      </c>
      <c r="Q174" s="281">
        <v>0</v>
      </c>
      <c r="R174" s="281">
        <f>Q174*H174</f>
        <v>0</v>
      </c>
      <c r="S174" s="281">
        <v>0</v>
      </c>
      <c r="T174" s="28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134</v>
      </c>
      <c r="AT174" s="229" t="s">
        <v>129</v>
      </c>
      <c r="AU174" s="229" t="s">
        <v>76</v>
      </c>
      <c r="AY174" s="17" t="s">
        <v>127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84</v>
      </c>
      <c r="BK174" s="230">
        <f>ROUND(I174*H174,2)</f>
        <v>0</v>
      </c>
      <c r="BL174" s="17" t="s">
        <v>134</v>
      </c>
      <c r="BM174" s="229" t="s">
        <v>716</v>
      </c>
    </row>
    <row r="175" spans="1:31" s="2" customFormat="1" ht="6.95" customHeight="1">
      <c r="A175" s="38"/>
      <c r="B175" s="66"/>
      <c r="C175" s="67"/>
      <c r="D175" s="67"/>
      <c r="E175" s="67"/>
      <c r="F175" s="67"/>
      <c r="G175" s="67"/>
      <c r="H175" s="67"/>
      <c r="I175" s="67"/>
      <c r="J175" s="67"/>
      <c r="K175" s="67"/>
      <c r="L175" s="44"/>
      <c r="M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</row>
  </sheetData>
  <sheetProtection password="CC35" sheet="1" objects="1" scenarios="1" formatColumns="0" formatRows="0" autoFilter="0"/>
  <autoFilter ref="C115:K174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TOMAS-PC\Tomas</dc:creator>
  <cp:keywords/>
  <dc:description/>
  <cp:lastModifiedBy>TOMAS-PC\Tomas</cp:lastModifiedBy>
  <dcterms:created xsi:type="dcterms:W3CDTF">2022-05-09T05:38:12Z</dcterms:created>
  <dcterms:modified xsi:type="dcterms:W3CDTF">2022-05-09T05:38:16Z</dcterms:modified>
  <cp:category/>
  <cp:version/>
  <cp:contentType/>
  <cp:contentStatus/>
</cp:coreProperties>
</file>