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901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'101 - KOMUNIKACE'!$C$85:$K$463</definedName>
    <definedName name="_xlnm.Print_Area" localSheetId="1">'101 - KOMUNIKACE'!$C$4:$J$39,'101 - KOMUNIKACE'!$C$45:$J$67,'101 - KOMUNIKACE'!$C$73:$K$463</definedName>
    <definedName name="_xlnm.Print_Titles" localSheetId="1">'101 - KOMUNIKACE'!$85:$85</definedName>
    <definedName name="_xlnm._FilterDatabase" localSheetId="2" hidden="1">'901 - VRN'!$C$83:$K$109</definedName>
    <definedName name="_xlnm.Print_Area" localSheetId="2">'901 - VRN'!$C$4:$J$39,'901 - VRN'!$C$45:$J$65,'901 - VRN'!$C$71:$K$109</definedName>
    <definedName name="_xlnm.Print_Titles" localSheetId="2">'901 - VRN'!$83:$83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7"/>
  <c r="BH107"/>
  <c r="BG107"/>
  <c r="BF107"/>
  <c r="T107"/>
  <c r="T106"/>
  <c r="R107"/>
  <c r="R106"/>
  <c r="P107"/>
  <c r="P106"/>
  <c r="BI103"/>
  <c r="BH103"/>
  <c r="BG103"/>
  <c r="BF103"/>
  <c r="T103"/>
  <c r="T102"/>
  <c r="R103"/>
  <c r="R102"/>
  <c r="P103"/>
  <c r="P102"/>
  <c r="BI98"/>
  <c r="BH98"/>
  <c r="BG98"/>
  <c r="BF98"/>
  <c r="T98"/>
  <c r="T97"/>
  <c r="R98"/>
  <c r="R97"/>
  <c r="P98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462"/>
  <c r="BH462"/>
  <c r="BG462"/>
  <c r="BF462"/>
  <c r="T462"/>
  <c r="T461"/>
  <c r="R462"/>
  <c r="R461"/>
  <c r="P462"/>
  <c r="P461"/>
  <c r="BI457"/>
  <c r="BH457"/>
  <c r="BG457"/>
  <c r="BF457"/>
  <c r="T457"/>
  <c r="R457"/>
  <c r="P457"/>
  <c r="BI453"/>
  <c r="BH453"/>
  <c r="BG453"/>
  <c r="BF453"/>
  <c r="T453"/>
  <c r="R453"/>
  <c r="P453"/>
  <c r="BI447"/>
  <c r="BH447"/>
  <c r="BG447"/>
  <c r="BF447"/>
  <c r="T447"/>
  <c r="R447"/>
  <c r="P447"/>
  <c r="BI441"/>
  <c r="BH441"/>
  <c r="BG441"/>
  <c r="BF441"/>
  <c r="T441"/>
  <c r="R441"/>
  <c r="P441"/>
  <c r="BI436"/>
  <c r="BH436"/>
  <c r="BG436"/>
  <c r="BF436"/>
  <c r="T436"/>
  <c r="R436"/>
  <c r="P436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0"/>
  <c r="BH410"/>
  <c r="BG410"/>
  <c r="BF410"/>
  <c r="T410"/>
  <c r="R410"/>
  <c r="P410"/>
  <c r="BI402"/>
  <c r="BH402"/>
  <c r="BG402"/>
  <c r="BF402"/>
  <c r="T402"/>
  <c r="R402"/>
  <c r="P402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79"/>
  <c r="BH379"/>
  <c r="BG379"/>
  <c r="BF379"/>
  <c r="T379"/>
  <c r="R379"/>
  <c r="P379"/>
  <c r="BI370"/>
  <c r="BH370"/>
  <c r="BG370"/>
  <c r="BF370"/>
  <c r="T370"/>
  <c r="R370"/>
  <c r="P370"/>
  <c r="BI363"/>
  <c r="BH363"/>
  <c r="BG363"/>
  <c r="BF363"/>
  <c r="T363"/>
  <c r="R363"/>
  <c r="P363"/>
  <c r="BI357"/>
  <c r="BH357"/>
  <c r="BG357"/>
  <c r="BF357"/>
  <c r="T357"/>
  <c r="R357"/>
  <c r="P357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39"/>
  <c r="BH339"/>
  <c r="BG339"/>
  <c r="BF339"/>
  <c r="T339"/>
  <c r="R339"/>
  <c r="P339"/>
  <c r="BI337"/>
  <c r="BH337"/>
  <c r="BG337"/>
  <c r="BF337"/>
  <c r="T337"/>
  <c r="R337"/>
  <c r="P337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54"/>
  <c r="BH254"/>
  <c r="BG254"/>
  <c r="BF254"/>
  <c r="T254"/>
  <c r="R254"/>
  <c r="P254"/>
  <c r="BI251"/>
  <c r="BH251"/>
  <c r="BG251"/>
  <c r="BF251"/>
  <c r="T251"/>
  <c r="R251"/>
  <c r="P251"/>
  <c r="BI245"/>
  <c r="BH245"/>
  <c r="BG245"/>
  <c r="BF245"/>
  <c r="T245"/>
  <c r="R245"/>
  <c r="P245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4"/>
  <c r="BH134"/>
  <c r="BG134"/>
  <c r="BF134"/>
  <c r="T134"/>
  <c r="R134"/>
  <c r="P134"/>
  <c r="BI131"/>
  <c r="BH131"/>
  <c r="BG131"/>
  <c r="BF131"/>
  <c r="T131"/>
  <c r="R131"/>
  <c r="P131"/>
  <c r="BI121"/>
  <c r="BH121"/>
  <c r="BG121"/>
  <c r="BF121"/>
  <c r="T121"/>
  <c r="R121"/>
  <c r="P121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3" r="J107"/>
  <c r="BK103"/>
  <c r="BK98"/>
  <c r="J94"/>
  <c r="J90"/>
  <c r="BK87"/>
  <c i="2" r="BK462"/>
  <c r="J462"/>
  <c r="BK457"/>
  <c r="J457"/>
  <c r="BK453"/>
  <c r="BK447"/>
  <c r="BK441"/>
  <c r="J436"/>
  <c r="J429"/>
  <c r="J426"/>
  <c r="J422"/>
  <c r="BK418"/>
  <c r="BK410"/>
  <c r="J402"/>
  <c r="BK397"/>
  <c r="BK395"/>
  <c r="BK391"/>
  <c r="J390"/>
  <c r="BK386"/>
  <c r="J379"/>
  <c r="BK370"/>
  <c r="BK363"/>
  <c r="J357"/>
  <c r="BK351"/>
  <c r="BK348"/>
  <c r="J346"/>
  <c r="BK339"/>
  <c r="J337"/>
  <c r="J331"/>
  <c r="J329"/>
  <c r="J325"/>
  <c r="J319"/>
  <c r="J315"/>
  <c r="J311"/>
  <c r="J310"/>
  <c r="BK306"/>
  <c r="J306"/>
  <c r="BK303"/>
  <c r="J300"/>
  <c r="BK294"/>
  <c r="J290"/>
  <c r="J286"/>
  <c r="J282"/>
  <c r="BK278"/>
  <c r="J274"/>
  <c r="J270"/>
  <c r="J266"/>
  <c r="J254"/>
  <c r="J251"/>
  <c r="J245"/>
  <c r="J237"/>
  <c r="BK232"/>
  <c r="J227"/>
  <c r="J221"/>
  <c r="J215"/>
  <c r="J209"/>
  <c r="BK201"/>
  <c r="J197"/>
  <c r="BK194"/>
  <c r="J190"/>
  <c r="BK187"/>
  <c r="BK184"/>
  <c r="BK182"/>
  <c r="J179"/>
  <c r="BK177"/>
  <c r="J174"/>
  <c r="J171"/>
  <c r="BK162"/>
  <c r="BK156"/>
  <c r="J150"/>
  <c r="J145"/>
  <c r="BK142"/>
  <c r="J134"/>
  <c r="J121"/>
  <c r="J115"/>
  <c r="J112"/>
  <c r="J109"/>
  <c r="BK98"/>
  <c r="BK92"/>
  <c i="1" r="AS54"/>
  <c i="3" r="BK94"/>
  <c i="2" r="J453"/>
  <c r="J447"/>
  <c r="BK429"/>
  <c r="BK422"/>
  <c r="J410"/>
  <c r="J397"/>
  <c r="J391"/>
  <c r="J386"/>
  <c r="J370"/>
  <c r="BK357"/>
  <c r="J348"/>
  <c r="J339"/>
  <c r="BK331"/>
  <c r="BK325"/>
  <c r="BK315"/>
  <c r="BK310"/>
  <c r="BK300"/>
  <c r="BK290"/>
  <c r="BK282"/>
  <c r="BK274"/>
  <c r="BK266"/>
  <c r="BK251"/>
  <c r="BK237"/>
  <c r="BK227"/>
  <c r="BK215"/>
  <c r="J201"/>
  <c r="J194"/>
  <c r="J187"/>
  <c r="J182"/>
  <c r="BK179"/>
  <c r="BK174"/>
  <c r="J162"/>
  <c r="BK150"/>
  <c r="J142"/>
  <c r="BK131"/>
  <c r="BK112"/>
  <c r="J98"/>
  <c r="J92"/>
  <c r="J131"/>
  <c r="BK109"/>
  <c r="BK101"/>
  <c r="J95"/>
  <c r="BK89"/>
  <c i="3" r="BK107"/>
  <c r="J103"/>
  <c r="J98"/>
  <c r="BK90"/>
  <c r="J87"/>
  <c i="2" r="J441"/>
  <c r="BK436"/>
  <c r="BK426"/>
  <c r="J418"/>
  <c r="BK402"/>
  <c r="J395"/>
  <c r="BK390"/>
  <c r="BK379"/>
  <c r="J363"/>
  <c r="J351"/>
  <c r="BK346"/>
  <c r="BK337"/>
  <c r="BK329"/>
  <c r="BK319"/>
  <c r="BK311"/>
  <c r="J303"/>
  <c r="J294"/>
  <c r="BK286"/>
  <c r="J278"/>
  <c r="BK270"/>
  <c r="BK254"/>
  <c r="BK245"/>
  <c r="J232"/>
  <c r="BK221"/>
  <c r="BK209"/>
  <c r="BK197"/>
  <c r="BK190"/>
  <c r="J184"/>
  <c r="J177"/>
  <c r="BK171"/>
  <c r="J156"/>
  <c r="BK145"/>
  <c r="BK134"/>
  <c r="BK121"/>
  <c r="BK115"/>
  <c r="J101"/>
  <c r="BK95"/>
  <c r="J89"/>
  <c l="1" r="P88"/>
  <c r="T88"/>
  <c r="P193"/>
  <c r="R193"/>
  <c r="T193"/>
  <c r="P200"/>
  <c r="T200"/>
  <c r="P253"/>
  <c r="R253"/>
  <c r="BK435"/>
  <c r="J435"/>
  <c r="J65"/>
  <c r="R435"/>
  <c r="BK88"/>
  <c r="J88"/>
  <c r="J61"/>
  <c r="R88"/>
  <c r="BK193"/>
  <c r="J193"/>
  <c r="J62"/>
  <c r="BK200"/>
  <c r="J200"/>
  <c r="J63"/>
  <c r="R200"/>
  <c r="BK253"/>
  <c r="J253"/>
  <c r="J64"/>
  <c r="T253"/>
  <c r="P435"/>
  <c r="T435"/>
  <c i="3" r="BK86"/>
  <c r="J86"/>
  <c r="J61"/>
  <c r="P86"/>
  <c r="P85"/>
  <c r="P84"/>
  <c i="1" r="AU56"/>
  <c i="3" r="R86"/>
  <c r="R85"/>
  <c r="R84"/>
  <c r="T86"/>
  <c r="T85"/>
  <c r="T84"/>
  <c i="2" r="E48"/>
  <c r="J52"/>
  <c r="BE92"/>
  <c r="BE101"/>
  <c r="BE115"/>
  <c r="BE121"/>
  <c r="BE131"/>
  <c r="BE142"/>
  <c r="BE150"/>
  <c r="BE156"/>
  <c r="BE177"/>
  <c r="BE194"/>
  <c r="BE209"/>
  <c r="BE215"/>
  <c r="BE221"/>
  <c r="BE232"/>
  <c r="BE237"/>
  <c r="BE251"/>
  <c r="BE254"/>
  <c r="BE266"/>
  <c r="BE270"/>
  <c r="BE278"/>
  <c r="BE286"/>
  <c r="BE303"/>
  <c r="BE315"/>
  <c r="BE329"/>
  <c r="BE331"/>
  <c r="BE339"/>
  <c r="BE351"/>
  <c r="BE379"/>
  <c r="BE429"/>
  <c r="BE453"/>
  <c r="BK461"/>
  <c r="J461"/>
  <c r="J66"/>
  <c i="3" r="F55"/>
  <c r="BE87"/>
  <c r="BE94"/>
  <c r="BE103"/>
  <c i="2" r="F55"/>
  <c r="BE89"/>
  <c r="BE95"/>
  <c r="BE98"/>
  <c r="BE109"/>
  <c r="BE112"/>
  <c r="BE134"/>
  <c r="BE145"/>
  <c r="BE162"/>
  <c r="BE171"/>
  <c r="BE174"/>
  <c r="BE179"/>
  <c r="BE182"/>
  <c r="BE184"/>
  <c r="BE187"/>
  <c r="BE190"/>
  <c r="BE197"/>
  <c r="BE201"/>
  <c r="BE227"/>
  <c r="BE245"/>
  <c r="BE274"/>
  <c r="BE282"/>
  <c r="BE290"/>
  <c r="BE294"/>
  <c r="BE300"/>
  <c r="BE306"/>
  <c r="BE310"/>
  <c r="BE311"/>
  <c r="BE319"/>
  <c r="BE325"/>
  <c r="BE337"/>
  <c r="BE346"/>
  <c r="BE348"/>
  <c r="BE357"/>
  <c r="BE363"/>
  <c r="BE370"/>
  <c r="BE386"/>
  <c r="BE390"/>
  <c r="BE391"/>
  <c r="BE395"/>
  <c r="BE397"/>
  <c r="BE402"/>
  <c r="BE410"/>
  <c r="BE418"/>
  <c r="BE422"/>
  <c r="BE426"/>
  <c r="BE436"/>
  <c r="BE441"/>
  <c r="BE447"/>
  <c r="BE457"/>
  <c r="BE462"/>
  <c i="3" r="E48"/>
  <c r="J52"/>
  <c r="BE90"/>
  <c r="BE98"/>
  <c r="BE107"/>
  <c r="BK97"/>
  <c r="J97"/>
  <c r="J62"/>
  <c r="BK102"/>
  <c r="J102"/>
  <c r="J63"/>
  <c r="BK106"/>
  <c r="J106"/>
  <c r="J64"/>
  <c i="2" r="F37"/>
  <c i="1" r="BD55"/>
  <c i="3" r="F36"/>
  <c i="1" r="BC56"/>
  <c i="3" r="J34"/>
  <c i="1" r="AW56"/>
  <c i="2" r="F35"/>
  <c i="1" r="BB55"/>
  <c i="3" r="F35"/>
  <c i="1" r="BB56"/>
  <c i="2" r="F34"/>
  <c i="1" r="BA55"/>
  <c i="2" r="J34"/>
  <c i="1" r="AW55"/>
  <c i="3" r="F37"/>
  <c i="1" r="BD56"/>
  <c i="3" r="F34"/>
  <c i="1" r="BA56"/>
  <c i="2" r="F36"/>
  <c i="1" r="BC55"/>
  <c i="2" l="1" r="T87"/>
  <c r="T86"/>
  <c r="P87"/>
  <c r="P86"/>
  <c i="1" r="AU55"/>
  <c i="2" r="R87"/>
  <c r="R86"/>
  <c r="BK87"/>
  <c r="BK86"/>
  <c r="J86"/>
  <c i="3" r="BK85"/>
  <c r="J85"/>
  <c r="J60"/>
  <c i="1" r="AU54"/>
  <c r="BC54"/>
  <c r="W32"/>
  <c i="2" r="F33"/>
  <c i="1" r="AZ55"/>
  <c i="3" r="J33"/>
  <c i="1" r="AV56"/>
  <c r="AT56"/>
  <c i="2" r="J30"/>
  <c i="1" r="AG55"/>
  <c r="BA54"/>
  <c r="W30"/>
  <c i="3" r="F33"/>
  <c i="1" r="AZ56"/>
  <c r="BB54"/>
  <c r="W31"/>
  <c r="BD54"/>
  <c r="W33"/>
  <c i="2" r="J33"/>
  <c i="1" r="AV55"/>
  <c r="AT55"/>
  <c i="2" l="1" r="J39"/>
  <c r="J59"/>
  <c r="J87"/>
  <c r="J60"/>
  <c i="3" r="BK84"/>
  <c r="J84"/>
  <c r="J59"/>
  <c i="1" r="AN55"/>
  <c r="AZ54"/>
  <c r="W29"/>
  <c r="AX54"/>
  <c r="AW54"/>
  <c r="AK30"/>
  <c r="AY54"/>
  <c l="1" r="AV54"/>
  <c r="AK29"/>
  <c i="3" r="J30"/>
  <c i="1" r="AG56"/>
  <c r="AN56"/>
  <c i="3" l="1" r="J39"/>
  <c i="1" r="AT54"/>
  <c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<sst xmlns="http://schemas.openxmlformats.org/spreadsheetml/2006/main">
  <si>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</si>
  <si>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</si>
  <si>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</si>
  <si>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</si>
  <si>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</si>
  <si>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{d6c11138-66a0-48ea-948a-e83473398d37}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</si>
  <si>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</si>
  <si>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</si>
  <si>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</si>
  <si>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</si>
  <si>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</si>
  <si>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</si>
  <si>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</si>
  <si>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</si>
  <si>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</si>
  <si>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</si>
  <si>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</si>
  <si>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KŘIŽOVATKA SILNIC III/19846 A III/19847 VELKÝ RAPOTÍN</t>
  </si>
  <si>
    <t>KSO:</t>
  </si>
  <si>
    <t/>
  </si>
  <si>
    <t>CC-CZ:</t>
  </si>
  <si>
    <t>Místo:</t>
  </si>
  <si>
    <t>Velký Rapotín</t>
  </si>
  <si>
    <t>Datum:</t>
  </si>
  <si>
    <t>2. 8. 2021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</si>
  <si>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</si>
  <si>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</si>
  <si>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</si>
  <si>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</si>
  <si>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</si>
  <si>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</si>
  <si>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</si>
  <si>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12285447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</si>
  <si>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</si>
  <si>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</si>
  <si>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</si>
  <si>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</si>
  <si>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</si>
  <si>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</si>
  <si>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</si>
  <si>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</si>
  <si>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</si>
  <si>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</si>
  <si>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</si>
  <si>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</si>
  <si>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</si>
  <si>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</si>
  <si>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</si>
  <si>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</si>
  <si>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</si>
  <si>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</si>
  <si>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</si>
  <si>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</si>
  <si>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</si>
  <si>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</si>
  <si>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</si>
  <si>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</si>
  <si>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</si>
  <si>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</si>
  <si>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</si>
  <si>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</si>
  <si>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</si>
  <si>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</si>
  <si>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</si>
  <si>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</si>
  <si>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</si>
  <si>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</si>
  <si>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</si>
  <si>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</si>
  <si>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</si>
  <si>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</si>
  <si>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</si>
  <si>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</si>
  <si>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</si>
  <si>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</si>
  <si>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</si>
  <si>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</si>
  <si>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</si>
  <si>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</si>
  <si>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</si>
  <si>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</si>
  <si>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</si>
  <si>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{c04f5aa5-0039-4570-8840-afbbbd35d9ce}</t>
  </si>
  <si>
    <t>822 24 73</t>
  </si>
  <si>
    <t>2</t>
  </si>
  <si>
    <t>901</t>
  </si>
  <si>
    <t>VRN</t>
  </si>
  <si>
    <t>VON</t>
  </si>
  <si>
    <t>{256dfea0-c677-47f5-8084-4c64f086c1b6}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</si>
  <si>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</si>
  <si>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</si>
  <si>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</si>
  <si>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</si>
  <si>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</si>
  <si>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</si>
  <si>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</si>
  <si>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</si>
  <si>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</si>
  <si>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</si>
  <si>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</si>
  <si>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</si>
  <si>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</si>
  <si>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</si>
  <si>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</si>
  <si>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</si>
  <si>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</si>
  <si>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</si>
  <si>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</si>
  <si>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</si>
  <si>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</si>
  <si>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</si>
  <si>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</si>
  <si>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</si>
  <si>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</si>
  <si>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</si>
  <si>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</si>
  <si>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</si>
  <si>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</si>
  <si>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</si>
  <si>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</si>
  <si>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</si>
  <si>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113107166</t>
  </si>
  <si>
    <t>Odstranění podkladů nebo krytů strojně plochy jednotlivě přes 50 m2 do 200 m2 s přemístěním hmot na skládku na vzdálenost do 20 m nebo s naložením na dopravní prostředek z kameniva hrubého drceného se štětem, o tl. vrstvy přes 250 do 450 mm</t>
  </si>
  <si>
    <t>m2</t>
  </si>
  <si>
    <t>CS ÚRS 2021 01</t>
  </si>
  <si>
    <t>4</t>
  </si>
  <si>
    <t>-1778527259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</si>
  <si>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</si>
  <si>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</si>
  <si>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</si>
  <si>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"stáv. podkladní vrstvy komunikace" 120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</si>
  <si>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</si>
  <si>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</si>
  <si>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-750793193</t>
  </si>
  <si>
    <t>"pro osazení nové sil. obruby, v místě zúžení komunikace" 120</t>
  </si>
  <si>
    <t>3</t>
  </si>
  <si>
    <t>113107326</t>
  </si>
  <si>
    <t>Odstranění podkladů nebo krytů strojně plochy jednotlivě do 50 m2 s přemístěním hmot na skládku na vzdálenost do 3 m nebo s naložením na dopravní prostředek z kameniva hrubého drceného se štětem, o tl. vrstvy přes 250 do 450 mm</t>
  </si>
  <si>
    <t>763232850</t>
  </si>
  <si>
    <t>"stáv. podkladní vrstvy komunikace" 35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</si>
  <si>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</si>
  <si>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</si>
  <si>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-144568071</t>
  </si>
  <si>
    <t>"pro novou sil. obrubu" 35</t>
  </si>
  <si>
    <t>5</t>
  </si>
  <si>
    <t>113154123</t>
  </si>
  <si>
    <t>Frézování živičného podkladu nebo krytu s naložením na dopravní prostředek plochy do 500 m2 bez překážek v trase pruhu šířky přes 0,5 m do 1 m, tloušťky vrstvy 50 mm</t>
  </si>
  <si>
    <t>-533095776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</si>
  <si>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</si>
  <si>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"KOMUNIKACE"</t>
  </si>
  <si>
    <t>"silnice III/19847"</t>
  </si>
  <si>
    <t>"km 0,002 70 - 0,037 18" 332</t>
  </si>
  <si>
    <t>"silnice III/19846"</t>
  </si>
  <si>
    <t>"km 0,000 00 - 0,048 73" 238</t>
  </si>
  <si>
    <t>Součet</t>
  </si>
  <si>
    <t>6</t>
  </si>
  <si>
    <t>121151113</t>
  </si>
  <si>
    <t>Sejmutí ornice strojně při souvislé ploše přes 100 do 500 m2, tl. vrstvy do 200 mm</t>
  </si>
  <si>
    <t>443853143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</si>
  <si>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</si>
  <si>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"v místech jejího výskytu" 200</t>
  </si>
  <si>
    <t>7</t>
  </si>
  <si>
    <t>122452203</t>
  </si>
  <si>
    <t>Odkopávky a prokopávky nezapažené pro silnice a dálnice strojně v hornině třídy těžitelnosti II do 100 m3</t>
  </si>
  <si>
    <t>m3</t>
  </si>
  <si>
    <t>73358650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</si>
  <si>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</si>
  <si>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"pro novou konstrukci v místě rozšíření komunikace" 62</t>
  </si>
  <si>
    <t>8</t>
  </si>
  <si>
    <t>132351101</t>
  </si>
  <si>
    <t>Hloubení nezapažených rýh šířky do 800 mm strojně s urovnáním dna do předepsaného profilu a spádu v hornině třídy těžitelnosti II skupiny 4 do 20 m3</t>
  </si>
  <si>
    <t>1630473780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</si>
  <si>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</si>
  <si>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"HOSPODÁŘSKÉ SJEZDY"</t>
  </si>
  <si>
    <t>"km 0,041 45 P" 10</t>
  </si>
  <si>
    <t>"km 0,059 94 P" 11</t>
  </si>
  <si>
    <t>9</t>
  </si>
  <si>
    <t>162551128</t>
  </si>
  <si>
    <t>Vodorovné přemístění výkopku nebo sypaniny po suchu na obvyklém dopravním prostředku, bez naložení výkopku, avšak se složením bez rozhrnutí z horniny třídy těžitelnosti II skupiny 4 a 5 na vzdálenost přes 2 500 do 3 000 m</t>
  </si>
  <si>
    <t>-2041759420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</si>
  <si>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</si>
  <si>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"odvoz výkopku zeminy - přebytečná a nevhodná zemina"</t>
  </si>
  <si>
    <t>"celkem natěženo zeminy" 62+21</t>
  </si>
  <si>
    <t>"pro obsyp potrubí" -5</t>
  </si>
  <si>
    <t>"pro zásyp rýh" -9</t>
  </si>
  <si>
    <t>"pro rekultivaci" -24</t>
  </si>
  <si>
    <t>"pro zemní krajnice" -4,5</t>
  </si>
  <si>
    <t>"(odvoz na místo určené investorem)"</t>
  </si>
  <si>
    <t>10</t>
  </si>
  <si>
    <t>167151101</t>
  </si>
  <si>
    <t>Nakládání, skládání a překládání neulehlého výkopku nebo sypaniny strojně nakládání, množství do 100 m3, z horniny třídy těžitelnosti I, skupiny 1 až 3</t>
  </si>
  <si>
    <t>-1604858426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</si>
  <si>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</si>
  <si>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"ornice pro ohumusování" 40</t>
  </si>
  <si>
    <t>11</t>
  </si>
  <si>
    <t>167151102</t>
  </si>
  <si>
    <t>Nakládání, skládání a překládání neulehlého výkopku nebo sypaniny strojně nakládání, množství do 100 m3, z horniny třídy těžitelnosti II, skupiny 4 a 5</t>
  </si>
  <si>
    <t>-1724070374</t>
  </si>
  <si>
    <t>"zemina z dočasné skládky zpět"</t>
  </si>
  <si>
    <t>"pro obsyp potrubí" 5</t>
  </si>
  <si>
    <t>"pro zásyp rýh" 9</t>
  </si>
  <si>
    <t>"pro rekultivaci" 24</t>
  </si>
  <si>
    <t>"pro zemní krajnice" 4,5</t>
  </si>
  <si>
    <t>12</t>
  </si>
  <si>
    <t>171151103</t>
  </si>
  <si>
    <t>Uložení sypanin do násypů strojně s rozprostřením sypaniny ve vrstvách a s hrubým urovnáním zhutněných z hornin soudržných jakékoliv třídy těžitelnosti</t>
  </si>
  <si>
    <t>893489675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</si>
  <si>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4. V cenách není započteno hutnění boků násypů. Toto hutnění se oceňuje cenami souboru cen 171 15-11 Hutnění boků násypů z hornin soudržných a sypkých._x000d_
</t>
  </si>
  <si>
    <t>"rekultivace v místě zúžení vozovky" 120*0,2</t>
  </si>
  <si>
    <t>13</t>
  </si>
  <si>
    <t>171251201</t>
  </si>
  <si>
    <t>Uložení sypaniny na skládky nebo meziskládky bez hutnění s upravením uložené sypaniny do předepsaného tvaru</t>
  </si>
  <si>
    <t>-2058684146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</si>
  <si>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</si>
  <si>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"zemina dočasná" 42,5</t>
  </si>
  <si>
    <t>"zemina trvalá" 40,5</t>
  </si>
  <si>
    <t>14</t>
  </si>
  <si>
    <t>174151101</t>
  </si>
  <si>
    <t>Zásyp sypaninou z jakékoliv horniny strojně s uložením výkopku ve vrstvách se zhutněním jam, šachet, rýh nebo kolem objektů v těchto vykopávkách</t>
  </si>
  <si>
    <t>1884752035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</si>
  <si>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</si>
  <si>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"zásyp rýh, se zhutněním"</t>
  </si>
  <si>
    <t>"km 0,041 45 P" 4</t>
  </si>
  <si>
    <t>"km 0,059 94 P" 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</si>
  <si>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</si>
  <si>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</si>
  <si>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-568185375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</si>
  <si>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</si>
  <si>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"kolem ŽB trub, se zhutněním"</t>
  </si>
  <si>
    <t>"km 0,041 45 P" 2</t>
  </si>
  <si>
    <t>"km 0,059 94 P" 3</t>
  </si>
  <si>
    <t>16</t>
  </si>
  <si>
    <t>181152302</t>
  </si>
  <si>
    <t>Úprava pláně na stavbách silnic a dálnic strojně v zářezech mimo skalních se zhutněním</t>
  </si>
  <si>
    <t>811989625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</si>
  <si>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15-2501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</si>
  <si>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"v místě rozšíření komunikace"</t>
  </si>
  <si>
    <t>"silnice III/19847" 25*3</t>
  </si>
  <si>
    <t>"silnice III/19846" 35*3</t>
  </si>
  <si>
    <t>"v místě zúžení komunikace (nové sil. obruby)"</t>
  </si>
  <si>
    <t>"silnice III/19847" 120</t>
  </si>
  <si>
    <t>"silnice III/19846" 14*1</t>
  </si>
  <si>
    <t>17</t>
  </si>
  <si>
    <t>181351003</t>
  </si>
  <si>
    <t>Rozprostření a urovnání ornice v rovině nebo ve svahu sklonu do 1:5 strojně při souvislé ploše do 100 m2, tl. vrstvy do 200 mm</t>
  </si>
  <si>
    <t>-382171277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</si>
  <si>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</si>
  <si>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"čisté terénní úpravy" 160</t>
  </si>
  <si>
    <t>18</t>
  </si>
  <si>
    <t>181411131</t>
  </si>
  <si>
    <t>Založení trávníku na půdě předem připravené plochy do 1000 m2 výsevem včetně utažení parkového v rovině nebo na svahu do 1:5</t>
  </si>
  <si>
    <t>-1023292014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</si>
  <si>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</si>
  <si>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19</t>
  </si>
  <si>
    <t>M</t>
  </si>
  <si>
    <t>00572410</t>
  </si>
  <si>
    <t>osivo směs travní parková</t>
  </si>
  <si>
    <t>kg</t>
  </si>
  <si>
    <t>-925082149</t>
  </si>
  <si>
    <t>160*0,03 'Přepočtené koeficientem množství</t>
  </si>
  <si>
    <t>20</t>
  </si>
  <si>
    <t>181411132</t>
  </si>
  <si>
    <t>Založení trávníku na půdě předem připravené plochy do 1000 m2 výsevem včetně utažení parkového na svahu přes 1:5 do 1:2</t>
  </si>
  <si>
    <t>420863798</t>
  </si>
  <si>
    <t>"čisté terénní úpravy" 150+90</t>
  </si>
  <si>
    <t>1750470020</t>
  </si>
  <si>
    <t>240*0,02 'Přepočtené koeficientem množství</t>
  </si>
  <si>
    <t>22</t>
  </si>
  <si>
    <t>182151112</t>
  </si>
  <si>
    <t>Svahování trvalých svahů do projektovaných profilů strojně s potřebným přemístěním výkopku při svahování v zářezech v hornině třídy těžitelnosti II, skupiny 4 a 5</t>
  </si>
  <si>
    <t>-147794134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</si>
  <si>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</si>
  <si>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"hrubé terénní úpravy" 90</t>
  </si>
  <si>
    <t>23</t>
  </si>
  <si>
    <t>182251101</t>
  </si>
  <si>
    <t>Svahování trvalých svahů do projektovaných profilů strojně s potřebným přemístěním výkopku při svahování násypů v jakékoliv hornině</t>
  </si>
  <si>
    <t>-1051897978</t>
  </si>
  <si>
    <t>"hrubé terénní úpravy" 150</t>
  </si>
  <si>
    <t>24</t>
  </si>
  <si>
    <t>182351123</t>
  </si>
  <si>
    <t>Rozprostření a urovnání ornice ve svahu sklonu přes 1:5 strojně při souvislé ploše přes 100 do 500 m2, tl. vrstvy do 200 mm</t>
  </si>
  <si>
    <t>-1492270775</t>
  </si>
  <si>
    <t>Vodorovné konstrukce</t>
  </si>
  <si>
    <t>25</t>
  </si>
  <si>
    <t>451317777</t>
  </si>
  <si>
    <t>Podklad nebo lože pod dlažbu (přídlažbu) v ploše vodorovné nebo ve sklonu do 1:5, tloušťky od 50 do 100 mm z betonu prostého</t>
  </si>
  <si>
    <t>-984578823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</si>
  <si>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</si>
  <si>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"viz položka dlažba" 12</t>
  </si>
  <si>
    <t>26</t>
  </si>
  <si>
    <t>451319779</t>
  </si>
  <si>
    <t>Podklad nebo lože pod dlažbu (přídlažbu) Příplatek k cenám za zřízení podkladu nebo lože pod dlažbu ve sklonu přes 1:5, pro jakoukoliv tloušťku z betonu prostého</t>
  </si>
  <si>
    <t>818970230</t>
  </si>
  <si>
    <t>Komunikace pozemní</t>
  </si>
  <si>
    <t>27</t>
  </si>
  <si>
    <t>564831111</t>
  </si>
  <si>
    <t>Podklad ze štěrkodrti ŠD s rozprostřením a zhutněním, po zhutnění tl. 100 mm</t>
  </si>
  <si>
    <t>1387912525</t>
  </si>
  <si>
    <t>28</t>
  </si>
  <si>
    <t>565155101</t>
  </si>
  <si>
    <t>Asfaltový beton vrstva podkladní ACP 16 (obalované kamenivo střednězrnné - OKS) s rozprostřením a zhutněním v pruhu šířky do 1,5 m, po zhutnění tl. 70 mm</t>
  </si>
  <si>
    <t>1565957752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</si>
  <si>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</si>
  <si>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"v místě nové sil. obruby"</t>
  </si>
  <si>
    <t>"silnice III/19847" 33*0,5</t>
  </si>
  <si>
    <t>"silnice III/19846" 14*0,5</t>
  </si>
  <si>
    <t>29</t>
  </si>
  <si>
    <t>565155111</t>
  </si>
  <si>
    <t>Asfaltový beton vrstva podkladní ACP 16 (obalované kamenivo střednězrnné - OKS) s rozprostřením a zhutněním v pruhu šířky přes 1,5 do 3 m, po zhutnění tl. 70 mm</t>
  </si>
  <si>
    <t>-2043088518</t>
  </si>
  <si>
    <t>"silnice III/19847" 25*2,5</t>
  </si>
  <si>
    <t>"silnice III/19846" 35*2,5</t>
  </si>
  <si>
    <t>30</t>
  </si>
  <si>
    <t>567132115</t>
  </si>
  <si>
    <t>Podklad ze směsi stmelené cementem SC bez dilatačních spár, s rozprostřením a zhutněním SC C 8/10 (KSC I), po zhutnění tl. 200 mm</t>
  </si>
  <si>
    <t>1511932722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</si>
  <si>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</si>
  <si>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"silnice III/19847" 25*2</t>
  </si>
  <si>
    <t>"silnice III/19846" 35*2</t>
  </si>
  <si>
    <t>31</t>
  </si>
  <si>
    <t>569831111</t>
  </si>
  <si>
    <t>Zpevnění krajnic nebo komunikací pro pěší s rozprostřením a zhutněním, po zhutnění štěrkodrtí tl. 100 mm</t>
  </si>
  <si>
    <t>1609348712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</si>
  <si>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</si>
  <si>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"prům. šířka krajnice 0,75 m"</t>
  </si>
  <si>
    <t>"km 0,000 00 - 0,048 73 P" 44,5*0,75</t>
  </si>
  <si>
    <t>32</t>
  </si>
  <si>
    <t>569903311</t>
  </si>
  <si>
    <t>Zřízení zemních krajnic z hornin jakékoliv třídy se zhutněním</t>
  </si>
  <si>
    <t>1828614501</t>
  </si>
  <si>
    <t xml:space="preserve">Poznámka k souboru cen:_x000d_
1. Ceny jsou určeny pro jakoukoliv tloušťku krajnice._x000d_
2. V cenách nejsou započteny náklady na opatření zeminy a její přemístění k místu zabudování, které se oceňují podle ustanovení čl. 3111 Všeobecných podmínek části A 01 tohoto katalogu._x000d_
</t>
  </si>
  <si>
    <t>"z vhodné nenamrzavé zeminy"</t>
  </si>
  <si>
    <t>"km 0,000 00 - 0,048 73 P" 44,5*0,1</t>
  </si>
  <si>
    <t>33</t>
  </si>
  <si>
    <t>577144121</t>
  </si>
  <si>
    <t>Asfaltový beton vrstva obrusná ACO 11 (ABS) s rozprostřením a se zhutněním z nemodifikovaného asfaltu v pruhu šířky přes 3 m tř. I, po zhutnění tl. 50 mm</t>
  </si>
  <si>
    <t>-1760709408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</si>
  <si>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</si>
  <si>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"km 0,002 70 - 0,037 18" 340</t>
  </si>
  <si>
    <t>"km 0,000 00 - 0,048 73" 260</t>
  </si>
  <si>
    <t>34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</si>
  <si>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</si>
  <si>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</si>
  <si>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-1461934837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</si>
  <si>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</si>
  <si>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"vtok a výtok hospodářských sjezdů"</t>
  </si>
  <si>
    <t>"km 0,041 45 P" 3*2</t>
  </si>
  <si>
    <t>"km 0,059 94 P" 3*2</t>
  </si>
  <si>
    <t>35</t>
  </si>
  <si>
    <t>599632111</t>
  </si>
  <si>
    <t>Vyplnění spár dlažby (přídlažby) z lomového kamene v jakémkoliv sklonu plochy a jakékoliv tloušťky cementovou maltou se zatřením</t>
  </si>
  <si>
    <t>-1896151616</t>
  </si>
  <si>
    <t xml:space="preserve">Poznámka k souboru cen:_x000d_
1. Ceny lze použít i pro vyplnění spár dlažby (přídlažby) silničních příkopů a kuželů._x000d_
</t>
  </si>
  <si>
    <t>Ostatní konstrukce a práce, bourání</t>
  </si>
  <si>
    <t>36</t>
  </si>
  <si>
    <t>913121111</t>
  </si>
  <si>
    <t>Montáž a demontáž dočasných dopravních značek kompletních značek vč. podstavce a sloupku základních</t>
  </si>
  <si>
    <t>kus</t>
  </si>
  <si>
    <t>1550562751</t>
  </si>
  <si>
    <t xml:space="preserve">Poznámka k souboru cen:_x000d_
1. V cenách jsou započteny náklady na montáž i demontáž dočasné značky, nebo podstavce._x000d_
</t>
  </si>
  <si>
    <t>"viz příloha PD - Dopravně-inženýrské opatření"</t>
  </si>
  <si>
    <t>"A 15" 4</t>
  </si>
  <si>
    <t>"B 21a" 2</t>
  </si>
  <si>
    <t>"B 21b" 2</t>
  </si>
  <si>
    <t>"A 6b" 1</t>
  </si>
  <si>
    <t>"B 20a" 2</t>
  </si>
  <si>
    <t>"B 26" 2</t>
  </si>
  <si>
    <t>"A 7a" 2</t>
  </si>
  <si>
    <t>"C 4b" 1</t>
  </si>
  <si>
    <t>37</t>
  </si>
  <si>
    <t>913121211</t>
  </si>
  <si>
    <t>Montáž a demontáž dočasných dopravních značek Příplatek za první a každý další den použití dočasných dopravních značek k ceně 12-1111</t>
  </si>
  <si>
    <t>-604307473</t>
  </si>
  <si>
    <t>"předpokládaná doba výstavby cca 60 dní"</t>
  </si>
  <si>
    <t>60*16</t>
  </si>
  <si>
    <t>38</t>
  </si>
  <si>
    <t>913221112</t>
  </si>
  <si>
    <t>Montáž a demontáž dočasných dopravních zábran světelných včetně zásobníku na akumulátor, šířky 2,5 m, 5 světel</t>
  </si>
  <si>
    <t>-131326444</t>
  </si>
  <si>
    <t xml:space="preserve">Poznámka k souboru cen:_x000d_
1. V cenách jsou započteny náklady na montáž i demontáž dočasné zábrany._x000d_
2. V cenách světelných dočasných dopravních zábran 913 22-11 nejsou započteny náklady na akumulátor, které se oceňují cenami souboru cen 913 91-1._x000d_
</t>
  </si>
  <si>
    <t>"Z 2 + S 7" 2</t>
  </si>
  <si>
    <t>39</t>
  </si>
  <si>
    <t>913221212</t>
  </si>
  <si>
    <t>Montáž a demontáž dočasných dopravních zábran Příplatek za první a každý další den použití dočasných dopravních zábran k ceně 22-1112</t>
  </si>
  <si>
    <t>714361156</t>
  </si>
  <si>
    <t>60*2</t>
  </si>
  <si>
    <t>40</t>
  </si>
  <si>
    <t>913311111</t>
  </si>
  <si>
    <t>Montáž a demontáž dočasných dopravních vodících zařízení kužele reflexního, výšky 600 mm</t>
  </si>
  <si>
    <t>-1770425137</t>
  </si>
  <si>
    <t xml:space="preserve">Poznámka k souboru cen:_x000d_
1. V cenách jsou započteny náklady na montáž i demontáž dočasného vodícího zařízení._x000d_
</t>
  </si>
  <si>
    <t>"předpoklad" 25</t>
  </si>
  <si>
    <t>41</t>
  </si>
  <si>
    <t>913311211</t>
  </si>
  <si>
    <t>Montáž a demontáž dočasných dopravních vodících zařízení Příplatek za první a každý další den použití dočasných dopravních vodících zařízení k ceně 31-1111</t>
  </si>
  <si>
    <t>1652338265</t>
  </si>
  <si>
    <t>60*25</t>
  </si>
  <si>
    <t>42</t>
  </si>
  <si>
    <t>913321111</t>
  </si>
  <si>
    <t>Montáž a demontáž dočasných dopravních vodících zařízení směrové desky základní</t>
  </si>
  <si>
    <t>-1198219879</t>
  </si>
  <si>
    <t>"předpoklad" 20</t>
  </si>
  <si>
    <t>43</t>
  </si>
  <si>
    <t>913321211</t>
  </si>
  <si>
    <t>Montáž a demontáž dočasných dopravních vodících zařízení Příplatek za první a každý další den použití dočasných dopravních vodících zařízení k ceně 32-1111</t>
  </si>
  <si>
    <t>1486630579</t>
  </si>
  <si>
    <t>60*20</t>
  </si>
  <si>
    <t>44</t>
  </si>
  <si>
    <t>914111111</t>
  </si>
  <si>
    <t>Montáž svislé dopravní značky základní velikosti do 1 m2 objímkami na sloupky nebo konzoly</t>
  </si>
  <si>
    <t>-1902421759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</si>
  <si>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</si>
  <si>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"viz příloha PD - Trvalé dopravní značení"</t>
  </si>
  <si>
    <t>"P 2" 1</t>
  </si>
  <si>
    <t>"P 6" 1</t>
  </si>
  <si>
    <t>45</t>
  </si>
  <si>
    <t>40445615</t>
  </si>
  <si>
    <t>značky upravující přednost P6 700mm</t>
  </si>
  <si>
    <t>-1235630007</t>
  </si>
  <si>
    <t>"viz položka montáž"</t>
  </si>
  <si>
    <t>46</t>
  </si>
  <si>
    <t>40445611</t>
  </si>
  <si>
    <t>značky upravující přednost P2, P3, P8 500mm</t>
  </si>
  <si>
    <t>1758985649</t>
  </si>
  <si>
    <t>47</t>
  </si>
  <si>
    <t>914111121</t>
  </si>
  <si>
    <t>Montáž svislé dopravní značky základní velikosti do 2 m2 objímkami na sloupky nebo konzoly</t>
  </si>
  <si>
    <t>1992488143</t>
  </si>
  <si>
    <t>"IP 22" 3</t>
  </si>
  <si>
    <t>48</t>
  </si>
  <si>
    <t>40445627</t>
  </si>
  <si>
    <t>informativní značky provozní IP14-IP29, IP31 1000x1500mm</t>
  </si>
  <si>
    <t>-684249687</t>
  </si>
  <si>
    <t>49</t>
  </si>
  <si>
    <t>915211112</t>
  </si>
  <si>
    <t>Vodorovné dopravní značení stříkaným plastem dělící čára šířky 125 mm souvislá bílá retroreflexní</t>
  </si>
  <si>
    <t>m</t>
  </si>
  <si>
    <t>-2125508817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</si>
  <si>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</si>
  <si>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"V 4" 175</t>
  </si>
  <si>
    <t>50</t>
  </si>
  <si>
    <t>915221122</t>
  </si>
  <si>
    <t>Vodorovné dopravní značení stříkaným plastem vodící čára bílá šířky 250 mm přerušovaná retroreflexní</t>
  </si>
  <si>
    <t>-492240269</t>
  </si>
  <si>
    <t>"V 2b (1,5/1,5)" 28,5</t>
  </si>
  <si>
    <t>51</t>
  </si>
  <si>
    <t>915611111</t>
  </si>
  <si>
    <t>Předznačení pro vodorovné značení stříkané barvou nebo prováděné z nátěrových hmot liniové dělicí čáry, vodicí proužky</t>
  </si>
  <si>
    <t>415056045</t>
  </si>
  <si>
    <t xml:space="preserve">Poznámka k souboru cen:_x000d_
1. Množství měrných jednotek se určuje:_x000d_
a) pro cenu -61 1111 v m délky dělicí čáry nebo vodícího proužku (včetně mezer),_x000d_
b) pro cenu -62 1111 v m2 natírané nebo stříkané plochy._x000d_
</t>
  </si>
  <si>
    <t>"viz příloha PD - Vodorovné dopravní značení"</t>
  </si>
  <si>
    <t>"V 2b (1,5/1,5/0,25)" 28,5</t>
  </si>
  <si>
    <t>"V 4 (0,125)" 175</t>
  </si>
  <si>
    <t>52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</si>
  <si>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</si>
  <si>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</si>
  <si>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335803940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</si>
  <si>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</si>
  <si>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>"km 0,002 70 - 0,035 36 P" 0,3+0,3</t>
  </si>
  <si>
    <t>53</t>
  </si>
  <si>
    <t>58381007</t>
  </si>
  <si>
    <t>kostka dlažební žula drobná 8/10</t>
  </si>
  <si>
    <t>2081237614</t>
  </si>
  <si>
    <t>0,6*0,1 'Přepočtené koeficientem množství</t>
  </si>
  <si>
    <t>54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</si>
  <si>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</si>
  <si>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</si>
  <si>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1212503297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</si>
  <si>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</si>
  <si>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"km 0,002 70 - 0,035 36 P" 58</t>
  </si>
  <si>
    <t>"km 0,002 70 - 0,037 18 L" 44</t>
  </si>
  <si>
    <t>55</t>
  </si>
  <si>
    <t>59217034</t>
  </si>
  <si>
    <t>obrubník betonový silniční 1000x150x300mm</t>
  </si>
  <si>
    <t>-749877274</t>
  </si>
  <si>
    <t>102*1,02 'Přepočtené koeficientem množství</t>
  </si>
  <si>
    <t>56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</si>
  <si>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</si>
  <si>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</si>
  <si>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-618075434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</si>
  <si>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betonové přídlažby, tato se oceňuje ve specifikaci._x000d_
</t>
  </si>
  <si>
    <t>"PŘÍDLAŽBA"</t>
  </si>
  <si>
    <t>57</t>
  </si>
  <si>
    <t>59245020</t>
  </si>
  <si>
    <t>dlažba tvar obdélník betonová 200x100x80mm přírodní</t>
  </si>
  <si>
    <t>-106445353</t>
  </si>
  <si>
    <t>102*0,102 'Přepočtené koeficientem množství</t>
  </si>
  <si>
    <t>58</t>
  </si>
  <si>
    <t>916991121</t>
  </si>
  <si>
    <t>Lože pod obrubníky, krajníky nebo obruby z dlažebních kostek z betonu prostého</t>
  </si>
  <si>
    <t>1072087409</t>
  </si>
  <si>
    <t>"tloušťka lože cca 0,15 m"</t>
  </si>
  <si>
    <t>0,5*0,05*102</t>
  </si>
  <si>
    <t>59</t>
  </si>
  <si>
    <t>919442398.R</t>
  </si>
  <si>
    <t>Hospodářský přejezd délky 3 až 4 m z PP trub DN 400 mm, s šikmými čely ze zdiva z lomového kamene na maltu cementovou, s převýšením přes 700 do 1000 mm, vč. úpravy krytu sjezdu</t>
  </si>
  <si>
    <t>242358395</t>
  </si>
  <si>
    <t xml:space="preserve">Poznámka k souboru cen:_x000d_
1. Ceny jsou určeny pro hospodářský přejezd s čely o tloušťce zdiva do 600 mm._x000d_
2. V cenách jsou započteny i náklady na:_x000d_
a) lože ze štěrkopísku tl. 100 mm,_x000d_
b) bednění a odbednění čel z betonu,_x000d_
c) spárování cementovou maltou líce zdiva čel z lomového kamene._x000d_
3. V cenách nejsou započteny náklady na:_x000d_
a) zemní práce, které se oceňují cenami části A 01 katalogu 800-1 Zemní práce,_x000d_
b) příp. projektem předepsané obetonování trub, které se oceňuje cenou 919 53-5555 Obetonování trubního propustku,_x000d_
c) podsyp, podklad nebo kryt na přejezdu; tyto práce se oceňují cenami souborů cen stavebních dílů 56, 57, 58 a 59 tohoto katalogu,_x000d_
d) příp. projektem předepsaný obsyp trub, který se oceňuje cenami souborů cen části A 01 katalogu 800-1 Zemní práce._x000d_
4. Délka přejezdu se určí jako vzdálenost mezi líci čel v podélné ose trub._x000d_
5. Převýšením čela se rozumí svislá vzdálenost dna trouby a horní hrany čela._x000d_
</t>
  </si>
  <si>
    <t>"km 0,041 45 P" 1</t>
  </si>
  <si>
    <t>"km 0,059 94 P" 1</t>
  </si>
  <si>
    <t>60</t>
  </si>
  <si>
    <t>919492999.R</t>
  </si>
  <si>
    <t>Hospodářský přejezd délky 3 až 4 m z PP trub Příplatek k cenám za každý další i započatý 1 m délky přejezdu přes 4 m</t>
  </si>
  <si>
    <t>905818702</t>
  </si>
  <si>
    <t>"km 0,041 45 P" 8-4</t>
  </si>
  <si>
    <t>"km 0,059 94 P" 9-4</t>
  </si>
  <si>
    <t>61</t>
  </si>
  <si>
    <t>919731122</t>
  </si>
  <si>
    <t>Zarovnání styčné plochy podkladu nebo krytu podél vybourané části komunikace nebo zpevněné plochy živičné tl. přes 50 do 100 mm</t>
  </si>
  <si>
    <t>-756208324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</si>
  <si>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</si>
  <si>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"podél vybourané části vozovky"</t>
  </si>
  <si>
    <t>"km 0,002 70 - 0,037 18 P" 58</t>
  </si>
  <si>
    <t>"km 0,002 70 - 0,037 18 L" 24</t>
  </si>
  <si>
    <t>62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</si>
  <si>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</si>
  <si>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</si>
  <si>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-1368600868</t>
  </si>
  <si>
    <t xml:space="preserve">Poznámka k souboru cen:_x000d_
1. V cenách jsou započteny i náklady na vyčištění spár, na impregnaci a zalití spár včetně dodání hmot._x000d_
</t>
  </si>
  <si>
    <t>"v místě napojení na stáv. asf. kryt"</t>
  </si>
  <si>
    <t>"ZÚ km 0,000 00" 5</t>
  </si>
  <si>
    <t>"KÚ km 0,048 73" 5,5</t>
  </si>
  <si>
    <t>"KÚ km 0,037 18" 6</t>
  </si>
  <si>
    <t>63</t>
  </si>
  <si>
    <t>919735112</t>
  </si>
  <si>
    <t>Řezání stávajícího živičného krytu nebo podkladu hloubky přes 50 do 100 mm</t>
  </si>
  <si>
    <t>-781538694</t>
  </si>
  <si>
    <t xml:space="preserve">Poznámka k souboru cen:_x000d_
1. V cenách jsou započteny i náklady na spotřebu vody._x000d_
</t>
  </si>
  <si>
    <t>64</t>
  </si>
  <si>
    <t>935112112</t>
  </si>
  <si>
    <t>Osazení betonového příkopového žlabu s vyplněním a zatřením spár cementovou maltou s ložem tl. 100 mm z betonu prostého z betonových desek jakékoliv velikosti</t>
  </si>
  <si>
    <t>1866718037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</si>
  <si>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</si>
  <si>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"SILNIČNÍ PŘÍKOP"</t>
  </si>
  <si>
    <t>"km 0,000 00 - 0,072 88 P" 68,3</t>
  </si>
  <si>
    <t>65</t>
  </si>
  <si>
    <t>59227999.R</t>
  </si>
  <si>
    <t>betonová příložná deska 80x330x500 mm</t>
  </si>
  <si>
    <t>-187875126</t>
  </si>
  <si>
    <t>66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</si>
  <si>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</si>
  <si>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</si>
  <si>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1073805065</t>
  </si>
  <si>
    <t>67</t>
  </si>
  <si>
    <t>59227723</t>
  </si>
  <si>
    <t>žlab dvouvrstvý vibrolisovaný pro povrchové odvodnění betonový 80x330x590/669mm</t>
  </si>
  <si>
    <t>1452960495</t>
  </si>
  <si>
    <t>68,302*3,03068 'Přepočtené koeficientem množství</t>
  </si>
  <si>
    <t>68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</si>
  <si>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</si>
  <si>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</si>
  <si>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737205055</t>
  </si>
  <si>
    <t xml:space="preserve">Poznámka k souboru cen:_x000d_
1. Ceny nelze použít pro čištění příkopů zakrytých; toto čištění se oceňuje individuálně._x000d_
2. Pro volbu ceny se objem nánosu na 1 m délky příkopu určí jako podíl celkového množství nánosu všech příkopů objektu a jejich celkové délky._x000d_
3. V cenách nejsou započteny náklady na vodorovnou dopravu odstraněného materiálu, která se oceňuje cenami souboru cen 997 22-15 Vodorovná doprava suti._x000d_
</t>
  </si>
  <si>
    <t>"stáv. příkopy v trase"</t>
  </si>
  <si>
    <t>"předpoklad" 113</t>
  </si>
  <si>
    <t>"(upřesní investor)"</t>
  </si>
  <si>
    <t>69</t>
  </si>
  <si>
    <t>938908411</t>
  </si>
  <si>
    <t>Čištění vozovek splachováním vodou povrchu podkladu nebo krytu živičného, betonového nebo dlážděného</t>
  </si>
  <si>
    <t>1103858848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</si>
  <si>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</si>
  <si>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70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</si>
  <si>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</si>
  <si>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</si>
  <si>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1134164397</t>
  </si>
  <si>
    <t>71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</si>
  <si>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</si>
  <si>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</si>
  <si>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1199970919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</si>
  <si>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</si>
  <si>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"stáv. svislé DZ v trase" 2</t>
  </si>
  <si>
    <t>72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</si>
  <si>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</si>
  <si>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</si>
  <si>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-1067137676</t>
  </si>
  <si>
    <t xml:space="preserve">Poznámka k souboru cen:_x000d_
1. Přemístění demontovaných značek na vzdálenost přes 20 m se oceňuje cenami souborů cen 997 22-1 Vodorovná doprava vybouraných hmot._x000d_
</t>
  </si>
  <si>
    <t>"stáv. DZ v trase" 4</t>
  </si>
  <si>
    <t>73</t>
  </si>
  <si>
    <t>966007121</t>
  </si>
  <si>
    <t>Odstranění vodorovného dopravního značení frézováním značeného plastem čáry šířky do 125 mm</t>
  </si>
  <si>
    <t>-40912752</t>
  </si>
  <si>
    <t xml:space="preserve">Poznámka k souboru cen:_x000d_
1. V cenách nejsou započteny náklady na očištění vozovky, tyto se oceňují cenami souboru cen 938 90-9 . Odstranění bláta, prachu nebo hlinitého nánosu s povrchu podkladu nebo krytu části C 01 tohoto katalogu._x000d_
</t>
  </si>
  <si>
    <t>"stáv. VDZ v trase" 25</t>
  </si>
  <si>
    <t>74</t>
  </si>
  <si>
    <t>966008111</t>
  </si>
  <si>
    <t>Bourání trubního propustku s odklizením a uložením vybouraného materiálu na skládku na vzdálenost do 3 m nebo s naložením na dopravní prostředek z trub DN do 300 mm</t>
  </si>
  <si>
    <t>-29585238</t>
  </si>
  <si>
    <t xml:space="preserve">Poznámka k souboru cen:_x000d_
1. Ceny lze použít i pro bourání hospodářských přejezdů a propustků z trub obetonovaných._x000d_
2. V cenách jsou započteny i náklady na případné bourání betonového lože nebo prahů pod troubami propustku._x000d_
3. V cenách nejsou započteny náklady na:_x000d_
a) zemní práce nutné při rozebírání propustků, které se oceňují cenami části A 01 katalogu 800-1 Zemní práce,_x000d_
b) bourání čel, které se oceňuje cenami souboru cen 966 .0- Bourání mostních konstrukcí části B 01 katalogu 821-1 Mosty._x000d_
4. Množství měrných jednotek se určuje délkou mezi rubovými stěnami čel (v podélné ose propustku)._x000d_
5. Přemístění vybouraného materiálu na vzdálenost přes 3 m se oceňuje cenami souborů cen 997 22-1 Vodorovné přemístění vybouraných hmot._x000d_
</t>
  </si>
  <si>
    <t>"stáv. hospodářské sjezdy v trase"</t>
  </si>
  <si>
    <t>"km 0,041 45 P" 5</t>
  </si>
  <si>
    <t>"km 0,059 94 P" 6</t>
  </si>
  <si>
    <t>997</t>
  </si>
  <si>
    <t>Přesun sutě</t>
  </si>
  <si>
    <t>75</t>
  </si>
  <si>
    <t>997221551</t>
  </si>
  <si>
    <t>Vodorovná doprava suti bez naložení, ale se složením a s hrubým urovnáním ze sypkých materiálů, na vzdálenost do 1 km</t>
  </si>
  <si>
    <t>t</t>
  </si>
  <si>
    <t>-1466312217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</si>
  <si>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</si>
  <si>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"materiál z čištění komunikací" 17,1</t>
  </si>
  <si>
    <t>"materiál z čištění příkopů" 21,9</t>
  </si>
  <si>
    <t>76</t>
  </si>
  <si>
    <t>997221559</t>
  </si>
  <si>
    <t>Vodorovná doprava suti bez naložení, ale se složením a s hrubým urovnáním Příplatek k ceně za každý další i započatý 1 km přes 1 km</t>
  </si>
  <si>
    <t>439638288</t>
  </si>
  <si>
    <t>"do 3 km - upřesní investor"</t>
  </si>
  <si>
    <t>"materiál z čištění komunikací" 2*17,1</t>
  </si>
  <si>
    <t>"materiál z čištění příkopů" 2*21,9</t>
  </si>
  <si>
    <t>77</t>
  </si>
  <si>
    <t>997229991.R</t>
  </si>
  <si>
    <t>Vodorovná doprava suti bez naložení, ale se složením a s hrubým urovnáním na recyklační skládku zhotovitele</t>
  </si>
  <si>
    <t>-1583315626</t>
  </si>
  <si>
    <t>"živičné kry" 34,1</t>
  </si>
  <si>
    <t>"štěrk, štět" 96,1</t>
  </si>
  <si>
    <t>"(recyklační místo určené zhotovitelem)"</t>
  </si>
  <si>
    <t>78</t>
  </si>
  <si>
    <t>997229992.R</t>
  </si>
  <si>
    <t>Vodorovná doprava vybouraných hmot na recyklační skládku zhotovitele vč. uložení na skládku</t>
  </si>
  <si>
    <t>1648980742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</si>
  <si>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</si>
  <si>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"materiál z demolice propustku" 8,3</t>
  </si>
  <si>
    <t>79</t>
  </si>
  <si>
    <t>997999999.R</t>
  </si>
  <si>
    <t>Vodorovná doprava frézované živičné drti na skládku vč. likvidace dle platné legislativy</t>
  </si>
  <si>
    <t>109358946</t>
  </si>
  <si>
    <t>"živičná drť" 65,6</t>
  </si>
  <si>
    <t>998</t>
  </si>
  <si>
    <t>Přesun hmot</t>
  </si>
  <si>
    <t>80</t>
  </si>
  <si>
    <t>998225111</t>
  </si>
  <si>
    <t>Přesun hmot pro komunikace s krytem z kameniva, monolitickým betonovým nebo živičným dopravní vzdálenost do 200 m jakékoliv délky objektu</t>
  </si>
  <si>
    <t>-1874983152</t>
  </si>
  <si>
    <t xml:space="preserve">Poznámka k souboru cen:_x000d_
1. Ceny lze použít i pro plochy letišť s krytem monolitickým betonovým nebo živičným._x000d_
</t>
  </si>
  <si>
    <t>901 -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</si>
  <si>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</si>
  <si>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</si>
  <si>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</si>
  <si>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</si>
  <si>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</si>
  <si>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</si>
  <si>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</si>
  <si>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</si>
  <si>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</si>
  <si>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</si>
  <si>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komplet</t>
  </si>
  <si>
    <t>1024</t>
  </si>
  <si>
    <t>-1026621994</t>
  </si>
  <si>
    <t xml:space="preserve">Poznámka k souboru cen:_x000d_
1. Více informací o volbě, obsahu a způsobu ocenění jednotlivých titulů viz Příloha 01 Průzkumné, geodetické a projektové práce._x000d_
</t>
  </si>
  <si>
    <t>"vytýčení stavby a podz. inž. sítí" 1</t>
  </si>
  <si>
    <t>012303000</t>
  </si>
  <si>
    <t>Geodetické práce po výstavbě</t>
  </si>
  <si>
    <t>1411761375</t>
  </si>
  <si>
    <t>"polohopisné a výškopisné zaměření skutečného provedení stavby" 1</t>
  </si>
  <si>
    <t>"(dle požadavků investora)"</t>
  </si>
  <si>
    <t>013254000</t>
  </si>
  <si>
    <t>Dokumentace skutečného provedení stavby</t>
  </si>
  <si>
    <t>1116935075</t>
  </si>
  <si>
    <t>"po dokončení stavby" 1</t>
  </si>
  <si>
    <t>VRN3</t>
  </si>
  <si>
    <t>Zařízení staveniště</t>
  </si>
  <si>
    <t>034503000</t>
  </si>
  <si>
    <t>Informační tabule na staveništi</t>
  </si>
  <si>
    <t>-1561572561</t>
  </si>
  <si>
    <t xml:space="preserve">Poznámka k souboru cen:_x000d_
1. Více informací o volbě, obsahu a způsobu ocenění jednotlivých titulů viz Příloha 03 Zařízení staveniště._x000d_
</t>
  </si>
  <si>
    <t>"výstražné a informační tabule na staveništi" 4</t>
  </si>
  <si>
    <t>"(předpoklad)"</t>
  </si>
  <si>
    <t>VRN4</t>
  </si>
  <si>
    <t>Inženýrská činnost</t>
  </si>
  <si>
    <t>043154000</t>
  </si>
  <si>
    <t>Zkoušky hutnicí</t>
  </si>
  <si>
    <t>279624334</t>
  </si>
  <si>
    <t xml:space="preserve">Poznámka k souboru cen:_x000d_
1. Více informací o volbě, obsahu a způsobu ocenění jednotlivých titulů viz Příloha 04 Inženýrská činnost._x000d_
</t>
  </si>
  <si>
    <t>"dle TKP staveb pozemních komunikací" 1</t>
  </si>
  <si>
    <t>VRN7</t>
  </si>
  <si>
    <t>Provozní vlivy</t>
  </si>
  <si>
    <t>072103001</t>
  </si>
  <si>
    <t>Projednání DIO a zajištění DIR komunikace II.a III. třídy</t>
  </si>
  <si>
    <t>119766986</t>
  </si>
  <si>
    <t xml:space="preserve">Poznámka k souboru cen:_x000d_
1. Více informací o volbě, obsahu a způsobu ocenění jednotlivých titulů viz Příloha 07 Provozní vlivy._x000d_
</t>
  </si>
  <si>
    <t>"práce za omezeného provozu na silnici III/19846 a III/19847"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</si>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</sst>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2021_22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KŘIŽOVATKA SILNIC III/19846 A III/19847 VELKÝ RAPOTÍN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Velký Rapotín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2. 8. 2021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Rojt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'101 -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'101 - KOMUNIKACE'!P86</f>
        <v>0</v>
      </c>
      <c r="AV55" s="121">
        <f>'101 - KOMUNIKACE'!J33</f>
        <v>0</v>
      </c>
      <c r="AW55" s="121">
        <f>'101 - KOMUNIKACE'!J34</f>
        <v>0</v>
      </c>
      <c r="AX55" s="121">
        <f>'101 - KOMUNIKACE'!J35</f>
        <v>0</v>
      </c>
      <c r="AY55" s="121">
        <f>'101 - KOMUNIKACE'!J36</f>
        <v>0</v>
      </c>
      <c r="AZ55" s="121">
        <f>'101 - KOMUNIKACE'!F33</f>
        <v>0</v>
      </c>
      <c r="BA55" s="121">
        <f>'101 - KOMUNIKACE'!F34</f>
        <v>0</v>
      </c>
      <c r="BB55" s="121">
        <f>'101 - KOMUNIKACE'!F35</f>
        <v>0</v>
      </c>
      <c r="BC55" s="121">
        <f>'101 - KOMUNIKACE'!F36</f>
        <v>0</v>
      </c>
      <c r="BD55" s="123">
        <f>'101 - KOMUNIKACE'!F37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83</v>
      </c>
      <c r="CM55" s="124" t="s">
        <v>84</v>
      </c>
    </row>
    <row r="56" s="7" customFormat="1" ht="16.5" customHeight="1">
      <c r="A56" s="112" t="s">
        <v>77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'901 - VRN'!J30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87</v>
      </c>
      <c r="AR56" s="119"/>
      <c r="AS56" s="125">
        <v>0</v>
      </c>
      <c r="AT56" s="126">
        <f>ROUND(SUM(AV56:AW56),2)</f>
        <v>0</v>
      </c>
      <c r="AU56" s="127">
        <f>'901 - VRN'!P84</f>
        <v>0</v>
      </c>
      <c r="AV56" s="126">
        <f>'901 - VRN'!J33</f>
        <v>0</v>
      </c>
      <c r="AW56" s="126">
        <f>'901 - VRN'!J34</f>
        <v>0</v>
      </c>
      <c r="AX56" s="126">
        <f>'901 - VRN'!J35</f>
        <v>0</v>
      </c>
      <c r="AY56" s="126">
        <f>'901 - VRN'!J36</f>
        <v>0</v>
      </c>
      <c r="AZ56" s="126">
        <f>'901 - VRN'!F33</f>
        <v>0</v>
      </c>
      <c r="BA56" s="126">
        <f>'901 - VRN'!F34</f>
        <v>0</v>
      </c>
      <c r="BB56" s="126">
        <f>'901 - VRN'!F35</f>
        <v>0</v>
      </c>
      <c r="BC56" s="126">
        <f>'901 - VRN'!F36</f>
        <v>0</v>
      </c>
      <c r="BD56" s="128">
        <f>'901 - VRN'!F37</f>
        <v>0</v>
      </c>
      <c r="BE56" s="7"/>
      <c r="BT56" s="124" t="s">
        <v>81</v>
      </c>
      <c r="BV56" s="124" t="s">
        <v>75</v>
      </c>
      <c r="BW56" s="124" t="s">
        <v>88</v>
      </c>
      <c r="BX56" s="124" t="s">
        <v>5</v>
      </c>
      <c r="CL56" s="124" t="s">
        <v>19</v>
      </c>
      <c r="CM56" s="124" t="s">
        <v>84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JntiqXn/2v5jyhhj5WKZHXQZllFQl3trIv4kSx1z7uJ/RavnxRd9iQSdRG7NAYfWZNtLSq5ll3YKUKNRVCGzqA==" hashValue="+ExnsCYX1ZXpF+UfvgTYmjcKkXkkKzT7fdcWf8fERhShgEP3azS1X8WcqxnEznghdmBtx1nsaZFU4luUzFZli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1 - KOMUNIKACE'!C2" display="/"/>
    <hyperlink ref="A56" location="'90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KŘIŽOVATKA SILNIC III/19846 A III/19847 VELKÝ RAPOTÍN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83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2. 8. 2021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ROUND((SUM(BE86:BE463)),  2)</f>
        <v>0</v>
      </c>
      <c r="G33" s="39"/>
      <c r="H33" s="39"/>
      <c r="I33" s="149">
        <v>0.20999999999999999</v>
      </c>
      <c r="J33" s="148">
        <f>ROUND(((SUM(BE86:BE463))*I33),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ROUND((SUM(BF86:BF463)),  2)</f>
        <v>0</v>
      </c>
      <c r="G34" s="39"/>
      <c r="H34" s="39"/>
      <c r="I34" s="149">
        <v>0.14999999999999999</v>
      </c>
      <c r="J34" s="148">
        <f>ROUND(((SUM(BF86:BF463))*I34),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ROUND((SUM(BG86:BG463)),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ROUND((SUM(BH86:BH463)),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ROUND((SUM(BI86:BI463)),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KŘIŽOVATKA SILNIC III/19846 A III/19847 VELKÝ RAPOTÍN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101 - KOMUNIKACE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Velký Rapotín</v>
      </c>
      <c r="G52" s="41"/>
      <c r="H52" s="41"/>
      <c r="I52" s="33" t="s">
        <v>23</v>
      </c>
      <c r="J52" s="73" t="str">
        <f>IF(J12="","",J12)</f>
        <v>2. 8. 2021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J193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J200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J253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J435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J461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KŘIŽOVATKA SILNIC III/19846 A III/19847 VELKÝ RAPOTÍN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101 - KOMUNIKACE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Velký Rapotín</v>
      </c>
      <c r="G80" s="41"/>
      <c r="H80" s="41"/>
      <c r="I80" s="33" t="s">
        <v>23</v>
      </c>
      <c r="J80" s="73" t="str">
        <f>IF(J12="","",J12)</f>
        <v>2. 8. 2021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SÚS Plzeňského kraje, p.o.</v>
      </c>
      <c r="G82" s="41"/>
      <c r="H82" s="41"/>
      <c r="I82" s="33" t="s">
        <v>31</v>
      </c>
      <c r="J82" s="37" t="str">
        <f>E21</f>
        <v>Ing. Jaroslav Rojt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35</v>
      </c>
      <c r="J83" s="37" t="str">
        <f>E24</f>
        <v>Jan Leinhäupel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104</v>
      </c>
      <c r="D85" s="181" t="s">
        <v>58</v>
      </c>
      <c r="E85" s="181" t="s">
        <v>54</v>
      </c>
      <c r="F85" s="181" t="s">
        <v>55</v>
      </c>
      <c r="G85" s="181" t="s">
        <v>105</v>
      </c>
      <c r="H85" s="181" t="s">
        <v>106</v>
      </c>
      <c r="I85" s="181" t="s">
        <v>107</v>
      </c>
      <c r="J85" s="181" t="s">
        <v>94</v>
      </c>
      <c r="K85" s="182" t="s">
        <v>108</v>
      </c>
      <c r="L85" s="183"/>
      <c r="M85" s="93" t="s">
        <v>19</v>
      </c>
      <c r="N85" s="94" t="s">
        <v>43</v>
      </c>
      <c r="O85" s="94" t="s">
        <v>109</v>
      </c>
      <c r="P85" s="94" t="s">
        <v>110</v>
      </c>
      <c r="Q85" s="94" t="s">
        <v>111</v>
      </c>
      <c r="R85" s="94" t="s">
        <v>112</v>
      </c>
      <c r="S85" s="94" t="s">
        <v>113</v>
      </c>
      <c r="T85" s="95" t="s">
        <v>114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134.07548600000001</v>
      </c>
      <c r="S86" s="97"/>
      <c r="T86" s="187">
        <f>T87</f>
        <v>243.23500000000001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72</v>
      </c>
      <c r="AU86" s="18" t="s">
        <v>95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72</v>
      </c>
      <c r="E87" s="192" t="s">
        <v>116</v>
      </c>
      <c r="F87" s="192" t="s">
        <v>117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P88+P193+P200+P253+P435+P461</f>
        <v>0</v>
      </c>
      <c r="Q87" s="197"/>
      <c r="R87" s="198">
        <f>R88+R193+R200+R253+R435+R461</f>
        <v>134.07548600000001</v>
      </c>
      <c r="S87" s="197"/>
      <c r="T87" s="199">
        <f>T88+T193+T200+T253+T435+T461</f>
        <v>243.23500000000001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73</v>
      </c>
      <c r="AY87" s="200" t="s">
        <v>118</v>
      </c>
      <c r="BK87" s="202">
        <f>BK88+BK193+BK200+BK253+BK435+BK461</f>
        <v>0</v>
      </c>
    </row>
    <row r="88" s="12" customFormat="1" ht="22.8" customHeight="1">
      <c r="A88" s="12"/>
      <c r="B88" s="189"/>
      <c r="C88" s="190"/>
      <c r="D88" s="191" t="s">
        <v>72</v>
      </c>
      <c r="E88" s="203" t="s">
        <v>81</v>
      </c>
      <c r="F88" s="203" t="s">
        <v>119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SUM(P89:P192)</f>
        <v>0</v>
      </c>
      <c r="Q88" s="197"/>
      <c r="R88" s="198">
        <f>SUM(R89:R192)</f>
        <v>0.038100000000000002</v>
      </c>
      <c r="S88" s="197"/>
      <c r="T88" s="199">
        <f>SUM(T89:T192)</f>
        <v>195.75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81</v>
      </c>
      <c r="AT88" s="201" t="s">
        <v>72</v>
      </c>
      <c r="AU88" s="201" t="s">
        <v>81</v>
      </c>
      <c r="AY88" s="200" t="s">
        <v>118</v>
      </c>
      <c r="BK88" s="202">
        <f>SUM(BK89:BK192)</f>
        <v>0</v>
      </c>
    </row>
    <row r="89" s="2" customFormat="1" ht="37.8" customHeight="1">
      <c r="A89" s="39"/>
      <c r="B89" s="40"/>
      <c r="C89" s="205" t="s">
        <v>81</v>
      </c>
      <c r="D89" s="205" t="s">
        <v>120</v>
      </c>
      <c r="E89" s="206" t="s">
        <v>121</v>
      </c>
      <c r="F89" s="207" t="s">
        <v>122</v>
      </c>
      <c r="G89" s="208" t="s">
        <v>123</v>
      </c>
      <c r="H89" s="209">
        <v>120</v>
      </c>
      <c r="I89" s="210"/>
      <c r="J89" s="211">
        <f>ROUND(I89*H89,2)</f>
        <v>0</v>
      </c>
      <c r="K89" s="207" t="s">
        <v>124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0.62</v>
      </c>
      <c r="T89" s="215">
        <f>S89*H89</f>
        <v>74.400000000000006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125</v>
      </c>
      <c r="AT89" s="216" t="s">
        <v>120</v>
      </c>
      <c r="AU89" s="216" t="s">
        <v>84</v>
      </c>
      <c r="AY89" s="18" t="s">
        <v>118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125</v>
      </c>
      <c r="BM89" s="216" t="s">
        <v>126</v>
      </c>
    </row>
    <row r="90" s="2" customFormat="1">
      <c r="A90" s="39"/>
      <c r="B90" s="40"/>
      <c r="C90" s="41"/>
      <c r="D90" s="218" t="s">
        <v>127</v>
      </c>
      <c r="E90" s="41"/>
      <c r="F90" s="219" t="s">
        <v>128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84</v>
      </c>
    </row>
    <row r="91" s="13" customFormat="1">
      <c r="A91" s="13"/>
      <c r="B91" s="223"/>
      <c r="C91" s="224"/>
      <c r="D91" s="218" t="s">
        <v>129</v>
      </c>
      <c r="E91" s="225" t="s">
        <v>19</v>
      </c>
      <c r="F91" s="226" t="s">
        <v>130</v>
      </c>
      <c r="G91" s="224"/>
      <c r="H91" s="227">
        <v>120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129</v>
      </c>
      <c r="AU91" s="233" t="s">
        <v>84</v>
      </c>
      <c r="AV91" s="13" t="s">
        <v>84</v>
      </c>
      <c r="AW91" s="13" t="s">
        <v>34</v>
      </c>
      <c r="AX91" s="13" t="s">
        <v>81</v>
      </c>
      <c r="AY91" s="233" t="s">
        <v>118</v>
      </c>
    </row>
    <row r="92" s="2" customFormat="1" ht="37.8" customHeight="1">
      <c r="A92" s="39"/>
      <c r="B92" s="40"/>
      <c r="C92" s="205" t="s">
        <v>84</v>
      </c>
      <c r="D92" s="205" t="s">
        <v>120</v>
      </c>
      <c r="E92" s="206" t="s">
        <v>131</v>
      </c>
      <c r="F92" s="207" t="s">
        <v>132</v>
      </c>
      <c r="G92" s="208" t="s">
        <v>123</v>
      </c>
      <c r="H92" s="209">
        <v>120</v>
      </c>
      <c r="I92" s="210"/>
      <c r="J92" s="211">
        <f>ROUND(I92*H92,2)</f>
        <v>0</v>
      </c>
      <c r="K92" s="207" t="s">
        <v>124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0.22</v>
      </c>
      <c r="T92" s="215">
        <f>S92*H92</f>
        <v>26.399999999999999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125</v>
      </c>
      <c r="AT92" s="216" t="s">
        <v>120</v>
      </c>
      <c r="AU92" s="216" t="s">
        <v>84</v>
      </c>
      <c r="AY92" s="18" t="s">
        <v>118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125</v>
      </c>
      <c r="BM92" s="216" t="s">
        <v>133</v>
      </c>
    </row>
    <row r="93" s="2" customFormat="1">
      <c r="A93" s="39"/>
      <c r="B93" s="40"/>
      <c r="C93" s="41"/>
      <c r="D93" s="218" t="s">
        <v>127</v>
      </c>
      <c r="E93" s="41"/>
      <c r="F93" s="219" t="s">
        <v>128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127</v>
      </c>
      <c r="AU93" s="18" t="s">
        <v>84</v>
      </c>
    </row>
    <row r="94" s="13" customFormat="1">
      <c r="A94" s="13"/>
      <c r="B94" s="223"/>
      <c r="C94" s="224"/>
      <c r="D94" s="218" t="s">
        <v>129</v>
      </c>
      <c r="E94" s="225" t="s">
        <v>19</v>
      </c>
      <c r="F94" s="226" t="s">
        <v>134</v>
      </c>
      <c r="G94" s="224"/>
      <c r="H94" s="227">
        <v>120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129</v>
      </c>
      <c r="AU94" s="233" t="s">
        <v>84</v>
      </c>
      <c r="AV94" s="13" t="s">
        <v>84</v>
      </c>
      <c r="AW94" s="13" t="s">
        <v>34</v>
      </c>
      <c r="AX94" s="13" t="s">
        <v>81</v>
      </c>
      <c r="AY94" s="233" t="s">
        <v>118</v>
      </c>
    </row>
    <row r="95" s="2" customFormat="1" ht="37.8" customHeight="1">
      <c r="A95" s="39"/>
      <c r="B95" s="40"/>
      <c r="C95" s="205" t="s">
        <v>135</v>
      </c>
      <c r="D95" s="205" t="s">
        <v>120</v>
      </c>
      <c r="E95" s="206" t="s">
        <v>136</v>
      </c>
      <c r="F95" s="207" t="s">
        <v>137</v>
      </c>
      <c r="G95" s="208" t="s">
        <v>123</v>
      </c>
      <c r="H95" s="209">
        <v>35</v>
      </c>
      <c r="I95" s="210"/>
      <c r="J95" s="211">
        <f>ROUND(I95*H95,2)</f>
        <v>0</v>
      </c>
      <c r="K95" s="207" t="s">
        <v>124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0.62</v>
      </c>
      <c r="T95" s="215">
        <f>S95*H95</f>
        <v>21.699999999999999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125</v>
      </c>
      <c r="AT95" s="216" t="s">
        <v>120</v>
      </c>
      <c r="AU95" s="216" t="s">
        <v>84</v>
      </c>
      <c r="AY95" s="18" t="s">
        <v>118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125</v>
      </c>
      <c r="BM95" s="216" t="s">
        <v>138</v>
      </c>
    </row>
    <row r="96" s="2" customFormat="1">
      <c r="A96" s="39"/>
      <c r="B96" s="40"/>
      <c r="C96" s="41"/>
      <c r="D96" s="218" t="s">
        <v>127</v>
      </c>
      <c r="E96" s="41"/>
      <c r="F96" s="219" t="s">
        <v>128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127</v>
      </c>
      <c r="AU96" s="18" t="s">
        <v>84</v>
      </c>
    </row>
    <row r="97" s="13" customFormat="1">
      <c r="A97" s="13"/>
      <c r="B97" s="223"/>
      <c r="C97" s="224"/>
      <c r="D97" s="218" t="s">
        <v>129</v>
      </c>
      <c r="E97" s="225" t="s">
        <v>19</v>
      </c>
      <c r="F97" s="226" t="s">
        <v>139</v>
      </c>
      <c r="G97" s="224"/>
      <c r="H97" s="227">
        <v>35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129</v>
      </c>
      <c r="AU97" s="233" t="s">
        <v>84</v>
      </c>
      <c r="AV97" s="13" t="s">
        <v>84</v>
      </c>
      <c r="AW97" s="13" t="s">
        <v>34</v>
      </c>
      <c r="AX97" s="13" t="s">
        <v>81</v>
      </c>
      <c r="AY97" s="233" t="s">
        <v>118</v>
      </c>
    </row>
    <row r="98" s="2" customFormat="1" ht="24.15" customHeight="1">
      <c r="A98" s="39"/>
      <c r="B98" s="40"/>
      <c r="C98" s="205" t="s">
        <v>125</v>
      </c>
      <c r="D98" s="205" t="s">
        <v>120</v>
      </c>
      <c r="E98" s="206" t="s">
        <v>140</v>
      </c>
      <c r="F98" s="207" t="s">
        <v>141</v>
      </c>
      <c r="G98" s="208" t="s">
        <v>123</v>
      </c>
      <c r="H98" s="209">
        <v>35</v>
      </c>
      <c r="I98" s="210"/>
      <c r="J98" s="211">
        <f>ROUND(I98*H98,2)</f>
        <v>0</v>
      </c>
      <c r="K98" s="207" t="s">
        <v>124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0.22</v>
      </c>
      <c r="T98" s="215">
        <f>S98*H98</f>
        <v>7.7000000000000002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125</v>
      </c>
      <c r="AT98" s="216" t="s">
        <v>120</v>
      </c>
      <c r="AU98" s="216" t="s">
        <v>84</v>
      </c>
      <c r="AY98" s="18" t="s">
        <v>118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125</v>
      </c>
      <c r="BM98" s="216" t="s">
        <v>142</v>
      </c>
    </row>
    <row r="99" s="2" customFormat="1">
      <c r="A99" s="39"/>
      <c r="B99" s="40"/>
      <c r="C99" s="41"/>
      <c r="D99" s="218" t="s">
        <v>127</v>
      </c>
      <c r="E99" s="41"/>
      <c r="F99" s="219" t="s">
        <v>128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127</v>
      </c>
      <c r="AU99" s="18" t="s">
        <v>84</v>
      </c>
    </row>
    <row r="100" s="13" customFormat="1">
      <c r="A100" s="13"/>
      <c r="B100" s="223"/>
      <c r="C100" s="224"/>
      <c r="D100" s="218" t="s">
        <v>129</v>
      </c>
      <c r="E100" s="225" t="s">
        <v>19</v>
      </c>
      <c r="F100" s="226" t="s">
        <v>143</v>
      </c>
      <c r="G100" s="224"/>
      <c r="H100" s="227">
        <v>35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129</v>
      </c>
      <c r="AU100" s="233" t="s">
        <v>84</v>
      </c>
      <c r="AV100" s="13" t="s">
        <v>84</v>
      </c>
      <c r="AW100" s="13" t="s">
        <v>34</v>
      </c>
      <c r="AX100" s="13" t="s">
        <v>81</v>
      </c>
      <c r="AY100" s="233" t="s">
        <v>118</v>
      </c>
    </row>
    <row r="101" s="2" customFormat="1" ht="24.15" customHeight="1">
      <c r="A101" s="39"/>
      <c r="B101" s="40"/>
      <c r="C101" s="205" t="s">
        <v>144</v>
      </c>
      <c r="D101" s="205" t="s">
        <v>120</v>
      </c>
      <c r="E101" s="206" t="s">
        <v>145</v>
      </c>
      <c r="F101" s="207" t="s">
        <v>146</v>
      </c>
      <c r="G101" s="208" t="s">
        <v>123</v>
      </c>
      <c r="H101" s="209">
        <v>570</v>
      </c>
      <c r="I101" s="210"/>
      <c r="J101" s="211">
        <f>ROUND(I101*H101,2)</f>
        <v>0</v>
      </c>
      <c r="K101" s="207" t="s">
        <v>124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5.0000000000000002E-05</v>
      </c>
      <c r="R101" s="214">
        <f>Q101*H101</f>
        <v>0.028500000000000001</v>
      </c>
      <c r="S101" s="214">
        <v>0.11500000000000001</v>
      </c>
      <c r="T101" s="215">
        <f>S101*H101</f>
        <v>65.549999999999997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125</v>
      </c>
      <c r="AT101" s="216" t="s">
        <v>120</v>
      </c>
      <c r="AU101" s="216" t="s">
        <v>84</v>
      </c>
      <c r="AY101" s="18" t="s">
        <v>118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125</v>
      </c>
      <c r="BM101" s="216" t="s">
        <v>147</v>
      </c>
    </row>
    <row r="102" s="2" customFormat="1">
      <c r="A102" s="39"/>
      <c r="B102" s="40"/>
      <c r="C102" s="41"/>
      <c r="D102" s="218" t="s">
        <v>127</v>
      </c>
      <c r="E102" s="41"/>
      <c r="F102" s="219" t="s">
        <v>148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84</v>
      </c>
    </row>
    <row r="103" s="14" customFormat="1">
      <c r="A103" s="14"/>
      <c r="B103" s="234"/>
      <c r="C103" s="235"/>
      <c r="D103" s="218" t="s">
        <v>129</v>
      </c>
      <c r="E103" s="236" t="s">
        <v>19</v>
      </c>
      <c r="F103" s="237" t="s">
        <v>149</v>
      </c>
      <c r="G103" s="235"/>
      <c r="H103" s="236" t="s">
        <v>19</v>
      </c>
      <c r="I103" s="238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129</v>
      </c>
      <c r="AU103" s="243" t="s">
        <v>84</v>
      </c>
      <c r="AV103" s="14" t="s">
        <v>81</v>
      </c>
      <c r="AW103" s="14" t="s">
        <v>34</v>
      </c>
      <c r="AX103" s="14" t="s">
        <v>73</v>
      </c>
      <c r="AY103" s="243" t="s">
        <v>118</v>
      </c>
    </row>
    <row r="104" s="14" customFormat="1">
      <c r="A104" s="14"/>
      <c r="B104" s="234"/>
      <c r="C104" s="235"/>
      <c r="D104" s="218" t="s">
        <v>129</v>
      </c>
      <c r="E104" s="236" t="s">
        <v>19</v>
      </c>
      <c r="F104" s="237" t="s">
        <v>150</v>
      </c>
      <c r="G104" s="235"/>
      <c r="H104" s="236" t="s">
        <v>19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129</v>
      </c>
      <c r="AU104" s="243" t="s">
        <v>84</v>
      </c>
      <c r="AV104" s="14" t="s">
        <v>81</v>
      </c>
      <c r="AW104" s="14" t="s">
        <v>34</v>
      </c>
      <c r="AX104" s="14" t="s">
        <v>73</v>
      </c>
      <c r="AY104" s="243" t="s">
        <v>118</v>
      </c>
    </row>
    <row r="105" s="13" customFormat="1">
      <c r="A105" s="13"/>
      <c r="B105" s="223"/>
      <c r="C105" s="224"/>
      <c r="D105" s="218" t="s">
        <v>129</v>
      </c>
      <c r="E105" s="225" t="s">
        <v>19</v>
      </c>
      <c r="F105" s="226" t="s">
        <v>151</v>
      </c>
      <c r="G105" s="224"/>
      <c r="H105" s="227">
        <v>332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129</v>
      </c>
      <c r="AU105" s="233" t="s">
        <v>84</v>
      </c>
      <c r="AV105" s="13" t="s">
        <v>84</v>
      </c>
      <c r="AW105" s="13" t="s">
        <v>34</v>
      </c>
      <c r="AX105" s="13" t="s">
        <v>73</v>
      </c>
      <c r="AY105" s="233" t="s">
        <v>118</v>
      </c>
    </row>
    <row r="106" s="14" customFormat="1">
      <c r="A106" s="14"/>
      <c r="B106" s="234"/>
      <c r="C106" s="235"/>
      <c r="D106" s="218" t="s">
        <v>129</v>
      </c>
      <c r="E106" s="236" t="s">
        <v>19</v>
      </c>
      <c r="F106" s="237" t="s">
        <v>152</v>
      </c>
      <c r="G106" s="235"/>
      <c r="H106" s="236" t="s">
        <v>19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129</v>
      </c>
      <c r="AU106" s="243" t="s">
        <v>84</v>
      </c>
      <c r="AV106" s="14" t="s">
        <v>81</v>
      </c>
      <c r="AW106" s="14" t="s">
        <v>34</v>
      </c>
      <c r="AX106" s="14" t="s">
        <v>73</v>
      </c>
      <c r="AY106" s="243" t="s">
        <v>118</v>
      </c>
    </row>
    <row r="107" s="13" customFormat="1">
      <c r="A107" s="13"/>
      <c r="B107" s="223"/>
      <c r="C107" s="224"/>
      <c r="D107" s="218" t="s">
        <v>129</v>
      </c>
      <c r="E107" s="225" t="s">
        <v>19</v>
      </c>
      <c r="F107" s="226" t="s">
        <v>153</v>
      </c>
      <c r="G107" s="224"/>
      <c r="H107" s="227">
        <v>238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129</v>
      </c>
      <c r="AU107" s="233" t="s">
        <v>84</v>
      </c>
      <c r="AV107" s="13" t="s">
        <v>84</v>
      </c>
      <c r="AW107" s="13" t="s">
        <v>34</v>
      </c>
      <c r="AX107" s="13" t="s">
        <v>73</v>
      </c>
      <c r="AY107" s="233" t="s">
        <v>118</v>
      </c>
    </row>
    <row r="108" s="15" customFormat="1">
      <c r="A108" s="15"/>
      <c r="B108" s="244"/>
      <c r="C108" s="245"/>
      <c r="D108" s="218" t="s">
        <v>129</v>
      </c>
      <c r="E108" s="246" t="s">
        <v>19</v>
      </c>
      <c r="F108" s="247" t="s">
        <v>154</v>
      </c>
      <c r="G108" s="245"/>
      <c r="H108" s="248">
        <v>570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4" t="s">
        <v>129</v>
      </c>
      <c r="AU108" s="254" t="s">
        <v>84</v>
      </c>
      <c r="AV108" s="15" t="s">
        <v>125</v>
      </c>
      <c r="AW108" s="15" t="s">
        <v>34</v>
      </c>
      <c r="AX108" s="15" t="s">
        <v>81</v>
      </c>
      <c r="AY108" s="254" t="s">
        <v>118</v>
      </c>
    </row>
    <row r="109" s="2" customFormat="1" ht="14.4" customHeight="1">
      <c r="A109" s="39"/>
      <c r="B109" s="40"/>
      <c r="C109" s="205" t="s">
        <v>155</v>
      </c>
      <c r="D109" s="205" t="s">
        <v>120</v>
      </c>
      <c r="E109" s="206" t="s">
        <v>156</v>
      </c>
      <c r="F109" s="207" t="s">
        <v>157</v>
      </c>
      <c r="G109" s="208" t="s">
        <v>123</v>
      </c>
      <c r="H109" s="209">
        <v>200</v>
      </c>
      <c r="I109" s="210"/>
      <c r="J109" s="211">
        <f>ROUND(I109*H109,2)</f>
        <v>0</v>
      </c>
      <c r="K109" s="207" t="s">
        <v>124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125</v>
      </c>
      <c r="AT109" s="216" t="s">
        <v>120</v>
      </c>
      <c r="AU109" s="216" t="s">
        <v>84</v>
      </c>
      <c r="AY109" s="18" t="s">
        <v>118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125</v>
      </c>
      <c r="BM109" s="216" t="s">
        <v>158</v>
      </c>
    </row>
    <row r="110" s="2" customFormat="1">
      <c r="A110" s="39"/>
      <c r="B110" s="40"/>
      <c r="C110" s="41"/>
      <c r="D110" s="218" t="s">
        <v>127</v>
      </c>
      <c r="E110" s="41"/>
      <c r="F110" s="219" t="s">
        <v>159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127</v>
      </c>
      <c r="AU110" s="18" t="s">
        <v>84</v>
      </c>
    </row>
    <row r="111" s="13" customFormat="1">
      <c r="A111" s="13"/>
      <c r="B111" s="223"/>
      <c r="C111" s="224"/>
      <c r="D111" s="218" t="s">
        <v>129</v>
      </c>
      <c r="E111" s="225" t="s">
        <v>19</v>
      </c>
      <c r="F111" s="226" t="s">
        <v>160</v>
      </c>
      <c r="G111" s="224"/>
      <c r="H111" s="227">
        <v>200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129</v>
      </c>
      <c r="AU111" s="233" t="s">
        <v>84</v>
      </c>
      <c r="AV111" s="13" t="s">
        <v>84</v>
      </c>
      <c r="AW111" s="13" t="s">
        <v>34</v>
      </c>
      <c r="AX111" s="13" t="s">
        <v>81</v>
      </c>
      <c r="AY111" s="233" t="s">
        <v>118</v>
      </c>
    </row>
    <row r="112" s="2" customFormat="1" ht="14.4" customHeight="1">
      <c r="A112" s="39"/>
      <c r="B112" s="40"/>
      <c r="C112" s="205" t="s">
        <v>161</v>
      </c>
      <c r="D112" s="205" t="s">
        <v>120</v>
      </c>
      <c r="E112" s="206" t="s">
        <v>162</v>
      </c>
      <c r="F112" s="207" t="s">
        <v>163</v>
      </c>
      <c r="G112" s="208" t="s">
        <v>164</v>
      </c>
      <c r="H112" s="209">
        <v>62</v>
      </c>
      <c r="I112" s="210"/>
      <c r="J112" s="211">
        <f>ROUND(I112*H112,2)</f>
        <v>0</v>
      </c>
      <c r="K112" s="207" t="s">
        <v>124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125</v>
      </c>
      <c r="AT112" s="216" t="s">
        <v>120</v>
      </c>
      <c r="AU112" s="216" t="s">
        <v>84</v>
      </c>
      <c r="AY112" s="18" t="s">
        <v>118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125</v>
      </c>
      <c r="BM112" s="216" t="s">
        <v>165</v>
      </c>
    </row>
    <row r="113" s="2" customFormat="1">
      <c r="A113" s="39"/>
      <c r="B113" s="40"/>
      <c r="C113" s="41"/>
      <c r="D113" s="218" t="s">
        <v>127</v>
      </c>
      <c r="E113" s="41"/>
      <c r="F113" s="219" t="s">
        <v>166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127</v>
      </c>
      <c r="AU113" s="18" t="s">
        <v>84</v>
      </c>
    </row>
    <row r="114" s="13" customFormat="1">
      <c r="A114" s="13"/>
      <c r="B114" s="223"/>
      <c r="C114" s="224"/>
      <c r="D114" s="218" t="s">
        <v>129</v>
      </c>
      <c r="E114" s="225" t="s">
        <v>19</v>
      </c>
      <c r="F114" s="226" t="s">
        <v>167</v>
      </c>
      <c r="G114" s="224"/>
      <c r="H114" s="227">
        <v>62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129</v>
      </c>
      <c r="AU114" s="233" t="s">
        <v>84</v>
      </c>
      <c r="AV114" s="13" t="s">
        <v>84</v>
      </c>
      <c r="AW114" s="13" t="s">
        <v>34</v>
      </c>
      <c r="AX114" s="13" t="s">
        <v>81</v>
      </c>
      <c r="AY114" s="233" t="s">
        <v>118</v>
      </c>
    </row>
    <row r="115" s="2" customFormat="1" ht="24.15" customHeight="1">
      <c r="A115" s="39"/>
      <c r="B115" s="40"/>
      <c r="C115" s="205" t="s">
        <v>168</v>
      </c>
      <c r="D115" s="205" t="s">
        <v>120</v>
      </c>
      <c r="E115" s="206" t="s">
        <v>169</v>
      </c>
      <c r="F115" s="207" t="s">
        <v>170</v>
      </c>
      <c r="G115" s="208" t="s">
        <v>164</v>
      </c>
      <c r="H115" s="209">
        <v>21</v>
      </c>
      <c r="I115" s="210"/>
      <c r="J115" s="211">
        <f>ROUND(I115*H115,2)</f>
        <v>0</v>
      </c>
      <c r="K115" s="207" t="s">
        <v>124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125</v>
      </c>
      <c r="AT115" s="216" t="s">
        <v>120</v>
      </c>
      <c r="AU115" s="216" t="s">
        <v>84</v>
      </c>
      <c r="AY115" s="18" t="s">
        <v>118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125</v>
      </c>
      <c r="BM115" s="216" t="s">
        <v>171</v>
      </c>
    </row>
    <row r="116" s="2" customFormat="1">
      <c r="A116" s="39"/>
      <c r="B116" s="40"/>
      <c r="C116" s="41"/>
      <c r="D116" s="218" t="s">
        <v>127</v>
      </c>
      <c r="E116" s="41"/>
      <c r="F116" s="219" t="s">
        <v>172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127</v>
      </c>
      <c r="AU116" s="18" t="s">
        <v>84</v>
      </c>
    </row>
    <row r="117" s="14" customFormat="1">
      <c r="A117" s="14"/>
      <c r="B117" s="234"/>
      <c r="C117" s="235"/>
      <c r="D117" s="218" t="s">
        <v>129</v>
      </c>
      <c r="E117" s="236" t="s">
        <v>19</v>
      </c>
      <c r="F117" s="237" t="s">
        <v>173</v>
      </c>
      <c r="G117" s="235"/>
      <c r="H117" s="236" t="s">
        <v>19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129</v>
      </c>
      <c r="AU117" s="243" t="s">
        <v>84</v>
      </c>
      <c r="AV117" s="14" t="s">
        <v>81</v>
      </c>
      <c r="AW117" s="14" t="s">
        <v>34</v>
      </c>
      <c r="AX117" s="14" t="s">
        <v>73</v>
      </c>
      <c r="AY117" s="243" t="s">
        <v>118</v>
      </c>
    </row>
    <row r="118" s="13" customFormat="1">
      <c r="A118" s="13"/>
      <c r="B118" s="223"/>
      <c r="C118" s="224"/>
      <c r="D118" s="218" t="s">
        <v>129</v>
      </c>
      <c r="E118" s="225" t="s">
        <v>19</v>
      </c>
      <c r="F118" s="226" t="s">
        <v>174</v>
      </c>
      <c r="G118" s="224"/>
      <c r="H118" s="227">
        <v>10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129</v>
      </c>
      <c r="AU118" s="233" t="s">
        <v>84</v>
      </c>
      <c r="AV118" s="13" t="s">
        <v>84</v>
      </c>
      <c r="AW118" s="13" t="s">
        <v>34</v>
      </c>
      <c r="AX118" s="13" t="s">
        <v>73</v>
      </c>
      <c r="AY118" s="233" t="s">
        <v>118</v>
      </c>
    </row>
    <row r="119" s="13" customFormat="1">
      <c r="A119" s="13"/>
      <c r="B119" s="223"/>
      <c r="C119" s="224"/>
      <c r="D119" s="218" t="s">
        <v>129</v>
      </c>
      <c r="E119" s="225" t="s">
        <v>19</v>
      </c>
      <c r="F119" s="226" t="s">
        <v>175</v>
      </c>
      <c r="G119" s="224"/>
      <c r="H119" s="227">
        <v>11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129</v>
      </c>
      <c r="AU119" s="233" t="s">
        <v>84</v>
      </c>
      <c r="AV119" s="13" t="s">
        <v>84</v>
      </c>
      <c r="AW119" s="13" t="s">
        <v>34</v>
      </c>
      <c r="AX119" s="13" t="s">
        <v>73</v>
      </c>
      <c r="AY119" s="233" t="s">
        <v>118</v>
      </c>
    </row>
    <row r="120" s="15" customFormat="1">
      <c r="A120" s="15"/>
      <c r="B120" s="244"/>
      <c r="C120" s="245"/>
      <c r="D120" s="218" t="s">
        <v>129</v>
      </c>
      <c r="E120" s="246" t="s">
        <v>19</v>
      </c>
      <c r="F120" s="247" t="s">
        <v>154</v>
      </c>
      <c r="G120" s="245"/>
      <c r="H120" s="248">
        <v>21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4" t="s">
        <v>129</v>
      </c>
      <c r="AU120" s="254" t="s">
        <v>84</v>
      </c>
      <c r="AV120" s="15" t="s">
        <v>125</v>
      </c>
      <c r="AW120" s="15" t="s">
        <v>34</v>
      </c>
      <c r="AX120" s="15" t="s">
        <v>81</v>
      </c>
      <c r="AY120" s="254" t="s">
        <v>118</v>
      </c>
    </row>
    <row r="121" s="2" customFormat="1" ht="37.8" customHeight="1">
      <c r="A121" s="39"/>
      <c r="B121" s="40"/>
      <c r="C121" s="205" t="s">
        <v>176</v>
      </c>
      <c r="D121" s="205" t="s">
        <v>120</v>
      </c>
      <c r="E121" s="206" t="s">
        <v>177</v>
      </c>
      <c r="F121" s="207" t="s">
        <v>178</v>
      </c>
      <c r="G121" s="208" t="s">
        <v>164</v>
      </c>
      <c r="H121" s="209">
        <v>40.5</v>
      </c>
      <c r="I121" s="210"/>
      <c r="J121" s="211">
        <f>ROUND(I121*H121,2)</f>
        <v>0</v>
      </c>
      <c r="K121" s="207" t="s">
        <v>124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125</v>
      </c>
      <c r="AT121" s="216" t="s">
        <v>120</v>
      </c>
      <c r="AU121" s="216" t="s">
        <v>84</v>
      </c>
      <c r="AY121" s="18" t="s">
        <v>118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125</v>
      </c>
      <c r="BM121" s="216" t="s">
        <v>179</v>
      </c>
    </row>
    <row r="122" s="2" customFormat="1">
      <c r="A122" s="39"/>
      <c r="B122" s="40"/>
      <c r="C122" s="41"/>
      <c r="D122" s="218" t="s">
        <v>127</v>
      </c>
      <c r="E122" s="41"/>
      <c r="F122" s="219" t="s">
        <v>180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127</v>
      </c>
      <c r="AU122" s="18" t="s">
        <v>84</v>
      </c>
    </row>
    <row r="123" s="14" customFormat="1">
      <c r="A123" s="14"/>
      <c r="B123" s="234"/>
      <c r="C123" s="235"/>
      <c r="D123" s="218" t="s">
        <v>129</v>
      </c>
      <c r="E123" s="236" t="s">
        <v>19</v>
      </c>
      <c r="F123" s="237" t="s">
        <v>181</v>
      </c>
      <c r="G123" s="235"/>
      <c r="H123" s="236" t="s">
        <v>19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129</v>
      </c>
      <c r="AU123" s="243" t="s">
        <v>84</v>
      </c>
      <c r="AV123" s="14" t="s">
        <v>81</v>
      </c>
      <c r="AW123" s="14" t="s">
        <v>34</v>
      </c>
      <c r="AX123" s="14" t="s">
        <v>73</v>
      </c>
      <c r="AY123" s="243" t="s">
        <v>118</v>
      </c>
    </row>
    <row r="124" s="13" customFormat="1">
      <c r="A124" s="13"/>
      <c r="B124" s="223"/>
      <c r="C124" s="224"/>
      <c r="D124" s="218" t="s">
        <v>129</v>
      </c>
      <c r="E124" s="225" t="s">
        <v>19</v>
      </c>
      <c r="F124" s="226" t="s">
        <v>182</v>
      </c>
      <c r="G124" s="224"/>
      <c r="H124" s="227">
        <v>83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129</v>
      </c>
      <c r="AU124" s="233" t="s">
        <v>84</v>
      </c>
      <c r="AV124" s="13" t="s">
        <v>84</v>
      </c>
      <c r="AW124" s="13" t="s">
        <v>34</v>
      </c>
      <c r="AX124" s="13" t="s">
        <v>73</v>
      </c>
      <c r="AY124" s="233" t="s">
        <v>118</v>
      </c>
    </row>
    <row r="125" s="13" customFormat="1">
      <c r="A125" s="13"/>
      <c r="B125" s="223"/>
      <c r="C125" s="224"/>
      <c r="D125" s="218" t="s">
        <v>129</v>
      </c>
      <c r="E125" s="225" t="s">
        <v>19</v>
      </c>
      <c r="F125" s="226" t="s">
        <v>183</v>
      </c>
      <c r="G125" s="224"/>
      <c r="H125" s="227">
        <v>-5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129</v>
      </c>
      <c r="AU125" s="233" t="s">
        <v>84</v>
      </c>
      <c r="AV125" s="13" t="s">
        <v>84</v>
      </c>
      <c r="AW125" s="13" t="s">
        <v>34</v>
      </c>
      <c r="AX125" s="13" t="s">
        <v>73</v>
      </c>
      <c r="AY125" s="233" t="s">
        <v>118</v>
      </c>
    </row>
    <row r="126" s="13" customFormat="1">
      <c r="A126" s="13"/>
      <c r="B126" s="223"/>
      <c r="C126" s="224"/>
      <c r="D126" s="218" t="s">
        <v>129</v>
      </c>
      <c r="E126" s="225" t="s">
        <v>19</v>
      </c>
      <c r="F126" s="226" t="s">
        <v>184</v>
      </c>
      <c r="G126" s="224"/>
      <c r="H126" s="227">
        <v>-9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129</v>
      </c>
      <c r="AU126" s="233" t="s">
        <v>84</v>
      </c>
      <c r="AV126" s="13" t="s">
        <v>84</v>
      </c>
      <c r="AW126" s="13" t="s">
        <v>34</v>
      </c>
      <c r="AX126" s="13" t="s">
        <v>73</v>
      </c>
      <c r="AY126" s="233" t="s">
        <v>118</v>
      </c>
    </row>
    <row r="127" s="13" customFormat="1">
      <c r="A127" s="13"/>
      <c r="B127" s="223"/>
      <c r="C127" s="224"/>
      <c r="D127" s="218" t="s">
        <v>129</v>
      </c>
      <c r="E127" s="225" t="s">
        <v>19</v>
      </c>
      <c r="F127" s="226" t="s">
        <v>185</v>
      </c>
      <c r="G127" s="224"/>
      <c r="H127" s="227">
        <v>-24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129</v>
      </c>
      <c r="AU127" s="233" t="s">
        <v>84</v>
      </c>
      <c r="AV127" s="13" t="s">
        <v>84</v>
      </c>
      <c r="AW127" s="13" t="s">
        <v>34</v>
      </c>
      <c r="AX127" s="13" t="s">
        <v>73</v>
      </c>
      <c r="AY127" s="233" t="s">
        <v>118</v>
      </c>
    </row>
    <row r="128" s="13" customFormat="1">
      <c r="A128" s="13"/>
      <c r="B128" s="223"/>
      <c r="C128" s="224"/>
      <c r="D128" s="218" t="s">
        <v>129</v>
      </c>
      <c r="E128" s="225" t="s">
        <v>19</v>
      </c>
      <c r="F128" s="226" t="s">
        <v>186</v>
      </c>
      <c r="G128" s="224"/>
      <c r="H128" s="227">
        <v>-4.5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129</v>
      </c>
      <c r="AU128" s="233" t="s">
        <v>84</v>
      </c>
      <c r="AV128" s="13" t="s">
        <v>84</v>
      </c>
      <c r="AW128" s="13" t="s">
        <v>34</v>
      </c>
      <c r="AX128" s="13" t="s">
        <v>73</v>
      </c>
      <c r="AY128" s="233" t="s">
        <v>118</v>
      </c>
    </row>
    <row r="129" s="15" customFormat="1">
      <c r="A129" s="15"/>
      <c r="B129" s="244"/>
      <c r="C129" s="245"/>
      <c r="D129" s="218" t="s">
        <v>129</v>
      </c>
      <c r="E129" s="246" t="s">
        <v>19</v>
      </c>
      <c r="F129" s="247" t="s">
        <v>154</v>
      </c>
      <c r="G129" s="245"/>
      <c r="H129" s="248">
        <v>40.5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4" t="s">
        <v>129</v>
      </c>
      <c r="AU129" s="254" t="s">
        <v>84</v>
      </c>
      <c r="AV129" s="15" t="s">
        <v>125</v>
      </c>
      <c r="AW129" s="15" t="s">
        <v>34</v>
      </c>
      <c r="AX129" s="15" t="s">
        <v>81</v>
      </c>
      <c r="AY129" s="254" t="s">
        <v>118</v>
      </c>
    </row>
    <row r="130" s="14" customFormat="1">
      <c r="A130" s="14"/>
      <c r="B130" s="234"/>
      <c r="C130" s="235"/>
      <c r="D130" s="218" t="s">
        <v>129</v>
      </c>
      <c r="E130" s="236" t="s">
        <v>19</v>
      </c>
      <c r="F130" s="237" t="s">
        <v>187</v>
      </c>
      <c r="G130" s="235"/>
      <c r="H130" s="236" t="s">
        <v>19</v>
      </c>
      <c r="I130" s="238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129</v>
      </c>
      <c r="AU130" s="243" t="s">
        <v>84</v>
      </c>
      <c r="AV130" s="14" t="s">
        <v>81</v>
      </c>
      <c r="AW130" s="14" t="s">
        <v>34</v>
      </c>
      <c r="AX130" s="14" t="s">
        <v>73</v>
      </c>
      <c r="AY130" s="243" t="s">
        <v>118</v>
      </c>
    </row>
    <row r="131" s="2" customFormat="1" ht="24.15" customHeight="1">
      <c r="A131" s="39"/>
      <c r="B131" s="40"/>
      <c r="C131" s="205" t="s">
        <v>188</v>
      </c>
      <c r="D131" s="205" t="s">
        <v>120</v>
      </c>
      <c r="E131" s="206" t="s">
        <v>189</v>
      </c>
      <c r="F131" s="207" t="s">
        <v>190</v>
      </c>
      <c r="G131" s="208" t="s">
        <v>164</v>
      </c>
      <c r="H131" s="209">
        <v>40</v>
      </c>
      <c r="I131" s="210"/>
      <c r="J131" s="211">
        <f>ROUND(I131*H131,2)</f>
        <v>0</v>
      </c>
      <c r="K131" s="207" t="s">
        <v>124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125</v>
      </c>
      <c r="AT131" s="216" t="s">
        <v>120</v>
      </c>
      <c r="AU131" s="216" t="s">
        <v>84</v>
      </c>
      <c r="AY131" s="18" t="s">
        <v>118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125</v>
      </c>
      <c r="BM131" s="216" t="s">
        <v>191</v>
      </c>
    </row>
    <row r="132" s="2" customFormat="1">
      <c r="A132" s="39"/>
      <c r="B132" s="40"/>
      <c r="C132" s="41"/>
      <c r="D132" s="218" t="s">
        <v>127</v>
      </c>
      <c r="E132" s="41"/>
      <c r="F132" s="219" t="s">
        <v>192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127</v>
      </c>
      <c r="AU132" s="18" t="s">
        <v>84</v>
      </c>
    </row>
    <row r="133" s="13" customFormat="1">
      <c r="A133" s="13"/>
      <c r="B133" s="223"/>
      <c r="C133" s="224"/>
      <c r="D133" s="218" t="s">
        <v>129</v>
      </c>
      <c r="E133" s="225" t="s">
        <v>19</v>
      </c>
      <c r="F133" s="226" t="s">
        <v>193</v>
      </c>
      <c r="G133" s="224"/>
      <c r="H133" s="227">
        <v>40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129</v>
      </c>
      <c r="AU133" s="233" t="s">
        <v>84</v>
      </c>
      <c r="AV133" s="13" t="s">
        <v>84</v>
      </c>
      <c r="AW133" s="13" t="s">
        <v>34</v>
      </c>
      <c r="AX133" s="13" t="s">
        <v>81</v>
      </c>
      <c r="AY133" s="233" t="s">
        <v>118</v>
      </c>
    </row>
    <row r="134" s="2" customFormat="1" ht="24.15" customHeight="1">
      <c r="A134" s="39"/>
      <c r="B134" s="40"/>
      <c r="C134" s="205" t="s">
        <v>194</v>
      </c>
      <c r="D134" s="205" t="s">
        <v>120</v>
      </c>
      <c r="E134" s="206" t="s">
        <v>195</v>
      </c>
      <c r="F134" s="207" t="s">
        <v>196</v>
      </c>
      <c r="G134" s="208" t="s">
        <v>164</v>
      </c>
      <c r="H134" s="209">
        <v>42.5</v>
      </c>
      <c r="I134" s="210"/>
      <c r="J134" s="211">
        <f>ROUND(I134*H134,2)</f>
        <v>0</v>
      </c>
      <c r="K134" s="207" t="s">
        <v>124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125</v>
      </c>
      <c r="AT134" s="216" t="s">
        <v>120</v>
      </c>
      <c r="AU134" s="216" t="s">
        <v>84</v>
      </c>
      <c r="AY134" s="18" t="s">
        <v>118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125</v>
      </c>
      <c r="BM134" s="216" t="s">
        <v>197</v>
      </c>
    </row>
    <row r="135" s="2" customFormat="1">
      <c r="A135" s="39"/>
      <c r="B135" s="40"/>
      <c r="C135" s="41"/>
      <c r="D135" s="218" t="s">
        <v>127</v>
      </c>
      <c r="E135" s="41"/>
      <c r="F135" s="219" t="s">
        <v>192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127</v>
      </c>
      <c r="AU135" s="18" t="s">
        <v>84</v>
      </c>
    </row>
    <row r="136" s="14" customFormat="1">
      <c r="A136" s="14"/>
      <c r="B136" s="234"/>
      <c r="C136" s="235"/>
      <c r="D136" s="218" t="s">
        <v>129</v>
      </c>
      <c r="E136" s="236" t="s">
        <v>19</v>
      </c>
      <c r="F136" s="237" t="s">
        <v>198</v>
      </c>
      <c r="G136" s="235"/>
      <c r="H136" s="236" t="s">
        <v>19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129</v>
      </c>
      <c r="AU136" s="243" t="s">
        <v>84</v>
      </c>
      <c r="AV136" s="14" t="s">
        <v>81</v>
      </c>
      <c r="AW136" s="14" t="s">
        <v>34</v>
      </c>
      <c r="AX136" s="14" t="s">
        <v>73</v>
      </c>
      <c r="AY136" s="243" t="s">
        <v>118</v>
      </c>
    </row>
    <row r="137" s="13" customFormat="1">
      <c r="A137" s="13"/>
      <c r="B137" s="223"/>
      <c r="C137" s="224"/>
      <c r="D137" s="218" t="s">
        <v>129</v>
      </c>
      <c r="E137" s="225" t="s">
        <v>19</v>
      </c>
      <c r="F137" s="226" t="s">
        <v>199</v>
      </c>
      <c r="G137" s="224"/>
      <c r="H137" s="227">
        <v>5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129</v>
      </c>
      <c r="AU137" s="233" t="s">
        <v>84</v>
      </c>
      <c r="AV137" s="13" t="s">
        <v>84</v>
      </c>
      <c r="AW137" s="13" t="s">
        <v>34</v>
      </c>
      <c r="AX137" s="13" t="s">
        <v>73</v>
      </c>
      <c r="AY137" s="233" t="s">
        <v>118</v>
      </c>
    </row>
    <row r="138" s="13" customFormat="1">
      <c r="A138" s="13"/>
      <c r="B138" s="223"/>
      <c r="C138" s="224"/>
      <c r="D138" s="218" t="s">
        <v>129</v>
      </c>
      <c r="E138" s="225" t="s">
        <v>19</v>
      </c>
      <c r="F138" s="226" t="s">
        <v>200</v>
      </c>
      <c r="G138" s="224"/>
      <c r="H138" s="227">
        <v>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129</v>
      </c>
      <c r="AU138" s="233" t="s">
        <v>84</v>
      </c>
      <c r="AV138" s="13" t="s">
        <v>84</v>
      </c>
      <c r="AW138" s="13" t="s">
        <v>34</v>
      </c>
      <c r="AX138" s="13" t="s">
        <v>73</v>
      </c>
      <c r="AY138" s="233" t="s">
        <v>118</v>
      </c>
    </row>
    <row r="139" s="13" customFormat="1">
      <c r="A139" s="13"/>
      <c r="B139" s="223"/>
      <c r="C139" s="224"/>
      <c r="D139" s="218" t="s">
        <v>129</v>
      </c>
      <c r="E139" s="225" t="s">
        <v>19</v>
      </c>
      <c r="F139" s="226" t="s">
        <v>201</v>
      </c>
      <c r="G139" s="224"/>
      <c r="H139" s="227">
        <v>24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129</v>
      </c>
      <c r="AU139" s="233" t="s">
        <v>84</v>
      </c>
      <c r="AV139" s="13" t="s">
        <v>84</v>
      </c>
      <c r="AW139" s="13" t="s">
        <v>34</v>
      </c>
      <c r="AX139" s="13" t="s">
        <v>73</v>
      </c>
      <c r="AY139" s="233" t="s">
        <v>118</v>
      </c>
    </row>
    <row r="140" s="13" customFormat="1">
      <c r="A140" s="13"/>
      <c r="B140" s="223"/>
      <c r="C140" s="224"/>
      <c r="D140" s="218" t="s">
        <v>129</v>
      </c>
      <c r="E140" s="225" t="s">
        <v>19</v>
      </c>
      <c r="F140" s="226" t="s">
        <v>202</v>
      </c>
      <c r="G140" s="224"/>
      <c r="H140" s="227">
        <v>4.5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129</v>
      </c>
      <c r="AU140" s="233" t="s">
        <v>84</v>
      </c>
      <c r="AV140" s="13" t="s">
        <v>84</v>
      </c>
      <c r="AW140" s="13" t="s">
        <v>34</v>
      </c>
      <c r="AX140" s="13" t="s">
        <v>73</v>
      </c>
      <c r="AY140" s="233" t="s">
        <v>118</v>
      </c>
    </row>
    <row r="141" s="15" customFormat="1">
      <c r="A141" s="15"/>
      <c r="B141" s="244"/>
      <c r="C141" s="245"/>
      <c r="D141" s="218" t="s">
        <v>129</v>
      </c>
      <c r="E141" s="246" t="s">
        <v>19</v>
      </c>
      <c r="F141" s="247" t="s">
        <v>154</v>
      </c>
      <c r="G141" s="245"/>
      <c r="H141" s="248">
        <v>42.5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4" t="s">
        <v>129</v>
      </c>
      <c r="AU141" s="254" t="s">
        <v>84</v>
      </c>
      <c r="AV141" s="15" t="s">
        <v>125</v>
      </c>
      <c r="AW141" s="15" t="s">
        <v>34</v>
      </c>
      <c r="AX141" s="15" t="s">
        <v>81</v>
      </c>
      <c r="AY141" s="254" t="s">
        <v>118</v>
      </c>
    </row>
    <row r="142" s="2" customFormat="1" ht="24.15" customHeight="1">
      <c r="A142" s="39"/>
      <c r="B142" s="40"/>
      <c r="C142" s="205" t="s">
        <v>203</v>
      </c>
      <c r="D142" s="205" t="s">
        <v>120</v>
      </c>
      <c r="E142" s="206" t="s">
        <v>204</v>
      </c>
      <c r="F142" s="207" t="s">
        <v>205</v>
      </c>
      <c r="G142" s="208" t="s">
        <v>164</v>
      </c>
      <c r="H142" s="209">
        <v>24</v>
      </c>
      <c r="I142" s="210"/>
      <c r="J142" s="211">
        <f>ROUND(I142*H142,2)</f>
        <v>0</v>
      </c>
      <c r="K142" s="207" t="s">
        <v>124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125</v>
      </c>
      <c r="AT142" s="216" t="s">
        <v>120</v>
      </c>
      <c r="AU142" s="216" t="s">
        <v>84</v>
      </c>
      <c r="AY142" s="18" t="s">
        <v>118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125</v>
      </c>
      <c r="BM142" s="216" t="s">
        <v>206</v>
      </c>
    </row>
    <row r="143" s="2" customFormat="1">
      <c r="A143" s="39"/>
      <c r="B143" s="40"/>
      <c r="C143" s="41"/>
      <c r="D143" s="218" t="s">
        <v>127</v>
      </c>
      <c r="E143" s="41"/>
      <c r="F143" s="219" t="s">
        <v>207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84</v>
      </c>
    </row>
    <row r="144" s="13" customFormat="1">
      <c r="A144" s="13"/>
      <c r="B144" s="223"/>
      <c r="C144" s="224"/>
      <c r="D144" s="218" t="s">
        <v>129</v>
      </c>
      <c r="E144" s="225" t="s">
        <v>19</v>
      </c>
      <c r="F144" s="226" t="s">
        <v>208</v>
      </c>
      <c r="G144" s="224"/>
      <c r="H144" s="227">
        <v>24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129</v>
      </c>
      <c r="AU144" s="233" t="s">
        <v>84</v>
      </c>
      <c r="AV144" s="13" t="s">
        <v>84</v>
      </c>
      <c r="AW144" s="13" t="s">
        <v>34</v>
      </c>
      <c r="AX144" s="13" t="s">
        <v>81</v>
      </c>
      <c r="AY144" s="233" t="s">
        <v>118</v>
      </c>
    </row>
    <row r="145" s="2" customFormat="1" ht="24.15" customHeight="1">
      <c r="A145" s="39"/>
      <c r="B145" s="40"/>
      <c r="C145" s="205" t="s">
        <v>209</v>
      </c>
      <c r="D145" s="205" t="s">
        <v>120</v>
      </c>
      <c r="E145" s="206" t="s">
        <v>210</v>
      </c>
      <c r="F145" s="207" t="s">
        <v>211</v>
      </c>
      <c r="G145" s="208" t="s">
        <v>164</v>
      </c>
      <c r="H145" s="209">
        <v>83</v>
      </c>
      <c r="I145" s="210"/>
      <c r="J145" s="211">
        <f>ROUND(I145*H145,2)</f>
        <v>0</v>
      </c>
      <c r="K145" s="207" t="s">
        <v>124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125</v>
      </c>
      <c r="AT145" s="216" t="s">
        <v>120</v>
      </c>
      <c r="AU145" s="216" t="s">
        <v>84</v>
      </c>
      <c r="AY145" s="18" t="s">
        <v>118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125</v>
      </c>
      <c r="BM145" s="216" t="s">
        <v>212</v>
      </c>
    </row>
    <row r="146" s="2" customFormat="1">
      <c r="A146" s="39"/>
      <c r="B146" s="40"/>
      <c r="C146" s="41"/>
      <c r="D146" s="218" t="s">
        <v>127</v>
      </c>
      <c r="E146" s="41"/>
      <c r="F146" s="219" t="s">
        <v>213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127</v>
      </c>
      <c r="AU146" s="18" t="s">
        <v>84</v>
      </c>
    </row>
    <row r="147" s="13" customFormat="1">
      <c r="A147" s="13"/>
      <c r="B147" s="223"/>
      <c r="C147" s="224"/>
      <c r="D147" s="218" t="s">
        <v>129</v>
      </c>
      <c r="E147" s="225" t="s">
        <v>19</v>
      </c>
      <c r="F147" s="226" t="s">
        <v>214</v>
      </c>
      <c r="G147" s="224"/>
      <c r="H147" s="227">
        <v>42.5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129</v>
      </c>
      <c r="AU147" s="233" t="s">
        <v>84</v>
      </c>
      <c r="AV147" s="13" t="s">
        <v>84</v>
      </c>
      <c r="AW147" s="13" t="s">
        <v>34</v>
      </c>
      <c r="AX147" s="13" t="s">
        <v>73</v>
      </c>
      <c r="AY147" s="233" t="s">
        <v>118</v>
      </c>
    </row>
    <row r="148" s="13" customFormat="1">
      <c r="A148" s="13"/>
      <c r="B148" s="223"/>
      <c r="C148" s="224"/>
      <c r="D148" s="218" t="s">
        <v>129</v>
      </c>
      <c r="E148" s="225" t="s">
        <v>19</v>
      </c>
      <c r="F148" s="226" t="s">
        <v>215</v>
      </c>
      <c r="G148" s="224"/>
      <c r="H148" s="227">
        <v>40.5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129</v>
      </c>
      <c r="AU148" s="233" t="s">
        <v>84</v>
      </c>
      <c r="AV148" s="13" t="s">
        <v>84</v>
      </c>
      <c r="AW148" s="13" t="s">
        <v>34</v>
      </c>
      <c r="AX148" s="13" t="s">
        <v>73</v>
      </c>
      <c r="AY148" s="233" t="s">
        <v>118</v>
      </c>
    </row>
    <row r="149" s="15" customFormat="1">
      <c r="A149" s="15"/>
      <c r="B149" s="244"/>
      <c r="C149" s="245"/>
      <c r="D149" s="218" t="s">
        <v>129</v>
      </c>
      <c r="E149" s="246" t="s">
        <v>19</v>
      </c>
      <c r="F149" s="247" t="s">
        <v>154</v>
      </c>
      <c r="G149" s="245"/>
      <c r="H149" s="248">
        <v>83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4" t="s">
        <v>129</v>
      </c>
      <c r="AU149" s="254" t="s">
        <v>84</v>
      </c>
      <c r="AV149" s="15" t="s">
        <v>125</v>
      </c>
      <c r="AW149" s="15" t="s">
        <v>34</v>
      </c>
      <c r="AX149" s="15" t="s">
        <v>81</v>
      </c>
      <c r="AY149" s="254" t="s">
        <v>118</v>
      </c>
    </row>
    <row r="150" s="2" customFormat="1" ht="24.15" customHeight="1">
      <c r="A150" s="39"/>
      <c r="B150" s="40"/>
      <c r="C150" s="205" t="s">
        <v>216</v>
      </c>
      <c r="D150" s="205" t="s">
        <v>120</v>
      </c>
      <c r="E150" s="206" t="s">
        <v>217</v>
      </c>
      <c r="F150" s="207" t="s">
        <v>218</v>
      </c>
      <c r="G150" s="208" t="s">
        <v>164</v>
      </c>
      <c r="H150" s="209">
        <v>9</v>
      </c>
      <c r="I150" s="210"/>
      <c r="J150" s="211">
        <f>ROUND(I150*H150,2)</f>
        <v>0</v>
      </c>
      <c r="K150" s="207" t="s">
        <v>124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125</v>
      </c>
      <c r="AT150" s="216" t="s">
        <v>120</v>
      </c>
      <c r="AU150" s="216" t="s">
        <v>84</v>
      </c>
      <c r="AY150" s="18" t="s">
        <v>118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125</v>
      </c>
      <c r="BM150" s="216" t="s">
        <v>219</v>
      </c>
    </row>
    <row r="151" s="2" customFormat="1">
      <c r="A151" s="39"/>
      <c r="B151" s="40"/>
      <c r="C151" s="41"/>
      <c r="D151" s="218" t="s">
        <v>127</v>
      </c>
      <c r="E151" s="41"/>
      <c r="F151" s="219" t="s">
        <v>220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127</v>
      </c>
      <c r="AU151" s="18" t="s">
        <v>84</v>
      </c>
    </row>
    <row r="152" s="14" customFormat="1">
      <c r="A152" s="14"/>
      <c r="B152" s="234"/>
      <c r="C152" s="235"/>
      <c r="D152" s="218" t="s">
        <v>129</v>
      </c>
      <c r="E152" s="236" t="s">
        <v>19</v>
      </c>
      <c r="F152" s="237" t="s">
        <v>221</v>
      </c>
      <c r="G152" s="235"/>
      <c r="H152" s="236" t="s">
        <v>19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129</v>
      </c>
      <c r="AU152" s="243" t="s">
        <v>84</v>
      </c>
      <c r="AV152" s="14" t="s">
        <v>81</v>
      </c>
      <c r="AW152" s="14" t="s">
        <v>34</v>
      </c>
      <c r="AX152" s="14" t="s">
        <v>73</v>
      </c>
      <c r="AY152" s="243" t="s">
        <v>118</v>
      </c>
    </row>
    <row r="153" s="13" customFormat="1">
      <c r="A153" s="13"/>
      <c r="B153" s="223"/>
      <c r="C153" s="224"/>
      <c r="D153" s="218" t="s">
        <v>129</v>
      </c>
      <c r="E153" s="225" t="s">
        <v>19</v>
      </c>
      <c r="F153" s="226" t="s">
        <v>222</v>
      </c>
      <c r="G153" s="224"/>
      <c r="H153" s="227">
        <v>4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129</v>
      </c>
      <c r="AU153" s="233" t="s">
        <v>84</v>
      </c>
      <c r="AV153" s="13" t="s">
        <v>84</v>
      </c>
      <c r="AW153" s="13" t="s">
        <v>34</v>
      </c>
      <c r="AX153" s="13" t="s">
        <v>73</v>
      </c>
      <c r="AY153" s="233" t="s">
        <v>118</v>
      </c>
    </row>
    <row r="154" s="13" customFormat="1">
      <c r="A154" s="13"/>
      <c r="B154" s="223"/>
      <c r="C154" s="224"/>
      <c r="D154" s="218" t="s">
        <v>129</v>
      </c>
      <c r="E154" s="225" t="s">
        <v>19</v>
      </c>
      <c r="F154" s="226" t="s">
        <v>223</v>
      </c>
      <c r="G154" s="224"/>
      <c r="H154" s="227">
        <v>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129</v>
      </c>
      <c r="AU154" s="233" t="s">
        <v>84</v>
      </c>
      <c r="AV154" s="13" t="s">
        <v>84</v>
      </c>
      <c r="AW154" s="13" t="s">
        <v>34</v>
      </c>
      <c r="AX154" s="13" t="s">
        <v>73</v>
      </c>
      <c r="AY154" s="233" t="s">
        <v>118</v>
      </c>
    </row>
    <row r="155" s="15" customFormat="1">
      <c r="A155" s="15"/>
      <c r="B155" s="244"/>
      <c r="C155" s="245"/>
      <c r="D155" s="218" t="s">
        <v>129</v>
      </c>
      <c r="E155" s="246" t="s">
        <v>19</v>
      </c>
      <c r="F155" s="247" t="s">
        <v>154</v>
      </c>
      <c r="G155" s="245"/>
      <c r="H155" s="248">
        <v>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4" t="s">
        <v>129</v>
      </c>
      <c r="AU155" s="254" t="s">
        <v>84</v>
      </c>
      <c r="AV155" s="15" t="s">
        <v>125</v>
      </c>
      <c r="AW155" s="15" t="s">
        <v>34</v>
      </c>
      <c r="AX155" s="15" t="s">
        <v>81</v>
      </c>
      <c r="AY155" s="254" t="s">
        <v>118</v>
      </c>
    </row>
    <row r="156" s="2" customFormat="1" ht="37.8" customHeight="1">
      <c r="A156" s="39"/>
      <c r="B156" s="40"/>
      <c r="C156" s="205" t="s">
        <v>8</v>
      </c>
      <c r="D156" s="205" t="s">
        <v>120</v>
      </c>
      <c r="E156" s="206" t="s">
        <v>224</v>
      </c>
      <c r="F156" s="207" t="s">
        <v>225</v>
      </c>
      <c r="G156" s="208" t="s">
        <v>164</v>
      </c>
      <c r="H156" s="209">
        <v>5</v>
      </c>
      <c r="I156" s="210"/>
      <c r="J156" s="211">
        <f>ROUND(I156*H156,2)</f>
        <v>0</v>
      </c>
      <c r="K156" s="207" t="s">
        <v>124</v>
      </c>
      <c r="L156" s="45"/>
      <c r="M156" s="212" t="s">
        <v>19</v>
      </c>
      <c r="N156" s="213" t="s">
        <v>44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125</v>
      </c>
      <c r="AT156" s="216" t="s">
        <v>120</v>
      </c>
      <c r="AU156" s="216" t="s">
        <v>84</v>
      </c>
      <c r="AY156" s="18" t="s">
        <v>118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81</v>
      </c>
      <c r="BK156" s="217">
        <f>ROUND(I156*H156,2)</f>
        <v>0</v>
      </c>
      <c r="BL156" s="18" t="s">
        <v>125</v>
      </c>
      <c r="BM156" s="216" t="s">
        <v>226</v>
      </c>
    </row>
    <row r="157" s="2" customFormat="1">
      <c r="A157" s="39"/>
      <c r="B157" s="40"/>
      <c r="C157" s="41"/>
      <c r="D157" s="218" t="s">
        <v>127</v>
      </c>
      <c r="E157" s="41"/>
      <c r="F157" s="219" t="s">
        <v>227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127</v>
      </c>
      <c r="AU157" s="18" t="s">
        <v>84</v>
      </c>
    </row>
    <row r="158" s="14" customFormat="1">
      <c r="A158" s="14"/>
      <c r="B158" s="234"/>
      <c r="C158" s="235"/>
      <c r="D158" s="218" t="s">
        <v>129</v>
      </c>
      <c r="E158" s="236" t="s">
        <v>19</v>
      </c>
      <c r="F158" s="237" t="s">
        <v>228</v>
      </c>
      <c r="G158" s="235"/>
      <c r="H158" s="236" t="s">
        <v>19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129</v>
      </c>
      <c r="AU158" s="243" t="s">
        <v>84</v>
      </c>
      <c r="AV158" s="14" t="s">
        <v>81</v>
      </c>
      <c r="AW158" s="14" t="s">
        <v>34</v>
      </c>
      <c r="AX158" s="14" t="s">
        <v>73</v>
      </c>
      <c r="AY158" s="243" t="s">
        <v>118</v>
      </c>
    </row>
    <row r="159" s="13" customFormat="1">
      <c r="A159" s="13"/>
      <c r="B159" s="223"/>
      <c r="C159" s="224"/>
      <c r="D159" s="218" t="s">
        <v>129</v>
      </c>
      <c r="E159" s="225" t="s">
        <v>19</v>
      </c>
      <c r="F159" s="226" t="s">
        <v>229</v>
      </c>
      <c r="G159" s="224"/>
      <c r="H159" s="227">
        <v>2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129</v>
      </c>
      <c r="AU159" s="233" t="s">
        <v>84</v>
      </c>
      <c r="AV159" s="13" t="s">
        <v>84</v>
      </c>
      <c r="AW159" s="13" t="s">
        <v>34</v>
      </c>
      <c r="AX159" s="13" t="s">
        <v>73</v>
      </c>
      <c r="AY159" s="233" t="s">
        <v>118</v>
      </c>
    </row>
    <row r="160" s="13" customFormat="1">
      <c r="A160" s="13"/>
      <c r="B160" s="223"/>
      <c r="C160" s="224"/>
      <c r="D160" s="218" t="s">
        <v>129</v>
      </c>
      <c r="E160" s="225" t="s">
        <v>19</v>
      </c>
      <c r="F160" s="226" t="s">
        <v>230</v>
      </c>
      <c r="G160" s="224"/>
      <c r="H160" s="227">
        <v>3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129</v>
      </c>
      <c r="AU160" s="233" t="s">
        <v>84</v>
      </c>
      <c r="AV160" s="13" t="s">
        <v>84</v>
      </c>
      <c r="AW160" s="13" t="s">
        <v>34</v>
      </c>
      <c r="AX160" s="13" t="s">
        <v>73</v>
      </c>
      <c r="AY160" s="233" t="s">
        <v>118</v>
      </c>
    </row>
    <row r="161" s="15" customFormat="1">
      <c r="A161" s="15"/>
      <c r="B161" s="244"/>
      <c r="C161" s="245"/>
      <c r="D161" s="218" t="s">
        <v>129</v>
      </c>
      <c r="E161" s="246" t="s">
        <v>19</v>
      </c>
      <c r="F161" s="247" t="s">
        <v>154</v>
      </c>
      <c r="G161" s="245"/>
      <c r="H161" s="248">
        <v>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4" t="s">
        <v>129</v>
      </c>
      <c r="AU161" s="254" t="s">
        <v>84</v>
      </c>
      <c r="AV161" s="15" t="s">
        <v>125</v>
      </c>
      <c r="AW161" s="15" t="s">
        <v>34</v>
      </c>
      <c r="AX161" s="15" t="s">
        <v>81</v>
      </c>
      <c r="AY161" s="254" t="s">
        <v>118</v>
      </c>
    </row>
    <row r="162" s="2" customFormat="1" ht="14.4" customHeight="1">
      <c r="A162" s="39"/>
      <c r="B162" s="40"/>
      <c r="C162" s="205" t="s">
        <v>231</v>
      </c>
      <c r="D162" s="205" t="s">
        <v>120</v>
      </c>
      <c r="E162" s="206" t="s">
        <v>232</v>
      </c>
      <c r="F162" s="207" t="s">
        <v>233</v>
      </c>
      <c r="G162" s="208" t="s">
        <v>123</v>
      </c>
      <c r="H162" s="209">
        <v>314</v>
      </c>
      <c r="I162" s="210"/>
      <c r="J162" s="211">
        <f>ROUND(I162*H162,2)</f>
        <v>0</v>
      </c>
      <c r="K162" s="207" t="s">
        <v>124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125</v>
      </c>
      <c r="AT162" s="216" t="s">
        <v>120</v>
      </c>
      <c r="AU162" s="216" t="s">
        <v>84</v>
      </c>
      <c r="AY162" s="18" t="s">
        <v>118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125</v>
      </c>
      <c r="BM162" s="216" t="s">
        <v>234</v>
      </c>
    </row>
    <row r="163" s="2" customFormat="1">
      <c r="A163" s="39"/>
      <c r="B163" s="40"/>
      <c r="C163" s="41"/>
      <c r="D163" s="218" t="s">
        <v>127</v>
      </c>
      <c r="E163" s="41"/>
      <c r="F163" s="219" t="s">
        <v>235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127</v>
      </c>
      <c r="AU163" s="18" t="s">
        <v>84</v>
      </c>
    </row>
    <row r="164" s="14" customFormat="1">
      <c r="A164" s="14"/>
      <c r="B164" s="234"/>
      <c r="C164" s="235"/>
      <c r="D164" s="218" t="s">
        <v>129</v>
      </c>
      <c r="E164" s="236" t="s">
        <v>19</v>
      </c>
      <c r="F164" s="237" t="s">
        <v>236</v>
      </c>
      <c r="G164" s="235"/>
      <c r="H164" s="236" t="s">
        <v>19</v>
      </c>
      <c r="I164" s="238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129</v>
      </c>
      <c r="AU164" s="243" t="s">
        <v>84</v>
      </c>
      <c r="AV164" s="14" t="s">
        <v>81</v>
      </c>
      <c r="AW164" s="14" t="s">
        <v>34</v>
      </c>
      <c r="AX164" s="14" t="s">
        <v>73</v>
      </c>
      <c r="AY164" s="243" t="s">
        <v>118</v>
      </c>
    </row>
    <row r="165" s="13" customFormat="1">
      <c r="A165" s="13"/>
      <c r="B165" s="223"/>
      <c r="C165" s="224"/>
      <c r="D165" s="218" t="s">
        <v>129</v>
      </c>
      <c r="E165" s="225" t="s">
        <v>19</v>
      </c>
      <c r="F165" s="226" t="s">
        <v>237</v>
      </c>
      <c r="G165" s="224"/>
      <c r="H165" s="227">
        <v>75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129</v>
      </c>
      <c r="AU165" s="233" t="s">
        <v>84</v>
      </c>
      <c r="AV165" s="13" t="s">
        <v>84</v>
      </c>
      <c r="AW165" s="13" t="s">
        <v>34</v>
      </c>
      <c r="AX165" s="13" t="s">
        <v>73</v>
      </c>
      <c r="AY165" s="233" t="s">
        <v>118</v>
      </c>
    </row>
    <row r="166" s="13" customFormat="1">
      <c r="A166" s="13"/>
      <c r="B166" s="223"/>
      <c r="C166" s="224"/>
      <c r="D166" s="218" t="s">
        <v>129</v>
      </c>
      <c r="E166" s="225" t="s">
        <v>19</v>
      </c>
      <c r="F166" s="226" t="s">
        <v>238</v>
      </c>
      <c r="G166" s="224"/>
      <c r="H166" s="227">
        <v>105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129</v>
      </c>
      <c r="AU166" s="233" t="s">
        <v>84</v>
      </c>
      <c r="AV166" s="13" t="s">
        <v>84</v>
      </c>
      <c r="AW166" s="13" t="s">
        <v>34</v>
      </c>
      <c r="AX166" s="13" t="s">
        <v>73</v>
      </c>
      <c r="AY166" s="233" t="s">
        <v>118</v>
      </c>
    </row>
    <row r="167" s="14" customFormat="1">
      <c r="A167" s="14"/>
      <c r="B167" s="234"/>
      <c r="C167" s="235"/>
      <c r="D167" s="218" t="s">
        <v>129</v>
      </c>
      <c r="E167" s="236" t="s">
        <v>19</v>
      </c>
      <c r="F167" s="237" t="s">
        <v>239</v>
      </c>
      <c r="G167" s="235"/>
      <c r="H167" s="236" t="s">
        <v>19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129</v>
      </c>
      <c r="AU167" s="243" t="s">
        <v>84</v>
      </c>
      <c r="AV167" s="14" t="s">
        <v>81</v>
      </c>
      <c r="AW167" s="14" t="s">
        <v>34</v>
      </c>
      <c r="AX167" s="14" t="s">
        <v>73</v>
      </c>
      <c r="AY167" s="243" t="s">
        <v>118</v>
      </c>
    </row>
    <row r="168" s="13" customFormat="1">
      <c r="A168" s="13"/>
      <c r="B168" s="223"/>
      <c r="C168" s="224"/>
      <c r="D168" s="218" t="s">
        <v>129</v>
      </c>
      <c r="E168" s="225" t="s">
        <v>19</v>
      </c>
      <c r="F168" s="226" t="s">
        <v>240</v>
      </c>
      <c r="G168" s="224"/>
      <c r="H168" s="227">
        <v>120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129</v>
      </c>
      <c r="AU168" s="233" t="s">
        <v>84</v>
      </c>
      <c r="AV168" s="13" t="s">
        <v>84</v>
      </c>
      <c r="AW168" s="13" t="s">
        <v>34</v>
      </c>
      <c r="AX168" s="13" t="s">
        <v>73</v>
      </c>
      <c r="AY168" s="233" t="s">
        <v>118</v>
      </c>
    </row>
    <row r="169" s="13" customFormat="1">
      <c r="A169" s="13"/>
      <c r="B169" s="223"/>
      <c r="C169" s="224"/>
      <c r="D169" s="218" t="s">
        <v>129</v>
      </c>
      <c r="E169" s="225" t="s">
        <v>19</v>
      </c>
      <c r="F169" s="226" t="s">
        <v>241</v>
      </c>
      <c r="G169" s="224"/>
      <c r="H169" s="227">
        <v>14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129</v>
      </c>
      <c r="AU169" s="233" t="s">
        <v>84</v>
      </c>
      <c r="AV169" s="13" t="s">
        <v>84</v>
      </c>
      <c r="AW169" s="13" t="s">
        <v>34</v>
      </c>
      <c r="AX169" s="13" t="s">
        <v>73</v>
      </c>
      <c r="AY169" s="233" t="s">
        <v>118</v>
      </c>
    </row>
    <row r="170" s="15" customFormat="1">
      <c r="A170" s="15"/>
      <c r="B170" s="244"/>
      <c r="C170" s="245"/>
      <c r="D170" s="218" t="s">
        <v>129</v>
      </c>
      <c r="E170" s="246" t="s">
        <v>19</v>
      </c>
      <c r="F170" s="247" t="s">
        <v>154</v>
      </c>
      <c r="G170" s="245"/>
      <c r="H170" s="248">
        <v>314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4" t="s">
        <v>129</v>
      </c>
      <c r="AU170" s="254" t="s">
        <v>84</v>
      </c>
      <c r="AV170" s="15" t="s">
        <v>125</v>
      </c>
      <c r="AW170" s="15" t="s">
        <v>34</v>
      </c>
      <c r="AX170" s="15" t="s">
        <v>81</v>
      </c>
      <c r="AY170" s="254" t="s">
        <v>118</v>
      </c>
    </row>
    <row r="171" s="2" customFormat="1" ht="24.15" customHeight="1">
      <c r="A171" s="39"/>
      <c r="B171" s="40"/>
      <c r="C171" s="205" t="s">
        <v>242</v>
      </c>
      <c r="D171" s="205" t="s">
        <v>120</v>
      </c>
      <c r="E171" s="206" t="s">
        <v>243</v>
      </c>
      <c r="F171" s="207" t="s">
        <v>244</v>
      </c>
      <c r="G171" s="208" t="s">
        <v>123</v>
      </c>
      <c r="H171" s="209">
        <v>160</v>
      </c>
      <c r="I171" s="210"/>
      <c r="J171" s="211">
        <f>ROUND(I171*H171,2)</f>
        <v>0</v>
      </c>
      <c r="K171" s="207" t="s">
        <v>124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125</v>
      </c>
      <c r="AT171" s="216" t="s">
        <v>120</v>
      </c>
      <c r="AU171" s="216" t="s">
        <v>84</v>
      </c>
      <c r="AY171" s="18" t="s">
        <v>118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125</v>
      </c>
      <c r="BM171" s="216" t="s">
        <v>245</v>
      </c>
    </row>
    <row r="172" s="2" customFormat="1">
      <c r="A172" s="39"/>
      <c r="B172" s="40"/>
      <c r="C172" s="41"/>
      <c r="D172" s="218" t="s">
        <v>127</v>
      </c>
      <c r="E172" s="41"/>
      <c r="F172" s="219" t="s">
        <v>246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127</v>
      </c>
      <c r="AU172" s="18" t="s">
        <v>84</v>
      </c>
    </row>
    <row r="173" s="13" customFormat="1">
      <c r="A173" s="13"/>
      <c r="B173" s="223"/>
      <c r="C173" s="224"/>
      <c r="D173" s="218" t="s">
        <v>129</v>
      </c>
      <c r="E173" s="225" t="s">
        <v>19</v>
      </c>
      <c r="F173" s="226" t="s">
        <v>247</v>
      </c>
      <c r="G173" s="224"/>
      <c r="H173" s="227">
        <v>160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129</v>
      </c>
      <c r="AU173" s="233" t="s">
        <v>84</v>
      </c>
      <c r="AV173" s="13" t="s">
        <v>84</v>
      </c>
      <c r="AW173" s="13" t="s">
        <v>34</v>
      </c>
      <c r="AX173" s="13" t="s">
        <v>81</v>
      </c>
      <c r="AY173" s="233" t="s">
        <v>118</v>
      </c>
    </row>
    <row r="174" s="2" customFormat="1" ht="24.15" customHeight="1">
      <c r="A174" s="39"/>
      <c r="B174" s="40"/>
      <c r="C174" s="205" t="s">
        <v>248</v>
      </c>
      <c r="D174" s="205" t="s">
        <v>120</v>
      </c>
      <c r="E174" s="206" t="s">
        <v>249</v>
      </c>
      <c r="F174" s="207" t="s">
        <v>250</v>
      </c>
      <c r="G174" s="208" t="s">
        <v>123</v>
      </c>
      <c r="H174" s="209">
        <v>160</v>
      </c>
      <c r="I174" s="210"/>
      <c r="J174" s="211">
        <f>ROUND(I174*H174,2)</f>
        <v>0</v>
      </c>
      <c r="K174" s="207" t="s">
        <v>124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125</v>
      </c>
      <c r="AT174" s="216" t="s">
        <v>120</v>
      </c>
      <c r="AU174" s="216" t="s">
        <v>84</v>
      </c>
      <c r="AY174" s="18" t="s">
        <v>118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81</v>
      </c>
      <c r="BK174" s="217">
        <f>ROUND(I174*H174,2)</f>
        <v>0</v>
      </c>
      <c r="BL174" s="18" t="s">
        <v>125</v>
      </c>
      <c r="BM174" s="216" t="s">
        <v>251</v>
      </c>
    </row>
    <row r="175" s="2" customFormat="1">
      <c r="A175" s="39"/>
      <c r="B175" s="40"/>
      <c r="C175" s="41"/>
      <c r="D175" s="218" t="s">
        <v>127</v>
      </c>
      <c r="E175" s="41"/>
      <c r="F175" s="219" t="s">
        <v>252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127</v>
      </c>
      <c r="AU175" s="18" t="s">
        <v>84</v>
      </c>
    </row>
    <row r="176" s="13" customFormat="1">
      <c r="A176" s="13"/>
      <c r="B176" s="223"/>
      <c r="C176" s="224"/>
      <c r="D176" s="218" t="s">
        <v>129</v>
      </c>
      <c r="E176" s="225" t="s">
        <v>19</v>
      </c>
      <c r="F176" s="226" t="s">
        <v>247</v>
      </c>
      <c r="G176" s="224"/>
      <c r="H176" s="227">
        <v>160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129</v>
      </c>
      <c r="AU176" s="233" t="s">
        <v>84</v>
      </c>
      <c r="AV176" s="13" t="s">
        <v>84</v>
      </c>
      <c r="AW176" s="13" t="s">
        <v>34</v>
      </c>
      <c r="AX176" s="13" t="s">
        <v>81</v>
      </c>
      <c r="AY176" s="233" t="s">
        <v>118</v>
      </c>
    </row>
    <row r="177" s="2" customFormat="1" ht="14.4" customHeight="1">
      <c r="A177" s="39"/>
      <c r="B177" s="40"/>
      <c r="C177" s="255" t="s">
        <v>253</v>
      </c>
      <c r="D177" s="255" t="s">
        <v>254</v>
      </c>
      <c r="E177" s="256" t="s">
        <v>255</v>
      </c>
      <c r="F177" s="257" t="s">
        <v>256</v>
      </c>
      <c r="G177" s="258" t="s">
        <v>257</v>
      </c>
      <c r="H177" s="259">
        <v>4.7999999999999998</v>
      </c>
      <c r="I177" s="260"/>
      <c r="J177" s="261">
        <f>ROUND(I177*H177,2)</f>
        <v>0</v>
      </c>
      <c r="K177" s="257" t="s">
        <v>124</v>
      </c>
      <c r="L177" s="262"/>
      <c r="M177" s="263" t="s">
        <v>19</v>
      </c>
      <c r="N177" s="264" t="s">
        <v>44</v>
      </c>
      <c r="O177" s="85"/>
      <c r="P177" s="214">
        <f>O177*H177</f>
        <v>0</v>
      </c>
      <c r="Q177" s="214">
        <v>0.001</v>
      </c>
      <c r="R177" s="214">
        <f>Q177*H177</f>
        <v>0.0047999999999999996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168</v>
      </c>
      <c r="AT177" s="216" t="s">
        <v>254</v>
      </c>
      <c r="AU177" s="216" t="s">
        <v>84</v>
      </c>
      <c r="AY177" s="18" t="s">
        <v>118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125</v>
      </c>
      <c r="BM177" s="216" t="s">
        <v>258</v>
      </c>
    </row>
    <row r="178" s="13" customFormat="1">
      <c r="A178" s="13"/>
      <c r="B178" s="223"/>
      <c r="C178" s="224"/>
      <c r="D178" s="218" t="s">
        <v>129</v>
      </c>
      <c r="E178" s="224"/>
      <c r="F178" s="226" t="s">
        <v>259</v>
      </c>
      <c r="G178" s="224"/>
      <c r="H178" s="227">
        <v>4.7999999999999998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129</v>
      </c>
      <c r="AU178" s="233" t="s">
        <v>84</v>
      </c>
      <c r="AV178" s="13" t="s">
        <v>84</v>
      </c>
      <c r="AW178" s="13" t="s">
        <v>4</v>
      </c>
      <c r="AX178" s="13" t="s">
        <v>81</v>
      </c>
      <c r="AY178" s="233" t="s">
        <v>118</v>
      </c>
    </row>
    <row r="179" s="2" customFormat="1" ht="24.15" customHeight="1">
      <c r="A179" s="39"/>
      <c r="B179" s="40"/>
      <c r="C179" s="205" t="s">
        <v>260</v>
      </c>
      <c r="D179" s="205" t="s">
        <v>120</v>
      </c>
      <c r="E179" s="206" t="s">
        <v>261</v>
      </c>
      <c r="F179" s="207" t="s">
        <v>262</v>
      </c>
      <c r="G179" s="208" t="s">
        <v>123</v>
      </c>
      <c r="H179" s="209">
        <v>240</v>
      </c>
      <c r="I179" s="210"/>
      <c r="J179" s="211">
        <f>ROUND(I179*H179,2)</f>
        <v>0</v>
      </c>
      <c r="K179" s="207" t="s">
        <v>124</v>
      </c>
      <c r="L179" s="45"/>
      <c r="M179" s="212" t="s">
        <v>19</v>
      </c>
      <c r="N179" s="213" t="s">
        <v>44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125</v>
      </c>
      <c r="AT179" s="216" t="s">
        <v>120</v>
      </c>
      <c r="AU179" s="216" t="s">
        <v>84</v>
      </c>
      <c r="AY179" s="18" t="s">
        <v>118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81</v>
      </c>
      <c r="BK179" s="217">
        <f>ROUND(I179*H179,2)</f>
        <v>0</v>
      </c>
      <c r="BL179" s="18" t="s">
        <v>125</v>
      </c>
      <c r="BM179" s="216" t="s">
        <v>263</v>
      </c>
    </row>
    <row r="180" s="2" customFormat="1">
      <c r="A180" s="39"/>
      <c r="B180" s="40"/>
      <c r="C180" s="41"/>
      <c r="D180" s="218" t="s">
        <v>127</v>
      </c>
      <c r="E180" s="41"/>
      <c r="F180" s="219" t="s">
        <v>252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127</v>
      </c>
      <c r="AU180" s="18" t="s">
        <v>84</v>
      </c>
    </row>
    <row r="181" s="13" customFormat="1">
      <c r="A181" s="13"/>
      <c r="B181" s="223"/>
      <c r="C181" s="224"/>
      <c r="D181" s="218" t="s">
        <v>129</v>
      </c>
      <c r="E181" s="225" t="s">
        <v>19</v>
      </c>
      <c r="F181" s="226" t="s">
        <v>264</v>
      </c>
      <c r="G181" s="224"/>
      <c r="H181" s="227">
        <v>240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129</v>
      </c>
      <c r="AU181" s="233" t="s">
        <v>84</v>
      </c>
      <c r="AV181" s="13" t="s">
        <v>84</v>
      </c>
      <c r="AW181" s="13" t="s">
        <v>34</v>
      </c>
      <c r="AX181" s="13" t="s">
        <v>81</v>
      </c>
      <c r="AY181" s="233" t="s">
        <v>118</v>
      </c>
    </row>
    <row r="182" s="2" customFormat="1" ht="14.4" customHeight="1">
      <c r="A182" s="39"/>
      <c r="B182" s="40"/>
      <c r="C182" s="255" t="s">
        <v>7</v>
      </c>
      <c r="D182" s="255" t="s">
        <v>254</v>
      </c>
      <c r="E182" s="256" t="s">
        <v>255</v>
      </c>
      <c r="F182" s="257" t="s">
        <v>256</v>
      </c>
      <c r="G182" s="258" t="s">
        <v>257</v>
      </c>
      <c r="H182" s="259">
        <v>4.7999999999999998</v>
      </c>
      <c r="I182" s="260"/>
      <c r="J182" s="261">
        <f>ROUND(I182*H182,2)</f>
        <v>0</v>
      </c>
      <c r="K182" s="257" t="s">
        <v>124</v>
      </c>
      <c r="L182" s="262"/>
      <c r="M182" s="263" t="s">
        <v>19</v>
      </c>
      <c r="N182" s="264" t="s">
        <v>44</v>
      </c>
      <c r="O182" s="85"/>
      <c r="P182" s="214">
        <f>O182*H182</f>
        <v>0</v>
      </c>
      <c r="Q182" s="214">
        <v>0.001</v>
      </c>
      <c r="R182" s="214">
        <f>Q182*H182</f>
        <v>0.0047999999999999996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168</v>
      </c>
      <c r="AT182" s="216" t="s">
        <v>254</v>
      </c>
      <c r="AU182" s="216" t="s">
        <v>84</v>
      </c>
      <c r="AY182" s="18" t="s">
        <v>118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125</v>
      </c>
      <c r="BM182" s="216" t="s">
        <v>265</v>
      </c>
    </row>
    <row r="183" s="13" customFormat="1">
      <c r="A183" s="13"/>
      <c r="B183" s="223"/>
      <c r="C183" s="224"/>
      <c r="D183" s="218" t="s">
        <v>129</v>
      </c>
      <c r="E183" s="224"/>
      <c r="F183" s="226" t="s">
        <v>266</v>
      </c>
      <c r="G183" s="224"/>
      <c r="H183" s="227">
        <v>4.7999999999999998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129</v>
      </c>
      <c r="AU183" s="233" t="s">
        <v>84</v>
      </c>
      <c r="AV183" s="13" t="s">
        <v>84</v>
      </c>
      <c r="AW183" s="13" t="s">
        <v>4</v>
      </c>
      <c r="AX183" s="13" t="s">
        <v>81</v>
      </c>
      <c r="AY183" s="233" t="s">
        <v>118</v>
      </c>
    </row>
    <row r="184" s="2" customFormat="1" ht="24.15" customHeight="1">
      <c r="A184" s="39"/>
      <c r="B184" s="40"/>
      <c r="C184" s="205" t="s">
        <v>267</v>
      </c>
      <c r="D184" s="205" t="s">
        <v>120</v>
      </c>
      <c r="E184" s="206" t="s">
        <v>268</v>
      </c>
      <c r="F184" s="207" t="s">
        <v>269</v>
      </c>
      <c r="G184" s="208" t="s">
        <v>123</v>
      </c>
      <c r="H184" s="209">
        <v>90</v>
      </c>
      <c r="I184" s="210"/>
      <c r="J184" s="211">
        <f>ROUND(I184*H184,2)</f>
        <v>0</v>
      </c>
      <c r="K184" s="207" t="s">
        <v>124</v>
      </c>
      <c r="L184" s="45"/>
      <c r="M184" s="212" t="s">
        <v>19</v>
      </c>
      <c r="N184" s="213" t="s">
        <v>44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125</v>
      </c>
      <c r="AT184" s="216" t="s">
        <v>120</v>
      </c>
      <c r="AU184" s="216" t="s">
        <v>84</v>
      </c>
      <c r="AY184" s="18" t="s">
        <v>118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81</v>
      </c>
      <c r="BK184" s="217">
        <f>ROUND(I184*H184,2)</f>
        <v>0</v>
      </c>
      <c r="BL184" s="18" t="s">
        <v>125</v>
      </c>
      <c r="BM184" s="216" t="s">
        <v>270</v>
      </c>
    </row>
    <row r="185" s="2" customFormat="1">
      <c r="A185" s="39"/>
      <c r="B185" s="40"/>
      <c r="C185" s="41"/>
      <c r="D185" s="218" t="s">
        <v>127</v>
      </c>
      <c r="E185" s="41"/>
      <c r="F185" s="219" t="s">
        <v>271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127</v>
      </c>
      <c r="AU185" s="18" t="s">
        <v>84</v>
      </c>
    </row>
    <row r="186" s="13" customFormat="1">
      <c r="A186" s="13"/>
      <c r="B186" s="223"/>
      <c r="C186" s="224"/>
      <c r="D186" s="218" t="s">
        <v>129</v>
      </c>
      <c r="E186" s="225" t="s">
        <v>19</v>
      </c>
      <c r="F186" s="226" t="s">
        <v>272</v>
      </c>
      <c r="G186" s="224"/>
      <c r="H186" s="227">
        <v>90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129</v>
      </c>
      <c r="AU186" s="233" t="s">
        <v>84</v>
      </c>
      <c r="AV186" s="13" t="s">
        <v>84</v>
      </c>
      <c r="AW186" s="13" t="s">
        <v>34</v>
      </c>
      <c r="AX186" s="13" t="s">
        <v>81</v>
      </c>
      <c r="AY186" s="233" t="s">
        <v>118</v>
      </c>
    </row>
    <row r="187" s="2" customFormat="1" ht="24.15" customHeight="1">
      <c r="A187" s="39"/>
      <c r="B187" s="40"/>
      <c r="C187" s="205" t="s">
        <v>273</v>
      </c>
      <c r="D187" s="205" t="s">
        <v>120</v>
      </c>
      <c r="E187" s="206" t="s">
        <v>274</v>
      </c>
      <c r="F187" s="207" t="s">
        <v>275</v>
      </c>
      <c r="G187" s="208" t="s">
        <v>123</v>
      </c>
      <c r="H187" s="209">
        <v>150</v>
      </c>
      <c r="I187" s="210"/>
      <c r="J187" s="211">
        <f>ROUND(I187*H187,2)</f>
        <v>0</v>
      </c>
      <c r="K187" s="207" t="s">
        <v>124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125</v>
      </c>
      <c r="AT187" s="216" t="s">
        <v>120</v>
      </c>
      <c r="AU187" s="216" t="s">
        <v>84</v>
      </c>
      <c r="AY187" s="18" t="s">
        <v>118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125</v>
      </c>
      <c r="BM187" s="216" t="s">
        <v>276</v>
      </c>
    </row>
    <row r="188" s="2" customFormat="1">
      <c r="A188" s="39"/>
      <c r="B188" s="40"/>
      <c r="C188" s="41"/>
      <c r="D188" s="218" t="s">
        <v>127</v>
      </c>
      <c r="E188" s="41"/>
      <c r="F188" s="219" t="s">
        <v>271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127</v>
      </c>
      <c r="AU188" s="18" t="s">
        <v>84</v>
      </c>
    </row>
    <row r="189" s="13" customFormat="1">
      <c r="A189" s="13"/>
      <c r="B189" s="223"/>
      <c r="C189" s="224"/>
      <c r="D189" s="218" t="s">
        <v>129</v>
      </c>
      <c r="E189" s="225" t="s">
        <v>19</v>
      </c>
      <c r="F189" s="226" t="s">
        <v>277</v>
      </c>
      <c r="G189" s="224"/>
      <c r="H189" s="227">
        <v>150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129</v>
      </c>
      <c r="AU189" s="233" t="s">
        <v>84</v>
      </c>
      <c r="AV189" s="13" t="s">
        <v>84</v>
      </c>
      <c r="AW189" s="13" t="s">
        <v>34</v>
      </c>
      <c r="AX189" s="13" t="s">
        <v>81</v>
      </c>
      <c r="AY189" s="233" t="s">
        <v>118</v>
      </c>
    </row>
    <row r="190" s="2" customFormat="1" ht="24.15" customHeight="1">
      <c r="A190" s="39"/>
      <c r="B190" s="40"/>
      <c r="C190" s="205" t="s">
        <v>278</v>
      </c>
      <c r="D190" s="205" t="s">
        <v>120</v>
      </c>
      <c r="E190" s="206" t="s">
        <v>279</v>
      </c>
      <c r="F190" s="207" t="s">
        <v>280</v>
      </c>
      <c r="G190" s="208" t="s">
        <v>123</v>
      </c>
      <c r="H190" s="209">
        <v>240</v>
      </c>
      <c r="I190" s="210"/>
      <c r="J190" s="211">
        <f>ROUND(I190*H190,2)</f>
        <v>0</v>
      </c>
      <c r="K190" s="207" t="s">
        <v>124</v>
      </c>
      <c r="L190" s="45"/>
      <c r="M190" s="212" t="s">
        <v>19</v>
      </c>
      <c r="N190" s="213" t="s">
        <v>44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125</v>
      </c>
      <c r="AT190" s="216" t="s">
        <v>120</v>
      </c>
      <c r="AU190" s="216" t="s">
        <v>84</v>
      </c>
      <c r="AY190" s="18" t="s">
        <v>118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81</v>
      </c>
      <c r="BK190" s="217">
        <f>ROUND(I190*H190,2)</f>
        <v>0</v>
      </c>
      <c r="BL190" s="18" t="s">
        <v>125</v>
      </c>
      <c r="BM190" s="216" t="s">
        <v>281</v>
      </c>
    </row>
    <row r="191" s="2" customFormat="1">
      <c r="A191" s="39"/>
      <c r="B191" s="40"/>
      <c r="C191" s="41"/>
      <c r="D191" s="218" t="s">
        <v>127</v>
      </c>
      <c r="E191" s="41"/>
      <c r="F191" s="219" t="s">
        <v>246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127</v>
      </c>
      <c r="AU191" s="18" t="s">
        <v>84</v>
      </c>
    </row>
    <row r="192" s="13" customFormat="1">
      <c r="A192" s="13"/>
      <c r="B192" s="223"/>
      <c r="C192" s="224"/>
      <c r="D192" s="218" t="s">
        <v>129</v>
      </c>
      <c r="E192" s="225" t="s">
        <v>19</v>
      </c>
      <c r="F192" s="226" t="s">
        <v>264</v>
      </c>
      <c r="G192" s="224"/>
      <c r="H192" s="227">
        <v>240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129</v>
      </c>
      <c r="AU192" s="233" t="s">
        <v>84</v>
      </c>
      <c r="AV192" s="13" t="s">
        <v>84</v>
      </c>
      <c r="AW192" s="13" t="s">
        <v>34</v>
      </c>
      <c r="AX192" s="13" t="s">
        <v>81</v>
      </c>
      <c r="AY192" s="233" t="s">
        <v>118</v>
      </c>
    </row>
    <row r="193" s="12" customFormat="1" ht="22.8" customHeight="1">
      <c r="A193" s="12"/>
      <c r="B193" s="189"/>
      <c r="C193" s="190"/>
      <c r="D193" s="191" t="s">
        <v>72</v>
      </c>
      <c r="E193" s="203" t="s">
        <v>125</v>
      </c>
      <c r="F193" s="203" t="s">
        <v>282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SUM(P194:P199)</f>
        <v>0</v>
      </c>
      <c r="Q193" s="197"/>
      <c r="R193" s="198">
        <f>SUM(R194:R199)</f>
        <v>0</v>
      </c>
      <c r="S193" s="197"/>
      <c r="T193" s="199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81</v>
      </c>
      <c r="AT193" s="201" t="s">
        <v>72</v>
      </c>
      <c r="AU193" s="201" t="s">
        <v>81</v>
      </c>
      <c r="AY193" s="200" t="s">
        <v>118</v>
      </c>
      <c r="BK193" s="202">
        <f>SUM(BK194:BK199)</f>
        <v>0</v>
      </c>
    </row>
    <row r="194" s="2" customFormat="1" ht="24.15" customHeight="1">
      <c r="A194" s="39"/>
      <c r="B194" s="40"/>
      <c r="C194" s="205" t="s">
        <v>283</v>
      </c>
      <c r="D194" s="205" t="s">
        <v>120</v>
      </c>
      <c r="E194" s="206" t="s">
        <v>284</v>
      </c>
      <c r="F194" s="207" t="s">
        <v>285</v>
      </c>
      <c r="G194" s="208" t="s">
        <v>123</v>
      </c>
      <c r="H194" s="209">
        <v>12</v>
      </c>
      <c r="I194" s="210"/>
      <c r="J194" s="211">
        <f>ROUND(I194*H194,2)</f>
        <v>0</v>
      </c>
      <c r="K194" s="207" t="s">
        <v>124</v>
      </c>
      <c r="L194" s="45"/>
      <c r="M194" s="212" t="s">
        <v>19</v>
      </c>
      <c r="N194" s="213" t="s">
        <v>44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125</v>
      </c>
      <c r="AT194" s="216" t="s">
        <v>120</v>
      </c>
      <c r="AU194" s="216" t="s">
        <v>84</v>
      </c>
      <c r="AY194" s="18" t="s">
        <v>118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81</v>
      </c>
      <c r="BK194" s="217">
        <f>ROUND(I194*H194,2)</f>
        <v>0</v>
      </c>
      <c r="BL194" s="18" t="s">
        <v>125</v>
      </c>
      <c r="BM194" s="216" t="s">
        <v>286</v>
      </c>
    </row>
    <row r="195" s="2" customFormat="1">
      <c r="A195" s="39"/>
      <c r="B195" s="40"/>
      <c r="C195" s="41"/>
      <c r="D195" s="218" t="s">
        <v>127</v>
      </c>
      <c r="E195" s="41"/>
      <c r="F195" s="219" t="s">
        <v>287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127</v>
      </c>
      <c r="AU195" s="18" t="s">
        <v>84</v>
      </c>
    </row>
    <row r="196" s="13" customFormat="1">
      <c r="A196" s="13"/>
      <c r="B196" s="223"/>
      <c r="C196" s="224"/>
      <c r="D196" s="218" t="s">
        <v>129</v>
      </c>
      <c r="E196" s="225" t="s">
        <v>19</v>
      </c>
      <c r="F196" s="226" t="s">
        <v>288</v>
      </c>
      <c r="G196" s="224"/>
      <c r="H196" s="227">
        <v>12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129</v>
      </c>
      <c r="AU196" s="233" t="s">
        <v>84</v>
      </c>
      <c r="AV196" s="13" t="s">
        <v>84</v>
      </c>
      <c r="AW196" s="13" t="s">
        <v>34</v>
      </c>
      <c r="AX196" s="13" t="s">
        <v>81</v>
      </c>
      <c r="AY196" s="233" t="s">
        <v>118</v>
      </c>
    </row>
    <row r="197" s="2" customFormat="1" ht="24.15" customHeight="1">
      <c r="A197" s="39"/>
      <c r="B197" s="40"/>
      <c r="C197" s="205" t="s">
        <v>289</v>
      </c>
      <c r="D197" s="205" t="s">
        <v>120</v>
      </c>
      <c r="E197" s="206" t="s">
        <v>290</v>
      </c>
      <c r="F197" s="207" t="s">
        <v>291</v>
      </c>
      <c r="G197" s="208" t="s">
        <v>123</v>
      </c>
      <c r="H197" s="209">
        <v>12</v>
      </c>
      <c r="I197" s="210"/>
      <c r="J197" s="211">
        <f>ROUND(I197*H197,2)</f>
        <v>0</v>
      </c>
      <c r="K197" s="207" t="s">
        <v>124</v>
      </c>
      <c r="L197" s="45"/>
      <c r="M197" s="212" t="s">
        <v>19</v>
      </c>
      <c r="N197" s="213" t="s">
        <v>44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125</v>
      </c>
      <c r="AT197" s="216" t="s">
        <v>120</v>
      </c>
      <c r="AU197" s="216" t="s">
        <v>84</v>
      </c>
      <c r="AY197" s="18" t="s">
        <v>118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81</v>
      </c>
      <c r="BK197" s="217">
        <f>ROUND(I197*H197,2)</f>
        <v>0</v>
      </c>
      <c r="BL197" s="18" t="s">
        <v>125</v>
      </c>
      <c r="BM197" s="216" t="s">
        <v>292</v>
      </c>
    </row>
    <row r="198" s="2" customFormat="1">
      <c r="A198" s="39"/>
      <c r="B198" s="40"/>
      <c r="C198" s="41"/>
      <c r="D198" s="218" t="s">
        <v>127</v>
      </c>
      <c r="E198" s="41"/>
      <c r="F198" s="219" t="s">
        <v>287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127</v>
      </c>
      <c r="AU198" s="18" t="s">
        <v>84</v>
      </c>
    </row>
    <row r="199" s="13" customFormat="1">
      <c r="A199" s="13"/>
      <c r="B199" s="223"/>
      <c r="C199" s="224"/>
      <c r="D199" s="218" t="s">
        <v>129</v>
      </c>
      <c r="E199" s="225" t="s">
        <v>19</v>
      </c>
      <c r="F199" s="226" t="s">
        <v>288</v>
      </c>
      <c r="G199" s="224"/>
      <c r="H199" s="227">
        <v>12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129</v>
      </c>
      <c r="AU199" s="233" t="s">
        <v>84</v>
      </c>
      <c r="AV199" s="13" t="s">
        <v>84</v>
      </c>
      <c r="AW199" s="13" t="s">
        <v>34</v>
      </c>
      <c r="AX199" s="13" t="s">
        <v>81</v>
      </c>
      <c r="AY199" s="233" t="s">
        <v>118</v>
      </c>
    </row>
    <row r="200" s="12" customFormat="1" ht="22.8" customHeight="1">
      <c r="A200" s="12"/>
      <c r="B200" s="189"/>
      <c r="C200" s="190"/>
      <c r="D200" s="191" t="s">
        <v>72</v>
      </c>
      <c r="E200" s="203" t="s">
        <v>144</v>
      </c>
      <c r="F200" s="203" t="s">
        <v>293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SUM(P201:P252)</f>
        <v>0</v>
      </c>
      <c r="Q200" s="197"/>
      <c r="R200" s="198">
        <f>SUM(R201:R252)</f>
        <v>16.861530000000002</v>
      </c>
      <c r="S200" s="197"/>
      <c r="T200" s="199">
        <f>SUM(T201:T252)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81</v>
      </c>
      <c r="AT200" s="201" t="s">
        <v>72</v>
      </c>
      <c r="AU200" s="201" t="s">
        <v>81</v>
      </c>
      <c r="AY200" s="200" t="s">
        <v>118</v>
      </c>
      <c r="BK200" s="202">
        <f>SUM(BK201:BK252)</f>
        <v>0</v>
      </c>
    </row>
    <row r="201" s="2" customFormat="1" ht="14.4" customHeight="1">
      <c r="A201" s="39"/>
      <c r="B201" s="40"/>
      <c r="C201" s="205" t="s">
        <v>294</v>
      </c>
      <c r="D201" s="205" t="s">
        <v>120</v>
      </c>
      <c r="E201" s="206" t="s">
        <v>295</v>
      </c>
      <c r="F201" s="207" t="s">
        <v>296</v>
      </c>
      <c r="G201" s="208" t="s">
        <v>123</v>
      </c>
      <c r="H201" s="209">
        <v>314</v>
      </c>
      <c r="I201" s="210"/>
      <c r="J201" s="211">
        <f>ROUND(I201*H201,2)</f>
        <v>0</v>
      </c>
      <c r="K201" s="207" t="s">
        <v>124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125</v>
      </c>
      <c r="AT201" s="216" t="s">
        <v>120</v>
      </c>
      <c r="AU201" s="216" t="s">
        <v>84</v>
      </c>
      <c r="AY201" s="18" t="s">
        <v>118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125</v>
      </c>
      <c r="BM201" s="216" t="s">
        <v>297</v>
      </c>
    </row>
    <row r="202" s="14" customFormat="1">
      <c r="A202" s="14"/>
      <c r="B202" s="234"/>
      <c r="C202" s="235"/>
      <c r="D202" s="218" t="s">
        <v>129</v>
      </c>
      <c r="E202" s="236" t="s">
        <v>19</v>
      </c>
      <c r="F202" s="237" t="s">
        <v>236</v>
      </c>
      <c r="G202" s="235"/>
      <c r="H202" s="236" t="s">
        <v>19</v>
      </c>
      <c r="I202" s="238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129</v>
      </c>
      <c r="AU202" s="243" t="s">
        <v>84</v>
      </c>
      <c r="AV202" s="14" t="s">
        <v>81</v>
      </c>
      <c r="AW202" s="14" t="s">
        <v>34</v>
      </c>
      <c r="AX202" s="14" t="s">
        <v>73</v>
      </c>
      <c r="AY202" s="243" t="s">
        <v>118</v>
      </c>
    </row>
    <row r="203" s="13" customFormat="1">
      <c r="A203" s="13"/>
      <c r="B203" s="223"/>
      <c r="C203" s="224"/>
      <c r="D203" s="218" t="s">
        <v>129</v>
      </c>
      <c r="E203" s="225" t="s">
        <v>19</v>
      </c>
      <c r="F203" s="226" t="s">
        <v>237</v>
      </c>
      <c r="G203" s="224"/>
      <c r="H203" s="227">
        <v>75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129</v>
      </c>
      <c r="AU203" s="233" t="s">
        <v>84</v>
      </c>
      <c r="AV203" s="13" t="s">
        <v>84</v>
      </c>
      <c r="AW203" s="13" t="s">
        <v>34</v>
      </c>
      <c r="AX203" s="13" t="s">
        <v>73</v>
      </c>
      <c r="AY203" s="233" t="s">
        <v>118</v>
      </c>
    </row>
    <row r="204" s="13" customFormat="1">
      <c r="A204" s="13"/>
      <c r="B204" s="223"/>
      <c r="C204" s="224"/>
      <c r="D204" s="218" t="s">
        <v>129</v>
      </c>
      <c r="E204" s="225" t="s">
        <v>19</v>
      </c>
      <c r="F204" s="226" t="s">
        <v>238</v>
      </c>
      <c r="G204" s="224"/>
      <c r="H204" s="227">
        <v>105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129</v>
      </c>
      <c r="AU204" s="233" t="s">
        <v>84</v>
      </c>
      <c r="AV204" s="13" t="s">
        <v>84</v>
      </c>
      <c r="AW204" s="13" t="s">
        <v>34</v>
      </c>
      <c r="AX204" s="13" t="s">
        <v>73</v>
      </c>
      <c r="AY204" s="233" t="s">
        <v>118</v>
      </c>
    </row>
    <row r="205" s="14" customFormat="1">
      <c r="A205" s="14"/>
      <c r="B205" s="234"/>
      <c r="C205" s="235"/>
      <c r="D205" s="218" t="s">
        <v>129</v>
      </c>
      <c r="E205" s="236" t="s">
        <v>19</v>
      </c>
      <c r="F205" s="237" t="s">
        <v>239</v>
      </c>
      <c r="G205" s="235"/>
      <c r="H205" s="236" t="s">
        <v>19</v>
      </c>
      <c r="I205" s="238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129</v>
      </c>
      <c r="AU205" s="243" t="s">
        <v>84</v>
      </c>
      <c r="AV205" s="14" t="s">
        <v>81</v>
      </c>
      <c r="AW205" s="14" t="s">
        <v>34</v>
      </c>
      <c r="AX205" s="14" t="s">
        <v>73</v>
      </c>
      <c r="AY205" s="243" t="s">
        <v>118</v>
      </c>
    </row>
    <row r="206" s="13" customFormat="1">
      <c r="A206" s="13"/>
      <c r="B206" s="223"/>
      <c r="C206" s="224"/>
      <c r="D206" s="218" t="s">
        <v>129</v>
      </c>
      <c r="E206" s="225" t="s">
        <v>19</v>
      </c>
      <c r="F206" s="226" t="s">
        <v>240</v>
      </c>
      <c r="G206" s="224"/>
      <c r="H206" s="227">
        <v>120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129</v>
      </c>
      <c r="AU206" s="233" t="s">
        <v>84</v>
      </c>
      <c r="AV206" s="13" t="s">
        <v>84</v>
      </c>
      <c r="AW206" s="13" t="s">
        <v>34</v>
      </c>
      <c r="AX206" s="13" t="s">
        <v>73</v>
      </c>
      <c r="AY206" s="233" t="s">
        <v>118</v>
      </c>
    </row>
    <row r="207" s="13" customFormat="1">
      <c r="A207" s="13"/>
      <c r="B207" s="223"/>
      <c r="C207" s="224"/>
      <c r="D207" s="218" t="s">
        <v>129</v>
      </c>
      <c r="E207" s="225" t="s">
        <v>19</v>
      </c>
      <c r="F207" s="226" t="s">
        <v>241</v>
      </c>
      <c r="G207" s="224"/>
      <c r="H207" s="227">
        <v>14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129</v>
      </c>
      <c r="AU207" s="233" t="s">
        <v>84</v>
      </c>
      <c r="AV207" s="13" t="s">
        <v>84</v>
      </c>
      <c r="AW207" s="13" t="s">
        <v>34</v>
      </c>
      <c r="AX207" s="13" t="s">
        <v>73</v>
      </c>
      <c r="AY207" s="233" t="s">
        <v>118</v>
      </c>
    </row>
    <row r="208" s="15" customFormat="1">
      <c r="A208" s="15"/>
      <c r="B208" s="244"/>
      <c r="C208" s="245"/>
      <c r="D208" s="218" t="s">
        <v>129</v>
      </c>
      <c r="E208" s="246" t="s">
        <v>19</v>
      </c>
      <c r="F208" s="247" t="s">
        <v>154</v>
      </c>
      <c r="G208" s="245"/>
      <c r="H208" s="248">
        <v>314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4" t="s">
        <v>129</v>
      </c>
      <c r="AU208" s="254" t="s">
        <v>84</v>
      </c>
      <c r="AV208" s="15" t="s">
        <v>125</v>
      </c>
      <c r="AW208" s="15" t="s">
        <v>34</v>
      </c>
      <c r="AX208" s="15" t="s">
        <v>81</v>
      </c>
      <c r="AY208" s="254" t="s">
        <v>118</v>
      </c>
    </row>
    <row r="209" s="2" customFormat="1" ht="24.15" customHeight="1">
      <c r="A209" s="39"/>
      <c r="B209" s="40"/>
      <c r="C209" s="205" t="s">
        <v>298</v>
      </c>
      <c r="D209" s="205" t="s">
        <v>120</v>
      </c>
      <c r="E209" s="206" t="s">
        <v>299</v>
      </c>
      <c r="F209" s="207" t="s">
        <v>300</v>
      </c>
      <c r="G209" s="208" t="s">
        <v>123</v>
      </c>
      <c r="H209" s="209">
        <v>23.5</v>
      </c>
      <c r="I209" s="210"/>
      <c r="J209" s="211">
        <f>ROUND(I209*H209,2)</f>
        <v>0</v>
      </c>
      <c r="K209" s="207" t="s">
        <v>124</v>
      </c>
      <c r="L209" s="45"/>
      <c r="M209" s="212" t="s">
        <v>19</v>
      </c>
      <c r="N209" s="213" t="s">
        <v>44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125</v>
      </c>
      <c r="AT209" s="216" t="s">
        <v>120</v>
      </c>
      <c r="AU209" s="216" t="s">
        <v>84</v>
      </c>
      <c r="AY209" s="18" t="s">
        <v>118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125</v>
      </c>
      <c r="BM209" s="216" t="s">
        <v>301</v>
      </c>
    </row>
    <row r="210" s="2" customFormat="1">
      <c r="A210" s="39"/>
      <c r="B210" s="40"/>
      <c r="C210" s="41"/>
      <c r="D210" s="218" t="s">
        <v>127</v>
      </c>
      <c r="E210" s="41"/>
      <c r="F210" s="219" t="s">
        <v>302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127</v>
      </c>
      <c r="AU210" s="18" t="s">
        <v>84</v>
      </c>
    </row>
    <row r="211" s="14" customFormat="1">
      <c r="A211" s="14"/>
      <c r="B211" s="234"/>
      <c r="C211" s="235"/>
      <c r="D211" s="218" t="s">
        <v>129</v>
      </c>
      <c r="E211" s="236" t="s">
        <v>19</v>
      </c>
      <c r="F211" s="237" t="s">
        <v>303</v>
      </c>
      <c r="G211" s="235"/>
      <c r="H211" s="236" t="s">
        <v>19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129</v>
      </c>
      <c r="AU211" s="243" t="s">
        <v>84</v>
      </c>
      <c r="AV211" s="14" t="s">
        <v>81</v>
      </c>
      <c r="AW211" s="14" t="s">
        <v>34</v>
      </c>
      <c r="AX211" s="14" t="s">
        <v>73</v>
      </c>
      <c r="AY211" s="243" t="s">
        <v>118</v>
      </c>
    </row>
    <row r="212" s="13" customFormat="1">
      <c r="A212" s="13"/>
      <c r="B212" s="223"/>
      <c r="C212" s="224"/>
      <c r="D212" s="218" t="s">
        <v>129</v>
      </c>
      <c r="E212" s="225" t="s">
        <v>19</v>
      </c>
      <c r="F212" s="226" t="s">
        <v>304</v>
      </c>
      <c r="G212" s="224"/>
      <c r="H212" s="227">
        <v>16.5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129</v>
      </c>
      <c r="AU212" s="233" t="s">
        <v>84</v>
      </c>
      <c r="AV212" s="13" t="s">
        <v>84</v>
      </c>
      <c r="AW212" s="13" t="s">
        <v>34</v>
      </c>
      <c r="AX212" s="13" t="s">
        <v>73</v>
      </c>
      <c r="AY212" s="233" t="s">
        <v>118</v>
      </c>
    </row>
    <row r="213" s="13" customFormat="1">
      <c r="A213" s="13"/>
      <c r="B213" s="223"/>
      <c r="C213" s="224"/>
      <c r="D213" s="218" t="s">
        <v>129</v>
      </c>
      <c r="E213" s="225" t="s">
        <v>19</v>
      </c>
      <c r="F213" s="226" t="s">
        <v>305</v>
      </c>
      <c r="G213" s="224"/>
      <c r="H213" s="227">
        <v>7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129</v>
      </c>
      <c r="AU213" s="233" t="s">
        <v>84</v>
      </c>
      <c r="AV213" s="13" t="s">
        <v>84</v>
      </c>
      <c r="AW213" s="13" t="s">
        <v>34</v>
      </c>
      <c r="AX213" s="13" t="s">
        <v>73</v>
      </c>
      <c r="AY213" s="233" t="s">
        <v>118</v>
      </c>
    </row>
    <row r="214" s="15" customFormat="1">
      <c r="A214" s="15"/>
      <c r="B214" s="244"/>
      <c r="C214" s="245"/>
      <c r="D214" s="218" t="s">
        <v>129</v>
      </c>
      <c r="E214" s="246" t="s">
        <v>19</v>
      </c>
      <c r="F214" s="247" t="s">
        <v>154</v>
      </c>
      <c r="G214" s="245"/>
      <c r="H214" s="248">
        <v>23.5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4" t="s">
        <v>129</v>
      </c>
      <c r="AU214" s="254" t="s">
        <v>84</v>
      </c>
      <c r="AV214" s="15" t="s">
        <v>125</v>
      </c>
      <c r="AW214" s="15" t="s">
        <v>34</v>
      </c>
      <c r="AX214" s="15" t="s">
        <v>81</v>
      </c>
      <c r="AY214" s="254" t="s">
        <v>118</v>
      </c>
    </row>
    <row r="215" s="2" customFormat="1" ht="24.15" customHeight="1">
      <c r="A215" s="39"/>
      <c r="B215" s="40"/>
      <c r="C215" s="205" t="s">
        <v>306</v>
      </c>
      <c r="D215" s="205" t="s">
        <v>120</v>
      </c>
      <c r="E215" s="206" t="s">
        <v>307</v>
      </c>
      <c r="F215" s="207" t="s">
        <v>308</v>
      </c>
      <c r="G215" s="208" t="s">
        <v>123</v>
      </c>
      <c r="H215" s="209">
        <v>150</v>
      </c>
      <c r="I215" s="210"/>
      <c r="J215" s="211">
        <f>ROUND(I215*H215,2)</f>
        <v>0</v>
      </c>
      <c r="K215" s="207" t="s">
        <v>124</v>
      </c>
      <c r="L215" s="45"/>
      <c r="M215" s="212" t="s">
        <v>19</v>
      </c>
      <c r="N215" s="213" t="s">
        <v>44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125</v>
      </c>
      <c r="AT215" s="216" t="s">
        <v>120</v>
      </c>
      <c r="AU215" s="216" t="s">
        <v>84</v>
      </c>
      <c r="AY215" s="18" t="s">
        <v>118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81</v>
      </c>
      <c r="BK215" s="217">
        <f>ROUND(I215*H215,2)</f>
        <v>0</v>
      </c>
      <c r="BL215" s="18" t="s">
        <v>125</v>
      </c>
      <c r="BM215" s="216" t="s">
        <v>309</v>
      </c>
    </row>
    <row r="216" s="2" customFormat="1">
      <c r="A216" s="39"/>
      <c r="B216" s="40"/>
      <c r="C216" s="41"/>
      <c r="D216" s="218" t="s">
        <v>127</v>
      </c>
      <c r="E216" s="41"/>
      <c r="F216" s="219" t="s">
        <v>302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127</v>
      </c>
      <c r="AU216" s="18" t="s">
        <v>84</v>
      </c>
    </row>
    <row r="217" s="14" customFormat="1">
      <c r="A217" s="14"/>
      <c r="B217" s="234"/>
      <c r="C217" s="235"/>
      <c r="D217" s="218" t="s">
        <v>129</v>
      </c>
      <c r="E217" s="236" t="s">
        <v>19</v>
      </c>
      <c r="F217" s="237" t="s">
        <v>236</v>
      </c>
      <c r="G217" s="235"/>
      <c r="H217" s="236" t="s">
        <v>19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129</v>
      </c>
      <c r="AU217" s="243" t="s">
        <v>84</v>
      </c>
      <c r="AV217" s="14" t="s">
        <v>81</v>
      </c>
      <c r="AW217" s="14" t="s">
        <v>34</v>
      </c>
      <c r="AX217" s="14" t="s">
        <v>73</v>
      </c>
      <c r="AY217" s="243" t="s">
        <v>118</v>
      </c>
    </row>
    <row r="218" s="13" customFormat="1">
      <c r="A218" s="13"/>
      <c r="B218" s="223"/>
      <c r="C218" s="224"/>
      <c r="D218" s="218" t="s">
        <v>129</v>
      </c>
      <c r="E218" s="225" t="s">
        <v>19</v>
      </c>
      <c r="F218" s="226" t="s">
        <v>310</v>
      </c>
      <c r="G218" s="224"/>
      <c r="H218" s="227">
        <v>62.5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129</v>
      </c>
      <c r="AU218" s="233" t="s">
        <v>84</v>
      </c>
      <c r="AV218" s="13" t="s">
        <v>84</v>
      </c>
      <c r="AW218" s="13" t="s">
        <v>34</v>
      </c>
      <c r="AX218" s="13" t="s">
        <v>73</v>
      </c>
      <c r="AY218" s="233" t="s">
        <v>118</v>
      </c>
    </row>
    <row r="219" s="13" customFormat="1">
      <c r="A219" s="13"/>
      <c r="B219" s="223"/>
      <c r="C219" s="224"/>
      <c r="D219" s="218" t="s">
        <v>129</v>
      </c>
      <c r="E219" s="225" t="s">
        <v>19</v>
      </c>
      <c r="F219" s="226" t="s">
        <v>311</v>
      </c>
      <c r="G219" s="224"/>
      <c r="H219" s="227">
        <v>87.5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129</v>
      </c>
      <c r="AU219" s="233" t="s">
        <v>84</v>
      </c>
      <c r="AV219" s="13" t="s">
        <v>84</v>
      </c>
      <c r="AW219" s="13" t="s">
        <v>34</v>
      </c>
      <c r="AX219" s="13" t="s">
        <v>73</v>
      </c>
      <c r="AY219" s="233" t="s">
        <v>118</v>
      </c>
    </row>
    <row r="220" s="15" customFormat="1">
      <c r="A220" s="15"/>
      <c r="B220" s="244"/>
      <c r="C220" s="245"/>
      <c r="D220" s="218" t="s">
        <v>129</v>
      </c>
      <c r="E220" s="246" t="s">
        <v>19</v>
      </c>
      <c r="F220" s="247" t="s">
        <v>154</v>
      </c>
      <c r="G220" s="245"/>
      <c r="H220" s="248">
        <v>150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4" t="s">
        <v>129</v>
      </c>
      <c r="AU220" s="254" t="s">
        <v>84</v>
      </c>
      <c r="AV220" s="15" t="s">
        <v>125</v>
      </c>
      <c r="AW220" s="15" t="s">
        <v>34</v>
      </c>
      <c r="AX220" s="15" t="s">
        <v>81</v>
      </c>
      <c r="AY220" s="254" t="s">
        <v>118</v>
      </c>
    </row>
    <row r="221" s="2" customFormat="1" ht="24.15" customHeight="1">
      <c r="A221" s="39"/>
      <c r="B221" s="40"/>
      <c r="C221" s="205" t="s">
        <v>312</v>
      </c>
      <c r="D221" s="205" t="s">
        <v>120</v>
      </c>
      <c r="E221" s="206" t="s">
        <v>313</v>
      </c>
      <c r="F221" s="207" t="s">
        <v>314</v>
      </c>
      <c r="G221" s="208" t="s">
        <v>123</v>
      </c>
      <c r="H221" s="209">
        <v>120</v>
      </c>
      <c r="I221" s="210"/>
      <c r="J221" s="211">
        <f>ROUND(I221*H221,2)</f>
        <v>0</v>
      </c>
      <c r="K221" s="207" t="s">
        <v>124</v>
      </c>
      <c r="L221" s="45"/>
      <c r="M221" s="212" t="s">
        <v>19</v>
      </c>
      <c r="N221" s="213" t="s">
        <v>44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125</v>
      </c>
      <c r="AT221" s="216" t="s">
        <v>120</v>
      </c>
      <c r="AU221" s="216" t="s">
        <v>84</v>
      </c>
      <c r="AY221" s="18" t="s">
        <v>118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81</v>
      </c>
      <c r="BK221" s="217">
        <f>ROUND(I221*H221,2)</f>
        <v>0</v>
      </c>
      <c r="BL221" s="18" t="s">
        <v>125</v>
      </c>
      <c r="BM221" s="216" t="s">
        <v>315</v>
      </c>
    </row>
    <row r="222" s="2" customFormat="1">
      <c r="A222" s="39"/>
      <c r="B222" s="40"/>
      <c r="C222" s="41"/>
      <c r="D222" s="218" t="s">
        <v>127</v>
      </c>
      <c r="E222" s="41"/>
      <c r="F222" s="219" t="s">
        <v>316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127</v>
      </c>
      <c r="AU222" s="18" t="s">
        <v>84</v>
      </c>
    </row>
    <row r="223" s="14" customFormat="1">
      <c r="A223" s="14"/>
      <c r="B223" s="234"/>
      <c r="C223" s="235"/>
      <c r="D223" s="218" t="s">
        <v>129</v>
      </c>
      <c r="E223" s="236" t="s">
        <v>19</v>
      </c>
      <c r="F223" s="237" t="s">
        <v>236</v>
      </c>
      <c r="G223" s="235"/>
      <c r="H223" s="236" t="s">
        <v>19</v>
      </c>
      <c r="I223" s="238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129</v>
      </c>
      <c r="AU223" s="243" t="s">
        <v>84</v>
      </c>
      <c r="AV223" s="14" t="s">
        <v>81</v>
      </c>
      <c r="AW223" s="14" t="s">
        <v>34</v>
      </c>
      <c r="AX223" s="14" t="s">
        <v>73</v>
      </c>
      <c r="AY223" s="243" t="s">
        <v>118</v>
      </c>
    </row>
    <row r="224" s="13" customFormat="1">
      <c r="A224" s="13"/>
      <c r="B224" s="223"/>
      <c r="C224" s="224"/>
      <c r="D224" s="218" t="s">
        <v>129</v>
      </c>
      <c r="E224" s="225" t="s">
        <v>19</v>
      </c>
      <c r="F224" s="226" t="s">
        <v>317</v>
      </c>
      <c r="G224" s="224"/>
      <c r="H224" s="227">
        <v>50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129</v>
      </c>
      <c r="AU224" s="233" t="s">
        <v>84</v>
      </c>
      <c r="AV224" s="13" t="s">
        <v>84</v>
      </c>
      <c r="AW224" s="13" t="s">
        <v>34</v>
      </c>
      <c r="AX224" s="13" t="s">
        <v>73</v>
      </c>
      <c r="AY224" s="233" t="s">
        <v>118</v>
      </c>
    </row>
    <row r="225" s="13" customFormat="1">
      <c r="A225" s="13"/>
      <c r="B225" s="223"/>
      <c r="C225" s="224"/>
      <c r="D225" s="218" t="s">
        <v>129</v>
      </c>
      <c r="E225" s="225" t="s">
        <v>19</v>
      </c>
      <c r="F225" s="226" t="s">
        <v>318</v>
      </c>
      <c r="G225" s="224"/>
      <c r="H225" s="227">
        <v>70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129</v>
      </c>
      <c r="AU225" s="233" t="s">
        <v>84</v>
      </c>
      <c r="AV225" s="13" t="s">
        <v>84</v>
      </c>
      <c r="AW225" s="13" t="s">
        <v>34</v>
      </c>
      <c r="AX225" s="13" t="s">
        <v>73</v>
      </c>
      <c r="AY225" s="233" t="s">
        <v>118</v>
      </c>
    </row>
    <row r="226" s="15" customFormat="1">
      <c r="A226" s="15"/>
      <c r="B226" s="244"/>
      <c r="C226" s="245"/>
      <c r="D226" s="218" t="s">
        <v>129</v>
      </c>
      <c r="E226" s="246" t="s">
        <v>19</v>
      </c>
      <c r="F226" s="247" t="s">
        <v>154</v>
      </c>
      <c r="G226" s="245"/>
      <c r="H226" s="248">
        <v>120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4" t="s">
        <v>129</v>
      </c>
      <c r="AU226" s="254" t="s">
        <v>84</v>
      </c>
      <c r="AV226" s="15" t="s">
        <v>125</v>
      </c>
      <c r="AW226" s="15" t="s">
        <v>34</v>
      </c>
      <c r="AX226" s="15" t="s">
        <v>81</v>
      </c>
      <c r="AY226" s="254" t="s">
        <v>118</v>
      </c>
    </row>
    <row r="227" s="2" customFormat="1" ht="14.4" customHeight="1">
      <c r="A227" s="39"/>
      <c r="B227" s="40"/>
      <c r="C227" s="205" t="s">
        <v>319</v>
      </c>
      <c r="D227" s="205" t="s">
        <v>120</v>
      </c>
      <c r="E227" s="206" t="s">
        <v>320</v>
      </c>
      <c r="F227" s="207" t="s">
        <v>321</v>
      </c>
      <c r="G227" s="208" t="s">
        <v>123</v>
      </c>
      <c r="H227" s="209">
        <v>33.375</v>
      </c>
      <c r="I227" s="210"/>
      <c r="J227" s="211">
        <f>ROUND(I227*H227,2)</f>
        <v>0</v>
      </c>
      <c r="K227" s="207" t="s">
        <v>124</v>
      </c>
      <c r="L227" s="45"/>
      <c r="M227" s="212" t="s">
        <v>19</v>
      </c>
      <c r="N227" s="213" t="s">
        <v>44</v>
      </c>
      <c r="O227" s="85"/>
      <c r="P227" s="214">
        <f>O227*H227</f>
        <v>0</v>
      </c>
      <c r="Q227" s="214">
        <v>0.23000000000000001</v>
      </c>
      <c r="R227" s="214">
        <f>Q227*H227</f>
        <v>7.6762500000000005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125</v>
      </c>
      <c r="AT227" s="216" t="s">
        <v>120</v>
      </c>
      <c r="AU227" s="216" t="s">
        <v>84</v>
      </c>
      <c r="AY227" s="18" t="s">
        <v>118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81</v>
      </c>
      <c r="BK227" s="217">
        <f>ROUND(I227*H227,2)</f>
        <v>0</v>
      </c>
      <c r="BL227" s="18" t="s">
        <v>125</v>
      </c>
      <c r="BM227" s="216" t="s">
        <v>322</v>
      </c>
    </row>
    <row r="228" s="2" customFormat="1">
      <c r="A228" s="39"/>
      <c r="B228" s="40"/>
      <c r="C228" s="41"/>
      <c r="D228" s="218" t="s">
        <v>127</v>
      </c>
      <c r="E228" s="41"/>
      <c r="F228" s="219" t="s">
        <v>323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127</v>
      </c>
      <c r="AU228" s="18" t="s">
        <v>84</v>
      </c>
    </row>
    <row r="229" s="14" customFormat="1">
      <c r="A229" s="14"/>
      <c r="B229" s="234"/>
      <c r="C229" s="235"/>
      <c r="D229" s="218" t="s">
        <v>129</v>
      </c>
      <c r="E229" s="236" t="s">
        <v>19</v>
      </c>
      <c r="F229" s="237" t="s">
        <v>324</v>
      </c>
      <c r="G229" s="235"/>
      <c r="H229" s="236" t="s">
        <v>19</v>
      </c>
      <c r="I229" s="238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129</v>
      </c>
      <c r="AU229" s="243" t="s">
        <v>84</v>
      </c>
      <c r="AV229" s="14" t="s">
        <v>81</v>
      </c>
      <c r="AW229" s="14" t="s">
        <v>34</v>
      </c>
      <c r="AX229" s="14" t="s">
        <v>73</v>
      </c>
      <c r="AY229" s="243" t="s">
        <v>118</v>
      </c>
    </row>
    <row r="230" s="14" customFormat="1">
      <c r="A230" s="14"/>
      <c r="B230" s="234"/>
      <c r="C230" s="235"/>
      <c r="D230" s="218" t="s">
        <v>129</v>
      </c>
      <c r="E230" s="236" t="s">
        <v>19</v>
      </c>
      <c r="F230" s="237" t="s">
        <v>152</v>
      </c>
      <c r="G230" s="235"/>
      <c r="H230" s="236" t="s">
        <v>19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129</v>
      </c>
      <c r="AU230" s="243" t="s">
        <v>84</v>
      </c>
      <c r="AV230" s="14" t="s">
        <v>81</v>
      </c>
      <c r="AW230" s="14" t="s">
        <v>34</v>
      </c>
      <c r="AX230" s="14" t="s">
        <v>73</v>
      </c>
      <c r="AY230" s="243" t="s">
        <v>118</v>
      </c>
    </row>
    <row r="231" s="13" customFormat="1">
      <c r="A231" s="13"/>
      <c r="B231" s="223"/>
      <c r="C231" s="224"/>
      <c r="D231" s="218" t="s">
        <v>129</v>
      </c>
      <c r="E231" s="225" t="s">
        <v>19</v>
      </c>
      <c r="F231" s="226" t="s">
        <v>325</v>
      </c>
      <c r="G231" s="224"/>
      <c r="H231" s="227">
        <v>33.375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129</v>
      </c>
      <c r="AU231" s="233" t="s">
        <v>84</v>
      </c>
      <c r="AV231" s="13" t="s">
        <v>84</v>
      </c>
      <c r="AW231" s="13" t="s">
        <v>34</v>
      </c>
      <c r="AX231" s="13" t="s">
        <v>81</v>
      </c>
      <c r="AY231" s="233" t="s">
        <v>118</v>
      </c>
    </row>
    <row r="232" s="2" customFormat="1" ht="14.4" customHeight="1">
      <c r="A232" s="39"/>
      <c r="B232" s="40"/>
      <c r="C232" s="205" t="s">
        <v>326</v>
      </c>
      <c r="D232" s="205" t="s">
        <v>120</v>
      </c>
      <c r="E232" s="206" t="s">
        <v>327</v>
      </c>
      <c r="F232" s="207" t="s">
        <v>328</v>
      </c>
      <c r="G232" s="208" t="s">
        <v>164</v>
      </c>
      <c r="H232" s="209">
        <v>4.4500000000000002</v>
      </c>
      <c r="I232" s="210"/>
      <c r="J232" s="211">
        <f>ROUND(I232*H232,2)</f>
        <v>0</v>
      </c>
      <c r="K232" s="207" t="s">
        <v>124</v>
      </c>
      <c r="L232" s="45"/>
      <c r="M232" s="212" t="s">
        <v>19</v>
      </c>
      <c r="N232" s="213" t="s">
        <v>44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125</v>
      </c>
      <c r="AT232" s="216" t="s">
        <v>120</v>
      </c>
      <c r="AU232" s="216" t="s">
        <v>84</v>
      </c>
      <c r="AY232" s="18" t="s">
        <v>118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125</v>
      </c>
      <c r="BM232" s="216" t="s">
        <v>329</v>
      </c>
    </row>
    <row r="233" s="2" customFormat="1">
      <c r="A233" s="39"/>
      <c r="B233" s="40"/>
      <c r="C233" s="41"/>
      <c r="D233" s="218" t="s">
        <v>127</v>
      </c>
      <c r="E233" s="41"/>
      <c r="F233" s="219" t="s">
        <v>330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127</v>
      </c>
      <c r="AU233" s="18" t="s">
        <v>84</v>
      </c>
    </row>
    <row r="234" s="14" customFormat="1">
      <c r="A234" s="14"/>
      <c r="B234" s="234"/>
      <c r="C234" s="235"/>
      <c r="D234" s="218" t="s">
        <v>129</v>
      </c>
      <c r="E234" s="236" t="s">
        <v>19</v>
      </c>
      <c r="F234" s="237" t="s">
        <v>331</v>
      </c>
      <c r="G234" s="235"/>
      <c r="H234" s="236" t="s">
        <v>19</v>
      </c>
      <c r="I234" s="238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3" t="s">
        <v>129</v>
      </c>
      <c r="AU234" s="243" t="s">
        <v>84</v>
      </c>
      <c r="AV234" s="14" t="s">
        <v>81</v>
      </c>
      <c r="AW234" s="14" t="s">
        <v>34</v>
      </c>
      <c r="AX234" s="14" t="s">
        <v>73</v>
      </c>
      <c r="AY234" s="243" t="s">
        <v>118</v>
      </c>
    </row>
    <row r="235" s="14" customFormat="1">
      <c r="A235" s="14"/>
      <c r="B235" s="234"/>
      <c r="C235" s="235"/>
      <c r="D235" s="218" t="s">
        <v>129</v>
      </c>
      <c r="E235" s="236" t="s">
        <v>19</v>
      </c>
      <c r="F235" s="237" t="s">
        <v>152</v>
      </c>
      <c r="G235" s="235"/>
      <c r="H235" s="236" t="s">
        <v>19</v>
      </c>
      <c r="I235" s="238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129</v>
      </c>
      <c r="AU235" s="243" t="s">
        <v>84</v>
      </c>
      <c r="AV235" s="14" t="s">
        <v>81</v>
      </c>
      <c r="AW235" s="14" t="s">
        <v>34</v>
      </c>
      <c r="AX235" s="14" t="s">
        <v>73</v>
      </c>
      <c r="AY235" s="243" t="s">
        <v>118</v>
      </c>
    </row>
    <row r="236" s="13" customFormat="1">
      <c r="A236" s="13"/>
      <c r="B236" s="223"/>
      <c r="C236" s="224"/>
      <c r="D236" s="218" t="s">
        <v>129</v>
      </c>
      <c r="E236" s="225" t="s">
        <v>19</v>
      </c>
      <c r="F236" s="226" t="s">
        <v>332</v>
      </c>
      <c r="G236" s="224"/>
      <c r="H236" s="227">
        <v>4.4500000000000002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129</v>
      </c>
      <c r="AU236" s="233" t="s">
        <v>84</v>
      </c>
      <c r="AV236" s="13" t="s">
        <v>84</v>
      </c>
      <c r="AW236" s="13" t="s">
        <v>34</v>
      </c>
      <c r="AX236" s="13" t="s">
        <v>81</v>
      </c>
      <c r="AY236" s="233" t="s">
        <v>118</v>
      </c>
    </row>
    <row r="237" s="2" customFormat="1" ht="24.15" customHeight="1">
      <c r="A237" s="39"/>
      <c r="B237" s="40"/>
      <c r="C237" s="205" t="s">
        <v>333</v>
      </c>
      <c r="D237" s="205" t="s">
        <v>120</v>
      </c>
      <c r="E237" s="206" t="s">
        <v>334</v>
      </c>
      <c r="F237" s="207" t="s">
        <v>335</v>
      </c>
      <c r="G237" s="208" t="s">
        <v>123</v>
      </c>
      <c r="H237" s="209">
        <v>600</v>
      </c>
      <c r="I237" s="210"/>
      <c r="J237" s="211">
        <f>ROUND(I237*H237,2)</f>
        <v>0</v>
      </c>
      <c r="K237" s="207" t="s">
        <v>124</v>
      </c>
      <c r="L237" s="45"/>
      <c r="M237" s="212" t="s">
        <v>19</v>
      </c>
      <c r="N237" s="213" t="s">
        <v>44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125</v>
      </c>
      <c r="AT237" s="216" t="s">
        <v>120</v>
      </c>
      <c r="AU237" s="216" t="s">
        <v>84</v>
      </c>
      <c r="AY237" s="18" t="s">
        <v>118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125</v>
      </c>
      <c r="BM237" s="216" t="s">
        <v>336</v>
      </c>
    </row>
    <row r="238" s="2" customFormat="1">
      <c r="A238" s="39"/>
      <c r="B238" s="40"/>
      <c r="C238" s="41"/>
      <c r="D238" s="218" t="s">
        <v>127</v>
      </c>
      <c r="E238" s="41"/>
      <c r="F238" s="219" t="s">
        <v>337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127</v>
      </c>
      <c r="AU238" s="18" t="s">
        <v>84</v>
      </c>
    </row>
    <row r="239" s="14" customFormat="1">
      <c r="A239" s="14"/>
      <c r="B239" s="234"/>
      <c r="C239" s="235"/>
      <c r="D239" s="218" t="s">
        <v>129</v>
      </c>
      <c r="E239" s="236" t="s">
        <v>19</v>
      </c>
      <c r="F239" s="237" t="s">
        <v>149</v>
      </c>
      <c r="G239" s="235"/>
      <c r="H239" s="236" t="s">
        <v>19</v>
      </c>
      <c r="I239" s="238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129</v>
      </c>
      <c r="AU239" s="243" t="s">
        <v>84</v>
      </c>
      <c r="AV239" s="14" t="s">
        <v>81</v>
      </c>
      <c r="AW239" s="14" t="s">
        <v>34</v>
      </c>
      <c r="AX239" s="14" t="s">
        <v>73</v>
      </c>
      <c r="AY239" s="243" t="s">
        <v>118</v>
      </c>
    </row>
    <row r="240" s="14" customFormat="1">
      <c r="A240" s="14"/>
      <c r="B240" s="234"/>
      <c r="C240" s="235"/>
      <c r="D240" s="218" t="s">
        <v>129</v>
      </c>
      <c r="E240" s="236" t="s">
        <v>19</v>
      </c>
      <c r="F240" s="237" t="s">
        <v>150</v>
      </c>
      <c r="G240" s="235"/>
      <c r="H240" s="236" t="s">
        <v>19</v>
      </c>
      <c r="I240" s="238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129</v>
      </c>
      <c r="AU240" s="243" t="s">
        <v>84</v>
      </c>
      <c r="AV240" s="14" t="s">
        <v>81</v>
      </c>
      <c r="AW240" s="14" t="s">
        <v>34</v>
      </c>
      <c r="AX240" s="14" t="s">
        <v>73</v>
      </c>
      <c r="AY240" s="243" t="s">
        <v>118</v>
      </c>
    </row>
    <row r="241" s="13" customFormat="1">
      <c r="A241" s="13"/>
      <c r="B241" s="223"/>
      <c r="C241" s="224"/>
      <c r="D241" s="218" t="s">
        <v>129</v>
      </c>
      <c r="E241" s="225" t="s">
        <v>19</v>
      </c>
      <c r="F241" s="226" t="s">
        <v>338</v>
      </c>
      <c r="G241" s="224"/>
      <c r="H241" s="227">
        <v>340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129</v>
      </c>
      <c r="AU241" s="233" t="s">
        <v>84</v>
      </c>
      <c r="AV241" s="13" t="s">
        <v>84</v>
      </c>
      <c r="AW241" s="13" t="s">
        <v>34</v>
      </c>
      <c r="AX241" s="13" t="s">
        <v>73</v>
      </c>
      <c r="AY241" s="233" t="s">
        <v>118</v>
      </c>
    </row>
    <row r="242" s="14" customFormat="1">
      <c r="A242" s="14"/>
      <c r="B242" s="234"/>
      <c r="C242" s="235"/>
      <c r="D242" s="218" t="s">
        <v>129</v>
      </c>
      <c r="E242" s="236" t="s">
        <v>19</v>
      </c>
      <c r="F242" s="237" t="s">
        <v>152</v>
      </c>
      <c r="G242" s="235"/>
      <c r="H242" s="236" t="s">
        <v>19</v>
      </c>
      <c r="I242" s="238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3" t="s">
        <v>129</v>
      </c>
      <c r="AU242" s="243" t="s">
        <v>84</v>
      </c>
      <c r="AV242" s="14" t="s">
        <v>81</v>
      </c>
      <c r="AW242" s="14" t="s">
        <v>34</v>
      </c>
      <c r="AX242" s="14" t="s">
        <v>73</v>
      </c>
      <c r="AY242" s="243" t="s">
        <v>118</v>
      </c>
    </row>
    <row r="243" s="13" customFormat="1">
      <c r="A243" s="13"/>
      <c r="B243" s="223"/>
      <c r="C243" s="224"/>
      <c r="D243" s="218" t="s">
        <v>129</v>
      </c>
      <c r="E243" s="225" t="s">
        <v>19</v>
      </c>
      <c r="F243" s="226" t="s">
        <v>339</v>
      </c>
      <c r="G243" s="224"/>
      <c r="H243" s="227">
        <v>260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129</v>
      </c>
      <c r="AU243" s="233" t="s">
        <v>84</v>
      </c>
      <c r="AV243" s="13" t="s">
        <v>84</v>
      </c>
      <c r="AW243" s="13" t="s">
        <v>34</v>
      </c>
      <c r="AX243" s="13" t="s">
        <v>73</v>
      </c>
      <c r="AY243" s="233" t="s">
        <v>118</v>
      </c>
    </row>
    <row r="244" s="15" customFormat="1">
      <c r="A244" s="15"/>
      <c r="B244" s="244"/>
      <c r="C244" s="245"/>
      <c r="D244" s="218" t="s">
        <v>129</v>
      </c>
      <c r="E244" s="246" t="s">
        <v>19</v>
      </c>
      <c r="F244" s="247" t="s">
        <v>154</v>
      </c>
      <c r="G244" s="245"/>
      <c r="H244" s="248">
        <v>600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4" t="s">
        <v>129</v>
      </c>
      <c r="AU244" s="254" t="s">
        <v>84</v>
      </c>
      <c r="AV244" s="15" t="s">
        <v>125</v>
      </c>
      <c r="AW244" s="15" t="s">
        <v>34</v>
      </c>
      <c r="AX244" s="15" t="s">
        <v>81</v>
      </c>
      <c r="AY244" s="254" t="s">
        <v>118</v>
      </c>
    </row>
    <row r="245" s="2" customFormat="1" ht="24.15" customHeight="1">
      <c r="A245" s="39"/>
      <c r="B245" s="40"/>
      <c r="C245" s="205" t="s">
        <v>340</v>
      </c>
      <c r="D245" s="205" t="s">
        <v>120</v>
      </c>
      <c r="E245" s="206" t="s">
        <v>341</v>
      </c>
      <c r="F245" s="207" t="s">
        <v>342</v>
      </c>
      <c r="G245" s="208" t="s">
        <v>123</v>
      </c>
      <c r="H245" s="209">
        <v>12</v>
      </c>
      <c r="I245" s="210"/>
      <c r="J245" s="211">
        <f>ROUND(I245*H245,2)</f>
        <v>0</v>
      </c>
      <c r="K245" s="207" t="s">
        <v>124</v>
      </c>
      <c r="L245" s="45"/>
      <c r="M245" s="212" t="s">
        <v>19</v>
      </c>
      <c r="N245" s="213" t="s">
        <v>44</v>
      </c>
      <c r="O245" s="85"/>
      <c r="P245" s="214">
        <f>O245*H245</f>
        <v>0</v>
      </c>
      <c r="Q245" s="214">
        <v>0.61404000000000003</v>
      </c>
      <c r="R245" s="214">
        <f>Q245*H245</f>
        <v>7.3684799999999999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125</v>
      </c>
      <c r="AT245" s="216" t="s">
        <v>120</v>
      </c>
      <c r="AU245" s="216" t="s">
        <v>84</v>
      </c>
      <c r="AY245" s="18" t="s">
        <v>118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81</v>
      </c>
      <c r="BK245" s="217">
        <f>ROUND(I245*H245,2)</f>
        <v>0</v>
      </c>
      <c r="BL245" s="18" t="s">
        <v>125</v>
      </c>
      <c r="BM245" s="216" t="s">
        <v>343</v>
      </c>
    </row>
    <row r="246" s="2" customFormat="1">
      <c r="A246" s="39"/>
      <c r="B246" s="40"/>
      <c r="C246" s="41"/>
      <c r="D246" s="218" t="s">
        <v>127</v>
      </c>
      <c r="E246" s="41"/>
      <c r="F246" s="219" t="s">
        <v>344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127</v>
      </c>
      <c r="AU246" s="18" t="s">
        <v>84</v>
      </c>
    </row>
    <row r="247" s="14" customFormat="1">
      <c r="A247" s="14"/>
      <c r="B247" s="234"/>
      <c r="C247" s="235"/>
      <c r="D247" s="218" t="s">
        <v>129</v>
      </c>
      <c r="E247" s="236" t="s">
        <v>19</v>
      </c>
      <c r="F247" s="237" t="s">
        <v>345</v>
      </c>
      <c r="G247" s="235"/>
      <c r="H247" s="236" t="s">
        <v>19</v>
      </c>
      <c r="I247" s="238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129</v>
      </c>
      <c r="AU247" s="243" t="s">
        <v>84</v>
      </c>
      <c r="AV247" s="14" t="s">
        <v>81</v>
      </c>
      <c r="AW247" s="14" t="s">
        <v>34</v>
      </c>
      <c r="AX247" s="14" t="s">
        <v>73</v>
      </c>
      <c r="AY247" s="243" t="s">
        <v>118</v>
      </c>
    </row>
    <row r="248" s="13" customFormat="1">
      <c r="A248" s="13"/>
      <c r="B248" s="223"/>
      <c r="C248" s="224"/>
      <c r="D248" s="218" t="s">
        <v>129</v>
      </c>
      <c r="E248" s="225" t="s">
        <v>19</v>
      </c>
      <c r="F248" s="226" t="s">
        <v>346</v>
      </c>
      <c r="G248" s="224"/>
      <c r="H248" s="227">
        <v>6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129</v>
      </c>
      <c r="AU248" s="233" t="s">
        <v>84</v>
      </c>
      <c r="AV248" s="13" t="s">
        <v>84</v>
      </c>
      <c r="AW248" s="13" t="s">
        <v>34</v>
      </c>
      <c r="AX248" s="13" t="s">
        <v>73</v>
      </c>
      <c r="AY248" s="233" t="s">
        <v>118</v>
      </c>
    </row>
    <row r="249" s="13" customFormat="1">
      <c r="A249" s="13"/>
      <c r="B249" s="223"/>
      <c r="C249" s="224"/>
      <c r="D249" s="218" t="s">
        <v>129</v>
      </c>
      <c r="E249" s="225" t="s">
        <v>19</v>
      </c>
      <c r="F249" s="226" t="s">
        <v>347</v>
      </c>
      <c r="G249" s="224"/>
      <c r="H249" s="227">
        <v>6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129</v>
      </c>
      <c r="AU249" s="233" t="s">
        <v>84</v>
      </c>
      <c r="AV249" s="13" t="s">
        <v>84</v>
      </c>
      <c r="AW249" s="13" t="s">
        <v>34</v>
      </c>
      <c r="AX249" s="13" t="s">
        <v>73</v>
      </c>
      <c r="AY249" s="233" t="s">
        <v>118</v>
      </c>
    </row>
    <row r="250" s="15" customFormat="1">
      <c r="A250" s="15"/>
      <c r="B250" s="244"/>
      <c r="C250" s="245"/>
      <c r="D250" s="218" t="s">
        <v>129</v>
      </c>
      <c r="E250" s="246" t="s">
        <v>19</v>
      </c>
      <c r="F250" s="247" t="s">
        <v>154</v>
      </c>
      <c r="G250" s="245"/>
      <c r="H250" s="248">
        <v>12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4" t="s">
        <v>129</v>
      </c>
      <c r="AU250" s="254" t="s">
        <v>84</v>
      </c>
      <c r="AV250" s="15" t="s">
        <v>125</v>
      </c>
      <c r="AW250" s="15" t="s">
        <v>34</v>
      </c>
      <c r="AX250" s="15" t="s">
        <v>81</v>
      </c>
      <c r="AY250" s="254" t="s">
        <v>118</v>
      </c>
    </row>
    <row r="251" s="2" customFormat="1" ht="24.15" customHeight="1">
      <c r="A251" s="39"/>
      <c r="B251" s="40"/>
      <c r="C251" s="205" t="s">
        <v>348</v>
      </c>
      <c r="D251" s="205" t="s">
        <v>120</v>
      </c>
      <c r="E251" s="206" t="s">
        <v>349</v>
      </c>
      <c r="F251" s="207" t="s">
        <v>350</v>
      </c>
      <c r="G251" s="208" t="s">
        <v>123</v>
      </c>
      <c r="H251" s="209">
        <v>12</v>
      </c>
      <c r="I251" s="210"/>
      <c r="J251" s="211">
        <f>ROUND(I251*H251,2)</f>
        <v>0</v>
      </c>
      <c r="K251" s="207" t="s">
        <v>124</v>
      </c>
      <c r="L251" s="45"/>
      <c r="M251" s="212" t="s">
        <v>19</v>
      </c>
      <c r="N251" s="213" t="s">
        <v>44</v>
      </c>
      <c r="O251" s="85"/>
      <c r="P251" s="214">
        <f>O251*H251</f>
        <v>0</v>
      </c>
      <c r="Q251" s="214">
        <v>0.15140000000000001</v>
      </c>
      <c r="R251" s="214">
        <f>Q251*H251</f>
        <v>1.8168000000000002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125</v>
      </c>
      <c r="AT251" s="216" t="s">
        <v>120</v>
      </c>
      <c r="AU251" s="216" t="s">
        <v>84</v>
      </c>
      <c r="AY251" s="18" t="s">
        <v>118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125</v>
      </c>
      <c r="BM251" s="216" t="s">
        <v>351</v>
      </c>
    </row>
    <row r="252" s="2" customFormat="1">
      <c r="A252" s="39"/>
      <c r="B252" s="40"/>
      <c r="C252" s="41"/>
      <c r="D252" s="218" t="s">
        <v>127</v>
      </c>
      <c r="E252" s="41"/>
      <c r="F252" s="219" t="s">
        <v>352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127</v>
      </c>
      <c r="AU252" s="18" t="s">
        <v>84</v>
      </c>
    </row>
    <row r="253" s="12" customFormat="1" ht="22.8" customHeight="1">
      <c r="A253" s="12"/>
      <c r="B253" s="189"/>
      <c r="C253" s="190"/>
      <c r="D253" s="191" t="s">
        <v>72</v>
      </c>
      <c r="E253" s="203" t="s">
        <v>176</v>
      </c>
      <c r="F253" s="203" t="s">
        <v>353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SUM(P254:P434)</f>
        <v>0</v>
      </c>
      <c r="Q253" s="197"/>
      <c r="R253" s="198">
        <f>SUM(R254:R434)</f>
        <v>117.175856</v>
      </c>
      <c r="S253" s="197"/>
      <c r="T253" s="199">
        <f>SUM(T254:T434)</f>
        <v>47.484999999999999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81</v>
      </c>
      <c r="AT253" s="201" t="s">
        <v>72</v>
      </c>
      <c r="AU253" s="201" t="s">
        <v>81</v>
      </c>
      <c r="AY253" s="200" t="s">
        <v>118</v>
      </c>
      <c r="BK253" s="202">
        <f>SUM(BK254:BK434)</f>
        <v>0</v>
      </c>
    </row>
    <row r="254" s="2" customFormat="1" ht="14.4" customHeight="1">
      <c r="A254" s="39"/>
      <c r="B254" s="40"/>
      <c r="C254" s="205" t="s">
        <v>354</v>
      </c>
      <c r="D254" s="205" t="s">
        <v>120</v>
      </c>
      <c r="E254" s="206" t="s">
        <v>355</v>
      </c>
      <c r="F254" s="207" t="s">
        <v>356</v>
      </c>
      <c r="G254" s="208" t="s">
        <v>357</v>
      </c>
      <c r="H254" s="209">
        <v>16</v>
      </c>
      <c r="I254" s="210"/>
      <c r="J254" s="211">
        <f>ROUND(I254*H254,2)</f>
        <v>0</v>
      </c>
      <c r="K254" s="207" t="s">
        <v>124</v>
      </c>
      <c r="L254" s="45"/>
      <c r="M254" s="212" t="s">
        <v>19</v>
      </c>
      <c r="N254" s="213" t="s">
        <v>44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125</v>
      </c>
      <c r="AT254" s="216" t="s">
        <v>120</v>
      </c>
      <c r="AU254" s="216" t="s">
        <v>84</v>
      </c>
      <c r="AY254" s="18" t="s">
        <v>118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125</v>
      </c>
      <c r="BM254" s="216" t="s">
        <v>358</v>
      </c>
    </row>
    <row r="255" s="2" customFormat="1">
      <c r="A255" s="39"/>
      <c r="B255" s="40"/>
      <c r="C255" s="41"/>
      <c r="D255" s="218" t="s">
        <v>127</v>
      </c>
      <c r="E255" s="41"/>
      <c r="F255" s="219" t="s">
        <v>359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127</v>
      </c>
      <c r="AU255" s="18" t="s">
        <v>84</v>
      </c>
    </row>
    <row r="256" s="14" customFormat="1">
      <c r="A256" s="14"/>
      <c r="B256" s="234"/>
      <c r="C256" s="235"/>
      <c r="D256" s="218" t="s">
        <v>129</v>
      </c>
      <c r="E256" s="236" t="s">
        <v>19</v>
      </c>
      <c r="F256" s="237" t="s">
        <v>360</v>
      </c>
      <c r="G256" s="235"/>
      <c r="H256" s="236" t="s">
        <v>19</v>
      </c>
      <c r="I256" s="238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129</v>
      </c>
      <c r="AU256" s="243" t="s">
        <v>84</v>
      </c>
      <c r="AV256" s="14" t="s">
        <v>81</v>
      </c>
      <c r="AW256" s="14" t="s">
        <v>34</v>
      </c>
      <c r="AX256" s="14" t="s">
        <v>73</v>
      </c>
      <c r="AY256" s="243" t="s">
        <v>118</v>
      </c>
    </row>
    <row r="257" s="13" customFormat="1">
      <c r="A257" s="13"/>
      <c r="B257" s="223"/>
      <c r="C257" s="224"/>
      <c r="D257" s="218" t="s">
        <v>129</v>
      </c>
      <c r="E257" s="225" t="s">
        <v>19</v>
      </c>
      <c r="F257" s="226" t="s">
        <v>361</v>
      </c>
      <c r="G257" s="224"/>
      <c r="H257" s="227">
        <v>4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129</v>
      </c>
      <c r="AU257" s="233" t="s">
        <v>84</v>
      </c>
      <c r="AV257" s="13" t="s">
        <v>84</v>
      </c>
      <c r="AW257" s="13" t="s">
        <v>34</v>
      </c>
      <c r="AX257" s="13" t="s">
        <v>73</v>
      </c>
      <c r="AY257" s="233" t="s">
        <v>118</v>
      </c>
    </row>
    <row r="258" s="13" customFormat="1">
      <c r="A258" s="13"/>
      <c r="B258" s="223"/>
      <c r="C258" s="224"/>
      <c r="D258" s="218" t="s">
        <v>129</v>
      </c>
      <c r="E258" s="225" t="s">
        <v>19</v>
      </c>
      <c r="F258" s="226" t="s">
        <v>362</v>
      </c>
      <c r="G258" s="224"/>
      <c r="H258" s="227">
        <v>2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129</v>
      </c>
      <c r="AU258" s="233" t="s">
        <v>84</v>
      </c>
      <c r="AV258" s="13" t="s">
        <v>84</v>
      </c>
      <c r="AW258" s="13" t="s">
        <v>34</v>
      </c>
      <c r="AX258" s="13" t="s">
        <v>73</v>
      </c>
      <c r="AY258" s="233" t="s">
        <v>118</v>
      </c>
    </row>
    <row r="259" s="13" customFormat="1">
      <c r="A259" s="13"/>
      <c r="B259" s="223"/>
      <c r="C259" s="224"/>
      <c r="D259" s="218" t="s">
        <v>129</v>
      </c>
      <c r="E259" s="225" t="s">
        <v>19</v>
      </c>
      <c r="F259" s="226" t="s">
        <v>363</v>
      </c>
      <c r="G259" s="224"/>
      <c r="H259" s="227">
        <v>2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129</v>
      </c>
      <c r="AU259" s="233" t="s">
        <v>84</v>
      </c>
      <c r="AV259" s="13" t="s">
        <v>84</v>
      </c>
      <c r="AW259" s="13" t="s">
        <v>34</v>
      </c>
      <c r="AX259" s="13" t="s">
        <v>73</v>
      </c>
      <c r="AY259" s="233" t="s">
        <v>118</v>
      </c>
    </row>
    <row r="260" s="13" customFormat="1">
      <c r="A260" s="13"/>
      <c r="B260" s="223"/>
      <c r="C260" s="224"/>
      <c r="D260" s="218" t="s">
        <v>129</v>
      </c>
      <c r="E260" s="225" t="s">
        <v>19</v>
      </c>
      <c r="F260" s="226" t="s">
        <v>364</v>
      </c>
      <c r="G260" s="224"/>
      <c r="H260" s="227">
        <v>1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129</v>
      </c>
      <c r="AU260" s="233" t="s">
        <v>84</v>
      </c>
      <c r="AV260" s="13" t="s">
        <v>84</v>
      </c>
      <c r="AW260" s="13" t="s">
        <v>34</v>
      </c>
      <c r="AX260" s="13" t="s">
        <v>73</v>
      </c>
      <c r="AY260" s="233" t="s">
        <v>118</v>
      </c>
    </row>
    <row r="261" s="13" customFormat="1">
      <c r="A261" s="13"/>
      <c r="B261" s="223"/>
      <c r="C261" s="224"/>
      <c r="D261" s="218" t="s">
        <v>129</v>
      </c>
      <c r="E261" s="225" t="s">
        <v>19</v>
      </c>
      <c r="F261" s="226" t="s">
        <v>365</v>
      </c>
      <c r="G261" s="224"/>
      <c r="H261" s="227">
        <v>2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129</v>
      </c>
      <c r="AU261" s="233" t="s">
        <v>84</v>
      </c>
      <c r="AV261" s="13" t="s">
        <v>84</v>
      </c>
      <c r="AW261" s="13" t="s">
        <v>34</v>
      </c>
      <c r="AX261" s="13" t="s">
        <v>73</v>
      </c>
      <c r="AY261" s="233" t="s">
        <v>118</v>
      </c>
    </row>
    <row r="262" s="13" customFormat="1">
      <c r="A262" s="13"/>
      <c r="B262" s="223"/>
      <c r="C262" s="224"/>
      <c r="D262" s="218" t="s">
        <v>129</v>
      </c>
      <c r="E262" s="225" t="s">
        <v>19</v>
      </c>
      <c r="F262" s="226" t="s">
        <v>366</v>
      </c>
      <c r="G262" s="224"/>
      <c r="H262" s="227">
        <v>2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129</v>
      </c>
      <c r="AU262" s="233" t="s">
        <v>84</v>
      </c>
      <c r="AV262" s="13" t="s">
        <v>84</v>
      </c>
      <c r="AW262" s="13" t="s">
        <v>34</v>
      </c>
      <c r="AX262" s="13" t="s">
        <v>73</v>
      </c>
      <c r="AY262" s="233" t="s">
        <v>118</v>
      </c>
    </row>
    <row r="263" s="13" customFormat="1">
      <c r="A263" s="13"/>
      <c r="B263" s="223"/>
      <c r="C263" s="224"/>
      <c r="D263" s="218" t="s">
        <v>129</v>
      </c>
      <c r="E263" s="225" t="s">
        <v>19</v>
      </c>
      <c r="F263" s="226" t="s">
        <v>367</v>
      </c>
      <c r="G263" s="224"/>
      <c r="H263" s="227">
        <v>2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129</v>
      </c>
      <c r="AU263" s="233" t="s">
        <v>84</v>
      </c>
      <c r="AV263" s="13" t="s">
        <v>84</v>
      </c>
      <c r="AW263" s="13" t="s">
        <v>34</v>
      </c>
      <c r="AX263" s="13" t="s">
        <v>73</v>
      </c>
      <c r="AY263" s="233" t="s">
        <v>118</v>
      </c>
    </row>
    <row r="264" s="13" customFormat="1">
      <c r="A264" s="13"/>
      <c r="B264" s="223"/>
      <c r="C264" s="224"/>
      <c r="D264" s="218" t="s">
        <v>129</v>
      </c>
      <c r="E264" s="225" t="s">
        <v>19</v>
      </c>
      <c r="F264" s="226" t="s">
        <v>368</v>
      </c>
      <c r="G264" s="224"/>
      <c r="H264" s="227">
        <v>1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129</v>
      </c>
      <c r="AU264" s="233" t="s">
        <v>84</v>
      </c>
      <c r="AV264" s="13" t="s">
        <v>84</v>
      </c>
      <c r="AW264" s="13" t="s">
        <v>34</v>
      </c>
      <c r="AX264" s="13" t="s">
        <v>73</v>
      </c>
      <c r="AY264" s="233" t="s">
        <v>118</v>
      </c>
    </row>
    <row r="265" s="15" customFormat="1">
      <c r="A265" s="15"/>
      <c r="B265" s="244"/>
      <c r="C265" s="245"/>
      <c r="D265" s="218" t="s">
        <v>129</v>
      </c>
      <c r="E265" s="246" t="s">
        <v>19</v>
      </c>
      <c r="F265" s="247" t="s">
        <v>154</v>
      </c>
      <c r="G265" s="245"/>
      <c r="H265" s="248">
        <v>16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4" t="s">
        <v>129</v>
      </c>
      <c r="AU265" s="254" t="s">
        <v>84</v>
      </c>
      <c r="AV265" s="15" t="s">
        <v>125</v>
      </c>
      <c r="AW265" s="15" t="s">
        <v>34</v>
      </c>
      <c r="AX265" s="15" t="s">
        <v>81</v>
      </c>
      <c r="AY265" s="254" t="s">
        <v>118</v>
      </c>
    </row>
    <row r="266" s="2" customFormat="1" ht="24.15" customHeight="1">
      <c r="A266" s="39"/>
      <c r="B266" s="40"/>
      <c r="C266" s="205" t="s">
        <v>369</v>
      </c>
      <c r="D266" s="205" t="s">
        <v>120</v>
      </c>
      <c r="E266" s="206" t="s">
        <v>370</v>
      </c>
      <c r="F266" s="207" t="s">
        <v>371</v>
      </c>
      <c r="G266" s="208" t="s">
        <v>357</v>
      </c>
      <c r="H266" s="209">
        <v>960</v>
      </c>
      <c r="I266" s="210"/>
      <c r="J266" s="211">
        <f>ROUND(I266*H266,2)</f>
        <v>0</v>
      </c>
      <c r="K266" s="207" t="s">
        <v>124</v>
      </c>
      <c r="L266" s="45"/>
      <c r="M266" s="212" t="s">
        <v>19</v>
      </c>
      <c r="N266" s="213" t="s">
        <v>44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125</v>
      </c>
      <c r="AT266" s="216" t="s">
        <v>120</v>
      </c>
      <c r="AU266" s="216" t="s">
        <v>84</v>
      </c>
      <c r="AY266" s="18" t="s">
        <v>118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125</v>
      </c>
      <c r="BM266" s="216" t="s">
        <v>372</v>
      </c>
    </row>
    <row r="267" s="2" customFormat="1">
      <c r="A267" s="39"/>
      <c r="B267" s="40"/>
      <c r="C267" s="41"/>
      <c r="D267" s="218" t="s">
        <v>127</v>
      </c>
      <c r="E267" s="41"/>
      <c r="F267" s="219" t="s">
        <v>359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127</v>
      </c>
      <c r="AU267" s="18" t="s">
        <v>84</v>
      </c>
    </row>
    <row r="268" s="14" customFormat="1">
      <c r="A268" s="14"/>
      <c r="B268" s="234"/>
      <c r="C268" s="235"/>
      <c r="D268" s="218" t="s">
        <v>129</v>
      </c>
      <c r="E268" s="236" t="s">
        <v>19</v>
      </c>
      <c r="F268" s="237" t="s">
        <v>373</v>
      </c>
      <c r="G268" s="235"/>
      <c r="H268" s="236" t="s">
        <v>19</v>
      </c>
      <c r="I268" s="238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129</v>
      </c>
      <c r="AU268" s="243" t="s">
        <v>84</v>
      </c>
      <c r="AV268" s="14" t="s">
        <v>81</v>
      </c>
      <c r="AW268" s="14" t="s">
        <v>34</v>
      </c>
      <c r="AX268" s="14" t="s">
        <v>73</v>
      </c>
      <c r="AY268" s="243" t="s">
        <v>118</v>
      </c>
    </row>
    <row r="269" s="13" customFormat="1">
      <c r="A269" s="13"/>
      <c r="B269" s="223"/>
      <c r="C269" s="224"/>
      <c r="D269" s="218" t="s">
        <v>129</v>
      </c>
      <c r="E269" s="225" t="s">
        <v>19</v>
      </c>
      <c r="F269" s="226" t="s">
        <v>374</v>
      </c>
      <c r="G269" s="224"/>
      <c r="H269" s="227">
        <v>960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129</v>
      </c>
      <c r="AU269" s="233" t="s">
        <v>84</v>
      </c>
      <c r="AV269" s="13" t="s">
        <v>84</v>
      </c>
      <c r="AW269" s="13" t="s">
        <v>34</v>
      </c>
      <c r="AX269" s="13" t="s">
        <v>81</v>
      </c>
      <c r="AY269" s="233" t="s">
        <v>118</v>
      </c>
    </row>
    <row r="270" s="2" customFormat="1" ht="24.15" customHeight="1">
      <c r="A270" s="39"/>
      <c r="B270" s="40"/>
      <c r="C270" s="205" t="s">
        <v>375</v>
      </c>
      <c r="D270" s="205" t="s">
        <v>120</v>
      </c>
      <c r="E270" s="206" t="s">
        <v>376</v>
      </c>
      <c r="F270" s="207" t="s">
        <v>377</v>
      </c>
      <c r="G270" s="208" t="s">
        <v>357</v>
      </c>
      <c r="H270" s="209">
        <v>2</v>
      </c>
      <c r="I270" s="210"/>
      <c r="J270" s="211">
        <f>ROUND(I270*H270,2)</f>
        <v>0</v>
      </c>
      <c r="K270" s="207" t="s">
        <v>124</v>
      </c>
      <c r="L270" s="45"/>
      <c r="M270" s="212" t="s">
        <v>19</v>
      </c>
      <c r="N270" s="213" t="s">
        <v>44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125</v>
      </c>
      <c r="AT270" s="216" t="s">
        <v>120</v>
      </c>
      <c r="AU270" s="216" t="s">
        <v>84</v>
      </c>
      <c r="AY270" s="18" t="s">
        <v>118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125</v>
      </c>
      <c r="BM270" s="216" t="s">
        <v>378</v>
      </c>
    </row>
    <row r="271" s="2" customFormat="1">
      <c r="A271" s="39"/>
      <c r="B271" s="40"/>
      <c r="C271" s="41"/>
      <c r="D271" s="218" t="s">
        <v>127</v>
      </c>
      <c r="E271" s="41"/>
      <c r="F271" s="219" t="s">
        <v>379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127</v>
      </c>
      <c r="AU271" s="18" t="s">
        <v>84</v>
      </c>
    </row>
    <row r="272" s="14" customFormat="1">
      <c r="A272" s="14"/>
      <c r="B272" s="234"/>
      <c r="C272" s="235"/>
      <c r="D272" s="218" t="s">
        <v>129</v>
      </c>
      <c r="E272" s="236" t="s">
        <v>19</v>
      </c>
      <c r="F272" s="237" t="s">
        <v>360</v>
      </c>
      <c r="G272" s="235"/>
      <c r="H272" s="236" t="s">
        <v>19</v>
      </c>
      <c r="I272" s="238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129</v>
      </c>
      <c r="AU272" s="243" t="s">
        <v>84</v>
      </c>
      <c r="AV272" s="14" t="s">
        <v>81</v>
      </c>
      <c r="AW272" s="14" t="s">
        <v>34</v>
      </c>
      <c r="AX272" s="14" t="s">
        <v>73</v>
      </c>
      <c r="AY272" s="243" t="s">
        <v>118</v>
      </c>
    </row>
    <row r="273" s="13" customFormat="1">
      <c r="A273" s="13"/>
      <c r="B273" s="223"/>
      <c r="C273" s="224"/>
      <c r="D273" s="218" t="s">
        <v>129</v>
      </c>
      <c r="E273" s="225" t="s">
        <v>19</v>
      </c>
      <c r="F273" s="226" t="s">
        <v>380</v>
      </c>
      <c r="G273" s="224"/>
      <c r="H273" s="227">
        <v>2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129</v>
      </c>
      <c r="AU273" s="233" t="s">
        <v>84</v>
      </c>
      <c r="AV273" s="13" t="s">
        <v>84</v>
      </c>
      <c r="AW273" s="13" t="s">
        <v>34</v>
      </c>
      <c r="AX273" s="13" t="s">
        <v>81</v>
      </c>
      <c r="AY273" s="233" t="s">
        <v>118</v>
      </c>
    </row>
    <row r="274" s="2" customFormat="1" ht="24.15" customHeight="1">
      <c r="A274" s="39"/>
      <c r="B274" s="40"/>
      <c r="C274" s="205" t="s">
        <v>381</v>
      </c>
      <c r="D274" s="205" t="s">
        <v>120</v>
      </c>
      <c r="E274" s="206" t="s">
        <v>382</v>
      </c>
      <c r="F274" s="207" t="s">
        <v>383</v>
      </c>
      <c r="G274" s="208" t="s">
        <v>357</v>
      </c>
      <c r="H274" s="209">
        <v>120</v>
      </c>
      <c r="I274" s="210"/>
      <c r="J274" s="211">
        <f>ROUND(I274*H274,2)</f>
        <v>0</v>
      </c>
      <c r="K274" s="207" t="s">
        <v>124</v>
      </c>
      <c r="L274" s="45"/>
      <c r="M274" s="212" t="s">
        <v>19</v>
      </c>
      <c r="N274" s="213" t="s">
        <v>44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125</v>
      </c>
      <c r="AT274" s="216" t="s">
        <v>120</v>
      </c>
      <c r="AU274" s="216" t="s">
        <v>84</v>
      </c>
      <c r="AY274" s="18" t="s">
        <v>118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125</v>
      </c>
      <c r="BM274" s="216" t="s">
        <v>384</v>
      </c>
    </row>
    <row r="275" s="2" customFormat="1">
      <c r="A275" s="39"/>
      <c r="B275" s="40"/>
      <c r="C275" s="41"/>
      <c r="D275" s="218" t="s">
        <v>127</v>
      </c>
      <c r="E275" s="41"/>
      <c r="F275" s="219" t="s">
        <v>379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127</v>
      </c>
      <c r="AU275" s="18" t="s">
        <v>84</v>
      </c>
    </row>
    <row r="276" s="14" customFormat="1">
      <c r="A276" s="14"/>
      <c r="B276" s="234"/>
      <c r="C276" s="235"/>
      <c r="D276" s="218" t="s">
        <v>129</v>
      </c>
      <c r="E276" s="236" t="s">
        <v>19</v>
      </c>
      <c r="F276" s="237" t="s">
        <v>373</v>
      </c>
      <c r="G276" s="235"/>
      <c r="H276" s="236" t="s">
        <v>19</v>
      </c>
      <c r="I276" s="238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129</v>
      </c>
      <c r="AU276" s="243" t="s">
        <v>84</v>
      </c>
      <c r="AV276" s="14" t="s">
        <v>81</v>
      </c>
      <c r="AW276" s="14" t="s">
        <v>34</v>
      </c>
      <c r="AX276" s="14" t="s">
        <v>73</v>
      </c>
      <c r="AY276" s="243" t="s">
        <v>118</v>
      </c>
    </row>
    <row r="277" s="13" customFormat="1">
      <c r="A277" s="13"/>
      <c r="B277" s="223"/>
      <c r="C277" s="224"/>
      <c r="D277" s="218" t="s">
        <v>129</v>
      </c>
      <c r="E277" s="225" t="s">
        <v>19</v>
      </c>
      <c r="F277" s="226" t="s">
        <v>385</v>
      </c>
      <c r="G277" s="224"/>
      <c r="H277" s="227">
        <v>120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129</v>
      </c>
      <c r="AU277" s="233" t="s">
        <v>84</v>
      </c>
      <c r="AV277" s="13" t="s">
        <v>84</v>
      </c>
      <c r="AW277" s="13" t="s">
        <v>34</v>
      </c>
      <c r="AX277" s="13" t="s">
        <v>81</v>
      </c>
      <c r="AY277" s="233" t="s">
        <v>118</v>
      </c>
    </row>
    <row r="278" s="2" customFormat="1" ht="14.4" customHeight="1">
      <c r="A278" s="39"/>
      <c r="B278" s="40"/>
      <c r="C278" s="205" t="s">
        <v>386</v>
      </c>
      <c r="D278" s="205" t="s">
        <v>120</v>
      </c>
      <c r="E278" s="206" t="s">
        <v>387</v>
      </c>
      <c r="F278" s="207" t="s">
        <v>388</v>
      </c>
      <c r="G278" s="208" t="s">
        <v>357</v>
      </c>
      <c r="H278" s="209">
        <v>25</v>
      </c>
      <c r="I278" s="210"/>
      <c r="J278" s="211">
        <f>ROUND(I278*H278,2)</f>
        <v>0</v>
      </c>
      <c r="K278" s="207" t="s">
        <v>124</v>
      </c>
      <c r="L278" s="45"/>
      <c r="M278" s="212" t="s">
        <v>19</v>
      </c>
      <c r="N278" s="213" t="s">
        <v>44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125</v>
      </c>
      <c r="AT278" s="216" t="s">
        <v>120</v>
      </c>
      <c r="AU278" s="216" t="s">
        <v>84</v>
      </c>
      <c r="AY278" s="18" t="s">
        <v>118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125</v>
      </c>
      <c r="BM278" s="216" t="s">
        <v>389</v>
      </c>
    </row>
    <row r="279" s="2" customFormat="1">
      <c r="A279" s="39"/>
      <c r="B279" s="40"/>
      <c r="C279" s="41"/>
      <c r="D279" s="218" t="s">
        <v>127</v>
      </c>
      <c r="E279" s="41"/>
      <c r="F279" s="219" t="s">
        <v>390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127</v>
      </c>
      <c r="AU279" s="18" t="s">
        <v>84</v>
      </c>
    </row>
    <row r="280" s="14" customFormat="1">
      <c r="A280" s="14"/>
      <c r="B280" s="234"/>
      <c r="C280" s="235"/>
      <c r="D280" s="218" t="s">
        <v>129</v>
      </c>
      <c r="E280" s="236" t="s">
        <v>19</v>
      </c>
      <c r="F280" s="237" t="s">
        <v>360</v>
      </c>
      <c r="G280" s="235"/>
      <c r="H280" s="236" t="s">
        <v>19</v>
      </c>
      <c r="I280" s="238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129</v>
      </c>
      <c r="AU280" s="243" t="s">
        <v>84</v>
      </c>
      <c r="AV280" s="14" t="s">
        <v>81</v>
      </c>
      <c r="AW280" s="14" t="s">
        <v>34</v>
      </c>
      <c r="AX280" s="14" t="s">
        <v>73</v>
      </c>
      <c r="AY280" s="243" t="s">
        <v>118</v>
      </c>
    </row>
    <row r="281" s="13" customFormat="1">
      <c r="A281" s="13"/>
      <c r="B281" s="223"/>
      <c r="C281" s="224"/>
      <c r="D281" s="218" t="s">
        <v>129</v>
      </c>
      <c r="E281" s="225" t="s">
        <v>19</v>
      </c>
      <c r="F281" s="226" t="s">
        <v>391</v>
      </c>
      <c r="G281" s="224"/>
      <c r="H281" s="227">
        <v>25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129</v>
      </c>
      <c r="AU281" s="233" t="s">
        <v>84</v>
      </c>
      <c r="AV281" s="13" t="s">
        <v>84</v>
      </c>
      <c r="AW281" s="13" t="s">
        <v>34</v>
      </c>
      <c r="AX281" s="13" t="s">
        <v>81</v>
      </c>
      <c r="AY281" s="233" t="s">
        <v>118</v>
      </c>
    </row>
    <row r="282" s="2" customFormat="1" ht="24.15" customHeight="1">
      <c r="A282" s="39"/>
      <c r="B282" s="40"/>
      <c r="C282" s="205" t="s">
        <v>392</v>
      </c>
      <c r="D282" s="205" t="s">
        <v>120</v>
      </c>
      <c r="E282" s="206" t="s">
        <v>393</v>
      </c>
      <c r="F282" s="207" t="s">
        <v>394</v>
      </c>
      <c r="G282" s="208" t="s">
        <v>357</v>
      </c>
      <c r="H282" s="209">
        <v>1500</v>
      </c>
      <c r="I282" s="210"/>
      <c r="J282" s="211">
        <f>ROUND(I282*H282,2)</f>
        <v>0</v>
      </c>
      <c r="K282" s="207" t="s">
        <v>124</v>
      </c>
      <c r="L282" s="45"/>
      <c r="M282" s="212" t="s">
        <v>19</v>
      </c>
      <c r="N282" s="213" t="s">
        <v>44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125</v>
      </c>
      <c r="AT282" s="216" t="s">
        <v>120</v>
      </c>
      <c r="AU282" s="216" t="s">
        <v>84</v>
      </c>
      <c r="AY282" s="18" t="s">
        <v>118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81</v>
      </c>
      <c r="BK282" s="217">
        <f>ROUND(I282*H282,2)</f>
        <v>0</v>
      </c>
      <c r="BL282" s="18" t="s">
        <v>125</v>
      </c>
      <c r="BM282" s="216" t="s">
        <v>395</v>
      </c>
    </row>
    <row r="283" s="2" customFormat="1">
      <c r="A283" s="39"/>
      <c r="B283" s="40"/>
      <c r="C283" s="41"/>
      <c r="D283" s="218" t="s">
        <v>127</v>
      </c>
      <c r="E283" s="41"/>
      <c r="F283" s="219" t="s">
        <v>390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127</v>
      </c>
      <c r="AU283" s="18" t="s">
        <v>84</v>
      </c>
    </row>
    <row r="284" s="14" customFormat="1">
      <c r="A284" s="14"/>
      <c r="B284" s="234"/>
      <c r="C284" s="235"/>
      <c r="D284" s="218" t="s">
        <v>129</v>
      </c>
      <c r="E284" s="236" t="s">
        <v>19</v>
      </c>
      <c r="F284" s="237" t="s">
        <v>373</v>
      </c>
      <c r="G284" s="235"/>
      <c r="H284" s="236" t="s">
        <v>19</v>
      </c>
      <c r="I284" s="238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129</v>
      </c>
      <c r="AU284" s="243" t="s">
        <v>84</v>
      </c>
      <c r="AV284" s="14" t="s">
        <v>81</v>
      </c>
      <c r="AW284" s="14" t="s">
        <v>34</v>
      </c>
      <c r="AX284" s="14" t="s">
        <v>73</v>
      </c>
      <c r="AY284" s="243" t="s">
        <v>118</v>
      </c>
    </row>
    <row r="285" s="13" customFormat="1">
      <c r="A285" s="13"/>
      <c r="B285" s="223"/>
      <c r="C285" s="224"/>
      <c r="D285" s="218" t="s">
        <v>129</v>
      </c>
      <c r="E285" s="225" t="s">
        <v>19</v>
      </c>
      <c r="F285" s="226" t="s">
        <v>396</v>
      </c>
      <c r="G285" s="224"/>
      <c r="H285" s="227">
        <v>1500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129</v>
      </c>
      <c r="AU285" s="233" t="s">
        <v>84</v>
      </c>
      <c r="AV285" s="13" t="s">
        <v>84</v>
      </c>
      <c r="AW285" s="13" t="s">
        <v>34</v>
      </c>
      <c r="AX285" s="13" t="s">
        <v>81</v>
      </c>
      <c r="AY285" s="233" t="s">
        <v>118</v>
      </c>
    </row>
    <row r="286" s="2" customFormat="1" ht="14.4" customHeight="1">
      <c r="A286" s="39"/>
      <c r="B286" s="40"/>
      <c r="C286" s="205" t="s">
        <v>397</v>
      </c>
      <c r="D286" s="205" t="s">
        <v>120</v>
      </c>
      <c r="E286" s="206" t="s">
        <v>398</v>
      </c>
      <c r="F286" s="207" t="s">
        <v>399</v>
      </c>
      <c r="G286" s="208" t="s">
        <v>357</v>
      </c>
      <c r="H286" s="209">
        <v>20</v>
      </c>
      <c r="I286" s="210"/>
      <c r="J286" s="211">
        <f>ROUND(I286*H286,2)</f>
        <v>0</v>
      </c>
      <c r="K286" s="207" t="s">
        <v>124</v>
      </c>
      <c r="L286" s="45"/>
      <c r="M286" s="212" t="s">
        <v>19</v>
      </c>
      <c r="N286" s="213" t="s">
        <v>44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125</v>
      </c>
      <c r="AT286" s="216" t="s">
        <v>120</v>
      </c>
      <c r="AU286" s="216" t="s">
        <v>84</v>
      </c>
      <c r="AY286" s="18" t="s">
        <v>118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81</v>
      </c>
      <c r="BK286" s="217">
        <f>ROUND(I286*H286,2)</f>
        <v>0</v>
      </c>
      <c r="BL286" s="18" t="s">
        <v>125</v>
      </c>
      <c r="BM286" s="216" t="s">
        <v>400</v>
      </c>
    </row>
    <row r="287" s="2" customFormat="1">
      <c r="A287" s="39"/>
      <c r="B287" s="40"/>
      <c r="C287" s="41"/>
      <c r="D287" s="218" t="s">
        <v>127</v>
      </c>
      <c r="E287" s="41"/>
      <c r="F287" s="219" t="s">
        <v>390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127</v>
      </c>
      <c r="AU287" s="18" t="s">
        <v>84</v>
      </c>
    </row>
    <row r="288" s="14" customFormat="1">
      <c r="A288" s="14"/>
      <c r="B288" s="234"/>
      <c r="C288" s="235"/>
      <c r="D288" s="218" t="s">
        <v>129</v>
      </c>
      <c r="E288" s="236" t="s">
        <v>19</v>
      </c>
      <c r="F288" s="237" t="s">
        <v>360</v>
      </c>
      <c r="G288" s="235"/>
      <c r="H288" s="236" t="s">
        <v>19</v>
      </c>
      <c r="I288" s="238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3" t="s">
        <v>129</v>
      </c>
      <c r="AU288" s="243" t="s">
        <v>84</v>
      </c>
      <c r="AV288" s="14" t="s">
        <v>81</v>
      </c>
      <c r="AW288" s="14" t="s">
        <v>34</v>
      </c>
      <c r="AX288" s="14" t="s">
        <v>73</v>
      </c>
      <c r="AY288" s="243" t="s">
        <v>118</v>
      </c>
    </row>
    <row r="289" s="13" customFormat="1">
      <c r="A289" s="13"/>
      <c r="B289" s="223"/>
      <c r="C289" s="224"/>
      <c r="D289" s="218" t="s">
        <v>129</v>
      </c>
      <c r="E289" s="225" t="s">
        <v>19</v>
      </c>
      <c r="F289" s="226" t="s">
        <v>401</v>
      </c>
      <c r="G289" s="224"/>
      <c r="H289" s="227">
        <v>20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129</v>
      </c>
      <c r="AU289" s="233" t="s">
        <v>84</v>
      </c>
      <c r="AV289" s="13" t="s">
        <v>84</v>
      </c>
      <c r="AW289" s="13" t="s">
        <v>34</v>
      </c>
      <c r="AX289" s="13" t="s">
        <v>81</v>
      </c>
      <c r="AY289" s="233" t="s">
        <v>118</v>
      </c>
    </row>
    <row r="290" s="2" customFormat="1" ht="24.15" customHeight="1">
      <c r="A290" s="39"/>
      <c r="B290" s="40"/>
      <c r="C290" s="205" t="s">
        <v>402</v>
      </c>
      <c r="D290" s="205" t="s">
        <v>120</v>
      </c>
      <c r="E290" s="206" t="s">
        <v>403</v>
      </c>
      <c r="F290" s="207" t="s">
        <v>404</v>
      </c>
      <c r="G290" s="208" t="s">
        <v>357</v>
      </c>
      <c r="H290" s="209">
        <v>1200</v>
      </c>
      <c r="I290" s="210"/>
      <c r="J290" s="211">
        <f>ROUND(I290*H290,2)</f>
        <v>0</v>
      </c>
      <c r="K290" s="207" t="s">
        <v>124</v>
      </c>
      <c r="L290" s="45"/>
      <c r="M290" s="212" t="s">
        <v>19</v>
      </c>
      <c r="N290" s="213" t="s">
        <v>44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125</v>
      </c>
      <c r="AT290" s="216" t="s">
        <v>120</v>
      </c>
      <c r="AU290" s="216" t="s">
        <v>84</v>
      </c>
      <c r="AY290" s="18" t="s">
        <v>118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125</v>
      </c>
      <c r="BM290" s="216" t="s">
        <v>405</v>
      </c>
    </row>
    <row r="291" s="2" customFormat="1">
      <c r="A291" s="39"/>
      <c r="B291" s="40"/>
      <c r="C291" s="41"/>
      <c r="D291" s="218" t="s">
        <v>127</v>
      </c>
      <c r="E291" s="41"/>
      <c r="F291" s="219" t="s">
        <v>390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127</v>
      </c>
      <c r="AU291" s="18" t="s">
        <v>84</v>
      </c>
    </row>
    <row r="292" s="14" customFormat="1">
      <c r="A292" s="14"/>
      <c r="B292" s="234"/>
      <c r="C292" s="235"/>
      <c r="D292" s="218" t="s">
        <v>129</v>
      </c>
      <c r="E292" s="236" t="s">
        <v>19</v>
      </c>
      <c r="F292" s="237" t="s">
        <v>373</v>
      </c>
      <c r="G292" s="235"/>
      <c r="H292" s="236" t="s">
        <v>19</v>
      </c>
      <c r="I292" s="238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129</v>
      </c>
      <c r="AU292" s="243" t="s">
        <v>84</v>
      </c>
      <c r="AV292" s="14" t="s">
        <v>81</v>
      </c>
      <c r="AW292" s="14" t="s">
        <v>34</v>
      </c>
      <c r="AX292" s="14" t="s">
        <v>73</v>
      </c>
      <c r="AY292" s="243" t="s">
        <v>118</v>
      </c>
    </row>
    <row r="293" s="13" customFormat="1">
      <c r="A293" s="13"/>
      <c r="B293" s="223"/>
      <c r="C293" s="224"/>
      <c r="D293" s="218" t="s">
        <v>129</v>
      </c>
      <c r="E293" s="225" t="s">
        <v>19</v>
      </c>
      <c r="F293" s="226" t="s">
        <v>406</v>
      </c>
      <c r="G293" s="224"/>
      <c r="H293" s="227">
        <v>1200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129</v>
      </c>
      <c r="AU293" s="233" t="s">
        <v>84</v>
      </c>
      <c r="AV293" s="13" t="s">
        <v>84</v>
      </c>
      <c r="AW293" s="13" t="s">
        <v>34</v>
      </c>
      <c r="AX293" s="13" t="s">
        <v>81</v>
      </c>
      <c r="AY293" s="233" t="s">
        <v>118</v>
      </c>
    </row>
    <row r="294" s="2" customFormat="1" ht="14.4" customHeight="1">
      <c r="A294" s="39"/>
      <c r="B294" s="40"/>
      <c r="C294" s="205" t="s">
        <v>407</v>
      </c>
      <c r="D294" s="205" t="s">
        <v>120</v>
      </c>
      <c r="E294" s="206" t="s">
        <v>408</v>
      </c>
      <c r="F294" s="207" t="s">
        <v>409</v>
      </c>
      <c r="G294" s="208" t="s">
        <v>357</v>
      </c>
      <c r="H294" s="209">
        <v>2</v>
      </c>
      <c r="I294" s="210"/>
      <c r="J294" s="211">
        <f>ROUND(I294*H294,2)</f>
        <v>0</v>
      </c>
      <c r="K294" s="207" t="s">
        <v>124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0.00069999999999999999</v>
      </c>
      <c r="R294" s="214">
        <f>Q294*H294</f>
        <v>0.0014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125</v>
      </c>
      <c r="AT294" s="216" t="s">
        <v>120</v>
      </c>
      <c r="AU294" s="216" t="s">
        <v>84</v>
      </c>
      <c r="AY294" s="18" t="s">
        <v>118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125</v>
      </c>
      <c r="BM294" s="216" t="s">
        <v>410</v>
      </c>
    </row>
    <row r="295" s="2" customFormat="1">
      <c r="A295" s="39"/>
      <c r="B295" s="40"/>
      <c r="C295" s="41"/>
      <c r="D295" s="218" t="s">
        <v>127</v>
      </c>
      <c r="E295" s="41"/>
      <c r="F295" s="219" t="s">
        <v>411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127</v>
      </c>
      <c r="AU295" s="18" t="s">
        <v>84</v>
      </c>
    </row>
    <row r="296" s="14" customFormat="1">
      <c r="A296" s="14"/>
      <c r="B296" s="234"/>
      <c r="C296" s="235"/>
      <c r="D296" s="218" t="s">
        <v>129</v>
      </c>
      <c r="E296" s="236" t="s">
        <v>19</v>
      </c>
      <c r="F296" s="237" t="s">
        <v>412</v>
      </c>
      <c r="G296" s="235"/>
      <c r="H296" s="236" t="s">
        <v>19</v>
      </c>
      <c r="I296" s="238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3" t="s">
        <v>129</v>
      </c>
      <c r="AU296" s="243" t="s">
        <v>84</v>
      </c>
      <c r="AV296" s="14" t="s">
        <v>81</v>
      </c>
      <c r="AW296" s="14" t="s">
        <v>34</v>
      </c>
      <c r="AX296" s="14" t="s">
        <v>73</v>
      </c>
      <c r="AY296" s="243" t="s">
        <v>118</v>
      </c>
    </row>
    <row r="297" s="13" customFormat="1">
      <c r="A297" s="13"/>
      <c r="B297" s="223"/>
      <c r="C297" s="224"/>
      <c r="D297" s="218" t="s">
        <v>129</v>
      </c>
      <c r="E297" s="225" t="s">
        <v>19</v>
      </c>
      <c r="F297" s="226" t="s">
        <v>413</v>
      </c>
      <c r="G297" s="224"/>
      <c r="H297" s="227">
        <v>1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129</v>
      </c>
      <c r="AU297" s="233" t="s">
        <v>84</v>
      </c>
      <c r="AV297" s="13" t="s">
        <v>84</v>
      </c>
      <c r="AW297" s="13" t="s">
        <v>34</v>
      </c>
      <c r="AX297" s="13" t="s">
        <v>73</v>
      </c>
      <c r="AY297" s="233" t="s">
        <v>118</v>
      </c>
    </row>
    <row r="298" s="13" customFormat="1">
      <c r="A298" s="13"/>
      <c r="B298" s="223"/>
      <c r="C298" s="224"/>
      <c r="D298" s="218" t="s">
        <v>129</v>
      </c>
      <c r="E298" s="225" t="s">
        <v>19</v>
      </c>
      <c r="F298" s="226" t="s">
        <v>414</v>
      </c>
      <c r="G298" s="224"/>
      <c r="H298" s="227">
        <v>1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129</v>
      </c>
      <c r="AU298" s="233" t="s">
        <v>84</v>
      </c>
      <c r="AV298" s="13" t="s">
        <v>84</v>
      </c>
      <c r="AW298" s="13" t="s">
        <v>34</v>
      </c>
      <c r="AX298" s="13" t="s">
        <v>73</v>
      </c>
      <c r="AY298" s="233" t="s">
        <v>118</v>
      </c>
    </row>
    <row r="299" s="15" customFormat="1">
      <c r="A299" s="15"/>
      <c r="B299" s="244"/>
      <c r="C299" s="245"/>
      <c r="D299" s="218" t="s">
        <v>129</v>
      </c>
      <c r="E299" s="246" t="s">
        <v>19</v>
      </c>
      <c r="F299" s="247" t="s">
        <v>154</v>
      </c>
      <c r="G299" s="245"/>
      <c r="H299" s="248">
        <v>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4" t="s">
        <v>129</v>
      </c>
      <c r="AU299" s="254" t="s">
        <v>84</v>
      </c>
      <c r="AV299" s="15" t="s">
        <v>125</v>
      </c>
      <c r="AW299" s="15" t="s">
        <v>34</v>
      </c>
      <c r="AX299" s="15" t="s">
        <v>81</v>
      </c>
      <c r="AY299" s="254" t="s">
        <v>118</v>
      </c>
    </row>
    <row r="300" s="2" customFormat="1" ht="14.4" customHeight="1">
      <c r="A300" s="39"/>
      <c r="B300" s="40"/>
      <c r="C300" s="255" t="s">
        <v>415</v>
      </c>
      <c r="D300" s="255" t="s">
        <v>254</v>
      </c>
      <c r="E300" s="256" t="s">
        <v>416</v>
      </c>
      <c r="F300" s="257" t="s">
        <v>417</v>
      </c>
      <c r="G300" s="258" t="s">
        <v>357</v>
      </c>
      <c r="H300" s="259">
        <v>1</v>
      </c>
      <c r="I300" s="260"/>
      <c r="J300" s="261">
        <f>ROUND(I300*H300,2)</f>
        <v>0</v>
      </c>
      <c r="K300" s="257" t="s">
        <v>124</v>
      </c>
      <c r="L300" s="262"/>
      <c r="M300" s="263" t="s">
        <v>19</v>
      </c>
      <c r="N300" s="264" t="s">
        <v>44</v>
      </c>
      <c r="O300" s="85"/>
      <c r="P300" s="214">
        <f>O300*H300</f>
        <v>0</v>
      </c>
      <c r="Q300" s="214">
        <v>0.0050000000000000001</v>
      </c>
      <c r="R300" s="214">
        <f>Q300*H300</f>
        <v>0.0050000000000000001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168</v>
      </c>
      <c r="AT300" s="216" t="s">
        <v>254</v>
      </c>
      <c r="AU300" s="216" t="s">
        <v>84</v>
      </c>
      <c r="AY300" s="18" t="s">
        <v>118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81</v>
      </c>
      <c r="BK300" s="217">
        <f>ROUND(I300*H300,2)</f>
        <v>0</v>
      </c>
      <c r="BL300" s="18" t="s">
        <v>125</v>
      </c>
      <c r="BM300" s="216" t="s">
        <v>418</v>
      </c>
    </row>
    <row r="301" s="14" customFormat="1">
      <c r="A301" s="14"/>
      <c r="B301" s="234"/>
      <c r="C301" s="235"/>
      <c r="D301" s="218" t="s">
        <v>129</v>
      </c>
      <c r="E301" s="236" t="s">
        <v>19</v>
      </c>
      <c r="F301" s="237" t="s">
        <v>419</v>
      </c>
      <c r="G301" s="235"/>
      <c r="H301" s="236" t="s">
        <v>19</v>
      </c>
      <c r="I301" s="238"/>
      <c r="J301" s="235"/>
      <c r="K301" s="235"/>
      <c r="L301" s="239"/>
      <c r="M301" s="240"/>
      <c r="N301" s="241"/>
      <c r="O301" s="241"/>
      <c r="P301" s="241"/>
      <c r="Q301" s="241"/>
      <c r="R301" s="241"/>
      <c r="S301" s="241"/>
      <c r="T301" s="24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3" t="s">
        <v>129</v>
      </c>
      <c r="AU301" s="243" t="s">
        <v>84</v>
      </c>
      <c r="AV301" s="14" t="s">
        <v>81</v>
      </c>
      <c r="AW301" s="14" t="s">
        <v>34</v>
      </c>
      <c r="AX301" s="14" t="s">
        <v>73</v>
      </c>
      <c r="AY301" s="243" t="s">
        <v>118</v>
      </c>
    </row>
    <row r="302" s="13" customFormat="1">
      <c r="A302" s="13"/>
      <c r="B302" s="223"/>
      <c r="C302" s="224"/>
      <c r="D302" s="218" t="s">
        <v>129</v>
      </c>
      <c r="E302" s="225" t="s">
        <v>19</v>
      </c>
      <c r="F302" s="226" t="s">
        <v>414</v>
      </c>
      <c r="G302" s="224"/>
      <c r="H302" s="227">
        <v>1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129</v>
      </c>
      <c r="AU302" s="233" t="s">
        <v>84</v>
      </c>
      <c r="AV302" s="13" t="s">
        <v>84</v>
      </c>
      <c r="AW302" s="13" t="s">
        <v>34</v>
      </c>
      <c r="AX302" s="13" t="s">
        <v>81</v>
      </c>
      <c r="AY302" s="233" t="s">
        <v>118</v>
      </c>
    </row>
    <row r="303" s="2" customFormat="1" ht="14.4" customHeight="1">
      <c r="A303" s="39"/>
      <c r="B303" s="40"/>
      <c r="C303" s="255" t="s">
        <v>420</v>
      </c>
      <c r="D303" s="255" t="s">
        <v>254</v>
      </c>
      <c r="E303" s="256" t="s">
        <v>421</v>
      </c>
      <c r="F303" s="257" t="s">
        <v>422</v>
      </c>
      <c r="G303" s="258" t="s">
        <v>357</v>
      </c>
      <c r="H303" s="259">
        <v>1</v>
      </c>
      <c r="I303" s="260"/>
      <c r="J303" s="261">
        <f>ROUND(I303*H303,2)</f>
        <v>0</v>
      </c>
      <c r="K303" s="257" t="s">
        <v>124</v>
      </c>
      <c r="L303" s="262"/>
      <c r="M303" s="263" t="s">
        <v>19</v>
      </c>
      <c r="N303" s="264" t="s">
        <v>44</v>
      </c>
      <c r="O303" s="85"/>
      <c r="P303" s="214">
        <f>O303*H303</f>
        <v>0</v>
      </c>
      <c r="Q303" s="214">
        <v>0.0025000000000000001</v>
      </c>
      <c r="R303" s="214">
        <f>Q303*H303</f>
        <v>0.0025000000000000001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168</v>
      </c>
      <c r="AT303" s="216" t="s">
        <v>254</v>
      </c>
      <c r="AU303" s="216" t="s">
        <v>84</v>
      </c>
      <c r="AY303" s="18" t="s">
        <v>118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81</v>
      </c>
      <c r="BK303" s="217">
        <f>ROUND(I303*H303,2)</f>
        <v>0</v>
      </c>
      <c r="BL303" s="18" t="s">
        <v>125</v>
      </c>
      <c r="BM303" s="216" t="s">
        <v>423</v>
      </c>
    </row>
    <row r="304" s="14" customFormat="1">
      <c r="A304" s="14"/>
      <c r="B304" s="234"/>
      <c r="C304" s="235"/>
      <c r="D304" s="218" t="s">
        <v>129</v>
      </c>
      <c r="E304" s="236" t="s">
        <v>19</v>
      </c>
      <c r="F304" s="237" t="s">
        <v>419</v>
      </c>
      <c r="G304" s="235"/>
      <c r="H304" s="236" t="s">
        <v>19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129</v>
      </c>
      <c r="AU304" s="243" t="s">
        <v>84</v>
      </c>
      <c r="AV304" s="14" t="s">
        <v>81</v>
      </c>
      <c r="AW304" s="14" t="s">
        <v>34</v>
      </c>
      <c r="AX304" s="14" t="s">
        <v>73</v>
      </c>
      <c r="AY304" s="243" t="s">
        <v>118</v>
      </c>
    </row>
    <row r="305" s="13" customFormat="1">
      <c r="A305" s="13"/>
      <c r="B305" s="223"/>
      <c r="C305" s="224"/>
      <c r="D305" s="218" t="s">
        <v>129</v>
      </c>
      <c r="E305" s="225" t="s">
        <v>19</v>
      </c>
      <c r="F305" s="226" t="s">
        <v>413</v>
      </c>
      <c r="G305" s="224"/>
      <c r="H305" s="227">
        <v>1</v>
      </c>
      <c r="I305" s="228"/>
      <c r="J305" s="224"/>
      <c r="K305" s="224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129</v>
      </c>
      <c r="AU305" s="233" t="s">
        <v>84</v>
      </c>
      <c r="AV305" s="13" t="s">
        <v>84</v>
      </c>
      <c r="AW305" s="13" t="s">
        <v>34</v>
      </c>
      <c r="AX305" s="13" t="s">
        <v>81</v>
      </c>
      <c r="AY305" s="233" t="s">
        <v>118</v>
      </c>
    </row>
    <row r="306" s="2" customFormat="1" ht="14.4" customHeight="1">
      <c r="A306" s="39"/>
      <c r="B306" s="40"/>
      <c r="C306" s="205" t="s">
        <v>424</v>
      </c>
      <c r="D306" s="205" t="s">
        <v>120</v>
      </c>
      <c r="E306" s="206" t="s">
        <v>425</v>
      </c>
      <c r="F306" s="207" t="s">
        <v>426</v>
      </c>
      <c r="G306" s="208" t="s">
        <v>357</v>
      </c>
      <c r="H306" s="209">
        <v>3</v>
      </c>
      <c r="I306" s="210"/>
      <c r="J306" s="211">
        <f>ROUND(I306*H306,2)</f>
        <v>0</v>
      </c>
      <c r="K306" s="207" t="s">
        <v>124</v>
      </c>
      <c r="L306" s="45"/>
      <c r="M306" s="212" t="s">
        <v>19</v>
      </c>
      <c r="N306" s="213" t="s">
        <v>44</v>
      </c>
      <c r="O306" s="85"/>
      <c r="P306" s="214">
        <f>O306*H306</f>
        <v>0</v>
      </c>
      <c r="Q306" s="214">
        <v>0.0010499999999999999</v>
      </c>
      <c r="R306" s="214">
        <f>Q306*H306</f>
        <v>0.00315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125</v>
      </c>
      <c r="AT306" s="216" t="s">
        <v>120</v>
      </c>
      <c r="AU306" s="216" t="s">
        <v>84</v>
      </c>
      <c r="AY306" s="18" t="s">
        <v>118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125</v>
      </c>
      <c r="BM306" s="216" t="s">
        <v>427</v>
      </c>
    </row>
    <row r="307" s="2" customFormat="1">
      <c r="A307" s="39"/>
      <c r="B307" s="40"/>
      <c r="C307" s="41"/>
      <c r="D307" s="218" t="s">
        <v>127</v>
      </c>
      <c r="E307" s="41"/>
      <c r="F307" s="219" t="s">
        <v>411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127</v>
      </c>
      <c r="AU307" s="18" t="s">
        <v>84</v>
      </c>
    </row>
    <row r="308" s="14" customFormat="1">
      <c r="A308" s="14"/>
      <c r="B308" s="234"/>
      <c r="C308" s="235"/>
      <c r="D308" s="218" t="s">
        <v>129</v>
      </c>
      <c r="E308" s="236" t="s">
        <v>19</v>
      </c>
      <c r="F308" s="237" t="s">
        <v>412</v>
      </c>
      <c r="G308" s="235"/>
      <c r="H308" s="236" t="s">
        <v>19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129</v>
      </c>
      <c r="AU308" s="243" t="s">
        <v>84</v>
      </c>
      <c r="AV308" s="14" t="s">
        <v>81</v>
      </c>
      <c r="AW308" s="14" t="s">
        <v>34</v>
      </c>
      <c r="AX308" s="14" t="s">
        <v>73</v>
      </c>
      <c r="AY308" s="243" t="s">
        <v>118</v>
      </c>
    </row>
    <row r="309" s="13" customFormat="1">
      <c r="A309" s="13"/>
      <c r="B309" s="223"/>
      <c r="C309" s="224"/>
      <c r="D309" s="218" t="s">
        <v>129</v>
      </c>
      <c r="E309" s="225" t="s">
        <v>19</v>
      </c>
      <c r="F309" s="226" t="s">
        <v>428</v>
      </c>
      <c r="G309" s="224"/>
      <c r="H309" s="227">
        <v>3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129</v>
      </c>
      <c r="AU309" s="233" t="s">
        <v>84</v>
      </c>
      <c r="AV309" s="13" t="s">
        <v>84</v>
      </c>
      <c r="AW309" s="13" t="s">
        <v>34</v>
      </c>
      <c r="AX309" s="13" t="s">
        <v>81</v>
      </c>
      <c r="AY309" s="233" t="s">
        <v>118</v>
      </c>
    </row>
    <row r="310" s="2" customFormat="1" ht="14.4" customHeight="1">
      <c r="A310" s="39"/>
      <c r="B310" s="40"/>
      <c r="C310" s="255" t="s">
        <v>429</v>
      </c>
      <c r="D310" s="255" t="s">
        <v>254</v>
      </c>
      <c r="E310" s="256" t="s">
        <v>430</v>
      </c>
      <c r="F310" s="257" t="s">
        <v>431</v>
      </c>
      <c r="G310" s="258" t="s">
        <v>357</v>
      </c>
      <c r="H310" s="259">
        <v>3</v>
      </c>
      <c r="I310" s="260"/>
      <c r="J310" s="261">
        <f>ROUND(I310*H310,2)</f>
        <v>0</v>
      </c>
      <c r="K310" s="257" t="s">
        <v>124</v>
      </c>
      <c r="L310" s="262"/>
      <c r="M310" s="263" t="s">
        <v>19</v>
      </c>
      <c r="N310" s="264" t="s">
        <v>44</v>
      </c>
      <c r="O310" s="85"/>
      <c r="P310" s="214">
        <f>O310*H310</f>
        <v>0</v>
      </c>
      <c r="Q310" s="214">
        <v>0.0155</v>
      </c>
      <c r="R310" s="214">
        <f>Q310*H310</f>
        <v>0.0465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168</v>
      </c>
      <c r="AT310" s="216" t="s">
        <v>254</v>
      </c>
      <c r="AU310" s="216" t="s">
        <v>84</v>
      </c>
      <c r="AY310" s="18" t="s">
        <v>118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81</v>
      </c>
      <c r="BK310" s="217">
        <f>ROUND(I310*H310,2)</f>
        <v>0</v>
      </c>
      <c r="BL310" s="18" t="s">
        <v>125</v>
      </c>
      <c r="BM310" s="216" t="s">
        <v>432</v>
      </c>
    </row>
    <row r="311" s="2" customFormat="1" ht="14.4" customHeight="1">
      <c r="A311" s="39"/>
      <c r="B311" s="40"/>
      <c r="C311" s="205" t="s">
        <v>433</v>
      </c>
      <c r="D311" s="205" t="s">
        <v>120</v>
      </c>
      <c r="E311" s="206" t="s">
        <v>434</v>
      </c>
      <c r="F311" s="207" t="s">
        <v>435</v>
      </c>
      <c r="G311" s="208" t="s">
        <v>436</v>
      </c>
      <c r="H311" s="209">
        <v>175</v>
      </c>
      <c r="I311" s="210"/>
      <c r="J311" s="211">
        <f>ROUND(I311*H311,2)</f>
        <v>0</v>
      </c>
      <c r="K311" s="207" t="s">
        <v>124</v>
      </c>
      <c r="L311" s="45"/>
      <c r="M311" s="212" t="s">
        <v>19</v>
      </c>
      <c r="N311" s="213" t="s">
        <v>44</v>
      </c>
      <c r="O311" s="85"/>
      <c r="P311" s="214">
        <f>O311*H311</f>
        <v>0</v>
      </c>
      <c r="Q311" s="214">
        <v>0.00033</v>
      </c>
      <c r="R311" s="214">
        <f>Q311*H311</f>
        <v>0.057750000000000003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125</v>
      </c>
      <c r="AT311" s="216" t="s">
        <v>120</v>
      </c>
      <c r="AU311" s="216" t="s">
        <v>84</v>
      </c>
      <c r="AY311" s="18" t="s">
        <v>118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81</v>
      </c>
      <c r="BK311" s="217">
        <f>ROUND(I311*H311,2)</f>
        <v>0</v>
      </c>
      <c r="BL311" s="18" t="s">
        <v>125</v>
      </c>
      <c r="BM311" s="216" t="s">
        <v>437</v>
      </c>
    </row>
    <row r="312" s="2" customFormat="1">
      <c r="A312" s="39"/>
      <c r="B312" s="40"/>
      <c r="C312" s="41"/>
      <c r="D312" s="218" t="s">
        <v>127</v>
      </c>
      <c r="E312" s="41"/>
      <c r="F312" s="219" t="s">
        <v>438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127</v>
      </c>
      <c r="AU312" s="18" t="s">
        <v>84</v>
      </c>
    </row>
    <row r="313" s="14" customFormat="1">
      <c r="A313" s="14"/>
      <c r="B313" s="234"/>
      <c r="C313" s="235"/>
      <c r="D313" s="218" t="s">
        <v>129</v>
      </c>
      <c r="E313" s="236" t="s">
        <v>19</v>
      </c>
      <c r="F313" s="237" t="s">
        <v>412</v>
      </c>
      <c r="G313" s="235"/>
      <c r="H313" s="236" t="s">
        <v>19</v>
      </c>
      <c r="I313" s="238"/>
      <c r="J313" s="235"/>
      <c r="K313" s="235"/>
      <c r="L313" s="239"/>
      <c r="M313" s="240"/>
      <c r="N313" s="241"/>
      <c r="O313" s="241"/>
      <c r="P313" s="241"/>
      <c r="Q313" s="241"/>
      <c r="R313" s="241"/>
      <c r="S313" s="241"/>
      <c r="T313" s="24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3" t="s">
        <v>129</v>
      </c>
      <c r="AU313" s="243" t="s">
        <v>84</v>
      </c>
      <c r="AV313" s="14" t="s">
        <v>81</v>
      </c>
      <c r="AW313" s="14" t="s">
        <v>34</v>
      </c>
      <c r="AX313" s="14" t="s">
        <v>73</v>
      </c>
      <c r="AY313" s="243" t="s">
        <v>118</v>
      </c>
    </row>
    <row r="314" s="13" customFormat="1">
      <c r="A314" s="13"/>
      <c r="B314" s="223"/>
      <c r="C314" s="224"/>
      <c r="D314" s="218" t="s">
        <v>129</v>
      </c>
      <c r="E314" s="225" t="s">
        <v>19</v>
      </c>
      <c r="F314" s="226" t="s">
        <v>439</v>
      </c>
      <c r="G314" s="224"/>
      <c r="H314" s="227">
        <v>175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129</v>
      </c>
      <c r="AU314" s="233" t="s">
        <v>84</v>
      </c>
      <c r="AV314" s="13" t="s">
        <v>84</v>
      </c>
      <c r="AW314" s="13" t="s">
        <v>34</v>
      </c>
      <c r="AX314" s="13" t="s">
        <v>81</v>
      </c>
      <c r="AY314" s="233" t="s">
        <v>118</v>
      </c>
    </row>
    <row r="315" s="2" customFormat="1" ht="14.4" customHeight="1">
      <c r="A315" s="39"/>
      <c r="B315" s="40"/>
      <c r="C315" s="205" t="s">
        <v>440</v>
      </c>
      <c r="D315" s="205" t="s">
        <v>120</v>
      </c>
      <c r="E315" s="206" t="s">
        <v>441</v>
      </c>
      <c r="F315" s="207" t="s">
        <v>442</v>
      </c>
      <c r="G315" s="208" t="s">
        <v>436</v>
      </c>
      <c r="H315" s="209">
        <v>28.5</v>
      </c>
      <c r="I315" s="210"/>
      <c r="J315" s="211">
        <f>ROUND(I315*H315,2)</f>
        <v>0</v>
      </c>
      <c r="K315" s="207" t="s">
        <v>124</v>
      </c>
      <c r="L315" s="45"/>
      <c r="M315" s="212" t="s">
        <v>19</v>
      </c>
      <c r="N315" s="213" t="s">
        <v>44</v>
      </c>
      <c r="O315" s="85"/>
      <c r="P315" s="214">
        <f>O315*H315</f>
        <v>0</v>
      </c>
      <c r="Q315" s="214">
        <v>0.00038000000000000002</v>
      </c>
      <c r="R315" s="214">
        <f>Q315*H315</f>
        <v>0.010830000000000001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125</v>
      </c>
      <c r="AT315" s="216" t="s">
        <v>120</v>
      </c>
      <c r="AU315" s="216" t="s">
        <v>84</v>
      </c>
      <c r="AY315" s="18" t="s">
        <v>118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81</v>
      </c>
      <c r="BK315" s="217">
        <f>ROUND(I315*H315,2)</f>
        <v>0</v>
      </c>
      <c r="BL315" s="18" t="s">
        <v>125</v>
      </c>
      <c r="BM315" s="216" t="s">
        <v>443</v>
      </c>
    </row>
    <row r="316" s="2" customFormat="1">
      <c r="A316" s="39"/>
      <c r="B316" s="40"/>
      <c r="C316" s="41"/>
      <c r="D316" s="218" t="s">
        <v>127</v>
      </c>
      <c r="E316" s="41"/>
      <c r="F316" s="219" t="s">
        <v>438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127</v>
      </c>
      <c r="AU316" s="18" t="s">
        <v>84</v>
      </c>
    </row>
    <row r="317" s="14" customFormat="1">
      <c r="A317" s="14"/>
      <c r="B317" s="234"/>
      <c r="C317" s="235"/>
      <c r="D317" s="218" t="s">
        <v>129</v>
      </c>
      <c r="E317" s="236" t="s">
        <v>19</v>
      </c>
      <c r="F317" s="237" t="s">
        <v>412</v>
      </c>
      <c r="G317" s="235"/>
      <c r="H317" s="236" t="s">
        <v>19</v>
      </c>
      <c r="I317" s="238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129</v>
      </c>
      <c r="AU317" s="243" t="s">
        <v>84</v>
      </c>
      <c r="AV317" s="14" t="s">
        <v>81</v>
      </c>
      <c r="AW317" s="14" t="s">
        <v>34</v>
      </c>
      <c r="AX317" s="14" t="s">
        <v>73</v>
      </c>
      <c r="AY317" s="243" t="s">
        <v>118</v>
      </c>
    </row>
    <row r="318" s="13" customFormat="1">
      <c r="A318" s="13"/>
      <c r="B318" s="223"/>
      <c r="C318" s="224"/>
      <c r="D318" s="218" t="s">
        <v>129</v>
      </c>
      <c r="E318" s="225" t="s">
        <v>19</v>
      </c>
      <c r="F318" s="226" t="s">
        <v>444</v>
      </c>
      <c r="G318" s="224"/>
      <c r="H318" s="227">
        <v>28.5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129</v>
      </c>
      <c r="AU318" s="233" t="s">
        <v>84</v>
      </c>
      <c r="AV318" s="13" t="s">
        <v>84</v>
      </c>
      <c r="AW318" s="13" t="s">
        <v>34</v>
      </c>
      <c r="AX318" s="13" t="s">
        <v>81</v>
      </c>
      <c r="AY318" s="233" t="s">
        <v>118</v>
      </c>
    </row>
    <row r="319" s="2" customFormat="1" ht="24.15" customHeight="1">
      <c r="A319" s="39"/>
      <c r="B319" s="40"/>
      <c r="C319" s="205" t="s">
        <v>445</v>
      </c>
      <c r="D319" s="205" t="s">
        <v>120</v>
      </c>
      <c r="E319" s="206" t="s">
        <v>446</v>
      </c>
      <c r="F319" s="207" t="s">
        <v>447</v>
      </c>
      <c r="G319" s="208" t="s">
        <v>436</v>
      </c>
      <c r="H319" s="209">
        <v>203.5</v>
      </c>
      <c r="I319" s="210"/>
      <c r="J319" s="211">
        <f>ROUND(I319*H319,2)</f>
        <v>0</v>
      </c>
      <c r="K319" s="207" t="s">
        <v>124</v>
      </c>
      <c r="L319" s="45"/>
      <c r="M319" s="212" t="s">
        <v>19</v>
      </c>
      <c r="N319" s="213" t="s">
        <v>44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125</v>
      </c>
      <c r="AT319" s="216" t="s">
        <v>120</v>
      </c>
      <c r="AU319" s="216" t="s">
        <v>84</v>
      </c>
      <c r="AY319" s="18" t="s">
        <v>118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81</v>
      </c>
      <c r="BK319" s="217">
        <f>ROUND(I319*H319,2)</f>
        <v>0</v>
      </c>
      <c r="BL319" s="18" t="s">
        <v>125</v>
      </c>
      <c r="BM319" s="216" t="s">
        <v>448</v>
      </c>
    </row>
    <row r="320" s="2" customFormat="1">
      <c r="A320" s="39"/>
      <c r="B320" s="40"/>
      <c r="C320" s="41"/>
      <c r="D320" s="218" t="s">
        <v>127</v>
      </c>
      <c r="E320" s="41"/>
      <c r="F320" s="219" t="s">
        <v>449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127</v>
      </c>
      <c r="AU320" s="18" t="s">
        <v>84</v>
      </c>
    </row>
    <row r="321" s="14" customFormat="1">
      <c r="A321" s="14"/>
      <c r="B321" s="234"/>
      <c r="C321" s="235"/>
      <c r="D321" s="218" t="s">
        <v>129</v>
      </c>
      <c r="E321" s="236" t="s">
        <v>19</v>
      </c>
      <c r="F321" s="237" t="s">
        <v>450</v>
      </c>
      <c r="G321" s="235"/>
      <c r="H321" s="236" t="s">
        <v>19</v>
      </c>
      <c r="I321" s="238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129</v>
      </c>
      <c r="AU321" s="243" t="s">
        <v>84</v>
      </c>
      <c r="AV321" s="14" t="s">
        <v>81</v>
      </c>
      <c r="AW321" s="14" t="s">
        <v>34</v>
      </c>
      <c r="AX321" s="14" t="s">
        <v>73</v>
      </c>
      <c r="AY321" s="243" t="s">
        <v>118</v>
      </c>
    </row>
    <row r="322" s="13" customFormat="1">
      <c r="A322" s="13"/>
      <c r="B322" s="223"/>
      <c r="C322" s="224"/>
      <c r="D322" s="218" t="s">
        <v>129</v>
      </c>
      <c r="E322" s="225" t="s">
        <v>19</v>
      </c>
      <c r="F322" s="226" t="s">
        <v>451</v>
      </c>
      <c r="G322" s="224"/>
      <c r="H322" s="227">
        <v>28.5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129</v>
      </c>
      <c r="AU322" s="233" t="s">
        <v>84</v>
      </c>
      <c r="AV322" s="13" t="s">
        <v>84</v>
      </c>
      <c r="AW322" s="13" t="s">
        <v>34</v>
      </c>
      <c r="AX322" s="13" t="s">
        <v>73</v>
      </c>
      <c r="AY322" s="233" t="s">
        <v>118</v>
      </c>
    </row>
    <row r="323" s="13" customFormat="1">
      <c r="A323" s="13"/>
      <c r="B323" s="223"/>
      <c r="C323" s="224"/>
      <c r="D323" s="218" t="s">
        <v>129</v>
      </c>
      <c r="E323" s="225" t="s">
        <v>19</v>
      </c>
      <c r="F323" s="226" t="s">
        <v>452</v>
      </c>
      <c r="G323" s="224"/>
      <c r="H323" s="227">
        <v>175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129</v>
      </c>
      <c r="AU323" s="233" t="s">
        <v>84</v>
      </c>
      <c r="AV323" s="13" t="s">
        <v>84</v>
      </c>
      <c r="AW323" s="13" t="s">
        <v>34</v>
      </c>
      <c r="AX323" s="13" t="s">
        <v>73</v>
      </c>
      <c r="AY323" s="233" t="s">
        <v>118</v>
      </c>
    </row>
    <row r="324" s="15" customFormat="1">
      <c r="A324" s="15"/>
      <c r="B324" s="244"/>
      <c r="C324" s="245"/>
      <c r="D324" s="218" t="s">
        <v>129</v>
      </c>
      <c r="E324" s="246" t="s">
        <v>19</v>
      </c>
      <c r="F324" s="247" t="s">
        <v>154</v>
      </c>
      <c r="G324" s="245"/>
      <c r="H324" s="248">
        <v>203.5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4" t="s">
        <v>129</v>
      </c>
      <c r="AU324" s="254" t="s">
        <v>84</v>
      </c>
      <c r="AV324" s="15" t="s">
        <v>125</v>
      </c>
      <c r="AW324" s="15" t="s">
        <v>34</v>
      </c>
      <c r="AX324" s="15" t="s">
        <v>81</v>
      </c>
      <c r="AY324" s="254" t="s">
        <v>118</v>
      </c>
    </row>
    <row r="325" s="2" customFormat="1" ht="37.8" customHeight="1">
      <c r="A325" s="39"/>
      <c r="B325" s="40"/>
      <c r="C325" s="205" t="s">
        <v>453</v>
      </c>
      <c r="D325" s="205" t="s">
        <v>120</v>
      </c>
      <c r="E325" s="206" t="s">
        <v>454</v>
      </c>
      <c r="F325" s="207" t="s">
        <v>455</v>
      </c>
      <c r="G325" s="208" t="s">
        <v>436</v>
      </c>
      <c r="H325" s="209">
        <v>0.59999999999999998</v>
      </c>
      <c r="I325" s="210"/>
      <c r="J325" s="211">
        <f>ROUND(I325*H325,2)</f>
        <v>0</v>
      </c>
      <c r="K325" s="207" t="s">
        <v>124</v>
      </c>
      <c r="L325" s="45"/>
      <c r="M325" s="212" t="s">
        <v>19</v>
      </c>
      <c r="N325" s="213" t="s">
        <v>44</v>
      </c>
      <c r="O325" s="85"/>
      <c r="P325" s="214">
        <f>O325*H325</f>
        <v>0</v>
      </c>
      <c r="Q325" s="214">
        <v>0.089779999999999999</v>
      </c>
      <c r="R325" s="214">
        <f>Q325*H325</f>
        <v>0.053867999999999999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125</v>
      </c>
      <c r="AT325" s="216" t="s">
        <v>120</v>
      </c>
      <c r="AU325" s="216" t="s">
        <v>84</v>
      </c>
      <c r="AY325" s="18" t="s">
        <v>118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81</v>
      </c>
      <c r="BK325" s="217">
        <f>ROUND(I325*H325,2)</f>
        <v>0</v>
      </c>
      <c r="BL325" s="18" t="s">
        <v>125</v>
      </c>
      <c r="BM325" s="216" t="s">
        <v>456</v>
      </c>
    </row>
    <row r="326" s="2" customFormat="1">
      <c r="A326" s="39"/>
      <c r="B326" s="40"/>
      <c r="C326" s="41"/>
      <c r="D326" s="218" t="s">
        <v>127</v>
      </c>
      <c r="E326" s="41"/>
      <c r="F326" s="219" t="s">
        <v>457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127</v>
      </c>
      <c r="AU326" s="18" t="s">
        <v>84</v>
      </c>
    </row>
    <row r="327" s="14" customFormat="1">
      <c r="A327" s="14"/>
      <c r="B327" s="234"/>
      <c r="C327" s="235"/>
      <c r="D327" s="218" t="s">
        <v>129</v>
      </c>
      <c r="E327" s="236" t="s">
        <v>19</v>
      </c>
      <c r="F327" s="237" t="s">
        <v>150</v>
      </c>
      <c r="G327" s="235"/>
      <c r="H327" s="236" t="s">
        <v>19</v>
      </c>
      <c r="I327" s="238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3" t="s">
        <v>129</v>
      </c>
      <c r="AU327" s="243" t="s">
        <v>84</v>
      </c>
      <c r="AV327" s="14" t="s">
        <v>81</v>
      </c>
      <c r="AW327" s="14" t="s">
        <v>34</v>
      </c>
      <c r="AX327" s="14" t="s">
        <v>73</v>
      </c>
      <c r="AY327" s="243" t="s">
        <v>118</v>
      </c>
    </row>
    <row r="328" s="13" customFormat="1">
      <c r="A328" s="13"/>
      <c r="B328" s="223"/>
      <c r="C328" s="224"/>
      <c r="D328" s="218" t="s">
        <v>129</v>
      </c>
      <c r="E328" s="225" t="s">
        <v>19</v>
      </c>
      <c r="F328" s="226" t="s">
        <v>458</v>
      </c>
      <c r="G328" s="224"/>
      <c r="H328" s="227">
        <v>0.59999999999999998</v>
      </c>
      <c r="I328" s="228"/>
      <c r="J328" s="224"/>
      <c r="K328" s="224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129</v>
      </c>
      <c r="AU328" s="233" t="s">
        <v>84</v>
      </c>
      <c r="AV328" s="13" t="s">
        <v>84</v>
      </c>
      <c r="AW328" s="13" t="s">
        <v>34</v>
      </c>
      <c r="AX328" s="13" t="s">
        <v>81</v>
      </c>
      <c r="AY328" s="233" t="s">
        <v>118</v>
      </c>
    </row>
    <row r="329" s="2" customFormat="1" ht="14.4" customHeight="1">
      <c r="A329" s="39"/>
      <c r="B329" s="40"/>
      <c r="C329" s="255" t="s">
        <v>459</v>
      </c>
      <c r="D329" s="255" t="s">
        <v>254</v>
      </c>
      <c r="E329" s="256" t="s">
        <v>460</v>
      </c>
      <c r="F329" s="257" t="s">
        <v>461</v>
      </c>
      <c r="G329" s="258" t="s">
        <v>123</v>
      </c>
      <c r="H329" s="259">
        <v>0.059999999999999998</v>
      </c>
      <c r="I329" s="260"/>
      <c r="J329" s="261">
        <f>ROUND(I329*H329,2)</f>
        <v>0</v>
      </c>
      <c r="K329" s="257" t="s">
        <v>124</v>
      </c>
      <c r="L329" s="262"/>
      <c r="M329" s="263" t="s">
        <v>19</v>
      </c>
      <c r="N329" s="264" t="s">
        <v>44</v>
      </c>
      <c r="O329" s="85"/>
      <c r="P329" s="214">
        <f>O329*H329</f>
        <v>0</v>
      </c>
      <c r="Q329" s="214">
        <v>0.222</v>
      </c>
      <c r="R329" s="214">
        <f>Q329*H329</f>
        <v>0.01332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168</v>
      </c>
      <c r="AT329" s="216" t="s">
        <v>254</v>
      </c>
      <c r="AU329" s="216" t="s">
        <v>84</v>
      </c>
      <c r="AY329" s="18" t="s">
        <v>118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81</v>
      </c>
      <c r="BK329" s="217">
        <f>ROUND(I329*H329,2)</f>
        <v>0</v>
      </c>
      <c r="BL329" s="18" t="s">
        <v>125</v>
      </c>
      <c r="BM329" s="216" t="s">
        <v>462</v>
      </c>
    </row>
    <row r="330" s="13" customFormat="1">
      <c r="A330" s="13"/>
      <c r="B330" s="223"/>
      <c r="C330" s="224"/>
      <c r="D330" s="218" t="s">
        <v>129</v>
      </c>
      <c r="E330" s="224"/>
      <c r="F330" s="226" t="s">
        <v>463</v>
      </c>
      <c r="G330" s="224"/>
      <c r="H330" s="227">
        <v>0.059999999999999998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129</v>
      </c>
      <c r="AU330" s="233" t="s">
        <v>84</v>
      </c>
      <c r="AV330" s="13" t="s">
        <v>84</v>
      </c>
      <c r="AW330" s="13" t="s">
        <v>4</v>
      </c>
      <c r="AX330" s="13" t="s">
        <v>81</v>
      </c>
      <c r="AY330" s="233" t="s">
        <v>118</v>
      </c>
    </row>
    <row r="331" s="2" customFormat="1" ht="24.15" customHeight="1">
      <c r="A331" s="39"/>
      <c r="B331" s="40"/>
      <c r="C331" s="205" t="s">
        <v>464</v>
      </c>
      <c r="D331" s="205" t="s">
        <v>120</v>
      </c>
      <c r="E331" s="206" t="s">
        <v>465</v>
      </c>
      <c r="F331" s="207" t="s">
        <v>466</v>
      </c>
      <c r="G331" s="208" t="s">
        <v>436</v>
      </c>
      <c r="H331" s="209">
        <v>102</v>
      </c>
      <c r="I331" s="210"/>
      <c r="J331" s="211">
        <f>ROUND(I331*H331,2)</f>
        <v>0</v>
      </c>
      <c r="K331" s="207" t="s">
        <v>124</v>
      </c>
      <c r="L331" s="45"/>
      <c r="M331" s="212" t="s">
        <v>19</v>
      </c>
      <c r="N331" s="213" t="s">
        <v>44</v>
      </c>
      <c r="O331" s="85"/>
      <c r="P331" s="214">
        <f>O331*H331</f>
        <v>0</v>
      </c>
      <c r="Q331" s="214">
        <v>0.15540000000000001</v>
      </c>
      <c r="R331" s="214">
        <f>Q331*H331</f>
        <v>15.850800000000001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125</v>
      </c>
      <c r="AT331" s="216" t="s">
        <v>120</v>
      </c>
      <c r="AU331" s="216" t="s">
        <v>84</v>
      </c>
      <c r="AY331" s="18" t="s">
        <v>118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125</v>
      </c>
      <c r="BM331" s="216" t="s">
        <v>467</v>
      </c>
    </row>
    <row r="332" s="2" customFormat="1">
      <c r="A332" s="39"/>
      <c r="B332" s="40"/>
      <c r="C332" s="41"/>
      <c r="D332" s="218" t="s">
        <v>127</v>
      </c>
      <c r="E332" s="41"/>
      <c r="F332" s="219" t="s">
        <v>468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127</v>
      </c>
      <c r="AU332" s="18" t="s">
        <v>84</v>
      </c>
    </row>
    <row r="333" s="14" customFormat="1">
      <c r="A333" s="14"/>
      <c r="B333" s="234"/>
      <c r="C333" s="235"/>
      <c r="D333" s="218" t="s">
        <v>129</v>
      </c>
      <c r="E333" s="236" t="s">
        <v>19</v>
      </c>
      <c r="F333" s="237" t="s">
        <v>150</v>
      </c>
      <c r="G333" s="235"/>
      <c r="H333" s="236" t="s">
        <v>19</v>
      </c>
      <c r="I333" s="238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129</v>
      </c>
      <c r="AU333" s="243" t="s">
        <v>84</v>
      </c>
      <c r="AV333" s="14" t="s">
        <v>81</v>
      </c>
      <c r="AW333" s="14" t="s">
        <v>34</v>
      </c>
      <c r="AX333" s="14" t="s">
        <v>73</v>
      </c>
      <c r="AY333" s="243" t="s">
        <v>118</v>
      </c>
    </row>
    <row r="334" s="13" customFormat="1">
      <c r="A334" s="13"/>
      <c r="B334" s="223"/>
      <c r="C334" s="224"/>
      <c r="D334" s="218" t="s">
        <v>129</v>
      </c>
      <c r="E334" s="225" t="s">
        <v>19</v>
      </c>
      <c r="F334" s="226" t="s">
        <v>469</v>
      </c>
      <c r="G334" s="224"/>
      <c r="H334" s="227">
        <v>58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129</v>
      </c>
      <c r="AU334" s="233" t="s">
        <v>84</v>
      </c>
      <c r="AV334" s="13" t="s">
        <v>84</v>
      </c>
      <c r="AW334" s="13" t="s">
        <v>34</v>
      </c>
      <c r="AX334" s="13" t="s">
        <v>73</v>
      </c>
      <c r="AY334" s="233" t="s">
        <v>118</v>
      </c>
    </row>
    <row r="335" s="13" customFormat="1">
      <c r="A335" s="13"/>
      <c r="B335" s="223"/>
      <c r="C335" s="224"/>
      <c r="D335" s="218" t="s">
        <v>129</v>
      </c>
      <c r="E335" s="225" t="s">
        <v>19</v>
      </c>
      <c r="F335" s="226" t="s">
        <v>470</v>
      </c>
      <c r="G335" s="224"/>
      <c r="H335" s="227">
        <v>44</v>
      </c>
      <c r="I335" s="228"/>
      <c r="J335" s="224"/>
      <c r="K335" s="224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129</v>
      </c>
      <c r="AU335" s="233" t="s">
        <v>84</v>
      </c>
      <c r="AV335" s="13" t="s">
        <v>84</v>
      </c>
      <c r="AW335" s="13" t="s">
        <v>34</v>
      </c>
      <c r="AX335" s="13" t="s">
        <v>73</v>
      </c>
      <c r="AY335" s="233" t="s">
        <v>118</v>
      </c>
    </row>
    <row r="336" s="15" customFormat="1">
      <c r="A336" s="15"/>
      <c r="B336" s="244"/>
      <c r="C336" s="245"/>
      <c r="D336" s="218" t="s">
        <v>129</v>
      </c>
      <c r="E336" s="246" t="s">
        <v>19</v>
      </c>
      <c r="F336" s="247" t="s">
        <v>154</v>
      </c>
      <c r="G336" s="245"/>
      <c r="H336" s="248">
        <v>102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4" t="s">
        <v>129</v>
      </c>
      <c r="AU336" s="254" t="s">
        <v>84</v>
      </c>
      <c r="AV336" s="15" t="s">
        <v>125</v>
      </c>
      <c r="AW336" s="15" t="s">
        <v>34</v>
      </c>
      <c r="AX336" s="15" t="s">
        <v>81</v>
      </c>
      <c r="AY336" s="254" t="s">
        <v>118</v>
      </c>
    </row>
    <row r="337" s="2" customFormat="1" ht="14.4" customHeight="1">
      <c r="A337" s="39"/>
      <c r="B337" s="40"/>
      <c r="C337" s="255" t="s">
        <v>471</v>
      </c>
      <c r="D337" s="255" t="s">
        <v>254</v>
      </c>
      <c r="E337" s="256" t="s">
        <v>472</v>
      </c>
      <c r="F337" s="257" t="s">
        <v>473</v>
      </c>
      <c r="G337" s="258" t="s">
        <v>436</v>
      </c>
      <c r="H337" s="259">
        <v>104.04000000000001</v>
      </c>
      <c r="I337" s="260"/>
      <c r="J337" s="261">
        <f>ROUND(I337*H337,2)</f>
        <v>0</v>
      </c>
      <c r="K337" s="257" t="s">
        <v>124</v>
      </c>
      <c r="L337" s="262"/>
      <c r="M337" s="263" t="s">
        <v>19</v>
      </c>
      <c r="N337" s="264" t="s">
        <v>44</v>
      </c>
      <c r="O337" s="85"/>
      <c r="P337" s="214">
        <f>O337*H337</f>
        <v>0</v>
      </c>
      <c r="Q337" s="214">
        <v>0.10199999999999999</v>
      </c>
      <c r="R337" s="214">
        <f>Q337*H337</f>
        <v>10.612080000000001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168</v>
      </c>
      <c r="AT337" s="216" t="s">
        <v>254</v>
      </c>
      <c r="AU337" s="216" t="s">
        <v>84</v>
      </c>
      <c r="AY337" s="18" t="s">
        <v>118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81</v>
      </c>
      <c r="BK337" s="217">
        <f>ROUND(I337*H337,2)</f>
        <v>0</v>
      </c>
      <c r="BL337" s="18" t="s">
        <v>125</v>
      </c>
      <c r="BM337" s="216" t="s">
        <v>474</v>
      </c>
    </row>
    <row r="338" s="13" customFormat="1">
      <c r="A338" s="13"/>
      <c r="B338" s="223"/>
      <c r="C338" s="224"/>
      <c r="D338" s="218" t="s">
        <v>129</v>
      </c>
      <c r="E338" s="224"/>
      <c r="F338" s="226" t="s">
        <v>475</v>
      </c>
      <c r="G338" s="224"/>
      <c r="H338" s="227">
        <v>104.04000000000001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129</v>
      </c>
      <c r="AU338" s="233" t="s">
        <v>84</v>
      </c>
      <c r="AV338" s="13" t="s">
        <v>84</v>
      </c>
      <c r="AW338" s="13" t="s">
        <v>4</v>
      </c>
      <c r="AX338" s="13" t="s">
        <v>81</v>
      </c>
      <c r="AY338" s="233" t="s">
        <v>118</v>
      </c>
    </row>
    <row r="339" s="2" customFormat="1" ht="24.15" customHeight="1">
      <c r="A339" s="39"/>
      <c r="B339" s="40"/>
      <c r="C339" s="205" t="s">
        <v>476</v>
      </c>
      <c r="D339" s="205" t="s">
        <v>120</v>
      </c>
      <c r="E339" s="206" t="s">
        <v>477</v>
      </c>
      <c r="F339" s="207" t="s">
        <v>478</v>
      </c>
      <c r="G339" s="208" t="s">
        <v>436</v>
      </c>
      <c r="H339" s="209">
        <v>102</v>
      </c>
      <c r="I339" s="210"/>
      <c r="J339" s="211">
        <f>ROUND(I339*H339,2)</f>
        <v>0</v>
      </c>
      <c r="K339" s="207" t="s">
        <v>124</v>
      </c>
      <c r="L339" s="45"/>
      <c r="M339" s="212" t="s">
        <v>19</v>
      </c>
      <c r="N339" s="213" t="s">
        <v>44</v>
      </c>
      <c r="O339" s="85"/>
      <c r="P339" s="214">
        <f>O339*H339</f>
        <v>0</v>
      </c>
      <c r="Q339" s="214">
        <v>0.12095</v>
      </c>
      <c r="R339" s="214">
        <f>Q339*H339</f>
        <v>12.3369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125</v>
      </c>
      <c r="AT339" s="216" t="s">
        <v>120</v>
      </c>
      <c r="AU339" s="216" t="s">
        <v>84</v>
      </c>
      <c r="AY339" s="18" t="s">
        <v>118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81</v>
      </c>
      <c r="BK339" s="217">
        <f>ROUND(I339*H339,2)</f>
        <v>0</v>
      </c>
      <c r="BL339" s="18" t="s">
        <v>125</v>
      </c>
      <c r="BM339" s="216" t="s">
        <v>479</v>
      </c>
    </row>
    <row r="340" s="2" customFormat="1">
      <c r="A340" s="39"/>
      <c r="B340" s="40"/>
      <c r="C340" s="41"/>
      <c r="D340" s="218" t="s">
        <v>127</v>
      </c>
      <c r="E340" s="41"/>
      <c r="F340" s="219" t="s">
        <v>480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127</v>
      </c>
      <c r="AU340" s="18" t="s">
        <v>84</v>
      </c>
    </row>
    <row r="341" s="14" customFormat="1">
      <c r="A341" s="14"/>
      <c r="B341" s="234"/>
      <c r="C341" s="235"/>
      <c r="D341" s="218" t="s">
        <v>129</v>
      </c>
      <c r="E341" s="236" t="s">
        <v>19</v>
      </c>
      <c r="F341" s="237" t="s">
        <v>481</v>
      </c>
      <c r="G341" s="235"/>
      <c r="H341" s="236" t="s">
        <v>19</v>
      </c>
      <c r="I341" s="238"/>
      <c r="J341" s="235"/>
      <c r="K341" s="235"/>
      <c r="L341" s="239"/>
      <c r="M341" s="240"/>
      <c r="N341" s="241"/>
      <c r="O341" s="241"/>
      <c r="P341" s="241"/>
      <c r="Q341" s="241"/>
      <c r="R341" s="241"/>
      <c r="S341" s="241"/>
      <c r="T341" s="24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3" t="s">
        <v>129</v>
      </c>
      <c r="AU341" s="243" t="s">
        <v>84</v>
      </c>
      <c r="AV341" s="14" t="s">
        <v>81</v>
      </c>
      <c r="AW341" s="14" t="s">
        <v>34</v>
      </c>
      <c r="AX341" s="14" t="s">
        <v>73</v>
      </c>
      <c r="AY341" s="243" t="s">
        <v>118</v>
      </c>
    </row>
    <row r="342" s="14" customFormat="1">
      <c r="A342" s="14"/>
      <c r="B342" s="234"/>
      <c r="C342" s="235"/>
      <c r="D342" s="218" t="s">
        <v>129</v>
      </c>
      <c r="E342" s="236" t="s">
        <v>19</v>
      </c>
      <c r="F342" s="237" t="s">
        <v>150</v>
      </c>
      <c r="G342" s="235"/>
      <c r="H342" s="236" t="s">
        <v>19</v>
      </c>
      <c r="I342" s="238"/>
      <c r="J342" s="235"/>
      <c r="K342" s="235"/>
      <c r="L342" s="239"/>
      <c r="M342" s="240"/>
      <c r="N342" s="241"/>
      <c r="O342" s="241"/>
      <c r="P342" s="241"/>
      <c r="Q342" s="241"/>
      <c r="R342" s="241"/>
      <c r="S342" s="241"/>
      <c r="T342" s="24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3" t="s">
        <v>129</v>
      </c>
      <c r="AU342" s="243" t="s">
        <v>84</v>
      </c>
      <c r="AV342" s="14" t="s">
        <v>81</v>
      </c>
      <c r="AW342" s="14" t="s">
        <v>34</v>
      </c>
      <c r="AX342" s="14" t="s">
        <v>73</v>
      </c>
      <c r="AY342" s="243" t="s">
        <v>118</v>
      </c>
    </row>
    <row r="343" s="13" customFormat="1">
      <c r="A343" s="13"/>
      <c r="B343" s="223"/>
      <c r="C343" s="224"/>
      <c r="D343" s="218" t="s">
        <v>129</v>
      </c>
      <c r="E343" s="225" t="s">
        <v>19</v>
      </c>
      <c r="F343" s="226" t="s">
        <v>469</v>
      </c>
      <c r="G343" s="224"/>
      <c r="H343" s="227">
        <v>58</v>
      </c>
      <c r="I343" s="228"/>
      <c r="J343" s="224"/>
      <c r="K343" s="224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129</v>
      </c>
      <c r="AU343" s="233" t="s">
        <v>84</v>
      </c>
      <c r="AV343" s="13" t="s">
        <v>84</v>
      </c>
      <c r="AW343" s="13" t="s">
        <v>34</v>
      </c>
      <c r="AX343" s="13" t="s">
        <v>73</v>
      </c>
      <c r="AY343" s="233" t="s">
        <v>118</v>
      </c>
    </row>
    <row r="344" s="13" customFormat="1">
      <c r="A344" s="13"/>
      <c r="B344" s="223"/>
      <c r="C344" s="224"/>
      <c r="D344" s="218" t="s">
        <v>129</v>
      </c>
      <c r="E344" s="225" t="s">
        <v>19</v>
      </c>
      <c r="F344" s="226" t="s">
        <v>470</v>
      </c>
      <c r="G344" s="224"/>
      <c r="H344" s="227">
        <v>44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129</v>
      </c>
      <c r="AU344" s="233" t="s">
        <v>84</v>
      </c>
      <c r="AV344" s="13" t="s">
        <v>84</v>
      </c>
      <c r="AW344" s="13" t="s">
        <v>34</v>
      </c>
      <c r="AX344" s="13" t="s">
        <v>73</v>
      </c>
      <c r="AY344" s="233" t="s">
        <v>118</v>
      </c>
    </row>
    <row r="345" s="15" customFormat="1">
      <c r="A345" s="15"/>
      <c r="B345" s="244"/>
      <c r="C345" s="245"/>
      <c r="D345" s="218" t="s">
        <v>129</v>
      </c>
      <c r="E345" s="246" t="s">
        <v>19</v>
      </c>
      <c r="F345" s="247" t="s">
        <v>154</v>
      </c>
      <c r="G345" s="245"/>
      <c r="H345" s="248">
        <v>102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4" t="s">
        <v>129</v>
      </c>
      <c r="AU345" s="254" t="s">
        <v>84</v>
      </c>
      <c r="AV345" s="15" t="s">
        <v>125</v>
      </c>
      <c r="AW345" s="15" t="s">
        <v>34</v>
      </c>
      <c r="AX345" s="15" t="s">
        <v>81</v>
      </c>
      <c r="AY345" s="254" t="s">
        <v>118</v>
      </c>
    </row>
    <row r="346" s="2" customFormat="1" ht="14.4" customHeight="1">
      <c r="A346" s="39"/>
      <c r="B346" s="40"/>
      <c r="C346" s="255" t="s">
        <v>482</v>
      </c>
      <c r="D346" s="255" t="s">
        <v>254</v>
      </c>
      <c r="E346" s="256" t="s">
        <v>483</v>
      </c>
      <c r="F346" s="257" t="s">
        <v>484</v>
      </c>
      <c r="G346" s="258" t="s">
        <v>123</v>
      </c>
      <c r="H346" s="259">
        <v>10.404</v>
      </c>
      <c r="I346" s="260"/>
      <c r="J346" s="261">
        <f>ROUND(I346*H346,2)</f>
        <v>0</v>
      </c>
      <c r="K346" s="257" t="s">
        <v>124</v>
      </c>
      <c r="L346" s="262"/>
      <c r="M346" s="263" t="s">
        <v>19</v>
      </c>
      <c r="N346" s="264" t="s">
        <v>44</v>
      </c>
      <c r="O346" s="85"/>
      <c r="P346" s="214">
        <f>O346*H346</f>
        <v>0</v>
      </c>
      <c r="Q346" s="214">
        <v>0.17599999999999999</v>
      </c>
      <c r="R346" s="214">
        <f>Q346*H346</f>
        <v>1.8311039999999998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168</v>
      </c>
      <c r="AT346" s="216" t="s">
        <v>254</v>
      </c>
      <c r="AU346" s="216" t="s">
        <v>84</v>
      </c>
      <c r="AY346" s="18" t="s">
        <v>118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81</v>
      </c>
      <c r="BK346" s="217">
        <f>ROUND(I346*H346,2)</f>
        <v>0</v>
      </c>
      <c r="BL346" s="18" t="s">
        <v>125</v>
      </c>
      <c r="BM346" s="216" t="s">
        <v>485</v>
      </c>
    </row>
    <row r="347" s="13" customFormat="1">
      <c r="A347" s="13"/>
      <c r="B347" s="223"/>
      <c r="C347" s="224"/>
      <c r="D347" s="218" t="s">
        <v>129</v>
      </c>
      <c r="E347" s="224"/>
      <c r="F347" s="226" t="s">
        <v>486</v>
      </c>
      <c r="G347" s="224"/>
      <c r="H347" s="227">
        <v>10.404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129</v>
      </c>
      <c r="AU347" s="233" t="s">
        <v>84</v>
      </c>
      <c r="AV347" s="13" t="s">
        <v>84</v>
      </c>
      <c r="AW347" s="13" t="s">
        <v>4</v>
      </c>
      <c r="AX347" s="13" t="s">
        <v>81</v>
      </c>
      <c r="AY347" s="233" t="s">
        <v>118</v>
      </c>
    </row>
    <row r="348" s="2" customFormat="1" ht="14.4" customHeight="1">
      <c r="A348" s="39"/>
      <c r="B348" s="40"/>
      <c r="C348" s="205" t="s">
        <v>487</v>
      </c>
      <c r="D348" s="205" t="s">
        <v>120</v>
      </c>
      <c r="E348" s="206" t="s">
        <v>488</v>
      </c>
      <c r="F348" s="207" t="s">
        <v>489</v>
      </c>
      <c r="G348" s="208" t="s">
        <v>164</v>
      </c>
      <c r="H348" s="209">
        <v>2.5499999999999998</v>
      </c>
      <c r="I348" s="210"/>
      <c r="J348" s="211">
        <f>ROUND(I348*H348,2)</f>
        <v>0</v>
      </c>
      <c r="K348" s="207" t="s">
        <v>124</v>
      </c>
      <c r="L348" s="45"/>
      <c r="M348" s="212" t="s">
        <v>19</v>
      </c>
      <c r="N348" s="213" t="s">
        <v>44</v>
      </c>
      <c r="O348" s="85"/>
      <c r="P348" s="214">
        <f>O348*H348</f>
        <v>0</v>
      </c>
      <c r="Q348" s="214">
        <v>2.2563399999999998</v>
      </c>
      <c r="R348" s="214">
        <f>Q348*H348</f>
        <v>5.7536669999999992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125</v>
      </c>
      <c r="AT348" s="216" t="s">
        <v>120</v>
      </c>
      <c r="AU348" s="216" t="s">
        <v>84</v>
      </c>
      <c r="AY348" s="18" t="s">
        <v>118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125</v>
      </c>
      <c r="BM348" s="216" t="s">
        <v>490</v>
      </c>
    </row>
    <row r="349" s="14" customFormat="1">
      <c r="A349" s="14"/>
      <c r="B349" s="234"/>
      <c r="C349" s="235"/>
      <c r="D349" s="218" t="s">
        <v>129</v>
      </c>
      <c r="E349" s="236" t="s">
        <v>19</v>
      </c>
      <c r="F349" s="237" t="s">
        <v>491</v>
      </c>
      <c r="G349" s="235"/>
      <c r="H349" s="236" t="s">
        <v>19</v>
      </c>
      <c r="I349" s="238"/>
      <c r="J349" s="235"/>
      <c r="K349" s="235"/>
      <c r="L349" s="239"/>
      <c r="M349" s="240"/>
      <c r="N349" s="241"/>
      <c r="O349" s="241"/>
      <c r="P349" s="241"/>
      <c r="Q349" s="241"/>
      <c r="R349" s="241"/>
      <c r="S349" s="241"/>
      <c r="T349" s="24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3" t="s">
        <v>129</v>
      </c>
      <c r="AU349" s="243" t="s">
        <v>84</v>
      </c>
      <c r="AV349" s="14" t="s">
        <v>81</v>
      </c>
      <c r="AW349" s="14" t="s">
        <v>34</v>
      </c>
      <c r="AX349" s="14" t="s">
        <v>73</v>
      </c>
      <c r="AY349" s="243" t="s">
        <v>118</v>
      </c>
    </row>
    <row r="350" s="13" customFormat="1">
      <c r="A350" s="13"/>
      <c r="B350" s="223"/>
      <c r="C350" s="224"/>
      <c r="D350" s="218" t="s">
        <v>129</v>
      </c>
      <c r="E350" s="225" t="s">
        <v>19</v>
      </c>
      <c r="F350" s="226" t="s">
        <v>492</v>
      </c>
      <c r="G350" s="224"/>
      <c r="H350" s="227">
        <v>2.5499999999999998</v>
      </c>
      <c r="I350" s="228"/>
      <c r="J350" s="224"/>
      <c r="K350" s="224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129</v>
      </c>
      <c r="AU350" s="233" t="s">
        <v>84</v>
      </c>
      <c r="AV350" s="13" t="s">
        <v>84</v>
      </c>
      <c r="AW350" s="13" t="s">
        <v>34</v>
      </c>
      <c r="AX350" s="13" t="s">
        <v>81</v>
      </c>
      <c r="AY350" s="233" t="s">
        <v>118</v>
      </c>
    </row>
    <row r="351" s="2" customFormat="1" ht="24.15" customHeight="1">
      <c r="A351" s="39"/>
      <c r="B351" s="40"/>
      <c r="C351" s="205" t="s">
        <v>493</v>
      </c>
      <c r="D351" s="205" t="s">
        <v>120</v>
      </c>
      <c r="E351" s="206" t="s">
        <v>494</v>
      </c>
      <c r="F351" s="207" t="s">
        <v>495</v>
      </c>
      <c r="G351" s="208" t="s">
        <v>357</v>
      </c>
      <c r="H351" s="209">
        <v>2</v>
      </c>
      <c r="I351" s="210"/>
      <c r="J351" s="211">
        <f>ROUND(I351*H351,2)</f>
        <v>0</v>
      </c>
      <c r="K351" s="207" t="s">
        <v>19</v>
      </c>
      <c r="L351" s="45"/>
      <c r="M351" s="212" t="s">
        <v>19</v>
      </c>
      <c r="N351" s="213" t="s">
        <v>44</v>
      </c>
      <c r="O351" s="85"/>
      <c r="P351" s="214">
        <f>O351*H351</f>
        <v>0</v>
      </c>
      <c r="Q351" s="214">
        <v>9.5996000000000006</v>
      </c>
      <c r="R351" s="214">
        <f>Q351*H351</f>
        <v>19.199200000000001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125</v>
      </c>
      <c r="AT351" s="216" t="s">
        <v>120</v>
      </c>
      <c r="AU351" s="216" t="s">
        <v>84</v>
      </c>
      <c r="AY351" s="18" t="s">
        <v>118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81</v>
      </c>
      <c r="BK351" s="217">
        <f>ROUND(I351*H351,2)</f>
        <v>0</v>
      </c>
      <c r="BL351" s="18" t="s">
        <v>125</v>
      </c>
      <c r="BM351" s="216" t="s">
        <v>496</v>
      </c>
    </row>
    <row r="352" s="2" customFormat="1">
      <c r="A352" s="39"/>
      <c r="B352" s="40"/>
      <c r="C352" s="41"/>
      <c r="D352" s="218" t="s">
        <v>127</v>
      </c>
      <c r="E352" s="41"/>
      <c r="F352" s="219" t="s">
        <v>497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127</v>
      </c>
      <c r="AU352" s="18" t="s">
        <v>84</v>
      </c>
    </row>
    <row r="353" s="14" customFormat="1">
      <c r="A353" s="14"/>
      <c r="B353" s="234"/>
      <c r="C353" s="235"/>
      <c r="D353" s="218" t="s">
        <v>129</v>
      </c>
      <c r="E353" s="236" t="s">
        <v>19</v>
      </c>
      <c r="F353" s="237" t="s">
        <v>150</v>
      </c>
      <c r="G353" s="235"/>
      <c r="H353" s="236" t="s">
        <v>19</v>
      </c>
      <c r="I353" s="238"/>
      <c r="J353" s="235"/>
      <c r="K353" s="235"/>
      <c r="L353" s="239"/>
      <c r="M353" s="240"/>
      <c r="N353" s="241"/>
      <c r="O353" s="241"/>
      <c r="P353" s="241"/>
      <c r="Q353" s="241"/>
      <c r="R353" s="241"/>
      <c r="S353" s="241"/>
      <c r="T353" s="24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3" t="s">
        <v>129</v>
      </c>
      <c r="AU353" s="243" t="s">
        <v>84</v>
      </c>
      <c r="AV353" s="14" t="s">
        <v>81</v>
      </c>
      <c r="AW353" s="14" t="s">
        <v>34</v>
      </c>
      <c r="AX353" s="14" t="s">
        <v>73</v>
      </c>
      <c r="AY353" s="243" t="s">
        <v>118</v>
      </c>
    </row>
    <row r="354" s="13" customFormat="1">
      <c r="A354" s="13"/>
      <c r="B354" s="223"/>
      <c r="C354" s="224"/>
      <c r="D354" s="218" t="s">
        <v>129</v>
      </c>
      <c r="E354" s="225" t="s">
        <v>19</v>
      </c>
      <c r="F354" s="226" t="s">
        <v>498</v>
      </c>
      <c r="G354" s="224"/>
      <c r="H354" s="227">
        <v>1</v>
      </c>
      <c r="I354" s="228"/>
      <c r="J354" s="224"/>
      <c r="K354" s="224"/>
      <c r="L354" s="229"/>
      <c r="M354" s="230"/>
      <c r="N354" s="231"/>
      <c r="O354" s="231"/>
      <c r="P354" s="231"/>
      <c r="Q354" s="231"/>
      <c r="R354" s="231"/>
      <c r="S354" s="231"/>
      <c r="T354" s="23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3" t="s">
        <v>129</v>
      </c>
      <c r="AU354" s="233" t="s">
        <v>84</v>
      </c>
      <c r="AV354" s="13" t="s">
        <v>84</v>
      </c>
      <c r="AW354" s="13" t="s">
        <v>34</v>
      </c>
      <c r="AX354" s="13" t="s">
        <v>73</v>
      </c>
      <c r="AY354" s="233" t="s">
        <v>118</v>
      </c>
    </row>
    <row r="355" s="13" customFormat="1">
      <c r="A355" s="13"/>
      <c r="B355" s="223"/>
      <c r="C355" s="224"/>
      <c r="D355" s="218" t="s">
        <v>129</v>
      </c>
      <c r="E355" s="225" t="s">
        <v>19</v>
      </c>
      <c r="F355" s="226" t="s">
        <v>499</v>
      </c>
      <c r="G355" s="224"/>
      <c r="H355" s="227">
        <v>1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129</v>
      </c>
      <c r="AU355" s="233" t="s">
        <v>84</v>
      </c>
      <c r="AV355" s="13" t="s">
        <v>84</v>
      </c>
      <c r="AW355" s="13" t="s">
        <v>34</v>
      </c>
      <c r="AX355" s="13" t="s">
        <v>73</v>
      </c>
      <c r="AY355" s="233" t="s">
        <v>118</v>
      </c>
    </row>
    <row r="356" s="15" customFormat="1">
      <c r="A356" s="15"/>
      <c r="B356" s="244"/>
      <c r="C356" s="245"/>
      <c r="D356" s="218" t="s">
        <v>129</v>
      </c>
      <c r="E356" s="246" t="s">
        <v>19</v>
      </c>
      <c r="F356" s="247" t="s">
        <v>154</v>
      </c>
      <c r="G356" s="245"/>
      <c r="H356" s="248">
        <v>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4" t="s">
        <v>129</v>
      </c>
      <c r="AU356" s="254" t="s">
        <v>84</v>
      </c>
      <c r="AV356" s="15" t="s">
        <v>125</v>
      </c>
      <c r="AW356" s="15" t="s">
        <v>34</v>
      </c>
      <c r="AX356" s="15" t="s">
        <v>81</v>
      </c>
      <c r="AY356" s="254" t="s">
        <v>118</v>
      </c>
    </row>
    <row r="357" s="2" customFormat="1" ht="24.15" customHeight="1">
      <c r="A357" s="39"/>
      <c r="B357" s="40"/>
      <c r="C357" s="205" t="s">
        <v>500</v>
      </c>
      <c r="D357" s="205" t="s">
        <v>120</v>
      </c>
      <c r="E357" s="206" t="s">
        <v>501</v>
      </c>
      <c r="F357" s="207" t="s">
        <v>502</v>
      </c>
      <c r="G357" s="208" t="s">
        <v>357</v>
      </c>
      <c r="H357" s="209">
        <v>9</v>
      </c>
      <c r="I357" s="210"/>
      <c r="J357" s="211">
        <f>ROUND(I357*H357,2)</f>
        <v>0</v>
      </c>
      <c r="K357" s="207" t="s">
        <v>19</v>
      </c>
      <c r="L357" s="45"/>
      <c r="M357" s="212" t="s">
        <v>19</v>
      </c>
      <c r="N357" s="213" t="s">
        <v>44</v>
      </c>
      <c r="O357" s="85"/>
      <c r="P357" s="214">
        <f>O357*H357</f>
        <v>0</v>
      </c>
      <c r="Q357" s="214">
        <v>0.59926999999999997</v>
      </c>
      <c r="R357" s="214">
        <f>Q357*H357</f>
        <v>5.3934299999999995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125</v>
      </c>
      <c r="AT357" s="216" t="s">
        <v>120</v>
      </c>
      <c r="AU357" s="216" t="s">
        <v>84</v>
      </c>
      <c r="AY357" s="18" t="s">
        <v>118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81</v>
      </c>
      <c r="BK357" s="217">
        <f>ROUND(I357*H357,2)</f>
        <v>0</v>
      </c>
      <c r="BL357" s="18" t="s">
        <v>125</v>
      </c>
      <c r="BM357" s="216" t="s">
        <v>503</v>
      </c>
    </row>
    <row r="358" s="2" customFormat="1">
      <c r="A358" s="39"/>
      <c r="B358" s="40"/>
      <c r="C358" s="41"/>
      <c r="D358" s="218" t="s">
        <v>127</v>
      </c>
      <c r="E358" s="41"/>
      <c r="F358" s="219" t="s">
        <v>497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127</v>
      </c>
      <c r="AU358" s="18" t="s">
        <v>84</v>
      </c>
    </row>
    <row r="359" s="14" customFormat="1">
      <c r="A359" s="14"/>
      <c r="B359" s="234"/>
      <c r="C359" s="235"/>
      <c r="D359" s="218" t="s">
        <v>129</v>
      </c>
      <c r="E359" s="236" t="s">
        <v>19</v>
      </c>
      <c r="F359" s="237" t="s">
        <v>150</v>
      </c>
      <c r="G359" s="235"/>
      <c r="H359" s="236" t="s">
        <v>19</v>
      </c>
      <c r="I359" s="238"/>
      <c r="J359" s="235"/>
      <c r="K359" s="235"/>
      <c r="L359" s="239"/>
      <c r="M359" s="240"/>
      <c r="N359" s="241"/>
      <c r="O359" s="241"/>
      <c r="P359" s="241"/>
      <c r="Q359" s="241"/>
      <c r="R359" s="241"/>
      <c r="S359" s="241"/>
      <c r="T359" s="24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3" t="s">
        <v>129</v>
      </c>
      <c r="AU359" s="243" t="s">
        <v>84</v>
      </c>
      <c r="AV359" s="14" t="s">
        <v>81</v>
      </c>
      <c r="AW359" s="14" t="s">
        <v>34</v>
      </c>
      <c r="AX359" s="14" t="s">
        <v>73</v>
      </c>
      <c r="AY359" s="243" t="s">
        <v>118</v>
      </c>
    </row>
    <row r="360" s="13" customFormat="1">
      <c r="A360" s="13"/>
      <c r="B360" s="223"/>
      <c r="C360" s="224"/>
      <c r="D360" s="218" t="s">
        <v>129</v>
      </c>
      <c r="E360" s="225" t="s">
        <v>19</v>
      </c>
      <c r="F360" s="226" t="s">
        <v>504</v>
      </c>
      <c r="G360" s="224"/>
      <c r="H360" s="227">
        <v>4</v>
      </c>
      <c r="I360" s="228"/>
      <c r="J360" s="224"/>
      <c r="K360" s="224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129</v>
      </c>
      <c r="AU360" s="233" t="s">
        <v>84</v>
      </c>
      <c r="AV360" s="13" t="s">
        <v>84</v>
      </c>
      <c r="AW360" s="13" t="s">
        <v>34</v>
      </c>
      <c r="AX360" s="13" t="s">
        <v>73</v>
      </c>
      <c r="AY360" s="233" t="s">
        <v>118</v>
      </c>
    </row>
    <row r="361" s="13" customFormat="1">
      <c r="A361" s="13"/>
      <c r="B361" s="223"/>
      <c r="C361" s="224"/>
      <c r="D361" s="218" t="s">
        <v>129</v>
      </c>
      <c r="E361" s="225" t="s">
        <v>19</v>
      </c>
      <c r="F361" s="226" t="s">
        <v>505</v>
      </c>
      <c r="G361" s="224"/>
      <c r="H361" s="227">
        <v>5</v>
      </c>
      <c r="I361" s="228"/>
      <c r="J361" s="224"/>
      <c r="K361" s="224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129</v>
      </c>
      <c r="AU361" s="233" t="s">
        <v>84</v>
      </c>
      <c r="AV361" s="13" t="s">
        <v>84</v>
      </c>
      <c r="AW361" s="13" t="s">
        <v>34</v>
      </c>
      <c r="AX361" s="13" t="s">
        <v>73</v>
      </c>
      <c r="AY361" s="233" t="s">
        <v>118</v>
      </c>
    </row>
    <row r="362" s="15" customFormat="1">
      <c r="A362" s="15"/>
      <c r="B362" s="244"/>
      <c r="C362" s="245"/>
      <c r="D362" s="218" t="s">
        <v>129</v>
      </c>
      <c r="E362" s="246" t="s">
        <v>19</v>
      </c>
      <c r="F362" s="247" t="s">
        <v>154</v>
      </c>
      <c r="G362" s="245"/>
      <c r="H362" s="248">
        <v>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4" t="s">
        <v>129</v>
      </c>
      <c r="AU362" s="254" t="s">
        <v>84</v>
      </c>
      <c r="AV362" s="15" t="s">
        <v>125</v>
      </c>
      <c r="AW362" s="15" t="s">
        <v>34</v>
      </c>
      <c r="AX362" s="15" t="s">
        <v>81</v>
      </c>
      <c r="AY362" s="254" t="s">
        <v>118</v>
      </c>
    </row>
    <row r="363" s="2" customFormat="1" ht="24.15" customHeight="1">
      <c r="A363" s="39"/>
      <c r="B363" s="40"/>
      <c r="C363" s="205" t="s">
        <v>506</v>
      </c>
      <c r="D363" s="205" t="s">
        <v>120</v>
      </c>
      <c r="E363" s="206" t="s">
        <v>507</v>
      </c>
      <c r="F363" s="207" t="s">
        <v>508</v>
      </c>
      <c r="G363" s="208" t="s">
        <v>436</v>
      </c>
      <c r="H363" s="209">
        <v>82</v>
      </c>
      <c r="I363" s="210"/>
      <c r="J363" s="211">
        <f>ROUND(I363*H363,2)</f>
        <v>0</v>
      </c>
      <c r="K363" s="207" t="s">
        <v>124</v>
      </c>
      <c r="L363" s="45"/>
      <c r="M363" s="212" t="s">
        <v>19</v>
      </c>
      <c r="N363" s="213" t="s">
        <v>44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125</v>
      </c>
      <c r="AT363" s="216" t="s">
        <v>120</v>
      </c>
      <c r="AU363" s="216" t="s">
        <v>84</v>
      </c>
      <c r="AY363" s="18" t="s">
        <v>118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81</v>
      </c>
      <c r="BK363" s="217">
        <f>ROUND(I363*H363,2)</f>
        <v>0</v>
      </c>
      <c r="BL363" s="18" t="s">
        <v>125</v>
      </c>
      <c r="BM363" s="216" t="s">
        <v>509</v>
      </c>
    </row>
    <row r="364" s="2" customFormat="1">
      <c r="A364" s="39"/>
      <c r="B364" s="40"/>
      <c r="C364" s="41"/>
      <c r="D364" s="218" t="s">
        <v>127</v>
      </c>
      <c r="E364" s="41"/>
      <c r="F364" s="219" t="s">
        <v>510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127</v>
      </c>
      <c r="AU364" s="18" t="s">
        <v>84</v>
      </c>
    </row>
    <row r="365" s="14" customFormat="1">
      <c r="A365" s="14"/>
      <c r="B365" s="234"/>
      <c r="C365" s="235"/>
      <c r="D365" s="218" t="s">
        <v>129</v>
      </c>
      <c r="E365" s="236" t="s">
        <v>19</v>
      </c>
      <c r="F365" s="237" t="s">
        <v>511</v>
      </c>
      <c r="G365" s="235"/>
      <c r="H365" s="236" t="s">
        <v>19</v>
      </c>
      <c r="I365" s="238"/>
      <c r="J365" s="235"/>
      <c r="K365" s="235"/>
      <c r="L365" s="239"/>
      <c r="M365" s="240"/>
      <c r="N365" s="241"/>
      <c r="O365" s="241"/>
      <c r="P365" s="241"/>
      <c r="Q365" s="241"/>
      <c r="R365" s="241"/>
      <c r="S365" s="241"/>
      <c r="T365" s="24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3" t="s">
        <v>129</v>
      </c>
      <c r="AU365" s="243" t="s">
        <v>84</v>
      </c>
      <c r="AV365" s="14" t="s">
        <v>81</v>
      </c>
      <c r="AW365" s="14" t="s">
        <v>34</v>
      </c>
      <c r="AX365" s="14" t="s">
        <v>73</v>
      </c>
      <c r="AY365" s="243" t="s">
        <v>118</v>
      </c>
    </row>
    <row r="366" s="14" customFormat="1">
      <c r="A366" s="14"/>
      <c r="B366" s="234"/>
      <c r="C366" s="235"/>
      <c r="D366" s="218" t="s">
        <v>129</v>
      </c>
      <c r="E366" s="236" t="s">
        <v>19</v>
      </c>
      <c r="F366" s="237" t="s">
        <v>150</v>
      </c>
      <c r="G366" s="235"/>
      <c r="H366" s="236" t="s">
        <v>19</v>
      </c>
      <c r="I366" s="238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3" t="s">
        <v>129</v>
      </c>
      <c r="AU366" s="243" t="s">
        <v>84</v>
      </c>
      <c r="AV366" s="14" t="s">
        <v>81</v>
      </c>
      <c r="AW366" s="14" t="s">
        <v>34</v>
      </c>
      <c r="AX366" s="14" t="s">
        <v>73</v>
      </c>
      <c r="AY366" s="243" t="s">
        <v>118</v>
      </c>
    </row>
    <row r="367" s="13" customFormat="1">
      <c r="A367" s="13"/>
      <c r="B367" s="223"/>
      <c r="C367" s="224"/>
      <c r="D367" s="218" t="s">
        <v>129</v>
      </c>
      <c r="E367" s="225" t="s">
        <v>19</v>
      </c>
      <c r="F367" s="226" t="s">
        <v>512</v>
      </c>
      <c r="G367" s="224"/>
      <c r="H367" s="227">
        <v>58</v>
      </c>
      <c r="I367" s="228"/>
      <c r="J367" s="224"/>
      <c r="K367" s="224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129</v>
      </c>
      <c r="AU367" s="233" t="s">
        <v>84</v>
      </c>
      <c r="AV367" s="13" t="s">
        <v>84</v>
      </c>
      <c r="AW367" s="13" t="s">
        <v>34</v>
      </c>
      <c r="AX367" s="13" t="s">
        <v>73</v>
      </c>
      <c r="AY367" s="233" t="s">
        <v>118</v>
      </c>
    </row>
    <row r="368" s="13" customFormat="1">
      <c r="A368" s="13"/>
      <c r="B368" s="223"/>
      <c r="C368" s="224"/>
      <c r="D368" s="218" t="s">
        <v>129</v>
      </c>
      <c r="E368" s="225" t="s">
        <v>19</v>
      </c>
      <c r="F368" s="226" t="s">
        <v>513</v>
      </c>
      <c r="G368" s="224"/>
      <c r="H368" s="227">
        <v>24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129</v>
      </c>
      <c r="AU368" s="233" t="s">
        <v>84</v>
      </c>
      <c r="AV368" s="13" t="s">
        <v>84</v>
      </c>
      <c r="AW368" s="13" t="s">
        <v>34</v>
      </c>
      <c r="AX368" s="13" t="s">
        <v>73</v>
      </c>
      <c r="AY368" s="233" t="s">
        <v>118</v>
      </c>
    </row>
    <row r="369" s="15" customFormat="1">
      <c r="A369" s="15"/>
      <c r="B369" s="244"/>
      <c r="C369" s="245"/>
      <c r="D369" s="218" t="s">
        <v>129</v>
      </c>
      <c r="E369" s="246" t="s">
        <v>19</v>
      </c>
      <c r="F369" s="247" t="s">
        <v>154</v>
      </c>
      <c r="G369" s="245"/>
      <c r="H369" s="248">
        <v>82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4" t="s">
        <v>129</v>
      </c>
      <c r="AU369" s="254" t="s">
        <v>84</v>
      </c>
      <c r="AV369" s="15" t="s">
        <v>125</v>
      </c>
      <c r="AW369" s="15" t="s">
        <v>34</v>
      </c>
      <c r="AX369" s="15" t="s">
        <v>81</v>
      </c>
      <c r="AY369" s="254" t="s">
        <v>118</v>
      </c>
    </row>
    <row r="370" s="2" customFormat="1" ht="24.15" customHeight="1">
      <c r="A370" s="39"/>
      <c r="B370" s="40"/>
      <c r="C370" s="205" t="s">
        <v>514</v>
      </c>
      <c r="D370" s="205" t="s">
        <v>120</v>
      </c>
      <c r="E370" s="206" t="s">
        <v>515</v>
      </c>
      <c r="F370" s="207" t="s">
        <v>516</v>
      </c>
      <c r="G370" s="208" t="s">
        <v>436</v>
      </c>
      <c r="H370" s="209">
        <v>16.5</v>
      </c>
      <c r="I370" s="210"/>
      <c r="J370" s="211">
        <f>ROUND(I370*H370,2)</f>
        <v>0</v>
      </c>
      <c r="K370" s="207" t="s">
        <v>124</v>
      </c>
      <c r="L370" s="45"/>
      <c r="M370" s="212" t="s">
        <v>19</v>
      </c>
      <c r="N370" s="213" t="s">
        <v>44</v>
      </c>
      <c r="O370" s="85"/>
      <c r="P370" s="214">
        <f>O370*H370</f>
        <v>0</v>
      </c>
      <c r="Q370" s="214">
        <v>0.00060999999999999997</v>
      </c>
      <c r="R370" s="214">
        <f>Q370*H370</f>
        <v>0.010064999999999999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125</v>
      </c>
      <c r="AT370" s="216" t="s">
        <v>120</v>
      </c>
      <c r="AU370" s="216" t="s">
        <v>84</v>
      </c>
      <c r="AY370" s="18" t="s">
        <v>118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81</v>
      </c>
      <c r="BK370" s="217">
        <f>ROUND(I370*H370,2)</f>
        <v>0</v>
      </c>
      <c r="BL370" s="18" t="s">
        <v>125</v>
      </c>
      <c r="BM370" s="216" t="s">
        <v>517</v>
      </c>
    </row>
    <row r="371" s="2" customFormat="1">
      <c r="A371" s="39"/>
      <c r="B371" s="40"/>
      <c r="C371" s="41"/>
      <c r="D371" s="218" t="s">
        <v>127</v>
      </c>
      <c r="E371" s="41"/>
      <c r="F371" s="219" t="s">
        <v>518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127</v>
      </c>
      <c r="AU371" s="18" t="s">
        <v>84</v>
      </c>
    </row>
    <row r="372" s="14" customFormat="1">
      <c r="A372" s="14"/>
      <c r="B372" s="234"/>
      <c r="C372" s="235"/>
      <c r="D372" s="218" t="s">
        <v>129</v>
      </c>
      <c r="E372" s="236" t="s">
        <v>19</v>
      </c>
      <c r="F372" s="237" t="s">
        <v>519</v>
      </c>
      <c r="G372" s="235"/>
      <c r="H372" s="236" t="s">
        <v>19</v>
      </c>
      <c r="I372" s="238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129</v>
      </c>
      <c r="AU372" s="243" t="s">
        <v>84</v>
      </c>
      <c r="AV372" s="14" t="s">
        <v>81</v>
      </c>
      <c r="AW372" s="14" t="s">
        <v>34</v>
      </c>
      <c r="AX372" s="14" t="s">
        <v>73</v>
      </c>
      <c r="AY372" s="243" t="s">
        <v>118</v>
      </c>
    </row>
    <row r="373" s="14" customFormat="1">
      <c r="A373" s="14"/>
      <c r="B373" s="234"/>
      <c r="C373" s="235"/>
      <c r="D373" s="218" t="s">
        <v>129</v>
      </c>
      <c r="E373" s="236" t="s">
        <v>19</v>
      </c>
      <c r="F373" s="237" t="s">
        <v>152</v>
      </c>
      <c r="G373" s="235"/>
      <c r="H373" s="236" t="s">
        <v>19</v>
      </c>
      <c r="I373" s="238"/>
      <c r="J373" s="235"/>
      <c r="K373" s="235"/>
      <c r="L373" s="239"/>
      <c r="M373" s="240"/>
      <c r="N373" s="241"/>
      <c r="O373" s="241"/>
      <c r="P373" s="241"/>
      <c r="Q373" s="241"/>
      <c r="R373" s="241"/>
      <c r="S373" s="241"/>
      <c r="T373" s="24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3" t="s">
        <v>129</v>
      </c>
      <c r="AU373" s="243" t="s">
        <v>84</v>
      </c>
      <c r="AV373" s="14" t="s">
        <v>81</v>
      </c>
      <c r="AW373" s="14" t="s">
        <v>34</v>
      </c>
      <c r="AX373" s="14" t="s">
        <v>73</v>
      </c>
      <c r="AY373" s="243" t="s">
        <v>118</v>
      </c>
    </row>
    <row r="374" s="13" customFormat="1">
      <c r="A374" s="13"/>
      <c r="B374" s="223"/>
      <c r="C374" s="224"/>
      <c r="D374" s="218" t="s">
        <v>129</v>
      </c>
      <c r="E374" s="225" t="s">
        <v>19</v>
      </c>
      <c r="F374" s="226" t="s">
        <v>520</v>
      </c>
      <c r="G374" s="224"/>
      <c r="H374" s="227">
        <v>5</v>
      </c>
      <c r="I374" s="228"/>
      <c r="J374" s="224"/>
      <c r="K374" s="224"/>
      <c r="L374" s="229"/>
      <c r="M374" s="230"/>
      <c r="N374" s="231"/>
      <c r="O374" s="231"/>
      <c r="P374" s="231"/>
      <c r="Q374" s="231"/>
      <c r="R374" s="231"/>
      <c r="S374" s="231"/>
      <c r="T374" s="23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3" t="s">
        <v>129</v>
      </c>
      <c r="AU374" s="233" t="s">
        <v>84</v>
      </c>
      <c r="AV374" s="13" t="s">
        <v>84</v>
      </c>
      <c r="AW374" s="13" t="s">
        <v>34</v>
      </c>
      <c r="AX374" s="13" t="s">
        <v>73</v>
      </c>
      <c r="AY374" s="233" t="s">
        <v>118</v>
      </c>
    </row>
    <row r="375" s="13" customFormat="1">
      <c r="A375" s="13"/>
      <c r="B375" s="223"/>
      <c r="C375" s="224"/>
      <c r="D375" s="218" t="s">
        <v>129</v>
      </c>
      <c r="E375" s="225" t="s">
        <v>19</v>
      </c>
      <c r="F375" s="226" t="s">
        <v>521</v>
      </c>
      <c r="G375" s="224"/>
      <c r="H375" s="227">
        <v>5.5</v>
      </c>
      <c r="I375" s="228"/>
      <c r="J375" s="224"/>
      <c r="K375" s="224"/>
      <c r="L375" s="229"/>
      <c r="M375" s="230"/>
      <c r="N375" s="231"/>
      <c r="O375" s="231"/>
      <c r="P375" s="231"/>
      <c r="Q375" s="231"/>
      <c r="R375" s="231"/>
      <c r="S375" s="231"/>
      <c r="T375" s="23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3" t="s">
        <v>129</v>
      </c>
      <c r="AU375" s="233" t="s">
        <v>84</v>
      </c>
      <c r="AV375" s="13" t="s">
        <v>84</v>
      </c>
      <c r="AW375" s="13" t="s">
        <v>34</v>
      </c>
      <c r="AX375" s="13" t="s">
        <v>73</v>
      </c>
      <c r="AY375" s="233" t="s">
        <v>118</v>
      </c>
    </row>
    <row r="376" s="14" customFormat="1">
      <c r="A376" s="14"/>
      <c r="B376" s="234"/>
      <c r="C376" s="235"/>
      <c r="D376" s="218" t="s">
        <v>129</v>
      </c>
      <c r="E376" s="236" t="s">
        <v>19</v>
      </c>
      <c r="F376" s="237" t="s">
        <v>150</v>
      </c>
      <c r="G376" s="235"/>
      <c r="H376" s="236" t="s">
        <v>19</v>
      </c>
      <c r="I376" s="238"/>
      <c r="J376" s="235"/>
      <c r="K376" s="235"/>
      <c r="L376" s="239"/>
      <c r="M376" s="240"/>
      <c r="N376" s="241"/>
      <c r="O376" s="241"/>
      <c r="P376" s="241"/>
      <c r="Q376" s="241"/>
      <c r="R376" s="241"/>
      <c r="S376" s="241"/>
      <c r="T376" s="24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3" t="s">
        <v>129</v>
      </c>
      <c r="AU376" s="243" t="s">
        <v>84</v>
      </c>
      <c r="AV376" s="14" t="s">
        <v>81</v>
      </c>
      <c r="AW376" s="14" t="s">
        <v>34</v>
      </c>
      <c r="AX376" s="14" t="s">
        <v>73</v>
      </c>
      <c r="AY376" s="243" t="s">
        <v>118</v>
      </c>
    </row>
    <row r="377" s="13" customFormat="1">
      <c r="A377" s="13"/>
      <c r="B377" s="223"/>
      <c r="C377" s="224"/>
      <c r="D377" s="218" t="s">
        <v>129</v>
      </c>
      <c r="E377" s="225" t="s">
        <v>19</v>
      </c>
      <c r="F377" s="226" t="s">
        <v>522</v>
      </c>
      <c r="G377" s="224"/>
      <c r="H377" s="227">
        <v>6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129</v>
      </c>
      <c r="AU377" s="233" t="s">
        <v>84</v>
      </c>
      <c r="AV377" s="13" t="s">
        <v>84</v>
      </c>
      <c r="AW377" s="13" t="s">
        <v>34</v>
      </c>
      <c r="AX377" s="13" t="s">
        <v>73</v>
      </c>
      <c r="AY377" s="233" t="s">
        <v>118</v>
      </c>
    </row>
    <row r="378" s="15" customFormat="1">
      <c r="A378" s="15"/>
      <c r="B378" s="244"/>
      <c r="C378" s="245"/>
      <c r="D378" s="218" t="s">
        <v>129</v>
      </c>
      <c r="E378" s="246" t="s">
        <v>19</v>
      </c>
      <c r="F378" s="247" t="s">
        <v>154</v>
      </c>
      <c r="G378" s="245"/>
      <c r="H378" s="248">
        <v>16.5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4" t="s">
        <v>129</v>
      </c>
      <c r="AU378" s="254" t="s">
        <v>84</v>
      </c>
      <c r="AV378" s="15" t="s">
        <v>125</v>
      </c>
      <c r="AW378" s="15" t="s">
        <v>34</v>
      </c>
      <c r="AX378" s="15" t="s">
        <v>81</v>
      </c>
      <c r="AY378" s="254" t="s">
        <v>118</v>
      </c>
    </row>
    <row r="379" s="2" customFormat="1" ht="14.4" customHeight="1">
      <c r="A379" s="39"/>
      <c r="B379" s="40"/>
      <c r="C379" s="205" t="s">
        <v>523</v>
      </c>
      <c r="D379" s="205" t="s">
        <v>120</v>
      </c>
      <c r="E379" s="206" t="s">
        <v>524</v>
      </c>
      <c r="F379" s="207" t="s">
        <v>525</v>
      </c>
      <c r="G379" s="208" t="s">
        <v>436</v>
      </c>
      <c r="H379" s="209">
        <v>82</v>
      </c>
      <c r="I379" s="210"/>
      <c r="J379" s="211">
        <f>ROUND(I379*H379,2)</f>
        <v>0</v>
      </c>
      <c r="K379" s="207" t="s">
        <v>124</v>
      </c>
      <c r="L379" s="45"/>
      <c r="M379" s="212" t="s">
        <v>19</v>
      </c>
      <c r="N379" s="213" t="s">
        <v>44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125</v>
      </c>
      <c r="AT379" s="216" t="s">
        <v>120</v>
      </c>
      <c r="AU379" s="216" t="s">
        <v>84</v>
      </c>
      <c r="AY379" s="18" t="s">
        <v>118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81</v>
      </c>
      <c r="BK379" s="217">
        <f>ROUND(I379*H379,2)</f>
        <v>0</v>
      </c>
      <c r="BL379" s="18" t="s">
        <v>125</v>
      </c>
      <c r="BM379" s="216" t="s">
        <v>526</v>
      </c>
    </row>
    <row r="380" s="2" customFormat="1">
      <c r="A380" s="39"/>
      <c r="B380" s="40"/>
      <c r="C380" s="41"/>
      <c r="D380" s="218" t="s">
        <v>127</v>
      </c>
      <c r="E380" s="41"/>
      <c r="F380" s="219" t="s">
        <v>527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127</v>
      </c>
      <c r="AU380" s="18" t="s">
        <v>84</v>
      </c>
    </row>
    <row r="381" s="14" customFormat="1">
      <c r="A381" s="14"/>
      <c r="B381" s="234"/>
      <c r="C381" s="235"/>
      <c r="D381" s="218" t="s">
        <v>129</v>
      </c>
      <c r="E381" s="236" t="s">
        <v>19</v>
      </c>
      <c r="F381" s="237" t="s">
        <v>511</v>
      </c>
      <c r="G381" s="235"/>
      <c r="H381" s="236" t="s">
        <v>19</v>
      </c>
      <c r="I381" s="238"/>
      <c r="J381" s="235"/>
      <c r="K381" s="235"/>
      <c r="L381" s="239"/>
      <c r="M381" s="240"/>
      <c r="N381" s="241"/>
      <c r="O381" s="241"/>
      <c r="P381" s="241"/>
      <c r="Q381" s="241"/>
      <c r="R381" s="241"/>
      <c r="S381" s="241"/>
      <c r="T381" s="24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3" t="s">
        <v>129</v>
      </c>
      <c r="AU381" s="243" t="s">
        <v>84</v>
      </c>
      <c r="AV381" s="14" t="s">
        <v>81</v>
      </c>
      <c r="AW381" s="14" t="s">
        <v>34</v>
      </c>
      <c r="AX381" s="14" t="s">
        <v>73</v>
      </c>
      <c r="AY381" s="243" t="s">
        <v>118</v>
      </c>
    </row>
    <row r="382" s="14" customFormat="1">
      <c r="A382" s="14"/>
      <c r="B382" s="234"/>
      <c r="C382" s="235"/>
      <c r="D382" s="218" t="s">
        <v>129</v>
      </c>
      <c r="E382" s="236" t="s">
        <v>19</v>
      </c>
      <c r="F382" s="237" t="s">
        <v>150</v>
      </c>
      <c r="G382" s="235"/>
      <c r="H382" s="236" t="s">
        <v>19</v>
      </c>
      <c r="I382" s="238"/>
      <c r="J382" s="235"/>
      <c r="K382" s="235"/>
      <c r="L382" s="239"/>
      <c r="M382" s="240"/>
      <c r="N382" s="241"/>
      <c r="O382" s="241"/>
      <c r="P382" s="241"/>
      <c r="Q382" s="241"/>
      <c r="R382" s="241"/>
      <c r="S382" s="241"/>
      <c r="T382" s="24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3" t="s">
        <v>129</v>
      </c>
      <c r="AU382" s="243" t="s">
        <v>84</v>
      </c>
      <c r="AV382" s="14" t="s">
        <v>81</v>
      </c>
      <c r="AW382" s="14" t="s">
        <v>34</v>
      </c>
      <c r="AX382" s="14" t="s">
        <v>73</v>
      </c>
      <c r="AY382" s="243" t="s">
        <v>118</v>
      </c>
    </row>
    <row r="383" s="13" customFormat="1">
      <c r="A383" s="13"/>
      <c r="B383" s="223"/>
      <c r="C383" s="224"/>
      <c r="D383" s="218" t="s">
        <v>129</v>
      </c>
      <c r="E383" s="225" t="s">
        <v>19</v>
      </c>
      <c r="F383" s="226" t="s">
        <v>512</v>
      </c>
      <c r="G383" s="224"/>
      <c r="H383" s="227">
        <v>58</v>
      </c>
      <c r="I383" s="228"/>
      <c r="J383" s="224"/>
      <c r="K383" s="224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129</v>
      </c>
      <c r="AU383" s="233" t="s">
        <v>84</v>
      </c>
      <c r="AV383" s="13" t="s">
        <v>84</v>
      </c>
      <c r="AW383" s="13" t="s">
        <v>34</v>
      </c>
      <c r="AX383" s="13" t="s">
        <v>73</v>
      </c>
      <c r="AY383" s="233" t="s">
        <v>118</v>
      </c>
    </row>
    <row r="384" s="13" customFormat="1">
      <c r="A384" s="13"/>
      <c r="B384" s="223"/>
      <c r="C384" s="224"/>
      <c r="D384" s="218" t="s">
        <v>129</v>
      </c>
      <c r="E384" s="225" t="s">
        <v>19</v>
      </c>
      <c r="F384" s="226" t="s">
        <v>513</v>
      </c>
      <c r="G384" s="224"/>
      <c r="H384" s="227">
        <v>24</v>
      </c>
      <c r="I384" s="228"/>
      <c r="J384" s="224"/>
      <c r="K384" s="224"/>
      <c r="L384" s="229"/>
      <c r="M384" s="230"/>
      <c r="N384" s="231"/>
      <c r="O384" s="231"/>
      <c r="P384" s="231"/>
      <c r="Q384" s="231"/>
      <c r="R384" s="231"/>
      <c r="S384" s="231"/>
      <c r="T384" s="23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3" t="s">
        <v>129</v>
      </c>
      <c r="AU384" s="233" t="s">
        <v>84</v>
      </c>
      <c r="AV384" s="13" t="s">
        <v>84</v>
      </c>
      <c r="AW384" s="13" t="s">
        <v>34</v>
      </c>
      <c r="AX384" s="13" t="s">
        <v>73</v>
      </c>
      <c r="AY384" s="233" t="s">
        <v>118</v>
      </c>
    </row>
    <row r="385" s="15" customFormat="1">
      <c r="A385" s="15"/>
      <c r="B385" s="244"/>
      <c r="C385" s="245"/>
      <c r="D385" s="218" t="s">
        <v>129</v>
      </c>
      <c r="E385" s="246" t="s">
        <v>19</v>
      </c>
      <c r="F385" s="247" t="s">
        <v>154</v>
      </c>
      <c r="G385" s="245"/>
      <c r="H385" s="248">
        <v>82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4" t="s">
        <v>129</v>
      </c>
      <c r="AU385" s="254" t="s">
        <v>84</v>
      </c>
      <c r="AV385" s="15" t="s">
        <v>125</v>
      </c>
      <c r="AW385" s="15" t="s">
        <v>34</v>
      </c>
      <c r="AX385" s="15" t="s">
        <v>81</v>
      </c>
      <c r="AY385" s="254" t="s">
        <v>118</v>
      </c>
    </row>
    <row r="386" s="2" customFormat="1" ht="24.15" customHeight="1">
      <c r="A386" s="39"/>
      <c r="B386" s="40"/>
      <c r="C386" s="205" t="s">
        <v>528</v>
      </c>
      <c r="D386" s="205" t="s">
        <v>120</v>
      </c>
      <c r="E386" s="206" t="s">
        <v>529</v>
      </c>
      <c r="F386" s="207" t="s">
        <v>530</v>
      </c>
      <c r="G386" s="208" t="s">
        <v>123</v>
      </c>
      <c r="H386" s="209">
        <v>68.299999999999997</v>
      </c>
      <c r="I386" s="210"/>
      <c r="J386" s="211">
        <f>ROUND(I386*H386,2)</f>
        <v>0</v>
      </c>
      <c r="K386" s="207" t="s">
        <v>124</v>
      </c>
      <c r="L386" s="45"/>
      <c r="M386" s="212" t="s">
        <v>19</v>
      </c>
      <c r="N386" s="213" t="s">
        <v>44</v>
      </c>
      <c r="O386" s="85"/>
      <c r="P386" s="214">
        <f>O386*H386</f>
        <v>0</v>
      </c>
      <c r="Q386" s="214">
        <v>0.28028999999999998</v>
      </c>
      <c r="R386" s="214">
        <f>Q386*H386</f>
        <v>19.143806999999999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125</v>
      </c>
      <c r="AT386" s="216" t="s">
        <v>120</v>
      </c>
      <c r="AU386" s="216" t="s">
        <v>84</v>
      </c>
      <c r="AY386" s="18" t="s">
        <v>118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81</v>
      </c>
      <c r="BK386" s="217">
        <f>ROUND(I386*H386,2)</f>
        <v>0</v>
      </c>
      <c r="BL386" s="18" t="s">
        <v>125</v>
      </c>
      <c r="BM386" s="216" t="s">
        <v>531</v>
      </c>
    </row>
    <row r="387" s="2" customFormat="1">
      <c r="A387" s="39"/>
      <c r="B387" s="40"/>
      <c r="C387" s="41"/>
      <c r="D387" s="218" t="s">
        <v>127</v>
      </c>
      <c r="E387" s="41"/>
      <c r="F387" s="219" t="s">
        <v>532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127</v>
      </c>
      <c r="AU387" s="18" t="s">
        <v>84</v>
      </c>
    </row>
    <row r="388" s="14" customFormat="1">
      <c r="A388" s="14"/>
      <c r="B388" s="234"/>
      <c r="C388" s="235"/>
      <c r="D388" s="218" t="s">
        <v>129</v>
      </c>
      <c r="E388" s="236" t="s">
        <v>19</v>
      </c>
      <c r="F388" s="237" t="s">
        <v>533</v>
      </c>
      <c r="G388" s="235"/>
      <c r="H388" s="236" t="s">
        <v>19</v>
      </c>
      <c r="I388" s="238"/>
      <c r="J388" s="235"/>
      <c r="K388" s="235"/>
      <c r="L388" s="239"/>
      <c r="M388" s="240"/>
      <c r="N388" s="241"/>
      <c r="O388" s="241"/>
      <c r="P388" s="241"/>
      <c r="Q388" s="241"/>
      <c r="R388" s="241"/>
      <c r="S388" s="241"/>
      <c r="T388" s="24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3" t="s">
        <v>129</v>
      </c>
      <c r="AU388" s="243" t="s">
        <v>84</v>
      </c>
      <c r="AV388" s="14" t="s">
        <v>81</v>
      </c>
      <c r="AW388" s="14" t="s">
        <v>34</v>
      </c>
      <c r="AX388" s="14" t="s">
        <v>73</v>
      </c>
      <c r="AY388" s="243" t="s">
        <v>118</v>
      </c>
    </row>
    <row r="389" s="13" customFormat="1">
      <c r="A389" s="13"/>
      <c r="B389" s="223"/>
      <c r="C389" s="224"/>
      <c r="D389" s="218" t="s">
        <v>129</v>
      </c>
      <c r="E389" s="225" t="s">
        <v>19</v>
      </c>
      <c r="F389" s="226" t="s">
        <v>534</v>
      </c>
      <c r="G389" s="224"/>
      <c r="H389" s="227">
        <v>68.299999999999997</v>
      </c>
      <c r="I389" s="228"/>
      <c r="J389" s="224"/>
      <c r="K389" s="224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129</v>
      </c>
      <c r="AU389" s="233" t="s">
        <v>84</v>
      </c>
      <c r="AV389" s="13" t="s">
        <v>84</v>
      </c>
      <c r="AW389" s="13" t="s">
        <v>34</v>
      </c>
      <c r="AX389" s="13" t="s">
        <v>81</v>
      </c>
      <c r="AY389" s="233" t="s">
        <v>118</v>
      </c>
    </row>
    <row r="390" s="2" customFormat="1" ht="14.4" customHeight="1">
      <c r="A390" s="39"/>
      <c r="B390" s="40"/>
      <c r="C390" s="255" t="s">
        <v>535</v>
      </c>
      <c r="D390" s="255" t="s">
        <v>254</v>
      </c>
      <c r="E390" s="256" t="s">
        <v>536</v>
      </c>
      <c r="F390" s="257" t="s">
        <v>537</v>
      </c>
      <c r="G390" s="258" t="s">
        <v>436</v>
      </c>
      <c r="H390" s="259">
        <v>68.299999999999997</v>
      </c>
      <c r="I390" s="260"/>
      <c r="J390" s="261">
        <f>ROUND(I390*H390,2)</f>
        <v>0</v>
      </c>
      <c r="K390" s="257" t="s">
        <v>19</v>
      </c>
      <c r="L390" s="262"/>
      <c r="M390" s="263" t="s">
        <v>19</v>
      </c>
      <c r="N390" s="264" t="s">
        <v>44</v>
      </c>
      <c r="O390" s="85"/>
      <c r="P390" s="214">
        <f>O390*H390</f>
        <v>0</v>
      </c>
      <c r="Q390" s="214">
        <v>0.089999999999999997</v>
      </c>
      <c r="R390" s="214">
        <f>Q390*H390</f>
        <v>6.1469999999999994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168</v>
      </c>
      <c r="AT390" s="216" t="s">
        <v>254</v>
      </c>
      <c r="AU390" s="216" t="s">
        <v>84</v>
      </c>
      <c r="AY390" s="18" t="s">
        <v>118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81</v>
      </c>
      <c r="BK390" s="217">
        <f>ROUND(I390*H390,2)</f>
        <v>0</v>
      </c>
      <c r="BL390" s="18" t="s">
        <v>125</v>
      </c>
      <c r="BM390" s="216" t="s">
        <v>538</v>
      </c>
    </row>
    <row r="391" s="2" customFormat="1" ht="24.15" customHeight="1">
      <c r="A391" s="39"/>
      <c r="B391" s="40"/>
      <c r="C391" s="205" t="s">
        <v>539</v>
      </c>
      <c r="D391" s="205" t="s">
        <v>120</v>
      </c>
      <c r="E391" s="206" t="s">
        <v>540</v>
      </c>
      <c r="F391" s="207" t="s">
        <v>541</v>
      </c>
      <c r="G391" s="208" t="s">
        <v>436</v>
      </c>
      <c r="H391" s="209">
        <v>68.299999999999997</v>
      </c>
      <c r="I391" s="210"/>
      <c r="J391" s="211">
        <f>ROUND(I391*H391,2)</f>
        <v>0</v>
      </c>
      <c r="K391" s="207" t="s">
        <v>124</v>
      </c>
      <c r="L391" s="45"/>
      <c r="M391" s="212" t="s">
        <v>19</v>
      </c>
      <c r="N391" s="213" t="s">
        <v>44</v>
      </c>
      <c r="O391" s="85"/>
      <c r="P391" s="214">
        <f>O391*H391</f>
        <v>0</v>
      </c>
      <c r="Q391" s="214">
        <v>0.16370999999999999</v>
      </c>
      <c r="R391" s="214">
        <f>Q391*H391</f>
        <v>11.181393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125</v>
      </c>
      <c r="AT391" s="216" t="s">
        <v>120</v>
      </c>
      <c r="AU391" s="216" t="s">
        <v>84</v>
      </c>
      <c r="AY391" s="18" t="s">
        <v>118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81</v>
      </c>
      <c r="BK391" s="217">
        <f>ROUND(I391*H391,2)</f>
        <v>0</v>
      </c>
      <c r="BL391" s="18" t="s">
        <v>125</v>
      </c>
      <c r="BM391" s="216" t="s">
        <v>542</v>
      </c>
    </row>
    <row r="392" s="2" customFormat="1">
      <c r="A392" s="39"/>
      <c r="B392" s="40"/>
      <c r="C392" s="41"/>
      <c r="D392" s="218" t="s">
        <v>127</v>
      </c>
      <c r="E392" s="41"/>
      <c r="F392" s="219" t="s">
        <v>532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127</v>
      </c>
      <c r="AU392" s="18" t="s">
        <v>84</v>
      </c>
    </row>
    <row r="393" s="14" customFormat="1">
      <c r="A393" s="14"/>
      <c r="B393" s="234"/>
      <c r="C393" s="235"/>
      <c r="D393" s="218" t="s">
        <v>129</v>
      </c>
      <c r="E393" s="236" t="s">
        <v>19</v>
      </c>
      <c r="F393" s="237" t="s">
        <v>533</v>
      </c>
      <c r="G393" s="235"/>
      <c r="H393" s="236" t="s">
        <v>19</v>
      </c>
      <c r="I393" s="238"/>
      <c r="J393" s="235"/>
      <c r="K393" s="235"/>
      <c r="L393" s="239"/>
      <c r="M393" s="240"/>
      <c r="N393" s="241"/>
      <c r="O393" s="241"/>
      <c r="P393" s="241"/>
      <c r="Q393" s="241"/>
      <c r="R393" s="241"/>
      <c r="S393" s="241"/>
      <c r="T393" s="24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3" t="s">
        <v>129</v>
      </c>
      <c r="AU393" s="243" t="s">
        <v>84</v>
      </c>
      <c r="AV393" s="14" t="s">
        <v>81</v>
      </c>
      <c r="AW393" s="14" t="s">
        <v>34</v>
      </c>
      <c r="AX393" s="14" t="s">
        <v>73</v>
      </c>
      <c r="AY393" s="243" t="s">
        <v>118</v>
      </c>
    </row>
    <row r="394" s="13" customFormat="1">
      <c r="A394" s="13"/>
      <c r="B394" s="223"/>
      <c r="C394" s="224"/>
      <c r="D394" s="218" t="s">
        <v>129</v>
      </c>
      <c r="E394" s="225" t="s">
        <v>19</v>
      </c>
      <c r="F394" s="226" t="s">
        <v>534</v>
      </c>
      <c r="G394" s="224"/>
      <c r="H394" s="227">
        <v>68.299999999999997</v>
      </c>
      <c r="I394" s="228"/>
      <c r="J394" s="224"/>
      <c r="K394" s="224"/>
      <c r="L394" s="229"/>
      <c r="M394" s="230"/>
      <c r="N394" s="231"/>
      <c r="O394" s="231"/>
      <c r="P394" s="231"/>
      <c r="Q394" s="231"/>
      <c r="R394" s="231"/>
      <c r="S394" s="231"/>
      <c r="T394" s="23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3" t="s">
        <v>129</v>
      </c>
      <c r="AU394" s="233" t="s">
        <v>84</v>
      </c>
      <c r="AV394" s="13" t="s">
        <v>84</v>
      </c>
      <c r="AW394" s="13" t="s">
        <v>34</v>
      </c>
      <c r="AX394" s="13" t="s">
        <v>81</v>
      </c>
      <c r="AY394" s="233" t="s">
        <v>118</v>
      </c>
    </row>
    <row r="395" s="2" customFormat="1" ht="14.4" customHeight="1">
      <c r="A395" s="39"/>
      <c r="B395" s="40"/>
      <c r="C395" s="255" t="s">
        <v>543</v>
      </c>
      <c r="D395" s="255" t="s">
        <v>254</v>
      </c>
      <c r="E395" s="256" t="s">
        <v>544</v>
      </c>
      <c r="F395" s="257" t="s">
        <v>545</v>
      </c>
      <c r="G395" s="258" t="s">
        <v>357</v>
      </c>
      <c r="H395" s="259">
        <v>207.00200000000001</v>
      </c>
      <c r="I395" s="260"/>
      <c r="J395" s="261">
        <f>ROUND(I395*H395,2)</f>
        <v>0</v>
      </c>
      <c r="K395" s="257" t="s">
        <v>124</v>
      </c>
      <c r="L395" s="262"/>
      <c r="M395" s="263" t="s">
        <v>19</v>
      </c>
      <c r="N395" s="264" t="s">
        <v>44</v>
      </c>
      <c r="O395" s="85"/>
      <c r="P395" s="214">
        <f>O395*H395</f>
        <v>0</v>
      </c>
      <c r="Q395" s="214">
        <v>0.045999999999999999</v>
      </c>
      <c r="R395" s="214">
        <f>Q395*H395</f>
        <v>9.5220920000000007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168</v>
      </c>
      <c r="AT395" s="216" t="s">
        <v>254</v>
      </c>
      <c r="AU395" s="216" t="s">
        <v>84</v>
      </c>
      <c r="AY395" s="18" t="s">
        <v>118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81</v>
      </c>
      <c r="BK395" s="217">
        <f>ROUND(I395*H395,2)</f>
        <v>0</v>
      </c>
      <c r="BL395" s="18" t="s">
        <v>125</v>
      </c>
      <c r="BM395" s="216" t="s">
        <v>546</v>
      </c>
    </row>
    <row r="396" s="13" customFormat="1">
      <c r="A396" s="13"/>
      <c r="B396" s="223"/>
      <c r="C396" s="224"/>
      <c r="D396" s="218" t="s">
        <v>129</v>
      </c>
      <c r="E396" s="224"/>
      <c r="F396" s="226" t="s">
        <v>547</v>
      </c>
      <c r="G396" s="224"/>
      <c r="H396" s="227">
        <v>207.00200000000001</v>
      </c>
      <c r="I396" s="228"/>
      <c r="J396" s="224"/>
      <c r="K396" s="224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129</v>
      </c>
      <c r="AU396" s="233" t="s">
        <v>84</v>
      </c>
      <c r="AV396" s="13" t="s">
        <v>84</v>
      </c>
      <c r="AW396" s="13" t="s">
        <v>4</v>
      </c>
      <c r="AX396" s="13" t="s">
        <v>81</v>
      </c>
      <c r="AY396" s="233" t="s">
        <v>118</v>
      </c>
    </row>
    <row r="397" s="2" customFormat="1" ht="37.8" customHeight="1">
      <c r="A397" s="39"/>
      <c r="B397" s="40"/>
      <c r="C397" s="205" t="s">
        <v>548</v>
      </c>
      <c r="D397" s="205" t="s">
        <v>120</v>
      </c>
      <c r="E397" s="206" t="s">
        <v>549</v>
      </c>
      <c r="F397" s="207" t="s">
        <v>550</v>
      </c>
      <c r="G397" s="208" t="s">
        <v>436</v>
      </c>
      <c r="H397" s="209">
        <v>113</v>
      </c>
      <c r="I397" s="210"/>
      <c r="J397" s="211">
        <f>ROUND(I397*H397,2)</f>
        <v>0</v>
      </c>
      <c r="K397" s="207" t="s">
        <v>124</v>
      </c>
      <c r="L397" s="45"/>
      <c r="M397" s="212" t="s">
        <v>19</v>
      </c>
      <c r="N397" s="213" t="s">
        <v>44</v>
      </c>
      <c r="O397" s="85"/>
      <c r="P397" s="214">
        <f>O397*H397</f>
        <v>0</v>
      </c>
      <c r="Q397" s="214">
        <v>0</v>
      </c>
      <c r="R397" s="214">
        <f>Q397*H397</f>
        <v>0</v>
      </c>
      <c r="S397" s="214">
        <v>0.19400000000000001</v>
      </c>
      <c r="T397" s="215">
        <f>S397*H397</f>
        <v>21.922000000000001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125</v>
      </c>
      <c r="AT397" s="216" t="s">
        <v>120</v>
      </c>
      <c r="AU397" s="216" t="s">
        <v>84</v>
      </c>
      <c r="AY397" s="18" t="s">
        <v>118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81</v>
      </c>
      <c r="BK397" s="217">
        <f>ROUND(I397*H397,2)</f>
        <v>0</v>
      </c>
      <c r="BL397" s="18" t="s">
        <v>125</v>
      </c>
      <c r="BM397" s="216" t="s">
        <v>551</v>
      </c>
    </row>
    <row r="398" s="2" customFormat="1">
      <c r="A398" s="39"/>
      <c r="B398" s="40"/>
      <c r="C398" s="41"/>
      <c r="D398" s="218" t="s">
        <v>127</v>
      </c>
      <c r="E398" s="41"/>
      <c r="F398" s="219" t="s">
        <v>552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127</v>
      </c>
      <c r="AU398" s="18" t="s">
        <v>84</v>
      </c>
    </row>
    <row r="399" s="14" customFormat="1">
      <c r="A399" s="14"/>
      <c r="B399" s="234"/>
      <c r="C399" s="235"/>
      <c r="D399" s="218" t="s">
        <v>129</v>
      </c>
      <c r="E399" s="236" t="s">
        <v>19</v>
      </c>
      <c r="F399" s="237" t="s">
        <v>553</v>
      </c>
      <c r="G399" s="235"/>
      <c r="H399" s="236" t="s">
        <v>19</v>
      </c>
      <c r="I399" s="238"/>
      <c r="J399" s="235"/>
      <c r="K399" s="235"/>
      <c r="L399" s="239"/>
      <c r="M399" s="240"/>
      <c r="N399" s="241"/>
      <c r="O399" s="241"/>
      <c r="P399" s="241"/>
      <c r="Q399" s="241"/>
      <c r="R399" s="241"/>
      <c r="S399" s="241"/>
      <c r="T399" s="24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3" t="s">
        <v>129</v>
      </c>
      <c r="AU399" s="243" t="s">
        <v>84</v>
      </c>
      <c r="AV399" s="14" t="s">
        <v>81</v>
      </c>
      <c r="AW399" s="14" t="s">
        <v>34</v>
      </c>
      <c r="AX399" s="14" t="s">
        <v>73</v>
      </c>
      <c r="AY399" s="243" t="s">
        <v>118</v>
      </c>
    </row>
    <row r="400" s="13" customFormat="1">
      <c r="A400" s="13"/>
      <c r="B400" s="223"/>
      <c r="C400" s="224"/>
      <c r="D400" s="218" t="s">
        <v>129</v>
      </c>
      <c r="E400" s="225" t="s">
        <v>19</v>
      </c>
      <c r="F400" s="226" t="s">
        <v>554</v>
      </c>
      <c r="G400" s="224"/>
      <c r="H400" s="227">
        <v>113</v>
      </c>
      <c r="I400" s="228"/>
      <c r="J400" s="224"/>
      <c r="K400" s="224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129</v>
      </c>
      <c r="AU400" s="233" t="s">
        <v>84</v>
      </c>
      <c r="AV400" s="13" t="s">
        <v>84</v>
      </c>
      <c r="AW400" s="13" t="s">
        <v>34</v>
      </c>
      <c r="AX400" s="13" t="s">
        <v>81</v>
      </c>
      <c r="AY400" s="233" t="s">
        <v>118</v>
      </c>
    </row>
    <row r="401" s="14" customFormat="1">
      <c r="A401" s="14"/>
      <c r="B401" s="234"/>
      <c r="C401" s="235"/>
      <c r="D401" s="218" t="s">
        <v>129</v>
      </c>
      <c r="E401" s="236" t="s">
        <v>19</v>
      </c>
      <c r="F401" s="237" t="s">
        <v>555</v>
      </c>
      <c r="G401" s="235"/>
      <c r="H401" s="236" t="s">
        <v>19</v>
      </c>
      <c r="I401" s="238"/>
      <c r="J401" s="235"/>
      <c r="K401" s="235"/>
      <c r="L401" s="239"/>
      <c r="M401" s="240"/>
      <c r="N401" s="241"/>
      <c r="O401" s="241"/>
      <c r="P401" s="241"/>
      <c r="Q401" s="241"/>
      <c r="R401" s="241"/>
      <c r="S401" s="241"/>
      <c r="T401" s="24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3" t="s">
        <v>129</v>
      </c>
      <c r="AU401" s="243" t="s">
        <v>84</v>
      </c>
      <c r="AV401" s="14" t="s">
        <v>81</v>
      </c>
      <c r="AW401" s="14" t="s">
        <v>34</v>
      </c>
      <c r="AX401" s="14" t="s">
        <v>73</v>
      </c>
      <c r="AY401" s="243" t="s">
        <v>118</v>
      </c>
    </row>
    <row r="402" s="2" customFormat="1" ht="14.4" customHeight="1">
      <c r="A402" s="39"/>
      <c r="B402" s="40"/>
      <c r="C402" s="205" t="s">
        <v>556</v>
      </c>
      <c r="D402" s="205" t="s">
        <v>120</v>
      </c>
      <c r="E402" s="206" t="s">
        <v>557</v>
      </c>
      <c r="F402" s="207" t="s">
        <v>558</v>
      </c>
      <c r="G402" s="208" t="s">
        <v>123</v>
      </c>
      <c r="H402" s="209">
        <v>570</v>
      </c>
      <c r="I402" s="210"/>
      <c r="J402" s="211">
        <f>ROUND(I402*H402,2)</f>
        <v>0</v>
      </c>
      <c r="K402" s="207" t="s">
        <v>124</v>
      </c>
      <c r="L402" s="45"/>
      <c r="M402" s="212" t="s">
        <v>19</v>
      </c>
      <c r="N402" s="213" t="s">
        <v>44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0.01</v>
      </c>
      <c r="T402" s="215">
        <f>S402*H402</f>
        <v>5.7000000000000002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125</v>
      </c>
      <c r="AT402" s="216" t="s">
        <v>120</v>
      </c>
      <c r="AU402" s="216" t="s">
        <v>84</v>
      </c>
      <c r="AY402" s="18" t="s">
        <v>118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81</v>
      </c>
      <c r="BK402" s="217">
        <f>ROUND(I402*H402,2)</f>
        <v>0</v>
      </c>
      <c r="BL402" s="18" t="s">
        <v>125</v>
      </c>
      <c r="BM402" s="216" t="s">
        <v>559</v>
      </c>
    </row>
    <row r="403" s="2" customFormat="1">
      <c r="A403" s="39"/>
      <c r="B403" s="40"/>
      <c r="C403" s="41"/>
      <c r="D403" s="218" t="s">
        <v>127</v>
      </c>
      <c r="E403" s="41"/>
      <c r="F403" s="219" t="s">
        <v>560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127</v>
      </c>
      <c r="AU403" s="18" t="s">
        <v>84</v>
      </c>
    </row>
    <row r="404" s="14" customFormat="1">
      <c r="A404" s="14"/>
      <c r="B404" s="234"/>
      <c r="C404" s="235"/>
      <c r="D404" s="218" t="s">
        <v>129</v>
      </c>
      <c r="E404" s="236" t="s">
        <v>19</v>
      </c>
      <c r="F404" s="237" t="s">
        <v>149</v>
      </c>
      <c r="G404" s="235"/>
      <c r="H404" s="236" t="s">
        <v>19</v>
      </c>
      <c r="I404" s="238"/>
      <c r="J404" s="235"/>
      <c r="K404" s="235"/>
      <c r="L404" s="239"/>
      <c r="M404" s="240"/>
      <c r="N404" s="241"/>
      <c r="O404" s="241"/>
      <c r="P404" s="241"/>
      <c r="Q404" s="241"/>
      <c r="R404" s="241"/>
      <c r="S404" s="241"/>
      <c r="T404" s="24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3" t="s">
        <v>129</v>
      </c>
      <c r="AU404" s="243" t="s">
        <v>84</v>
      </c>
      <c r="AV404" s="14" t="s">
        <v>81</v>
      </c>
      <c r="AW404" s="14" t="s">
        <v>34</v>
      </c>
      <c r="AX404" s="14" t="s">
        <v>73</v>
      </c>
      <c r="AY404" s="243" t="s">
        <v>118</v>
      </c>
    </row>
    <row r="405" s="14" customFormat="1">
      <c r="A405" s="14"/>
      <c r="B405" s="234"/>
      <c r="C405" s="235"/>
      <c r="D405" s="218" t="s">
        <v>129</v>
      </c>
      <c r="E405" s="236" t="s">
        <v>19</v>
      </c>
      <c r="F405" s="237" t="s">
        <v>150</v>
      </c>
      <c r="G405" s="235"/>
      <c r="H405" s="236" t="s">
        <v>19</v>
      </c>
      <c r="I405" s="238"/>
      <c r="J405" s="235"/>
      <c r="K405" s="235"/>
      <c r="L405" s="239"/>
      <c r="M405" s="240"/>
      <c r="N405" s="241"/>
      <c r="O405" s="241"/>
      <c r="P405" s="241"/>
      <c r="Q405" s="241"/>
      <c r="R405" s="241"/>
      <c r="S405" s="241"/>
      <c r="T405" s="24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3" t="s">
        <v>129</v>
      </c>
      <c r="AU405" s="243" t="s">
        <v>84</v>
      </c>
      <c r="AV405" s="14" t="s">
        <v>81</v>
      </c>
      <c r="AW405" s="14" t="s">
        <v>34</v>
      </c>
      <c r="AX405" s="14" t="s">
        <v>73</v>
      </c>
      <c r="AY405" s="243" t="s">
        <v>118</v>
      </c>
    </row>
    <row r="406" s="13" customFormat="1">
      <c r="A406" s="13"/>
      <c r="B406" s="223"/>
      <c r="C406" s="224"/>
      <c r="D406" s="218" t="s">
        <v>129</v>
      </c>
      <c r="E406" s="225" t="s">
        <v>19</v>
      </c>
      <c r="F406" s="226" t="s">
        <v>151</v>
      </c>
      <c r="G406" s="224"/>
      <c r="H406" s="227">
        <v>332</v>
      </c>
      <c r="I406" s="228"/>
      <c r="J406" s="224"/>
      <c r="K406" s="224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129</v>
      </c>
      <c r="AU406" s="233" t="s">
        <v>84</v>
      </c>
      <c r="AV406" s="13" t="s">
        <v>84</v>
      </c>
      <c r="AW406" s="13" t="s">
        <v>34</v>
      </c>
      <c r="AX406" s="13" t="s">
        <v>73</v>
      </c>
      <c r="AY406" s="233" t="s">
        <v>118</v>
      </c>
    </row>
    <row r="407" s="14" customFormat="1">
      <c r="A407" s="14"/>
      <c r="B407" s="234"/>
      <c r="C407" s="235"/>
      <c r="D407" s="218" t="s">
        <v>129</v>
      </c>
      <c r="E407" s="236" t="s">
        <v>19</v>
      </c>
      <c r="F407" s="237" t="s">
        <v>152</v>
      </c>
      <c r="G407" s="235"/>
      <c r="H407" s="236" t="s">
        <v>19</v>
      </c>
      <c r="I407" s="238"/>
      <c r="J407" s="235"/>
      <c r="K407" s="235"/>
      <c r="L407" s="239"/>
      <c r="M407" s="240"/>
      <c r="N407" s="241"/>
      <c r="O407" s="241"/>
      <c r="P407" s="241"/>
      <c r="Q407" s="241"/>
      <c r="R407" s="241"/>
      <c r="S407" s="241"/>
      <c r="T407" s="24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3" t="s">
        <v>129</v>
      </c>
      <c r="AU407" s="243" t="s">
        <v>84</v>
      </c>
      <c r="AV407" s="14" t="s">
        <v>81</v>
      </c>
      <c r="AW407" s="14" t="s">
        <v>34</v>
      </c>
      <c r="AX407" s="14" t="s">
        <v>73</v>
      </c>
      <c r="AY407" s="243" t="s">
        <v>118</v>
      </c>
    </row>
    <row r="408" s="13" customFormat="1">
      <c r="A408" s="13"/>
      <c r="B408" s="223"/>
      <c r="C408" s="224"/>
      <c r="D408" s="218" t="s">
        <v>129</v>
      </c>
      <c r="E408" s="225" t="s">
        <v>19</v>
      </c>
      <c r="F408" s="226" t="s">
        <v>153</v>
      </c>
      <c r="G408" s="224"/>
      <c r="H408" s="227">
        <v>238</v>
      </c>
      <c r="I408" s="228"/>
      <c r="J408" s="224"/>
      <c r="K408" s="224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129</v>
      </c>
      <c r="AU408" s="233" t="s">
        <v>84</v>
      </c>
      <c r="AV408" s="13" t="s">
        <v>84</v>
      </c>
      <c r="AW408" s="13" t="s">
        <v>34</v>
      </c>
      <c r="AX408" s="13" t="s">
        <v>73</v>
      </c>
      <c r="AY408" s="233" t="s">
        <v>118</v>
      </c>
    </row>
    <row r="409" s="15" customFormat="1">
      <c r="A409" s="15"/>
      <c r="B409" s="244"/>
      <c r="C409" s="245"/>
      <c r="D409" s="218" t="s">
        <v>129</v>
      </c>
      <c r="E409" s="246" t="s">
        <v>19</v>
      </c>
      <c r="F409" s="247" t="s">
        <v>154</v>
      </c>
      <c r="G409" s="245"/>
      <c r="H409" s="248">
        <v>570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4" t="s">
        <v>129</v>
      </c>
      <c r="AU409" s="254" t="s">
        <v>84</v>
      </c>
      <c r="AV409" s="15" t="s">
        <v>125</v>
      </c>
      <c r="AW409" s="15" t="s">
        <v>34</v>
      </c>
      <c r="AX409" s="15" t="s">
        <v>81</v>
      </c>
      <c r="AY409" s="254" t="s">
        <v>118</v>
      </c>
    </row>
    <row r="410" s="2" customFormat="1" ht="24.15" customHeight="1">
      <c r="A410" s="39"/>
      <c r="B410" s="40"/>
      <c r="C410" s="205" t="s">
        <v>561</v>
      </c>
      <c r="D410" s="205" t="s">
        <v>120</v>
      </c>
      <c r="E410" s="206" t="s">
        <v>562</v>
      </c>
      <c r="F410" s="207" t="s">
        <v>563</v>
      </c>
      <c r="G410" s="208" t="s">
        <v>123</v>
      </c>
      <c r="H410" s="209">
        <v>570</v>
      </c>
      <c r="I410" s="210"/>
      <c r="J410" s="211">
        <f>ROUND(I410*H410,2)</f>
        <v>0</v>
      </c>
      <c r="K410" s="207" t="s">
        <v>124</v>
      </c>
      <c r="L410" s="45"/>
      <c r="M410" s="212" t="s">
        <v>19</v>
      </c>
      <c r="N410" s="213" t="s">
        <v>44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0.02</v>
      </c>
      <c r="T410" s="215">
        <f>S410*H410</f>
        <v>11.4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125</v>
      </c>
      <c r="AT410" s="216" t="s">
        <v>120</v>
      </c>
      <c r="AU410" s="216" t="s">
        <v>84</v>
      </c>
      <c r="AY410" s="18" t="s">
        <v>118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81</v>
      </c>
      <c r="BK410" s="217">
        <f>ROUND(I410*H410,2)</f>
        <v>0</v>
      </c>
      <c r="BL410" s="18" t="s">
        <v>125</v>
      </c>
      <c r="BM410" s="216" t="s">
        <v>564</v>
      </c>
    </row>
    <row r="411" s="2" customFormat="1">
      <c r="A411" s="39"/>
      <c r="B411" s="40"/>
      <c r="C411" s="41"/>
      <c r="D411" s="218" t="s">
        <v>127</v>
      </c>
      <c r="E411" s="41"/>
      <c r="F411" s="219" t="s">
        <v>560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127</v>
      </c>
      <c r="AU411" s="18" t="s">
        <v>84</v>
      </c>
    </row>
    <row r="412" s="14" customFormat="1">
      <c r="A412" s="14"/>
      <c r="B412" s="234"/>
      <c r="C412" s="235"/>
      <c r="D412" s="218" t="s">
        <v>129</v>
      </c>
      <c r="E412" s="236" t="s">
        <v>19</v>
      </c>
      <c r="F412" s="237" t="s">
        <v>149</v>
      </c>
      <c r="G412" s="235"/>
      <c r="H412" s="236" t="s">
        <v>19</v>
      </c>
      <c r="I412" s="238"/>
      <c r="J412" s="235"/>
      <c r="K412" s="235"/>
      <c r="L412" s="239"/>
      <c r="M412" s="240"/>
      <c r="N412" s="241"/>
      <c r="O412" s="241"/>
      <c r="P412" s="241"/>
      <c r="Q412" s="241"/>
      <c r="R412" s="241"/>
      <c r="S412" s="241"/>
      <c r="T412" s="24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3" t="s">
        <v>129</v>
      </c>
      <c r="AU412" s="243" t="s">
        <v>84</v>
      </c>
      <c r="AV412" s="14" t="s">
        <v>81</v>
      </c>
      <c r="AW412" s="14" t="s">
        <v>34</v>
      </c>
      <c r="AX412" s="14" t="s">
        <v>73</v>
      </c>
      <c r="AY412" s="243" t="s">
        <v>118</v>
      </c>
    </row>
    <row r="413" s="14" customFormat="1">
      <c r="A413" s="14"/>
      <c r="B413" s="234"/>
      <c r="C413" s="235"/>
      <c r="D413" s="218" t="s">
        <v>129</v>
      </c>
      <c r="E413" s="236" t="s">
        <v>19</v>
      </c>
      <c r="F413" s="237" t="s">
        <v>150</v>
      </c>
      <c r="G413" s="235"/>
      <c r="H413" s="236" t="s">
        <v>19</v>
      </c>
      <c r="I413" s="238"/>
      <c r="J413" s="235"/>
      <c r="K413" s="235"/>
      <c r="L413" s="239"/>
      <c r="M413" s="240"/>
      <c r="N413" s="241"/>
      <c r="O413" s="241"/>
      <c r="P413" s="241"/>
      <c r="Q413" s="241"/>
      <c r="R413" s="241"/>
      <c r="S413" s="241"/>
      <c r="T413" s="24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3" t="s">
        <v>129</v>
      </c>
      <c r="AU413" s="243" t="s">
        <v>84</v>
      </c>
      <c r="AV413" s="14" t="s">
        <v>81</v>
      </c>
      <c r="AW413" s="14" t="s">
        <v>34</v>
      </c>
      <c r="AX413" s="14" t="s">
        <v>73</v>
      </c>
      <c r="AY413" s="243" t="s">
        <v>118</v>
      </c>
    </row>
    <row r="414" s="13" customFormat="1">
      <c r="A414" s="13"/>
      <c r="B414" s="223"/>
      <c r="C414" s="224"/>
      <c r="D414" s="218" t="s">
        <v>129</v>
      </c>
      <c r="E414" s="225" t="s">
        <v>19</v>
      </c>
      <c r="F414" s="226" t="s">
        <v>151</v>
      </c>
      <c r="G414" s="224"/>
      <c r="H414" s="227">
        <v>332</v>
      </c>
      <c r="I414" s="228"/>
      <c r="J414" s="224"/>
      <c r="K414" s="224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129</v>
      </c>
      <c r="AU414" s="233" t="s">
        <v>84</v>
      </c>
      <c r="AV414" s="13" t="s">
        <v>84</v>
      </c>
      <c r="AW414" s="13" t="s">
        <v>34</v>
      </c>
      <c r="AX414" s="13" t="s">
        <v>73</v>
      </c>
      <c r="AY414" s="233" t="s">
        <v>118</v>
      </c>
    </row>
    <row r="415" s="14" customFormat="1">
      <c r="A415" s="14"/>
      <c r="B415" s="234"/>
      <c r="C415" s="235"/>
      <c r="D415" s="218" t="s">
        <v>129</v>
      </c>
      <c r="E415" s="236" t="s">
        <v>19</v>
      </c>
      <c r="F415" s="237" t="s">
        <v>152</v>
      </c>
      <c r="G415" s="235"/>
      <c r="H415" s="236" t="s">
        <v>19</v>
      </c>
      <c r="I415" s="238"/>
      <c r="J415" s="235"/>
      <c r="K415" s="235"/>
      <c r="L415" s="239"/>
      <c r="M415" s="240"/>
      <c r="N415" s="241"/>
      <c r="O415" s="241"/>
      <c r="P415" s="241"/>
      <c r="Q415" s="241"/>
      <c r="R415" s="241"/>
      <c r="S415" s="241"/>
      <c r="T415" s="24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3" t="s">
        <v>129</v>
      </c>
      <c r="AU415" s="243" t="s">
        <v>84</v>
      </c>
      <c r="AV415" s="14" t="s">
        <v>81</v>
      </c>
      <c r="AW415" s="14" t="s">
        <v>34</v>
      </c>
      <c r="AX415" s="14" t="s">
        <v>73</v>
      </c>
      <c r="AY415" s="243" t="s">
        <v>118</v>
      </c>
    </row>
    <row r="416" s="13" customFormat="1">
      <c r="A416" s="13"/>
      <c r="B416" s="223"/>
      <c r="C416" s="224"/>
      <c r="D416" s="218" t="s">
        <v>129</v>
      </c>
      <c r="E416" s="225" t="s">
        <v>19</v>
      </c>
      <c r="F416" s="226" t="s">
        <v>153</v>
      </c>
      <c r="G416" s="224"/>
      <c r="H416" s="227">
        <v>238</v>
      </c>
      <c r="I416" s="228"/>
      <c r="J416" s="224"/>
      <c r="K416" s="224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129</v>
      </c>
      <c r="AU416" s="233" t="s">
        <v>84</v>
      </c>
      <c r="AV416" s="13" t="s">
        <v>84</v>
      </c>
      <c r="AW416" s="13" t="s">
        <v>34</v>
      </c>
      <c r="AX416" s="13" t="s">
        <v>73</v>
      </c>
      <c r="AY416" s="233" t="s">
        <v>118</v>
      </c>
    </row>
    <row r="417" s="15" customFormat="1">
      <c r="A417" s="15"/>
      <c r="B417" s="244"/>
      <c r="C417" s="245"/>
      <c r="D417" s="218" t="s">
        <v>129</v>
      </c>
      <c r="E417" s="246" t="s">
        <v>19</v>
      </c>
      <c r="F417" s="247" t="s">
        <v>154</v>
      </c>
      <c r="G417" s="245"/>
      <c r="H417" s="248">
        <v>570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4" t="s">
        <v>129</v>
      </c>
      <c r="AU417" s="254" t="s">
        <v>84</v>
      </c>
      <c r="AV417" s="15" t="s">
        <v>125</v>
      </c>
      <c r="AW417" s="15" t="s">
        <v>34</v>
      </c>
      <c r="AX417" s="15" t="s">
        <v>81</v>
      </c>
      <c r="AY417" s="254" t="s">
        <v>118</v>
      </c>
    </row>
    <row r="418" s="2" customFormat="1" ht="24.15" customHeight="1">
      <c r="A418" s="39"/>
      <c r="B418" s="40"/>
      <c r="C418" s="205" t="s">
        <v>565</v>
      </c>
      <c r="D418" s="205" t="s">
        <v>120</v>
      </c>
      <c r="E418" s="206" t="s">
        <v>566</v>
      </c>
      <c r="F418" s="207" t="s">
        <v>567</v>
      </c>
      <c r="G418" s="208" t="s">
        <v>357</v>
      </c>
      <c r="H418" s="209">
        <v>2</v>
      </c>
      <c r="I418" s="210"/>
      <c r="J418" s="211">
        <f>ROUND(I418*H418,2)</f>
        <v>0</v>
      </c>
      <c r="K418" s="207" t="s">
        <v>124</v>
      </c>
      <c r="L418" s="45"/>
      <c r="M418" s="212" t="s">
        <v>19</v>
      </c>
      <c r="N418" s="213" t="s">
        <v>44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0.082000000000000003</v>
      </c>
      <c r="T418" s="215">
        <f>S418*H418</f>
        <v>0.16400000000000001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125</v>
      </c>
      <c r="AT418" s="216" t="s">
        <v>120</v>
      </c>
      <c r="AU418" s="216" t="s">
        <v>84</v>
      </c>
      <c r="AY418" s="18" t="s">
        <v>118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81</v>
      </c>
      <c r="BK418" s="217">
        <f>ROUND(I418*H418,2)</f>
        <v>0</v>
      </c>
      <c r="BL418" s="18" t="s">
        <v>125</v>
      </c>
      <c r="BM418" s="216" t="s">
        <v>568</v>
      </c>
    </row>
    <row r="419" s="2" customFormat="1">
      <c r="A419" s="39"/>
      <c r="B419" s="40"/>
      <c r="C419" s="41"/>
      <c r="D419" s="218" t="s">
        <v>127</v>
      </c>
      <c r="E419" s="41"/>
      <c r="F419" s="219" t="s">
        <v>569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127</v>
      </c>
      <c r="AU419" s="18" t="s">
        <v>84</v>
      </c>
    </row>
    <row r="420" s="14" customFormat="1">
      <c r="A420" s="14"/>
      <c r="B420" s="234"/>
      <c r="C420" s="235"/>
      <c r="D420" s="218" t="s">
        <v>129</v>
      </c>
      <c r="E420" s="236" t="s">
        <v>19</v>
      </c>
      <c r="F420" s="237" t="s">
        <v>412</v>
      </c>
      <c r="G420" s="235"/>
      <c r="H420" s="236" t="s">
        <v>19</v>
      </c>
      <c r="I420" s="238"/>
      <c r="J420" s="235"/>
      <c r="K420" s="235"/>
      <c r="L420" s="239"/>
      <c r="M420" s="240"/>
      <c r="N420" s="241"/>
      <c r="O420" s="241"/>
      <c r="P420" s="241"/>
      <c r="Q420" s="241"/>
      <c r="R420" s="241"/>
      <c r="S420" s="241"/>
      <c r="T420" s="24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3" t="s">
        <v>129</v>
      </c>
      <c r="AU420" s="243" t="s">
        <v>84</v>
      </c>
      <c r="AV420" s="14" t="s">
        <v>81</v>
      </c>
      <c r="AW420" s="14" t="s">
        <v>34</v>
      </c>
      <c r="AX420" s="14" t="s">
        <v>73</v>
      </c>
      <c r="AY420" s="243" t="s">
        <v>118</v>
      </c>
    </row>
    <row r="421" s="13" customFormat="1">
      <c r="A421" s="13"/>
      <c r="B421" s="223"/>
      <c r="C421" s="224"/>
      <c r="D421" s="218" t="s">
        <v>129</v>
      </c>
      <c r="E421" s="225" t="s">
        <v>19</v>
      </c>
      <c r="F421" s="226" t="s">
        <v>570</v>
      </c>
      <c r="G421" s="224"/>
      <c r="H421" s="227">
        <v>2</v>
      </c>
      <c r="I421" s="228"/>
      <c r="J421" s="224"/>
      <c r="K421" s="224"/>
      <c r="L421" s="229"/>
      <c r="M421" s="230"/>
      <c r="N421" s="231"/>
      <c r="O421" s="231"/>
      <c r="P421" s="231"/>
      <c r="Q421" s="231"/>
      <c r="R421" s="231"/>
      <c r="S421" s="231"/>
      <c r="T421" s="23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3" t="s">
        <v>129</v>
      </c>
      <c r="AU421" s="233" t="s">
        <v>84</v>
      </c>
      <c r="AV421" s="13" t="s">
        <v>84</v>
      </c>
      <c r="AW421" s="13" t="s">
        <v>34</v>
      </c>
      <c r="AX421" s="13" t="s">
        <v>81</v>
      </c>
      <c r="AY421" s="233" t="s">
        <v>118</v>
      </c>
    </row>
    <row r="422" s="2" customFormat="1" ht="24.15" customHeight="1">
      <c r="A422" s="39"/>
      <c r="B422" s="40"/>
      <c r="C422" s="205" t="s">
        <v>571</v>
      </c>
      <c r="D422" s="205" t="s">
        <v>120</v>
      </c>
      <c r="E422" s="206" t="s">
        <v>572</v>
      </c>
      <c r="F422" s="207" t="s">
        <v>573</v>
      </c>
      <c r="G422" s="208" t="s">
        <v>357</v>
      </c>
      <c r="H422" s="209">
        <v>4</v>
      </c>
      <c r="I422" s="210"/>
      <c r="J422" s="211">
        <f>ROUND(I422*H422,2)</f>
        <v>0</v>
      </c>
      <c r="K422" s="207" t="s">
        <v>124</v>
      </c>
      <c r="L422" s="45"/>
      <c r="M422" s="212" t="s">
        <v>19</v>
      </c>
      <c r="N422" s="213" t="s">
        <v>44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0.0040000000000000001</v>
      </c>
      <c r="T422" s="215">
        <f>S422*H422</f>
        <v>0.016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125</v>
      </c>
      <c r="AT422" s="216" t="s">
        <v>120</v>
      </c>
      <c r="AU422" s="216" t="s">
        <v>84</v>
      </c>
      <c r="AY422" s="18" t="s">
        <v>118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81</v>
      </c>
      <c r="BK422" s="217">
        <f>ROUND(I422*H422,2)</f>
        <v>0</v>
      </c>
      <c r="BL422" s="18" t="s">
        <v>125</v>
      </c>
      <c r="BM422" s="216" t="s">
        <v>574</v>
      </c>
    </row>
    <row r="423" s="2" customFormat="1">
      <c r="A423" s="39"/>
      <c r="B423" s="40"/>
      <c r="C423" s="41"/>
      <c r="D423" s="218" t="s">
        <v>127</v>
      </c>
      <c r="E423" s="41"/>
      <c r="F423" s="219" t="s">
        <v>575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127</v>
      </c>
      <c r="AU423" s="18" t="s">
        <v>84</v>
      </c>
    </row>
    <row r="424" s="14" customFormat="1">
      <c r="A424" s="14"/>
      <c r="B424" s="234"/>
      <c r="C424" s="235"/>
      <c r="D424" s="218" t="s">
        <v>129</v>
      </c>
      <c r="E424" s="236" t="s">
        <v>19</v>
      </c>
      <c r="F424" s="237" t="s">
        <v>412</v>
      </c>
      <c r="G424" s="235"/>
      <c r="H424" s="236" t="s">
        <v>19</v>
      </c>
      <c r="I424" s="238"/>
      <c r="J424" s="235"/>
      <c r="K424" s="235"/>
      <c r="L424" s="239"/>
      <c r="M424" s="240"/>
      <c r="N424" s="241"/>
      <c r="O424" s="241"/>
      <c r="P424" s="241"/>
      <c r="Q424" s="241"/>
      <c r="R424" s="241"/>
      <c r="S424" s="241"/>
      <c r="T424" s="24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3" t="s">
        <v>129</v>
      </c>
      <c r="AU424" s="243" t="s">
        <v>84</v>
      </c>
      <c r="AV424" s="14" t="s">
        <v>81</v>
      </c>
      <c r="AW424" s="14" t="s">
        <v>34</v>
      </c>
      <c r="AX424" s="14" t="s">
        <v>73</v>
      </c>
      <c r="AY424" s="243" t="s">
        <v>118</v>
      </c>
    </row>
    <row r="425" s="13" customFormat="1">
      <c r="A425" s="13"/>
      <c r="B425" s="223"/>
      <c r="C425" s="224"/>
      <c r="D425" s="218" t="s">
        <v>129</v>
      </c>
      <c r="E425" s="225" t="s">
        <v>19</v>
      </c>
      <c r="F425" s="226" t="s">
        <v>576</v>
      </c>
      <c r="G425" s="224"/>
      <c r="H425" s="227">
        <v>4</v>
      </c>
      <c r="I425" s="228"/>
      <c r="J425" s="224"/>
      <c r="K425" s="224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129</v>
      </c>
      <c r="AU425" s="233" t="s">
        <v>84</v>
      </c>
      <c r="AV425" s="13" t="s">
        <v>84</v>
      </c>
      <c r="AW425" s="13" t="s">
        <v>34</v>
      </c>
      <c r="AX425" s="13" t="s">
        <v>81</v>
      </c>
      <c r="AY425" s="233" t="s">
        <v>118</v>
      </c>
    </row>
    <row r="426" s="2" customFormat="1" ht="14.4" customHeight="1">
      <c r="A426" s="39"/>
      <c r="B426" s="40"/>
      <c r="C426" s="205" t="s">
        <v>577</v>
      </c>
      <c r="D426" s="205" t="s">
        <v>120</v>
      </c>
      <c r="E426" s="206" t="s">
        <v>578</v>
      </c>
      <c r="F426" s="207" t="s">
        <v>579</v>
      </c>
      <c r="G426" s="208" t="s">
        <v>436</v>
      </c>
      <c r="H426" s="209">
        <v>25</v>
      </c>
      <c r="I426" s="210"/>
      <c r="J426" s="211">
        <f>ROUND(I426*H426,2)</f>
        <v>0</v>
      </c>
      <c r="K426" s="207" t="s">
        <v>124</v>
      </c>
      <c r="L426" s="45"/>
      <c r="M426" s="212" t="s">
        <v>19</v>
      </c>
      <c r="N426" s="213" t="s">
        <v>44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125</v>
      </c>
      <c r="AT426" s="216" t="s">
        <v>120</v>
      </c>
      <c r="AU426" s="216" t="s">
        <v>84</v>
      </c>
      <c r="AY426" s="18" t="s">
        <v>118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81</v>
      </c>
      <c r="BK426" s="217">
        <f>ROUND(I426*H426,2)</f>
        <v>0</v>
      </c>
      <c r="BL426" s="18" t="s">
        <v>125</v>
      </c>
      <c r="BM426" s="216" t="s">
        <v>580</v>
      </c>
    </row>
    <row r="427" s="2" customFormat="1">
      <c r="A427" s="39"/>
      <c r="B427" s="40"/>
      <c r="C427" s="41"/>
      <c r="D427" s="218" t="s">
        <v>127</v>
      </c>
      <c r="E427" s="41"/>
      <c r="F427" s="219" t="s">
        <v>581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127</v>
      </c>
      <c r="AU427" s="18" t="s">
        <v>84</v>
      </c>
    </row>
    <row r="428" s="13" customFormat="1">
      <c r="A428" s="13"/>
      <c r="B428" s="223"/>
      <c r="C428" s="224"/>
      <c r="D428" s="218" t="s">
        <v>129</v>
      </c>
      <c r="E428" s="225" t="s">
        <v>19</v>
      </c>
      <c r="F428" s="226" t="s">
        <v>582</v>
      </c>
      <c r="G428" s="224"/>
      <c r="H428" s="227">
        <v>25</v>
      </c>
      <c r="I428" s="228"/>
      <c r="J428" s="224"/>
      <c r="K428" s="224"/>
      <c r="L428" s="229"/>
      <c r="M428" s="230"/>
      <c r="N428" s="231"/>
      <c r="O428" s="231"/>
      <c r="P428" s="231"/>
      <c r="Q428" s="231"/>
      <c r="R428" s="231"/>
      <c r="S428" s="231"/>
      <c r="T428" s="23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3" t="s">
        <v>129</v>
      </c>
      <c r="AU428" s="233" t="s">
        <v>84</v>
      </c>
      <c r="AV428" s="13" t="s">
        <v>84</v>
      </c>
      <c r="AW428" s="13" t="s">
        <v>34</v>
      </c>
      <c r="AX428" s="13" t="s">
        <v>81</v>
      </c>
      <c r="AY428" s="233" t="s">
        <v>118</v>
      </c>
    </row>
    <row r="429" s="2" customFormat="1" ht="24.15" customHeight="1">
      <c r="A429" s="39"/>
      <c r="B429" s="40"/>
      <c r="C429" s="205" t="s">
        <v>583</v>
      </c>
      <c r="D429" s="205" t="s">
        <v>120</v>
      </c>
      <c r="E429" s="206" t="s">
        <v>584</v>
      </c>
      <c r="F429" s="207" t="s">
        <v>585</v>
      </c>
      <c r="G429" s="208" t="s">
        <v>436</v>
      </c>
      <c r="H429" s="209">
        <v>11</v>
      </c>
      <c r="I429" s="210"/>
      <c r="J429" s="211">
        <f>ROUND(I429*H429,2)</f>
        <v>0</v>
      </c>
      <c r="K429" s="207" t="s">
        <v>124</v>
      </c>
      <c r="L429" s="45"/>
      <c r="M429" s="212" t="s">
        <v>19</v>
      </c>
      <c r="N429" s="213" t="s">
        <v>44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0.753</v>
      </c>
      <c r="T429" s="215">
        <f>S429*H429</f>
        <v>8.2829999999999995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125</v>
      </c>
      <c r="AT429" s="216" t="s">
        <v>120</v>
      </c>
      <c r="AU429" s="216" t="s">
        <v>84</v>
      </c>
      <c r="AY429" s="18" t="s">
        <v>118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81</v>
      </c>
      <c r="BK429" s="217">
        <f>ROUND(I429*H429,2)</f>
        <v>0</v>
      </c>
      <c r="BL429" s="18" t="s">
        <v>125</v>
      </c>
      <c r="BM429" s="216" t="s">
        <v>586</v>
      </c>
    </row>
    <row r="430" s="2" customFormat="1">
      <c r="A430" s="39"/>
      <c r="B430" s="40"/>
      <c r="C430" s="41"/>
      <c r="D430" s="218" t="s">
        <v>127</v>
      </c>
      <c r="E430" s="41"/>
      <c r="F430" s="219" t="s">
        <v>587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127</v>
      </c>
      <c r="AU430" s="18" t="s">
        <v>84</v>
      </c>
    </row>
    <row r="431" s="14" customFormat="1">
      <c r="A431" s="14"/>
      <c r="B431" s="234"/>
      <c r="C431" s="235"/>
      <c r="D431" s="218" t="s">
        <v>129</v>
      </c>
      <c r="E431" s="236" t="s">
        <v>19</v>
      </c>
      <c r="F431" s="237" t="s">
        <v>588</v>
      </c>
      <c r="G431" s="235"/>
      <c r="H431" s="236" t="s">
        <v>19</v>
      </c>
      <c r="I431" s="238"/>
      <c r="J431" s="235"/>
      <c r="K431" s="235"/>
      <c r="L431" s="239"/>
      <c r="M431" s="240"/>
      <c r="N431" s="241"/>
      <c r="O431" s="241"/>
      <c r="P431" s="241"/>
      <c r="Q431" s="241"/>
      <c r="R431" s="241"/>
      <c r="S431" s="241"/>
      <c r="T431" s="24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3" t="s">
        <v>129</v>
      </c>
      <c r="AU431" s="243" t="s">
        <v>84</v>
      </c>
      <c r="AV431" s="14" t="s">
        <v>81</v>
      </c>
      <c r="AW431" s="14" t="s">
        <v>34</v>
      </c>
      <c r="AX431" s="14" t="s">
        <v>73</v>
      </c>
      <c r="AY431" s="243" t="s">
        <v>118</v>
      </c>
    </row>
    <row r="432" s="13" customFormat="1">
      <c r="A432" s="13"/>
      <c r="B432" s="223"/>
      <c r="C432" s="224"/>
      <c r="D432" s="218" t="s">
        <v>129</v>
      </c>
      <c r="E432" s="225" t="s">
        <v>19</v>
      </c>
      <c r="F432" s="226" t="s">
        <v>589</v>
      </c>
      <c r="G432" s="224"/>
      <c r="H432" s="227">
        <v>5</v>
      </c>
      <c r="I432" s="228"/>
      <c r="J432" s="224"/>
      <c r="K432" s="224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129</v>
      </c>
      <c r="AU432" s="233" t="s">
        <v>84</v>
      </c>
      <c r="AV432" s="13" t="s">
        <v>84</v>
      </c>
      <c r="AW432" s="13" t="s">
        <v>34</v>
      </c>
      <c r="AX432" s="13" t="s">
        <v>73</v>
      </c>
      <c r="AY432" s="233" t="s">
        <v>118</v>
      </c>
    </row>
    <row r="433" s="13" customFormat="1">
      <c r="A433" s="13"/>
      <c r="B433" s="223"/>
      <c r="C433" s="224"/>
      <c r="D433" s="218" t="s">
        <v>129</v>
      </c>
      <c r="E433" s="225" t="s">
        <v>19</v>
      </c>
      <c r="F433" s="226" t="s">
        <v>590</v>
      </c>
      <c r="G433" s="224"/>
      <c r="H433" s="227">
        <v>6</v>
      </c>
      <c r="I433" s="228"/>
      <c r="J433" s="224"/>
      <c r="K433" s="224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129</v>
      </c>
      <c r="AU433" s="233" t="s">
        <v>84</v>
      </c>
      <c r="AV433" s="13" t="s">
        <v>84</v>
      </c>
      <c r="AW433" s="13" t="s">
        <v>34</v>
      </c>
      <c r="AX433" s="13" t="s">
        <v>73</v>
      </c>
      <c r="AY433" s="233" t="s">
        <v>118</v>
      </c>
    </row>
    <row r="434" s="15" customFormat="1">
      <c r="A434" s="15"/>
      <c r="B434" s="244"/>
      <c r="C434" s="245"/>
      <c r="D434" s="218" t="s">
        <v>129</v>
      </c>
      <c r="E434" s="246" t="s">
        <v>19</v>
      </c>
      <c r="F434" s="247" t="s">
        <v>154</v>
      </c>
      <c r="G434" s="245"/>
      <c r="H434" s="248">
        <v>11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4" t="s">
        <v>129</v>
      </c>
      <c r="AU434" s="254" t="s">
        <v>84</v>
      </c>
      <c r="AV434" s="15" t="s">
        <v>125</v>
      </c>
      <c r="AW434" s="15" t="s">
        <v>34</v>
      </c>
      <c r="AX434" s="15" t="s">
        <v>81</v>
      </c>
      <c r="AY434" s="254" t="s">
        <v>118</v>
      </c>
    </row>
    <row r="435" s="12" customFormat="1" ht="22.8" customHeight="1">
      <c r="A435" s="12"/>
      <c r="B435" s="189"/>
      <c r="C435" s="190"/>
      <c r="D435" s="191" t="s">
        <v>72</v>
      </c>
      <c r="E435" s="203" t="s">
        <v>591</v>
      </c>
      <c r="F435" s="203" t="s">
        <v>592</v>
      </c>
      <c r="G435" s="190"/>
      <c r="H435" s="190"/>
      <c r="I435" s="193"/>
      <c r="J435" s="204">
        <f>BK435</f>
        <v>0</v>
      </c>
      <c r="K435" s="190"/>
      <c r="L435" s="195"/>
      <c r="M435" s="196"/>
      <c r="N435" s="197"/>
      <c r="O435" s="197"/>
      <c r="P435" s="198">
        <f>SUM(P436:P460)</f>
        <v>0</v>
      </c>
      <c r="Q435" s="197"/>
      <c r="R435" s="198">
        <f>SUM(R436:R460)</f>
        <v>0</v>
      </c>
      <c r="S435" s="197"/>
      <c r="T435" s="199">
        <f>SUM(T436:T460)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0" t="s">
        <v>81</v>
      </c>
      <c r="AT435" s="201" t="s">
        <v>72</v>
      </c>
      <c r="AU435" s="201" t="s">
        <v>81</v>
      </c>
      <c r="AY435" s="200" t="s">
        <v>118</v>
      </c>
      <c r="BK435" s="202">
        <f>SUM(BK436:BK460)</f>
        <v>0</v>
      </c>
    </row>
    <row r="436" s="2" customFormat="1" ht="24.15" customHeight="1">
      <c r="A436" s="39"/>
      <c r="B436" s="40"/>
      <c r="C436" s="205" t="s">
        <v>593</v>
      </c>
      <c r="D436" s="205" t="s">
        <v>120</v>
      </c>
      <c r="E436" s="206" t="s">
        <v>594</v>
      </c>
      <c r="F436" s="207" t="s">
        <v>595</v>
      </c>
      <c r="G436" s="208" t="s">
        <v>596</v>
      </c>
      <c r="H436" s="209">
        <v>39</v>
      </c>
      <c r="I436" s="210"/>
      <c r="J436" s="211">
        <f>ROUND(I436*H436,2)</f>
        <v>0</v>
      </c>
      <c r="K436" s="207" t="s">
        <v>124</v>
      </c>
      <c r="L436" s="45"/>
      <c r="M436" s="212" t="s">
        <v>19</v>
      </c>
      <c r="N436" s="213" t="s">
        <v>44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125</v>
      </c>
      <c r="AT436" s="216" t="s">
        <v>120</v>
      </c>
      <c r="AU436" s="216" t="s">
        <v>84</v>
      </c>
      <c r="AY436" s="18" t="s">
        <v>118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81</v>
      </c>
      <c r="BK436" s="217">
        <f>ROUND(I436*H436,2)</f>
        <v>0</v>
      </c>
      <c r="BL436" s="18" t="s">
        <v>125</v>
      </c>
      <c r="BM436" s="216" t="s">
        <v>597</v>
      </c>
    </row>
    <row r="437" s="2" customFormat="1">
      <c r="A437" s="39"/>
      <c r="B437" s="40"/>
      <c r="C437" s="41"/>
      <c r="D437" s="218" t="s">
        <v>127</v>
      </c>
      <c r="E437" s="41"/>
      <c r="F437" s="219" t="s">
        <v>598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127</v>
      </c>
      <c r="AU437" s="18" t="s">
        <v>84</v>
      </c>
    </row>
    <row r="438" s="13" customFormat="1">
      <c r="A438" s="13"/>
      <c r="B438" s="223"/>
      <c r="C438" s="224"/>
      <c r="D438" s="218" t="s">
        <v>129</v>
      </c>
      <c r="E438" s="225" t="s">
        <v>19</v>
      </c>
      <c r="F438" s="226" t="s">
        <v>599</v>
      </c>
      <c r="G438" s="224"/>
      <c r="H438" s="227">
        <v>17.100000000000001</v>
      </c>
      <c r="I438" s="228"/>
      <c r="J438" s="224"/>
      <c r="K438" s="224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129</v>
      </c>
      <c r="AU438" s="233" t="s">
        <v>84</v>
      </c>
      <c r="AV438" s="13" t="s">
        <v>84</v>
      </c>
      <c r="AW438" s="13" t="s">
        <v>34</v>
      </c>
      <c r="AX438" s="13" t="s">
        <v>73</v>
      </c>
      <c r="AY438" s="233" t="s">
        <v>118</v>
      </c>
    </row>
    <row r="439" s="13" customFormat="1">
      <c r="A439" s="13"/>
      <c r="B439" s="223"/>
      <c r="C439" s="224"/>
      <c r="D439" s="218" t="s">
        <v>129</v>
      </c>
      <c r="E439" s="225" t="s">
        <v>19</v>
      </c>
      <c r="F439" s="226" t="s">
        <v>600</v>
      </c>
      <c r="G439" s="224"/>
      <c r="H439" s="227">
        <v>21.899999999999999</v>
      </c>
      <c r="I439" s="228"/>
      <c r="J439" s="224"/>
      <c r="K439" s="224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129</v>
      </c>
      <c r="AU439" s="233" t="s">
        <v>84</v>
      </c>
      <c r="AV439" s="13" t="s">
        <v>84</v>
      </c>
      <c r="AW439" s="13" t="s">
        <v>34</v>
      </c>
      <c r="AX439" s="13" t="s">
        <v>73</v>
      </c>
      <c r="AY439" s="233" t="s">
        <v>118</v>
      </c>
    </row>
    <row r="440" s="15" customFormat="1">
      <c r="A440" s="15"/>
      <c r="B440" s="244"/>
      <c r="C440" s="245"/>
      <c r="D440" s="218" t="s">
        <v>129</v>
      </c>
      <c r="E440" s="246" t="s">
        <v>19</v>
      </c>
      <c r="F440" s="247" t="s">
        <v>154</v>
      </c>
      <c r="G440" s="245"/>
      <c r="H440" s="248">
        <v>39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4" t="s">
        <v>129</v>
      </c>
      <c r="AU440" s="254" t="s">
        <v>84</v>
      </c>
      <c r="AV440" s="15" t="s">
        <v>125</v>
      </c>
      <c r="AW440" s="15" t="s">
        <v>34</v>
      </c>
      <c r="AX440" s="15" t="s">
        <v>81</v>
      </c>
      <c r="AY440" s="254" t="s">
        <v>118</v>
      </c>
    </row>
    <row r="441" s="2" customFormat="1" ht="24.15" customHeight="1">
      <c r="A441" s="39"/>
      <c r="B441" s="40"/>
      <c r="C441" s="205" t="s">
        <v>601</v>
      </c>
      <c r="D441" s="205" t="s">
        <v>120</v>
      </c>
      <c r="E441" s="206" t="s">
        <v>602</v>
      </c>
      <c r="F441" s="207" t="s">
        <v>603</v>
      </c>
      <c r="G441" s="208" t="s">
        <v>596</v>
      </c>
      <c r="H441" s="209">
        <v>78</v>
      </c>
      <c r="I441" s="210"/>
      <c r="J441" s="211">
        <f>ROUND(I441*H441,2)</f>
        <v>0</v>
      </c>
      <c r="K441" s="207" t="s">
        <v>124</v>
      </c>
      <c r="L441" s="45"/>
      <c r="M441" s="212" t="s">
        <v>19</v>
      </c>
      <c r="N441" s="213" t="s">
        <v>44</v>
      </c>
      <c r="O441" s="85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125</v>
      </c>
      <c r="AT441" s="216" t="s">
        <v>120</v>
      </c>
      <c r="AU441" s="216" t="s">
        <v>84</v>
      </c>
      <c r="AY441" s="18" t="s">
        <v>118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81</v>
      </c>
      <c r="BK441" s="217">
        <f>ROUND(I441*H441,2)</f>
        <v>0</v>
      </c>
      <c r="BL441" s="18" t="s">
        <v>125</v>
      </c>
      <c r="BM441" s="216" t="s">
        <v>604</v>
      </c>
    </row>
    <row r="442" s="2" customFormat="1">
      <c r="A442" s="39"/>
      <c r="B442" s="40"/>
      <c r="C442" s="41"/>
      <c r="D442" s="218" t="s">
        <v>127</v>
      </c>
      <c r="E442" s="41"/>
      <c r="F442" s="219" t="s">
        <v>598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127</v>
      </c>
      <c r="AU442" s="18" t="s">
        <v>84</v>
      </c>
    </row>
    <row r="443" s="14" customFormat="1">
      <c r="A443" s="14"/>
      <c r="B443" s="234"/>
      <c r="C443" s="235"/>
      <c r="D443" s="218" t="s">
        <v>129</v>
      </c>
      <c r="E443" s="236" t="s">
        <v>19</v>
      </c>
      <c r="F443" s="237" t="s">
        <v>605</v>
      </c>
      <c r="G443" s="235"/>
      <c r="H443" s="236" t="s">
        <v>19</v>
      </c>
      <c r="I443" s="238"/>
      <c r="J443" s="235"/>
      <c r="K443" s="235"/>
      <c r="L443" s="239"/>
      <c r="M443" s="240"/>
      <c r="N443" s="241"/>
      <c r="O443" s="241"/>
      <c r="P443" s="241"/>
      <c r="Q443" s="241"/>
      <c r="R443" s="241"/>
      <c r="S443" s="241"/>
      <c r="T443" s="24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3" t="s">
        <v>129</v>
      </c>
      <c r="AU443" s="243" t="s">
        <v>84</v>
      </c>
      <c r="AV443" s="14" t="s">
        <v>81</v>
      </c>
      <c r="AW443" s="14" t="s">
        <v>34</v>
      </c>
      <c r="AX443" s="14" t="s">
        <v>73</v>
      </c>
      <c r="AY443" s="243" t="s">
        <v>118</v>
      </c>
    </row>
    <row r="444" s="13" customFormat="1">
      <c r="A444" s="13"/>
      <c r="B444" s="223"/>
      <c r="C444" s="224"/>
      <c r="D444" s="218" t="s">
        <v>129</v>
      </c>
      <c r="E444" s="225" t="s">
        <v>19</v>
      </c>
      <c r="F444" s="226" t="s">
        <v>606</v>
      </c>
      <c r="G444" s="224"/>
      <c r="H444" s="227">
        <v>34.200000000000003</v>
      </c>
      <c r="I444" s="228"/>
      <c r="J444" s="224"/>
      <c r="K444" s="224"/>
      <c r="L444" s="229"/>
      <c r="M444" s="230"/>
      <c r="N444" s="231"/>
      <c r="O444" s="231"/>
      <c r="P444" s="231"/>
      <c r="Q444" s="231"/>
      <c r="R444" s="231"/>
      <c r="S444" s="231"/>
      <c r="T444" s="23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3" t="s">
        <v>129</v>
      </c>
      <c r="AU444" s="233" t="s">
        <v>84</v>
      </c>
      <c r="AV444" s="13" t="s">
        <v>84</v>
      </c>
      <c r="AW444" s="13" t="s">
        <v>34</v>
      </c>
      <c r="AX444" s="13" t="s">
        <v>73</v>
      </c>
      <c r="AY444" s="233" t="s">
        <v>118</v>
      </c>
    </row>
    <row r="445" s="13" customFormat="1">
      <c r="A445" s="13"/>
      <c r="B445" s="223"/>
      <c r="C445" s="224"/>
      <c r="D445" s="218" t="s">
        <v>129</v>
      </c>
      <c r="E445" s="225" t="s">
        <v>19</v>
      </c>
      <c r="F445" s="226" t="s">
        <v>607</v>
      </c>
      <c r="G445" s="224"/>
      <c r="H445" s="227">
        <v>43.799999999999997</v>
      </c>
      <c r="I445" s="228"/>
      <c r="J445" s="224"/>
      <c r="K445" s="224"/>
      <c r="L445" s="229"/>
      <c r="M445" s="230"/>
      <c r="N445" s="231"/>
      <c r="O445" s="231"/>
      <c r="P445" s="231"/>
      <c r="Q445" s="231"/>
      <c r="R445" s="231"/>
      <c r="S445" s="231"/>
      <c r="T445" s="23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3" t="s">
        <v>129</v>
      </c>
      <c r="AU445" s="233" t="s">
        <v>84</v>
      </c>
      <c r="AV445" s="13" t="s">
        <v>84</v>
      </c>
      <c r="AW445" s="13" t="s">
        <v>34</v>
      </c>
      <c r="AX445" s="13" t="s">
        <v>73</v>
      </c>
      <c r="AY445" s="233" t="s">
        <v>118</v>
      </c>
    </row>
    <row r="446" s="15" customFormat="1">
      <c r="A446" s="15"/>
      <c r="B446" s="244"/>
      <c r="C446" s="245"/>
      <c r="D446" s="218" t="s">
        <v>129</v>
      </c>
      <c r="E446" s="246" t="s">
        <v>19</v>
      </c>
      <c r="F446" s="247" t="s">
        <v>154</v>
      </c>
      <c r="G446" s="245"/>
      <c r="H446" s="248">
        <v>78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4" t="s">
        <v>129</v>
      </c>
      <c r="AU446" s="254" t="s">
        <v>84</v>
      </c>
      <c r="AV446" s="15" t="s">
        <v>125</v>
      </c>
      <c r="AW446" s="15" t="s">
        <v>34</v>
      </c>
      <c r="AX446" s="15" t="s">
        <v>81</v>
      </c>
      <c r="AY446" s="254" t="s">
        <v>118</v>
      </c>
    </row>
    <row r="447" s="2" customFormat="1" ht="14.4" customHeight="1">
      <c r="A447" s="39"/>
      <c r="B447" s="40"/>
      <c r="C447" s="205" t="s">
        <v>608</v>
      </c>
      <c r="D447" s="205" t="s">
        <v>120</v>
      </c>
      <c r="E447" s="206" t="s">
        <v>609</v>
      </c>
      <c r="F447" s="207" t="s">
        <v>610</v>
      </c>
      <c r="G447" s="208" t="s">
        <v>596</v>
      </c>
      <c r="H447" s="209">
        <v>130.19999999999999</v>
      </c>
      <c r="I447" s="210"/>
      <c r="J447" s="211">
        <f>ROUND(I447*H447,2)</f>
        <v>0</v>
      </c>
      <c r="K447" s="207" t="s">
        <v>19</v>
      </c>
      <c r="L447" s="45"/>
      <c r="M447" s="212" t="s">
        <v>19</v>
      </c>
      <c r="N447" s="213" t="s">
        <v>44</v>
      </c>
      <c r="O447" s="85"/>
      <c r="P447" s="214">
        <f>O447*H447</f>
        <v>0</v>
      </c>
      <c r="Q447" s="214">
        <v>0</v>
      </c>
      <c r="R447" s="214">
        <f>Q447*H447</f>
        <v>0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125</v>
      </c>
      <c r="AT447" s="216" t="s">
        <v>120</v>
      </c>
      <c r="AU447" s="216" t="s">
        <v>84</v>
      </c>
      <c r="AY447" s="18" t="s">
        <v>118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81</v>
      </c>
      <c r="BK447" s="217">
        <f>ROUND(I447*H447,2)</f>
        <v>0</v>
      </c>
      <c r="BL447" s="18" t="s">
        <v>125</v>
      </c>
      <c r="BM447" s="216" t="s">
        <v>611</v>
      </c>
    </row>
    <row r="448" s="2" customFormat="1">
      <c r="A448" s="39"/>
      <c r="B448" s="40"/>
      <c r="C448" s="41"/>
      <c r="D448" s="218" t="s">
        <v>127</v>
      </c>
      <c r="E448" s="41"/>
      <c r="F448" s="219" t="s">
        <v>598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127</v>
      </c>
      <c r="AU448" s="18" t="s">
        <v>84</v>
      </c>
    </row>
    <row r="449" s="13" customFormat="1">
      <c r="A449" s="13"/>
      <c r="B449" s="223"/>
      <c r="C449" s="224"/>
      <c r="D449" s="218" t="s">
        <v>129</v>
      </c>
      <c r="E449" s="225" t="s">
        <v>19</v>
      </c>
      <c r="F449" s="226" t="s">
        <v>612</v>
      </c>
      <c r="G449" s="224"/>
      <c r="H449" s="227">
        <v>34.100000000000001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129</v>
      </c>
      <c r="AU449" s="233" t="s">
        <v>84</v>
      </c>
      <c r="AV449" s="13" t="s">
        <v>84</v>
      </c>
      <c r="AW449" s="13" t="s">
        <v>34</v>
      </c>
      <c r="AX449" s="13" t="s">
        <v>73</v>
      </c>
      <c r="AY449" s="233" t="s">
        <v>118</v>
      </c>
    </row>
    <row r="450" s="13" customFormat="1">
      <c r="A450" s="13"/>
      <c r="B450" s="223"/>
      <c r="C450" s="224"/>
      <c r="D450" s="218" t="s">
        <v>129</v>
      </c>
      <c r="E450" s="225" t="s">
        <v>19</v>
      </c>
      <c r="F450" s="226" t="s">
        <v>613</v>
      </c>
      <c r="G450" s="224"/>
      <c r="H450" s="227">
        <v>96.099999999999994</v>
      </c>
      <c r="I450" s="228"/>
      <c r="J450" s="224"/>
      <c r="K450" s="224"/>
      <c r="L450" s="229"/>
      <c r="M450" s="230"/>
      <c r="N450" s="231"/>
      <c r="O450" s="231"/>
      <c r="P450" s="231"/>
      <c r="Q450" s="231"/>
      <c r="R450" s="231"/>
      <c r="S450" s="231"/>
      <c r="T450" s="23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3" t="s">
        <v>129</v>
      </c>
      <c r="AU450" s="233" t="s">
        <v>84</v>
      </c>
      <c r="AV450" s="13" t="s">
        <v>84</v>
      </c>
      <c r="AW450" s="13" t="s">
        <v>34</v>
      </c>
      <c r="AX450" s="13" t="s">
        <v>73</v>
      </c>
      <c r="AY450" s="233" t="s">
        <v>118</v>
      </c>
    </row>
    <row r="451" s="15" customFormat="1">
      <c r="A451" s="15"/>
      <c r="B451" s="244"/>
      <c r="C451" s="245"/>
      <c r="D451" s="218" t="s">
        <v>129</v>
      </c>
      <c r="E451" s="246" t="s">
        <v>19</v>
      </c>
      <c r="F451" s="247" t="s">
        <v>154</v>
      </c>
      <c r="G451" s="245"/>
      <c r="H451" s="248">
        <v>130.19999999999999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4" t="s">
        <v>129</v>
      </c>
      <c r="AU451" s="254" t="s">
        <v>84</v>
      </c>
      <c r="AV451" s="15" t="s">
        <v>125</v>
      </c>
      <c r="AW451" s="15" t="s">
        <v>34</v>
      </c>
      <c r="AX451" s="15" t="s">
        <v>81</v>
      </c>
      <c r="AY451" s="254" t="s">
        <v>118</v>
      </c>
    </row>
    <row r="452" s="14" customFormat="1">
      <c r="A452" s="14"/>
      <c r="B452" s="234"/>
      <c r="C452" s="235"/>
      <c r="D452" s="218" t="s">
        <v>129</v>
      </c>
      <c r="E452" s="236" t="s">
        <v>19</v>
      </c>
      <c r="F452" s="237" t="s">
        <v>614</v>
      </c>
      <c r="G452" s="235"/>
      <c r="H452" s="236" t="s">
        <v>19</v>
      </c>
      <c r="I452" s="238"/>
      <c r="J452" s="235"/>
      <c r="K452" s="235"/>
      <c r="L452" s="239"/>
      <c r="M452" s="240"/>
      <c r="N452" s="241"/>
      <c r="O452" s="241"/>
      <c r="P452" s="241"/>
      <c r="Q452" s="241"/>
      <c r="R452" s="241"/>
      <c r="S452" s="241"/>
      <c r="T452" s="24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3" t="s">
        <v>129</v>
      </c>
      <c r="AU452" s="243" t="s">
        <v>84</v>
      </c>
      <c r="AV452" s="14" t="s">
        <v>81</v>
      </c>
      <c r="AW452" s="14" t="s">
        <v>34</v>
      </c>
      <c r="AX452" s="14" t="s">
        <v>73</v>
      </c>
      <c r="AY452" s="243" t="s">
        <v>118</v>
      </c>
    </row>
    <row r="453" s="2" customFormat="1" ht="14.4" customHeight="1">
      <c r="A453" s="39"/>
      <c r="B453" s="40"/>
      <c r="C453" s="205" t="s">
        <v>615</v>
      </c>
      <c r="D453" s="205" t="s">
        <v>120</v>
      </c>
      <c r="E453" s="206" t="s">
        <v>616</v>
      </c>
      <c r="F453" s="207" t="s">
        <v>617</v>
      </c>
      <c r="G453" s="208" t="s">
        <v>596</v>
      </c>
      <c r="H453" s="209">
        <v>8.3000000000000007</v>
      </c>
      <c r="I453" s="210"/>
      <c r="J453" s="211">
        <f>ROUND(I453*H453,2)</f>
        <v>0</v>
      </c>
      <c r="K453" s="207" t="s">
        <v>19</v>
      </c>
      <c r="L453" s="45"/>
      <c r="M453" s="212" t="s">
        <v>19</v>
      </c>
      <c r="N453" s="213" t="s">
        <v>44</v>
      </c>
      <c r="O453" s="85"/>
      <c r="P453" s="214">
        <f>O453*H453</f>
        <v>0</v>
      </c>
      <c r="Q453" s="214">
        <v>0</v>
      </c>
      <c r="R453" s="214">
        <f>Q453*H453</f>
        <v>0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125</v>
      </c>
      <c r="AT453" s="216" t="s">
        <v>120</v>
      </c>
      <c r="AU453" s="216" t="s">
        <v>84</v>
      </c>
      <c r="AY453" s="18" t="s">
        <v>118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81</v>
      </c>
      <c r="BK453" s="217">
        <f>ROUND(I453*H453,2)</f>
        <v>0</v>
      </c>
      <c r="BL453" s="18" t="s">
        <v>125</v>
      </c>
      <c r="BM453" s="216" t="s">
        <v>618</v>
      </c>
    </row>
    <row r="454" s="2" customFormat="1">
      <c r="A454" s="39"/>
      <c r="B454" s="40"/>
      <c r="C454" s="41"/>
      <c r="D454" s="218" t="s">
        <v>127</v>
      </c>
      <c r="E454" s="41"/>
      <c r="F454" s="219" t="s">
        <v>619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127</v>
      </c>
      <c r="AU454" s="18" t="s">
        <v>84</v>
      </c>
    </row>
    <row r="455" s="13" customFormat="1">
      <c r="A455" s="13"/>
      <c r="B455" s="223"/>
      <c r="C455" s="224"/>
      <c r="D455" s="218" t="s">
        <v>129</v>
      </c>
      <c r="E455" s="225" t="s">
        <v>19</v>
      </c>
      <c r="F455" s="226" t="s">
        <v>620</v>
      </c>
      <c r="G455" s="224"/>
      <c r="H455" s="227">
        <v>8.3000000000000007</v>
      </c>
      <c r="I455" s="228"/>
      <c r="J455" s="224"/>
      <c r="K455" s="224"/>
      <c r="L455" s="229"/>
      <c r="M455" s="230"/>
      <c r="N455" s="231"/>
      <c r="O455" s="231"/>
      <c r="P455" s="231"/>
      <c r="Q455" s="231"/>
      <c r="R455" s="231"/>
      <c r="S455" s="231"/>
      <c r="T455" s="23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3" t="s">
        <v>129</v>
      </c>
      <c r="AU455" s="233" t="s">
        <v>84</v>
      </c>
      <c r="AV455" s="13" t="s">
        <v>84</v>
      </c>
      <c r="AW455" s="13" t="s">
        <v>34</v>
      </c>
      <c r="AX455" s="13" t="s">
        <v>81</v>
      </c>
      <c r="AY455" s="233" t="s">
        <v>118</v>
      </c>
    </row>
    <row r="456" s="14" customFormat="1">
      <c r="A456" s="14"/>
      <c r="B456" s="234"/>
      <c r="C456" s="235"/>
      <c r="D456" s="218" t="s">
        <v>129</v>
      </c>
      <c r="E456" s="236" t="s">
        <v>19</v>
      </c>
      <c r="F456" s="237" t="s">
        <v>614</v>
      </c>
      <c r="G456" s="235"/>
      <c r="H456" s="236" t="s">
        <v>19</v>
      </c>
      <c r="I456" s="238"/>
      <c r="J456" s="235"/>
      <c r="K456" s="235"/>
      <c r="L456" s="239"/>
      <c r="M456" s="240"/>
      <c r="N456" s="241"/>
      <c r="O456" s="241"/>
      <c r="P456" s="241"/>
      <c r="Q456" s="241"/>
      <c r="R456" s="241"/>
      <c r="S456" s="241"/>
      <c r="T456" s="24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3" t="s">
        <v>129</v>
      </c>
      <c r="AU456" s="243" t="s">
        <v>84</v>
      </c>
      <c r="AV456" s="14" t="s">
        <v>81</v>
      </c>
      <c r="AW456" s="14" t="s">
        <v>34</v>
      </c>
      <c r="AX456" s="14" t="s">
        <v>73</v>
      </c>
      <c r="AY456" s="243" t="s">
        <v>118</v>
      </c>
    </row>
    <row r="457" s="2" customFormat="1" ht="14.4" customHeight="1">
      <c r="A457" s="39"/>
      <c r="B457" s="40"/>
      <c r="C457" s="205" t="s">
        <v>621</v>
      </c>
      <c r="D457" s="205" t="s">
        <v>120</v>
      </c>
      <c r="E457" s="206" t="s">
        <v>622</v>
      </c>
      <c r="F457" s="207" t="s">
        <v>623</v>
      </c>
      <c r="G457" s="208" t="s">
        <v>596</v>
      </c>
      <c r="H457" s="209">
        <v>65.599999999999994</v>
      </c>
      <c r="I457" s="210"/>
      <c r="J457" s="211">
        <f>ROUND(I457*H457,2)</f>
        <v>0</v>
      </c>
      <c r="K457" s="207" t="s">
        <v>19</v>
      </c>
      <c r="L457" s="45"/>
      <c r="M457" s="212" t="s">
        <v>19</v>
      </c>
      <c r="N457" s="213" t="s">
        <v>44</v>
      </c>
      <c r="O457" s="85"/>
      <c r="P457" s="214">
        <f>O457*H457</f>
        <v>0</v>
      </c>
      <c r="Q457" s="214">
        <v>0</v>
      </c>
      <c r="R457" s="214">
        <f>Q457*H457</f>
        <v>0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125</v>
      </c>
      <c r="AT457" s="216" t="s">
        <v>120</v>
      </c>
      <c r="AU457" s="216" t="s">
        <v>84</v>
      </c>
      <c r="AY457" s="18" t="s">
        <v>118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81</v>
      </c>
      <c r="BK457" s="217">
        <f>ROUND(I457*H457,2)</f>
        <v>0</v>
      </c>
      <c r="BL457" s="18" t="s">
        <v>125</v>
      </c>
      <c r="BM457" s="216" t="s">
        <v>624</v>
      </c>
    </row>
    <row r="458" s="2" customFormat="1">
      <c r="A458" s="39"/>
      <c r="B458" s="40"/>
      <c r="C458" s="41"/>
      <c r="D458" s="218" t="s">
        <v>127</v>
      </c>
      <c r="E458" s="41"/>
      <c r="F458" s="219" t="s">
        <v>598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127</v>
      </c>
      <c r="AU458" s="18" t="s">
        <v>84</v>
      </c>
    </row>
    <row r="459" s="13" customFormat="1">
      <c r="A459" s="13"/>
      <c r="B459" s="223"/>
      <c r="C459" s="224"/>
      <c r="D459" s="218" t="s">
        <v>129</v>
      </c>
      <c r="E459" s="225" t="s">
        <v>19</v>
      </c>
      <c r="F459" s="226" t="s">
        <v>625</v>
      </c>
      <c r="G459" s="224"/>
      <c r="H459" s="227">
        <v>65.599999999999994</v>
      </c>
      <c r="I459" s="228"/>
      <c r="J459" s="224"/>
      <c r="K459" s="224"/>
      <c r="L459" s="229"/>
      <c r="M459" s="230"/>
      <c r="N459" s="231"/>
      <c r="O459" s="231"/>
      <c r="P459" s="231"/>
      <c r="Q459" s="231"/>
      <c r="R459" s="231"/>
      <c r="S459" s="231"/>
      <c r="T459" s="23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3" t="s">
        <v>129</v>
      </c>
      <c r="AU459" s="233" t="s">
        <v>84</v>
      </c>
      <c r="AV459" s="13" t="s">
        <v>84</v>
      </c>
      <c r="AW459" s="13" t="s">
        <v>34</v>
      </c>
      <c r="AX459" s="13" t="s">
        <v>81</v>
      </c>
      <c r="AY459" s="233" t="s">
        <v>118</v>
      </c>
    </row>
    <row r="460" s="14" customFormat="1">
      <c r="A460" s="14"/>
      <c r="B460" s="234"/>
      <c r="C460" s="235"/>
      <c r="D460" s="218" t="s">
        <v>129</v>
      </c>
      <c r="E460" s="236" t="s">
        <v>19</v>
      </c>
      <c r="F460" s="237" t="s">
        <v>614</v>
      </c>
      <c r="G460" s="235"/>
      <c r="H460" s="236" t="s">
        <v>19</v>
      </c>
      <c r="I460" s="238"/>
      <c r="J460" s="235"/>
      <c r="K460" s="235"/>
      <c r="L460" s="239"/>
      <c r="M460" s="240"/>
      <c r="N460" s="241"/>
      <c r="O460" s="241"/>
      <c r="P460" s="241"/>
      <c r="Q460" s="241"/>
      <c r="R460" s="241"/>
      <c r="S460" s="241"/>
      <c r="T460" s="24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3" t="s">
        <v>129</v>
      </c>
      <c r="AU460" s="243" t="s">
        <v>84</v>
      </c>
      <c r="AV460" s="14" t="s">
        <v>81</v>
      </c>
      <c r="AW460" s="14" t="s">
        <v>34</v>
      </c>
      <c r="AX460" s="14" t="s">
        <v>73</v>
      </c>
      <c r="AY460" s="243" t="s">
        <v>118</v>
      </c>
    </row>
    <row r="461" s="12" customFormat="1" ht="22.8" customHeight="1">
      <c r="A461" s="12"/>
      <c r="B461" s="189"/>
      <c r="C461" s="190"/>
      <c r="D461" s="191" t="s">
        <v>72</v>
      </c>
      <c r="E461" s="203" t="s">
        <v>626</v>
      </c>
      <c r="F461" s="203" t="s">
        <v>627</v>
      </c>
      <c r="G461" s="190"/>
      <c r="H461" s="190"/>
      <c r="I461" s="193"/>
      <c r="J461" s="204">
        <f>BK461</f>
        <v>0</v>
      </c>
      <c r="K461" s="190"/>
      <c r="L461" s="195"/>
      <c r="M461" s="196"/>
      <c r="N461" s="197"/>
      <c r="O461" s="197"/>
      <c r="P461" s="198">
        <f>SUM(P462:P463)</f>
        <v>0</v>
      </c>
      <c r="Q461" s="197"/>
      <c r="R461" s="198">
        <f>SUM(R462:R463)</f>
        <v>0</v>
      </c>
      <c r="S461" s="197"/>
      <c r="T461" s="199">
        <f>SUM(T462:T463)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0" t="s">
        <v>81</v>
      </c>
      <c r="AT461" s="201" t="s">
        <v>72</v>
      </c>
      <c r="AU461" s="201" t="s">
        <v>81</v>
      </c>
      <c r="AY461" s="200" t="s">
        <v>118</v>
      </c>
      <c r="BK461" s="202">
        <f>SUM(BK462:BK463)</f>
        <v>0</v>
      </c>
    </row>
    <row r="462" s="2" customFormat="1" ht="24.15" customHeight="1">
      <c r="A462" s="39"/>
      <c r="B462" s="40"/>
      <c r="C462" s="205" t="s">
        <v>628</v>
      </c>
      <c r="D462" s="205" t="s">
        <v>120</v>
      </c>
      <c r="E462" s="206" t="s">
        <v>629</v>
      </c>
      <c r="F462" s="207" t="s">
        <v>630</v>
      </c>
      <c r="G462" s="208" t="s">
        <v>596</v>
      </c>
      <c r="H462" s="209">
        <v>134.07499999999999</v>
      </c>
      <c r="I462" s="210"/>
      <c r="J462" s="211">
        <f>ROUND(I462*H462,2)</f>
        <v>0</v>
      </c>
      <c r="K462" s="207" t="s">
        <v>124</v>
      </c>
      <c r="L462" s="45"/>
      <c r="M462" s="212" t="s">
        <v>19</v>
      </c>
      <c r="N462" s="213" t="s">
        <v>44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125</v>
      </c>
      <c r="AT462" s="216" t="s">
        <v>120</v>
      </c>
      <c r="AU462" s="216" t="s">
        <v>84</v>
      </c>
      <c r="AY462" s="18" t="s">
        <v>118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81</v>
      </c>
      <c r="BK462" s="217">
        <f>ROUND(I462*H462,2)</f>
        <v>0</v>
      </c>
      <c r="BL462" s="18" t="s">
        <v>125</v>
      </c>
      <c r="BM462" s="216" t="s">
        <v>631</v>
      </c>
    </row>
    <row r="463" s="2" customFormat="1">
      <c r="A463" s="39"/>
      <c r="B463" s="40"/>
      <c r="C463" s="41"/>
      <c r="D463" s="218" t="s">
        <v>127</v>
      </c>
      <c r="E463" s="41"/>
      <c r="F463" s="219" t="s">
        <v>632</v>
      </c>
      <c r="G463" s="41"/>
      <c r="H463" s="41"/>
      <c r="I463" s="220"/>
      <c r="J463" s="41"/>
      <c r="K463" s="41"/>
      <c r="L463" s="45"/>
      <c r="M463" s="265"/>
      <c r="N463" s="266"/>
      <c r="O463" s="267"/>
      <c r="P463" s="267"/>
      <c r="Q463" s="267"/>
      <c r="R463" s="267"/>
      <c r="S463" s="267"/>
      <c r="T463" s="268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127</v>
      </c>
      <c r="AU463" s="18" t="s">
        <v>84</v>
      </c>
    </row>
    <row r="464" s="2" customFormat="1" ht="6.96" customHeight="1">
      <c r="A464" s="39"/>
      <c r="B464" s="60"/>
      <c r="C464" s="61"/>
      <c r="D464" s="61"/>
      <c r="E464" s="61"/>
      <c r="F464" s="61"/>
      <c r="G464" s="61"/>
      <c r="H464" s="61"/>
      <c r="I464" s="61"/>
      <c r="J464" s="61"/>
      <c r="K464" s="61"/>
      <c r="L464" s="45"/>
      <c r="M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</sheetData>
  <sheetProtection sheet="1" autoFilter="0" formatColumns="0" formatRows="0" objects="1" scenarios="1" spinCount="100000" saltValue="qb3ztRGFbt2WYKXJ73Ze0CsE/4+TCdRd8UwrRhhp/NxKOblL8odI5pJX59EJKQWvrRxysfgr0O1aTZ9k6Ce72w==" hashValue="jjqiSyK6Tc6xpxvwX2kUpeE+xE2mWyXzskuy0GKeDw+LH5rHxiiPDYu0ZOc5cgs8exsQ1NLz8wBYrFE1x+uI8g==" algorithmName="SHA-512" password="CC35"/>
  <autoFilter ref="C85:K46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KŘIŽOVATKA SILNIC III/19846 A III/19847 VELKÝ RAPOTÍN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633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2. 8. 2021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ROUND((SUM(BE84:BE109)),  2)</f>
        <v>0</v>
      </c>
      <c r="G33" s="39"/>
      <c r="H33" s="39"/>
      <c r="I33" s="149">
        <v>0.20999999999999999</v>
      </c>
      <c r="J33" s="148">
        <f>ROUND(((SUM(BE84:BE109))*I33),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ROUND((SUM(BF84:BF109)),  2)</f>
        <v>0</v>
      </c>
      <c r="G34" s="39"/>
      <c r="H34" s="39"/>
      <c r="I34" s="149">
        <v>0.14999999999999999</v>
      </c>
      <c r="J34" s="148">
        <f>ROUND(((SUM(BF84:BF109))*I34),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ROUND((SUM(BH84:BH109)),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KŘIŽOVATKA SILNIC III/19846 A III/19847 VELKÝ RAPOTÍN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Velký Rapotín</v>
      </c>
      <c r="G52" s="41"/>
      <c r="H52" s="41"/>
      <c r="I52" s="33" t="s">
        <v>23</v>
      </c>
      <c r="J52" s="73" t="str">
        <f>IF(J12="","",J12)</f>
        <v>2. 8. 2021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634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635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636</v>
      </c>
      <c r="E62" s="175"/>
      <c r="F62" s="175"/>
      <c r="G62" s="175"/>
      <c r="H62" s="175"/>
      <c r="I62" s="175"/>
      <c r="J62" s="176">
        <f>J97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637</v>
      </c>
      <c r="E63" s="175"/>
      <c r="F63" s="175"/>
      <c r="G63" s="175"/>
      <c r="H63" s="175"/>
      <c r="I63" s="175"/>
      <c r="J63" s="176">
        <f>J102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638</v>
      </c>
      <c r="E64" s="175"/>
      <c r="F64" s="175"/>
      <c r="G64" s="175"/>
      <c r="H64" s="175"/>
      <c r="I64" s="175"/>
      <c r="J64" s="176">
        <f>J106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KŘIŽOVATKA SILNIC III/19846 A III/19847 VELKÝ RAPOTÍN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90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901 - VRN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Velký Rapotín</v>
      </c>
      <c r="G78" s="41"/>
      <c r="H78" s="41"/>
      <c r="I78" s="33" t="s">
        <v>23</v>
      </c>
      <c r="J78" s="73" t="str">
        <f>IF(J12="","",J12)</f>
        <v>2. 8. 2021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SÚS Plzeňského kraje, p.o.</v>
      </c>
      <c r="G80" s="41"/>
      <c r="H80" s="41"/>
      <c r="I80" s="33" t="s">
        <v>31</v>
      </c>
      <c r="J80" s="37" t="str">
        <f>E21</f>
        <v>Ing. Jaroslav Rojt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>Jan Leinhäupel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104</v>
      </c>
      <c r="D83" s="181" t="s">
        <v>58</v>
      </c>
      <c r="E83" s="181" t="s">
        <v>54</v>
      </c>
      <c r="F83" s="181" t="s">
        <v>55</v>
      </c>
      <c r="G83" s="181" t="s">
        <v>105</v>
      </c>
      <c r="H83" s="181" t="s">
        <v>106</v>
      </c>
      <c r="I83" s="181" t="s">
        <v>107</v>
      </c>
      <c r="J83" s="181" t="s">
        <v>94</v>
      </c>
      <c r="K83" s="182" t="s">
        <v>108</v>
      </c>
      <c r="L83" s="183"/>
      <c r="M83" s="93" t="s">
        <v>19</v>
      </c>
      <c r="N83" s="94" t="s">
        <v>43</v>
      </c>
      <c r="O83" s="94" t="s">
        <v>109</v>
      </c>
      <c r="P83" s="94" t="s">
        <v>110</v>
      </c>
      <c r="Q83" s="94" t="s">
        <v>111</v>
      </c>
      <c r="R83" s="94" t="s">
        <v>112</v>
      </c>
      <c r="S83" s="94" t="s">
        <v>113</v>
      </c>
      <c r="T83" s="95" t="s">
        <v>114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95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86</v>
      </c>
      <c r="F85" s="192" t="s">
        <v>639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P86+P97+P102+P106</f>
        <v>0</v>
      </c>
      <c r="Q85" s="197"/>
      <c r="R85" s="198">
        <f>R86+R97+R102+R106</f>
        <v>0</v>
      </c>
      <c r="S85" s="197"/>
      <c r="T85" s="199">
        <f>T86+T97+T102+T106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144</v>
      </c>
      <c r="AT85" s="201" t="s">
        <v>72</v>
      </c>
      <c r="AU85" s="201" t="s">
        <v>73</v>
      </c>
      <c r="AY85" s="200" t="s">
        <v>118</v>
      </c>
      <c r="BK85" s="202">
        <f>BK86+BK97+BK102+BK106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640</v>
      </c>
      <c r="F86" s="203" t="s">
        <v>641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SUM(P87:P96)</f>
        <v>0</v>
      </c>
      <c r="Q86" s="197"/>
      <c r="R86" s="198">
        <f>SUM(R87:R96)</f>
        <v>0</v>
      </c>
      <c r="S86" s="197"/>
      <c r="T86" s="199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144</v>
      </c>
      <c r="AT86" s="201" t="s">
        <v>72</v>
      </c>
      <c r="AU86" s="201" t="s">
        <v>81</v>
      </c>
      <c r="AY86" s="200" t="s">
        <v>118</v>
      </c>
      <c r="BK86" s="202">
        <f>SUM(BK87:BK96)</f>
        <v>0</v>
      </c>
    </row>
    <row r="87" s="2" customFormat="1" ht="24.15" customHeight="1">
      <c r="A87" s="39"/>
      <c r="B87" s="40"/>
      <c r="C87" s="205" t="s">
        <v>81</v>
      </c>
      <c r="D87" s="205" t="s">
        <v>120</v>
      </c>
      <c r="E87" s="206" t="s">
        <v>642</v>
      </c>
      <c r="F87" s="207" t="s">
        <v>643</v>
      </c>
      <c r="G87" s="208" t="s">
        <v>644</v>
      </c>
      <c r="H87" s="209">
        <v>1</v>
      </c>
      <c r="I87" s="210"/>
      <c r="J87" s="211">
        <f>ROUND(I87*H87,2)</f>
        <v>0</v>
      </c>
      <c r="K87" s="207" t="s">
        <v>124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645</v>
      </c>
      <c r="AT87" s="216" t="s">
        <v>120</v>
      </c>
      <c r="AU87" s="216" t="s">
        <v>84</v>
      </c>
      <c r="AY87" s="18" t="s">
        <v>118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645</v>
      </c>
      <c r="BM87" s="216" t="s">
        <v>646</v>
      </c>
    </row>
    <row r="88" s="2" customFormat="1">
      <c r="A88" s="39"/>
      <c r="B88" s="40"/>
      <c r="C88" s="41"/>
      <c r="D88" s="218" t="s">
        <v>127</v>
      </c>
      <c r="E88" s="41"/>
      <c r="F88" s="219" t="s">
        <v>647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127</v>
      </c>
      <c r="AU88" s="18" t="s">
        <v>84</v>
      </c>
    </row>
    <row r="89" s="13" customFormat="1">
      <c r="A89" s="13"/>
      <c r="B89" s="223"/>
      <c r="C89" s="224"/>
      <c r="D89" s="218" t="s">
        <v>129</v>
      </c>
      <c r="E89" s="225" t="s">
        <v>19</v>
      </c>
      <c r="F89" s="226" t="s">
        <v>648</v>
      </c>
      <c r="G89" s="224"/>
      <c r="H89" s="227">
        <v>1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129</v>
      </c>
      <c r="AU89" s="233" t="s">
        <v>84</v>
      </c>
      <c r="AV89" s="13" t="s">
        <v>84</v>
      </c>
      <c r="AW89" s="13" t="s">
        <v>34</v>
      </c>
      <c r="AX89" s="13" t="s">
        <v>81</v>
      </c>
      <c r="AY89" s="233" t="s">
        <v>118</v>
      </c>
    </row>
    <row r="90" s="2" customFormat="1" ht="24.15" customHeight="1">
      <c r="A90" s="39"/>
      <c r="B90" s="40"/>
      <c r="C90" s="205" t="s">
        <v>84</v>
      </c>
      <c r="D90" s="205" t="s">
        <v>120</v>
      </c>
      <c r="E90" s="206" t="s">
        <v>649</v>
      </c>
      <c r="F90" s="207" t="s">
        <v>650</v>
      </c>
      <c r="G90" s="208" t="s">
        <v>644</v>
      </c>
      <c r="H90" s="209">
        <v>1</v>
      </c>
      <c r="I90" s="210"/>
      <c r="J90" s="211">
        <f>ROUND(I90*H90,2)</f>
        <v>0</v>
      </c>
      <c r="K90" s="207" t="s">
        <v>124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645</v>
      </c>
      <c r="AT90" s="216" t="s">
        <v>120</v>
      </c>
      <c r="AU90" s="216" t="s">
        <v>84</v>
      </c>
      <c r="AY90" s="18" t="s">
        <v>118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645</v>
      </c>
      <c r="BM90" s="216" t="s">
        <v>651</v>
      </c>
    </row>
    <row r="91" s="2" customFormat="1">
      <c r="A91" s="39"/>
      <c r="B91" s="40"/>
      <c r="C91" s="41"/>
      <c r="D91" s="218" t="s">
        <v>127</v>
      </c>
      <c r="E91" s="41"/>
      <c r="F91" s="219" t="s">
        <v>647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127</v>
      </c>
      <c r="AU91" s="18" t="s">
        <v>84</v>
      </c>
    </row>
    <row r="92" s="13" customFormat="1">
      <c r="A92" s="13"/>
      <c r="B92" s="223"/>
      <c r="C92" s="224"/>
      <c r="D92" s="218" t="s">
        <v>129</v>
      </c>
      <c r="E92" s="225" t="s">
        <v>19</v>
      </c>
      <c r="F92" s="226" t="s">
        <v>652</v>
      </c>
      <c r="G92" s="224"/>
      <c r="H92" s="227">
        <v>1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129</v>
      </c>
      <c r="AU92" s="233" t="s">
        <v>84</v>
      </c>
      <c r="AV92" s="13" t="s">
        <v>84</v>
      </c>
      <c r="AW92" s="13" t="s">
        <v>34</v>
      </c>
      <c r="AX92" s="13" t="s">
        <v>81</v>
      </c>
      <c r="AY92" s="233" t="s">
        <v>118</v>
      </c>
    </row>
    <row r="93" s="14" customFormat="1">
      <c r="A93" s="14"/>
      <c r="B93" s="234"/>
      <c r="C93" s="235"/>
      <c r="D93" s="218" t="s">
        <v>129</v>
      </c>
      <c r="E93" s="236" t="s">
        <v>19</v>
      </c>
      <c r="F93" s="237" t="s">
        <v>653</v>
      </c>
      <c r="G93" s="235"/>
      <c r="H93" s="236" t="s">
        <v>19</v>
      </c>
      <c r="I93" s="238"/>
      <c r="J93" s="235"/>
      <c r="K93" s="235"/>
      <c r="L93" s="239"/>
      <c r="M93" s="240"/>
      <c r="N93" s="241"/>
      <c r="O93" s="241"/>
      <c r="P93" s="241"/>
      <c r="Q93" s="241"/>
      <c r="R93" s="241"/>
      <c r="S93" s="241"/>
      <c r="T93" s="24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3" t="s">
        <v>129</v>
      </c>
      <c r="AU93" s="243" t="s">
        <v>84</v>
      </c>
      <c r="AV93" s="14" t="s">
        <v>81</v>
      </c>
      <c r="AW93" s="14" t="s">
        <v>34</v>
      </c>
      <c r="AX93" s="14" t="s">
        <v>73</v>
      </c>
      <c r="AY93" s="243" t="s">
        <v>118</v>
      </c>
    </row>
    <row r="94" s="2" customFormat="1" ht="24.15" customHeight="1">
      <c r="A94" s="39"/>
      <c r="B94" s="40"/>
      <c r="C94" s="205" t="s">
        <v>135</v>
      </c>
      <c r="D94" s="205" t="s">
        <v>120</v>
      </c>
      <c r="E94" s="206" t="s">
        <v>654</v>
      </c>
      <c r="F94" s="207" t="s">
        <v>655</v>
      </c>
      <c r="G94" s="208" t="s">
        <v>644</v>
      </c>
      <c r="H94" s="209">
        <v>1</v>
      </c>
      <c r="I94" s="210"/>
      <c r="J94" s="211">
        <f>ROUND(I94*H94,2)</f>
        <v>0</v>
      </c>
      <c r="K94" s="207" t="s">
        <v>124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645</v>
      </c>
      <c r="AT94" s="216" t="s">
        <v>120</v>
      </c>
      <c r="AU94" s="216" t="s">
        <v>84</v>
      </c>
      <c r="AY94" s="18" t="s">
        <v>118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645</v>
      </c>
      <c r="BM94" s="216" t="s">
        <v>656</v>
      </c>
    </row>
    <row r="95" s="2" customFormat="1">
      <c r="A95" s="39"/>
      <c r="B95" s="40"/>
      <c r="C95" s="41"/>
      <c r="D95" s="218" t="s">
        <v>127</v>
      </c>
      <c r="E95" s="41"/>
      <c r="F95" s="219" t="s">
        <v>647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84</v>
      </c>
    </row>
    <row r="96" s="13" customFormat="1">
      <c r="A96" s="13"/>
      <c r="B96" s="223"/>
      <c r="C96" s="224"/>
      <c r="D96" s="218" t="s">
        <v>129</v>
      </c>
      <c r="E96" s="225" t="s">
        <v>19</v>
      </c>
      <c r="F96" s="226" t="s">
        <v>657</v>
      </c>
      <c r="G96" s="224"/>
      <c r="H96" s="227">
        <v>1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129</v>
      </c>
      <c r="AU96" s="233" t="s">
        <v>84</v>
      </c>
      <c r="AV96" s="13" t="s">
        <v>84</v>
      </c>
      <c r="AW96" s="13" t="s">
        <v>34</v>
      </c>
      <c r="AX96" s="13" t="s">
        <v>81</v>
      </c>
      <c r="AY96" s="233" t="s">
        <v>118</v>
      </c>
    </row>
    <row r="97" s="12" customFormat="1" ht="22.8" customHeight="1">
      <c r="A97" s="12"/>
      <c r="B97" s="189"/>
      <c r="C97" s="190"/>
      <c r="D97" s="191" t="s">
        <v>72</v>
      </c>
      <c r="E97" s="203" t="s">
        <v>658</v>
      </c>
      <c r="F97" s="203" t="s">
        <v>659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SUM(P98:P101)</f>
        <v>0</v>
      </c>
      <c r="Q97" s="197"/>
      <c r="R97" s="198">
        <f>SUM(R98:R101)</f>
        <v>0</v>
      </c>
      <c r="S97" s="197"/>
      <c r="T97" s="199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144</v>
      </c>
      <c r="AT97" s="201" t="s">
        <v>72</v>
      </c>
      <c r="AU97" s="201" t="s">
        <v>81</v>
      </c>
      <c r="AY97" s="200" t="s">
        <v>118</v>
      </c>
      <c r="BK97" s="202">
        <f>SUM(BK98:BK101)</f>
        <v>0</v>
      </c>
    </row>
    <row r="98" s="2" customFormat="1" ht="14.4" customHeight="1">
      <c r="A98" s="39"/>
      <c r="B98" s="40"/>
      <c r="C98" s="205" t="s">
        <v>125</v>
      </c>
      <c r="D98" s="205" t="s">
        <v>120</v>
      </c>
      <c r="E98" s="206" t="s">
        <v>660</v>
      </c>
      <c r="F98" s="207" t="s">
        <v>661</v>
      </c>
      <c r="G98" s="208" t="s">
        <v>357</v>
      </c>
      <c r="H98" s="209">
        <v>4</v>
      </c>
      <c r="I98" s="210"/>
      <c r="J98" s="211">
        <f>ROUND(I98*H98,2)</f>
        <v>0</v>
      </c>
      <c r="K98" s="207" t="s">
        <v>124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645</v>
      </c>
      <c r="AT98" s="216" t="s">
        <v>120</v>
      </c>
      <c r="AU98" s="216" t="s">
        <v>84</v>
      </c>
      <c r="AY98" s="18" t="s">
        <v>118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645</v>
      </c>
      <c r="BM98" s="216" t="s">
        <v>662</v>
      </c>
    </row>
    <row r="99" s="2" customFormat="1">
      <c r="A99" s="39"/>
      <c r="B99" s="40"/>
      <c r="C99" s="41"/>
      <c r="D99" s="218" t="s">
        <v>127</v>
      </c>
      <c r="E99" s="41"/>
      <c r="F99" s="219" t="s">
        <v>663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127</v>
      </c>
      <c r="AU99" s="18" t="s">
        <v>84</v>
      </c>
    </row>
    <row r="100" s="13" customFormat="1">
      <c r="A100" s="13"/>
      <c r="B100" s="223"/>
      <c r="C100" s="224"/>
      <c r="D100" s="218" t="s">
        <v>129</v>
      </c>
      <c r="E100" s="225" t="s">
        <v>19</v>
      </c>
      <c r="F100" s="226" t="s">
        <v>664</v>
      </c>
      <c r="G100" s="224"/>
      <c r="H100" s="227">
        <v>4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129</v>
      </c>
      <c r="AU100" s="233" t="s">
        <v>84</v>
      </c>
      <c r="AV100" s="13" t="s">
        <v>84</v>
      </c>
      <c r="AW100" s="13" t="s">
        <v>34</v>
      </c>
      <c r="AX100" s="13" t="s">
        <v>81</v>
      </c>
      <c r="AY100" s="233" t="s">
        <v>118</v>
      </c>
    </row>
    <row r="101" s="14" customFormat="1">
      <c r="A101" s="14"/>
      <c r="B101" s="234"/>
      <c r="C101" s="235"/>
      <c r="D101" s="218" t="s">
        <v>129</v>
      </c>
      <c r="E101" s="236" t="s">
        <v>19</v>
      </c>
      <c r="F101" s="237" t="s">
        <v>665</v>
      </c>
      <c r="G101" s="235"/>
      <c r="H101" s="236" t="s">
        <v>19</v>
      </c>
      <c r="I101" s="238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3" t="s">
        <v>129</v>
      </c>
      <c r="AU101" s="243" t="s">
        <v>84</v>
      </c>
      <c r="AV101" s="14" t="s">
        <v>81</v>
      </c>
      <c r="AW101" s="14" t="s">
        <v>34</v>
      </c>
      <c r="AX101" s="14" t="s">
        <v>73</v>
      </c>
      <c r="AY101" s="243" t="s">
        <v>118</v>
      </c>
    </row>
    <row r="102" s="12" customFormat="1" ht="22.8" customHeight="1">
      <c r="A102" s="12"/>
      <c r="B102" s="189"/>
      <c r="C102" s="190"/>
      <c r="D102" s="191" t="s">
        <v>72</v>
      </c>
      <c r="E102" s="203" t="s">
        <v>666</v>
      </c>
      <c r="F102" s="203" t="s">
        <v>667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SUM(P103:P105)</f>
        <v>0</v>
      </c>
      <c r="Q102" s="197"/>
      <c r="R102" s="198">
        <f>SUM(R103:R105)</f>
        <v>0</v>
      </c>
      <c r="S102" s="197"/>
      <c r="T102" s="199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144</v>
      </c>
      <c r="AT102" s="201" t="s">
        <v>72</v>
      </c>
      <c r="AU102" s="201" t="s">
        <v>81</v>
      </c>
      <c r="AY102" s="200" t="s">
        <v>118</v>
      </c>
      <c r="BK102" s="202">
        <f>SUM(BK103:BK105)</f>
        <v>0</v>
      </c>
    </row>
    <row r="103" s="2" customFormat="1" ht="24.15" customHeight="1">
      <c r="A103" s="39"/>
      <c r="B103" s="40"/>
      <c r="C103" s="205" t="s">
        <v>144</v>
      </c>
      <c r="D103" s="205" t="s">
        <v>120</v>
      </c>
      <c r="E103" s="206" t="s">
        <v>668</v>
      </c>
      <c r="F103" s="207" t="s">
        <v>669</v>
      </c>
      <c r="G103" s="208" t="s">
        <v>644</v>
      </c>
      <c r="H103" s="209">
        <v>1</v>
      </c>
      <c r="I103" s="210"/>
      <c r="J103" s="211">
        <f>ROUND(I103*H103,2)</f>
        <v>0</v>
      </c>
      <c r="K103" s="207" t="s">
        <v>124</v>
      </c>
      <c r="L103" s="45"/>
      <c r="M103" s="212" t="s">
        <v>19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645</v>
      </c>
      <c r="AT103" s="216" t="s">
        <v>120</v>
      </c>
      <c r="AU103" s="216" t="s">
        <v>84</v>
      </c>
      <c r="AY103" s="18" t="s">
        <v>118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645</v>
      </c>
      <c r="BM103" s="216" t="s">
        <v>670</v>
      </c>
    </row>
    <row r="104" s="2" customFormat="1">
      <c r="A104" s="39"/>
      <c r="B104" s="40"/>
      <c r="C104" s="41"/>
      <c r="D104" s="218" t="s">
        <v>127</v>
      </c>
      <c r="E104" s="41"/>
      <c r="F104" s="219" t="s">
        <v>671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127</v>
      </c>
      <c r="AU104" s="18" t="s">
        <v>84</v>
      </c>
    </row>
    <row r="105" s="13" customFormat="1">
      <c r="A105" s="13"/>
      <c r="B105" s="223"/>
      <c r="C105" s="224"/>
      <c r="D105" s="218" t="s">
        <v>129</v>
      </c>
      <c r="E105" s="225" t="s">
        <v>19</v>
      </c>
      <c r="F105" s="226" t="s">
        <v>672</v>
      </c>
      <c r="G105" s="224"/>
      <c r="H105" s="227">
        <v>1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129</v>
      </c>
      <c r="AU105" s="233" t="s">
        <v>84</v>
      </c>
      <c r="AV105" s="13" t="s">
        <v>84</v>
      </c>
      <c r="AW105" s="13" t="s">
        <v>34</v>
      </c>
      <c r="AX105" s="13" t="s">
        <v>81</v>
      </c>
      <c r="AY105" s="233" t="s">
        <v>118</v>
      </c>
    </row>
    <row r="106" s="12" customFormat="1" ht="22.8" customHeight="1">
      <c r="A106" s="12"/>
      <c r="B106" s="189"/>
      <c r="C106" s="190"/>
      <c r="D106" s="191" t="s">
        <v>72</v>
      </c>
      <c r="E106" s="203" t="s">
        <v>673</v>
      </c>
      <c r="F106" s="203" t="s">
        <v>674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SUM(P107:P109)</f>
        <v>0</v>
      </c>
      <c r="Q106" s="197"/>
      <c r="R106" s="198">
        <f>SUM(R107:R109)</f>
        <v>0</v>
      </c>
      <c r="S106" s="197"/>
      <c r="T106" s="199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144</v>
      </c>
      <c r="AT106" s="201" t="s">
        <v>72</v>
      </c>
      <c r="AU106" s="201" t="s">
        <v>81</v>
      </c>
      <c r="AY106" s="200" t="s">
        <v>118</v>
      </c>
      <c r="BK106" s="202">
        <f>SUM(BK107:BK109)</f>
        <v>0</v>
      </c>
    </row>
    <row r="107" s="2" customFormat="1" ht="24.15" customHeight="1">
      <c r="A107" s="39"/>
      <c r="B107" s="40"/>
      <c r="C107" s="205" t="s">
        <v>155</v>
      </c>
      <c r="D107" s="205" t="s">
        <v>120</v>
      </c>
      <c r="E107" s="206" t="s">
        <v>675</v>
      </c>
      <c r="F107" s="207" t="s">
        <v>676</v>
      </c>
      <c r="G107" s="208" t="s">
        <v>644</v>
      </c>
      <c r="H107" s="209">
        <v>1</v>
      </c>
      <c r="I107" s="210"/>
      <c r="J107" s="211">
        <f>ROUND(I107*H107,2)</f>
        <v>0</v>
      </c>
      <c r="K107" s="207" t="s">
        <v>124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645</v>
      </c>
      <c r="AT107" s="216" t="s">
        <v>120</v>
      </c>
      <c r="AU107" s="216" t="s">
        <v>84</v>
      </c>
      <c r="AY107" s="18" t="s">
        <v>118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645</v>
      </c>
      <c r="BM107" s="216" t="s">
        <v>677</v>
      </c>
    </row>
    <row r="108" s="2" customFormat="1">
      <c r="A108" s="39"/>
      <c r="B108" s="40"/>
      <c r="C108" s="41"/>
      <c r="D108" s="218" t="s">
        <v>127</v>
      </c>
      <c r="E108" s="41"/>
      <c r="F108" s="219" t="s">
        <v>678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127</v>
      </c>
      <c r="AU108" s="18" t="s">
        <v>84</v>
      </c>
    </row>
    <row r="109" s="13" customFormat="1">
      <c r="A109" s="13"/>
      <c r="B109" s="223"/>
      <c r="C109" s="224"/>
      <c r="D109" s="218" t="s">
        <v>129</v>
      </c>
      <c r="E109" s="225" t="s">
        <v>19</v>
      </c>
      <c r="F109" s="226" t="s">
        <v>679</v>
      </c>
      <c r="G109" s="224"/>
      <c r="H109" s="227">
        <v>1</v>
      </c>
      <c r="I109" s="228"/>
      <c r="J109" s="224"/>
      <c r="K109" s="224"/>
      <c r="L109" s="229"/>
      <c r="M109" s="269"/>
      <c r="N109" s="270"/>
      <c r="O109" s="270"/>
      <c r="P109" s="270"/>
      <c r="Q109" s="270"/>
      <c r="R109" s="270"/>
      <c r="S109" s="270"/>
      <c r="T109" s="27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129</v>
      </c>
      <c r="AU109" s="233" t="s">
        <v>84</v>
      </c>
      <c r="AV109" s="13" t="s">
        <v>84</v>
      </c>
      <c r="AW109" s="13" t="s">
        <v>34</v>
      </c>
      <c r="AX109" s="13" t="s">
        <v>81</v>
      </c>
      <c r="AY109" s="233" t="s">
        <v>118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jb3D003NGGTTBek42p7lOOtIMCKpo6nb/XvqqeFp6/1HtWMh97NhVnLPGoApx4Ap8pyojWOcny8c2eFkXndPxw==" hashValue="5yoj79SwcLPG1WykN5wH73Eug2oillkh4n9IqvCLunB95oBAu2JA7TRbuzKmxTH6xcuDvmjIBtUNiaDFvG/B1Q==" algorithmName="SHA-512" password="CC35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680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681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682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683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684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685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686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687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688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689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690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80</v>
      </c>
      <c r="F18" s="283" t="s">
        <v>691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692</v>
      </c>
      <c r="F19" s="283" t="s">
        <v>693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694</v>
      </c>
      <c r="F20" s="283" t="s">
        <v>695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87</v>
      </c>
      <c r="F21" s="283" t="s">
        <v>696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697</v>
      </c>
      <c r="F22" s="283" t="s">
        <v>698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699</v>
      </c>
      <c r="F23" s="283" t="s">
        <v>700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701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702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703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704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705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706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707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708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709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104</v>
      </c>
      <c r="F36" s="283"/>
      <c r="G36" s="283" t="s">
        <v>710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711</v>
      </c>
      <c r="F37" s="283"/>
      <c r="G37" s="283" t="s">
        <v>712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54</v>
      </c>
      <c r="F38" s="283"/>
      <c r="G38" s="283" t="s">
        <v>713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55</v>
      </c>
      <c r="F39" s="283"/>
      <c r="G39" s="283" t="s">
        <v>714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105</v>
      </c>
      <c r="F40" s="283"/>
      <c r="G40" s="283" t="s">
        <v>715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106</v>
      </c>
      <c r="F41" s="283"/>
      <c r="G41" s="283" t="s">
        <v>716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717</v>
      </c>
      <c r="F42" s="283"/>
      <c r="G42" s="283" t="s">
        <v>718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719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720</v>
      </c>
      <c r="F44" s="283"/>
      <c r="G44" s="283" t="s">
        <v>721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108</v>
      </c>
      <c r="F45" s="283"/>
      <c r="G45" s="283" t="s">
        <v>722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723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724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725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726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727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728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729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730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731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732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733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734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735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736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737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738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739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740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741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742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743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744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745</v>
      </c>
      <c r="D76" s="301"/>
      <c r="E76" s="301"/>
      <c r="F76" s="301" t="s">
        <v>746</v>
      </c>
      <c r="G76" s="302"/>
      <c r="H76" s="301" t="s">
        <v>55</v>
      </c>
      <c r="I76" s="301" t="s">
        <v>58</v>
      </c>
      <c r="J76" s="301" t="s">
        <v>747</v>
      </c>
      <c r="K76" s="300"/>
    </row>
    <row r="77" s="1" customFormat="1" ht="17.25" customHeight="1">
      <c r="B77" s="298"/>
      <c r="C77" s="303" t="s">
        <v>748</v>
      </c>
      <c r="D77" s="303"/>
      <c r="E77" s="303"/>
      <c r="F77" s="304" t="s">
        <v>749</v>
      </c>
      <c r="G77" s="305"/>
      <c r="H77" s="303"/>
      <c r="I77" s="303"/>
      <c r="J77" s="303" t="s">
        <v>750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54</v>
      </c>
      <c r="D79" s="308"/>
      <c r="E79" s="308"/>
      <c r="F79" s="309" t="s">
        <v>751</v>
      </c>
      <c r="G79" s="310"/>
      <c r="H79" s="286" t="s">
        <v>752</v>
      </c>
      <c r="I79" s="286" t="s">
        <v>753</v>
      </c>
      <c r="J79" s="286">
        <v>20</v>
      </c>
      <c r="K79" s="300"/>
    </row>
    <row r="80" s="1" customFormat="1" ht="15" customHeight="1">
      <c r="B80" s="298"/>
      <c r="C80" s="286" t="s">
        <v>754</v>
      </c>
      <c r="D80" s="286"/>
      <c r="E80" s="286"/>
      <c r="F80" s="309" t="s">
        <v>751</v>
      </c>
      <c r="G80" s="310"/>
      <c r="H80" s="286" t="s">
        <v>755</v>
      </c>
      <c r="I80" s="286" t="s">
        <v>753</v>
      </c>
      <c r="J80" s="286">
        <v>120</v>
      </c>
      <c r="K80" s="300"/>
    </row>
    <row r="81" s="1" customFormat="1" ht="15" customHeight="1">
      <c r="B81" s="311"/>
      <c r="C81" s="286" t="s">
        <v>756</v>
      </c>
      <c r="D81" s="286"/>
      <c r="E81" s="286"/>
      <c r="F81" s="309" t="s">
        <v>757</v>
      </c>
      <c r="G81" s="310"/>
      <c r="H81" s="286" t="s">
        <v>758</v>
      </c>
      <c r="I81" s="286" t="s">
        <v>753</v>
      </c>
      <c r="J81" s="286">
        <v>50</v>
      </c>
      <c r="K81" s="300"/>
    </row>
    <row r="82" s="1" customFormat="1" ht="15" customHeight="1">
      <c r="B82" s="311"/>
      <c r="C82" s="286" t="s">
        <v>759</v>
      </c>
      <c r="D82" s="286"/>
      <c r="E82" s="286"/>
      <c r="F82" s="309" t="s">
        <v>751</v>
      </c>
      <c r="G82" s="310"/>
      <c r="H82" s="286" t="s">
        <v>760</v>
      </c>
      <c r="I82" s="286" t="s">
        <v>761</v>
      </c>
      <c r="J82" s="286"/>
      <c r="K82" s="300"/>
    </row>
    <row r="83" s="1" customFormat="1" ht="15" customHeight="1">
      <c r="B83" s="311"/>
      <c r="C83" s="312" t="s">
        <v>762</v>
      </c>
      <c r="D83" s="312"/>
      <c r="E83" s="312"/>
      <c r="F83" s="313" t="s">
        <v>757</v>
      </c>
      <c r="G83" s="312"/>
      <c r="H83" s="312" t="s">
        <v>763</v>
      </c>
      <c r="I83" s="312" t="s">
        <v>753</v>
      </c>
      <c r="J83" s="312">
        <v>15</v>
      </c>
      <c r="K83" s="300"/>
    </row>
    <row r="84" s="1" customFormat="1" ht="15" customHeight="1">
      <c r="B84" s="311"/>
      <c r="C84" s="312" t="s">
        <v>764</v>
      </c>
      <c r="D84" s="312"/>
      <c r="E84" s="312"/>
      <c r="F84" s="313" t="s">
        <v>757</v>
      </c>
      <c r="G84" s="312"/>
      <c r="H84" s="312" t="s">
        <v>765</v>
      </c>
      <c r="I84" s="312" t="s">
        <v>753</v>
      </c>
      <c r="J84" s="312">
        <v>15</v>
      </c>
      <c r="K84" s="300"/>
    </row>
    <row r="85" s="1" customFormat="1" ht="15" customHeight="1">
      <c r="B85" s="311"/>
      <c r="C85" s="312" t="s">
        <v>766</v>
      </c>
      <c r="D85" s="312"/>
      <c r="E85" s="312"/>
      <c r="F85" s="313" t="s">
        <v>757</v>
      </c>
      <c r="G85" s="312"/>
      <c r="H85" s="312" t="s">
        <v>767</v>
      </c>
      <c r="I85" s="312" t="s">
        <v>753</v>
      </c>
      <c r="J85" s="312">
        <v>20</v>
      </c>
      <c r="K85" s="300"/>
    </row>
    <row r="86" s="1" customFormat="1" ht="15" customHeight="1">
      <c r="B86" s="311"/>
      <c r="C86" s="312" t="s">
        <v>768</v>
      </c>
      <c r="D86" s="312"/>
      <c r="E86" s="312"/>
      <c r="F86" s="313" t="s">
        <v>757</v>
      </c>
      <c r="G86" s="312"/>
      <c r="H86" s="312" t="s">
        <v>769</v>
      </c>
      <c r="I86" s="312" t="s">
        <v>753</v>
      </c>
      <c r="J86" s="312">
        <v>20</v>
      </c>
      <c r="K86" s="300"/>
    </row>
    <row r="87" s="1" customFormat="1" ht="15" customHeight="1">
      <c r="B87" s="311"/>
      <c r="C87" s="286" t="s">
        <v>770</v>
      </c>
      <c r="D87" s="286"/>
      <c r="E87" s="286"/>
      <c r="F87" s="309" t="s">
        <v>757</v>
      </c>
      <c r="G87" s="310"/>
      <c r="H87" s="286" t="s">
        <v>771</v>
      </c>
      <c r="I87" s="286" t="s">
        <v>753</v>
      </c>
      <c r="J87" s="286">
        <v>50</v>
      </c>
      <c r="K87" s="300"/>
    </row>
    <row r="88" s="1" customFormat="1" ht="15" customHeight="1">
      <c r="B88" s="311"/>
      <c r="C88" s="286" t="s">
        <v>772</v>
      </c>
      <c r="D88" s="286"/>
      <c r="E88" s="286"/>
      <c r="F88" s="309" t="s">
        <v>757</v>
      </c>
      <c r="G88" s="310"/>
      <c r="H88" s="286" t="s">
        <v>773</v>
      </c>
      <c r="I88" s="286" t="s">
        <v>753</v>
      </c>
      <c r="J88" s="286">
        <v>20</v>
      </c>
      <c r="K88" s="300"/>
    </row>
    <row r="89" s="1" customFormat="1" ht="15" customHeight="1">
      <c r="B89" s="311"/>
      <c r="C89" s="286" t="s">
        <v>774</v>
      </c>
      <c r="D89" s="286"/>
      <c r="E89" s="286"/>
      <c r="F89" s="309" t="s">
        <v>757</v>
      </c>
      <c r="G89" s="310"/>
      <c r="H89" s="286" t="s">
        <v>775</v>
      </c>
      <c r="I89" s="286" t="s">
        <v>753</v>
      </c>
      <c r="J89" s="286">
        <v>20</v>
      </c>
      <c r="K89" s="300"/>
    </row>
    <row r="90" s="1" customFormat="1" ht="15" customHeight="1">
      <c r="B90" s="311"/>
      <c r="C90" s="286" t="s">
        <v>776</v>
      </c>
      <c r="D90" s="286"/>
      <c r="E90" s="286"/>
      <c r="F90" s="309" t="s">
        <v>757</v>
      </c>
      <c r="G90" s="310"/>
      <c r="H90" s="286" t="s">
        <v>777</v>
      </c>
      <c r="I90" s="286" t="s">
        <v>753</v>
      </c>
      <c r="J90" s="286">
        <v>50</v>
      </c>
      <c r="K90" s="300"/>
    </row>
    <row r="91" s="1" customFormat="1" ht="15" customHeight="1">
      <c r="B91" s="311"/>
      <c r="C91" s="286" t="s">
        <v>778</v>
      </c>
      <c r="D91" s="286"/>
      <c r="E91" s="286"/>
      <c r="F91" s="309" t="s">
        <v>757</v>
      </c>
      <c r="G91" s="310"/>
      <c r="H91" s="286" t="s">
        <v>778</v>
      </c>
      <c r="I91" s="286" t="s">
        <v>753</v>
      </c>
      <c r="J91" s="286">
        <v>50</v>
      </c>
      <c r="K91" s="300"/>
    </row>
    <row r="92" s="1" customFormat="1" ht="15" customHeight="1">
      <c r="B92" s="311"/>
      <c r="C92" s="286" t="s">
        <v>779</v>
      </c>
      <c r="D92" s="286"/>
      <c r="E92" s="286"/>
      <c r="F92" s="309" t="s">
        <v>757</v>
      </c>
      <c r="G92" s="310"/>
      <c r="H92" s="286" t="s">
        <v>780</v>
      </c>
      <c r="I92" s="286" t="s">
        <v>753</v>
      </c>
      <c r="J92" s="286">
        <v>255</v>
      </c>
      <c r="K92" s="300"/>
    </row>
    <row r="93" s="1" customFormat="1" ht="15" customHeight="1">
      <c r="B93" s="311"/>
      <c r="C93" s="286" t="s">
        <v>781</v>
      </c>
      <c r="D93" s="286"/>
      <c r="E93" s="286"/>
      <c r="F93" s="309" t="s">
        <v>751</v>
      </c>
      <c r="G93" s="310"/>
      <c r="H93" s="286" t="s">
        <v>782</v>
      </c>
      <c r="I93" s="286" t="s">
        <v>783</v>
      </c>
      <c r="J93" s="286"/>
      <c r="K93" s="300"/>
    </row>
    <row r="94" s="1" customFormat="1" ht="15" customHeight="1">
      <c r="B94" s="311"/>
      <c r="C94" s="286" t="s">
        <v>784</v>
      </c>
      <c r="D94" s="286"/>
      <c r="E94" s="286"/>
      <c r="F94" s="309" t="s">
        <v>751</v>
      </c>
      <c r="G94" s="310"/>
      <c r="H94" s="286" t="s">
        <v>785</v>
      </c>
      <c r="I94" s="286" t="s">
        <v>786</v>
      </c>
      <c r="J94" s="286"/>
      <c r="K94" s="300"/>
    </row>
    <row r="95" s="1" customFormat="1" ht="15" customHeight="1">
      <c r="B95" s="311"/>
      <c r="C95" s="286" t="s">
        <v>787</v>
      </c>
      <c r="D95" s="286"/>
      <c r="E95" s="286"/>
      <c r="F95" s="309" t="s">
        <v>751</v>
      </c>
      <c r="G95" s="310"/>
      <c r="H95" s="286" t="s">
        <v>787</v>
      </c>
      <c r="I95" s="286" t="s">
        <v>786</v>
      </c>
      <c r="J95" s="286"/>
      <c r="K95" s="300"/>
    </row>
    <row r="96" s="1" customFormat="1" ht="15" customHeight="1">
      <c r="B96" s="311"/>
      <c r="C96" s="286" t="s">
        <v>39</v>
      </c>
      <c r="D96" s="286"/>
      <c r="E96" s="286"/>
      <c r="F96" s="309" t="s">
        <v>751</v>
      </c>
      <c r="G96" s="310"/>
      <c r="H96" s="286" t="s">
        <v>788</v>
      </c>
      <c r="I96" s="286" t="s">
        <v>786</v>
      </c>
      <c r="J96" s="286"/>
      <c r="K96" s="300"/>
    </row>
    <row r="97" s="1" customFormat="1" ht="15" customHeight="1">
      <c r="B97" s="311"/>
      <c r="C97" s="286" t="s">
        <v>49</v>
      </c>
      <c r="D97" s="286"/>
      <c r="E97" s="286"/>
      <c r="F97" s="309" t="s">
        <v>751</v>
      </c>
      <c r="G97" s="310"/>
      <c r="H97" s="286" t="s">
        <v>789</v>
      </c>
      <c r="I97" s="286" t="s">
        <v>786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790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745</v>
      </c>
      <c r="D103" s="301"/>
      <c r="E103" s="301"/>
      <c r="F103" s="301" t="s">
        <v>746</v>
      </c>
      <c r="G103" s="302"/>
      <c r="H103" s="301" t="s">
        <v>55</v>
      </c>
      <c r="I103" s="301" t="s">
        <v>58</v>
      </c>
      <c r="J103" s="301" t="s">
        <v>747</v>
      </c>
      <c r="K103" s="300"/>
    </row>
    <row r="104" s="1" customFormat="1" ht="17.25" customHeight="1">
      <c r="B104" s="298"/>
      <c r="C104" s="303" t="s">
        <v>748</v>
      </c>
      <c r="D104" s="303"/>
      <c r="E104" s="303"/>
      <c r="F104" s="304" t="s">
        <v>749</v>
      </c>
      <c r="G104" s="305"/>
      <c r="H104" s="303"/>
      <c r="I104" s="303"/>
      <c r="J104" s="303" t="s">
        <v>750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54</v>
      </c>
      <c r="D106" s="308"/>
      <c r="E106" s="308"/>
      <c r="F106" s="309" t="s">
        <v>751</v>
      </c>
      <c r="G106" s="286"/>
      <c r="H106" s="286" t="s">
        <v>791</v>
      </c>
      <c r="I106" s="286" t="s">
        <v>753</v>
      </c>
      <c r="J106" s="286">
        <v>20</v>
      </c>
      <c r="K106" s="300"/>
    </row>
    <row r="107" s="1" customFormat="1" ht="15" customHeight="1">
      <c r="B107" s="298"/>
      <c r="C107" s="286" t="s">
        <v>754</v>
      </c>
      <c r="D107" s="286"/>
      <c r="E107" s="286"/>
      <c r="F107" s="309" t="s">
        <v>751</v>
      </c>
      <c r="G107" s="286"/>
      <c r="H107" s="286" t="s">
        <v>791</v>
      </c>
      <c r="I107" s="286" t="s">
        <v>753</v>
      </c>
      <c r="J107" s="286">
        <v>120</v>
      </c>
      <c r="K107" s="300"/>
    </row>
    <row r="108" s="1" customFormat="1" ht="15" customHeight="1">
      <c r="B108" s="311"/>
      <c r="C108" s="286" t="s">
        <v>756</v>
      </c>
      <c r="D108" s="286"/>
      <c r="E108" s="286"/>
      <c r="F108" s="309" t="s">
        <v>757</v>
      </c>
      <c r="G108" s="286"/>
      <c r="H108" s="286" t="s">
        <v>791</v>
      </c>
      <c r="I108" s="286" t="s">
        <v>753</v>
      </c>
      <c r="J108" s="286">
        <v>50</v>
      </c>
      <c r="K108" s="300"/>
    </row>
    <row r="109" s="1" customFormat="1" ht="15" customHeight="1">
      <c r="B109" s="311"/>
      <c r="C109" s="286" t="s">
        <v>759</v>
      </c>
      <c r="D109" s="286"/>
      <c r="E109" s="286"/>
      <c r="F109" s="309" t="s">
        <v>751</v>
      </c>
      <c r="G109" s="286"/>
      <c r="H109" s="286" t="s">
        <v>791</v>
      </c>
      <c r="I109" s="286" t="s">
        <v>761</v>
      </c>
      <c r="J109" s="286"/>
      <c r="K109" s="300"/>
    </row>
    <row r="110" s="1" customFormat="1" ht="15" customHeight="1">
      <c r="B110" s="311"/>
      <c r="C110" s="286" t="s">
        <v>770</v>
      </c>
      <c r="D110" s="286"/>
      <c r="E110" s="286"/>
      <c r="F110" s="309" t="s">
        <v>757</v>
      </c>
      <c r="G110" s="286"/>
      <c r="H110" s="286" t="s">
        <v>791</v>
      </c>
      <c r="I110" s="286" t="s">
        <v>753</v>
      </c>
      <c r="J110" s="286">
        <v>50</v>
      </c>
      <c r="K110" s="300"/>
    </row>
    <row r="111" s="1" customFormat="1" ht="15" customHeight="1">
      <c r="B111" s="311"/>
      <c r="C111" s="286" t="s">
        <v>778</v>
      </c>
      <c r="D111" s="286"/>
      <c r="E111" s="286"/>
      <c r="F111" s="309" t="s">
        <v>757</v>
      </c>
      <c r="G111" s="286"/>
      <c r="H111" s="286" t="s">
        <v>791</v>
      </c>
      <c r="I111" s="286" t="s">
        <v>753</v>
      </c>
      <c r="J111" s="286">
        <v>50</v>
      </c>
      <c r="K111" s="300"/>
    </row>
    <row r="112" s="1" customFormat="1" ht="15" customHeight="1">
      <c r="B112" s="311"/>
      <c r="C112" s="286" t="s">
        <v>776</v>
      </c>
      <c r="D112" s="286"/>
      <c r="E112" s="286"/>
      <c r="F112" s="309" t="s">
        <v>757</v>
      </c>
      <c r="G112" s="286"/>
      <c r="H112" s="286" t="s">
        <v>791</v>
      </c>
      <c r="I112" s="286" t="s">
        <v>753</v>
      </c>
      <c r="J112" s="286">
        <v>50</v>
      </c>
      <c r="K112" s="300"/>
    </row>
    <row r="113" s="1" customFormat="1" ht="15" customHeight="1">
      <c r="B113" s="311"/>
      <c r="C113" s="286" t="s">
        <v>54</v>
      </c>
      <c r="D113" s="286"/>
      <c r="E113" s="286"/>
      <c r="F113" s="309" t="s">
        <v>751</v>
      </c>
      <c r="G113" s="286"/>
      <c r="H113" s="286" t="s">
        <v>792</v>
      </c>
      <c r="I113" s="286" t="s">
        <v>753</v>
      </c>
      <c r="J113" s="286">
        <v>20</v>
      </c>
      <c r="K113" s="300"/>
    </row>
    <row r="114" s="1" customFormat="1" ht="15" customHeight="1">
      <c r="B114" s="311"/>
      <c r="C114" s="286" t="s">
        <v>793</v>
      </c>
      <c r="D114" s="286"/>
      <c r="E114" s="286"/>
      <c r="F114" s="309" t="s">
        <v>751</v>
      </c>
      <c r="G114" s="286"/>
      <c r="H114" s="286" t="s">
        <v>794</v>
      </c>
      <c r="I114" s="286" t="s">
        <v>753</v>
      </c>
      <c r="J114" s="286">
        <v>120</v>
      </c>
      <c r="K114" s="300"/>
    </row>
    <row r="115" s="1" customFormat="1" ht="15" customHeight="1">
      <c r="B115" s="311"/>
      <c r="C115" s="286" t="s">
        <v>39</v>
      </c>
      <c r="D115" s="286"/>
      <c r="E115" s="286"/>
      <c r="F115" s="309" t="s">
        <v>751</v>
      </c>
      <c r="G115" s="286"/>
      <c r="H115" s="286" t="s">
        <v>795</v>
      </c>
      <c r="I115" s="286" t="s">
        <v>786</v>
      </c>
      <c r="J115" s="286"/>
      <c r="K115" s="300"/>
    </row>
    <row r="116" s="1" customFormat="1" ht="15" customHeight="1">
      <c r="B116" s="311"/>
      <c r="C116" s="286" t="s">
        <v>49</v>
      </c>
      <c r="D116" s="286"/>
      <c r="E116" s="286"/>
      <c r="F116" s="309" t="s">
        <v>751</v>
      </c>
      <c r="G116" s="286"/>
      <c r="H116" s="286" t="s">
        <v>796</v>
      </c>
      <c r="I116" s="286" t="s">
        <v>786</v>
      </c>
      <c r="J116" s="286"/>
      <c r="K116" s="300"/>
    </row>
    <row r="117" s="1" customFormat="1" ht="15" customHeight="1">
      <c r="B117" s="311"/>
      <c r="C117" s="286" t="s">
        <v>58</v>
      </c>
      <c r="D117" s="286"/>
      <c r="E117" s="286"/>
      <c r="F117" s="309" t="s">
        <v>751</v>
      </c>
      <c r="G117" s="286"/>
      <c r="H117" s="286" t="s">
        <v>797</v>
      </c>
      <c r="I117" s="286" t="s">
        <v>798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799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745</v>
      </c>
      <c r="D123" s="301"/>
      <c r="E123" s="301"/>
      <c r="F123" s="301" t="s">
        <v>746</v>
      </c>
      <c r="G123" s="302"/>
      <c r="H123" s="301" t="s">
        <v>55</v>
      </c>
      <c r="I123" s="301" t="s">
        <v>58</v>
      </c>
      <c r="J123" s="301" t="s">
        <v>747</v>
      </c>
      <c r="K123" s="330"/>
    </row>
    <row r="124" s="1" customFormat="1" ht="17.25" customHeight="1">
      <c r="B124" s="329"/>
      <c r="C124" s="303" t="s">
        <v>748</v>
      </c>
      <c r="D124" s="303"/>
      <c r="E124" s="303"/>
      <c r="F124" s="304" t="s">
        <v>749</v>
      </c>
      <c r="G124" s="305"/>
      <c r="H124" s="303"/>
      <c r="I124" s="303"/>
      <c r="J124" s="303" t="s">
        <v>750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754</v>
      </c>
      <c r="D126" s="308"/>
      <c r="E126" s="308"/>
      <c r="F126" s="309" t="s">
        <v>751</v>
      </c>
      <c r="G126" s="286"/>
      <c r="H126" s="286" t="s">
        <v>791</v>
      </c>
      <c r="I126" s="286" t="s">
        <v>753</v>
      </c>
      <c r="J126" s="286">
        <v>120</v>
      </c>
      <c r="K126" s="334"/>
    </row>
    <row r="127" s="1" customFormat="1" ht="15" customHeight="1">
      <c r="B127" s="331"/>
      <c r="C127" s="286" t="s">
        <v>800</v>
      </c>
      <c r="D127" s="286"/>
      <c r="E127" s="286"/>
      <c r="F127" s="309" t="s">
        <v>751</v>
      </c>
      <c r="G127" s="286"/>
      <c r="H127" s="286" t="s">
        <v>801</v>
      </c>
      <c r="I127" s="286" t="s">
        <v>753</v>
      </c>
      <c r="J127" s="286" t="s">
        <v>802</v>
      </c>
      <c r="K127" s="334"/>
    </row>
    <row r="128" s="1" customFormat="1" ht="15" customHeight="1">
      <c r="B128" s="331"/>
      <c r="C128" s="286" t="s">
        <v>699</v>
      </c>
      <c r="D128" s="286"/>
      <c r="E128" s="286"/>
      <c r="F128" s="309" t="s">
        <v>751</v>
      </c>
      <c r="G128" s="286"/>
      <c r="H128" s="286" t="s">
        <v>803</v>
      </c>
      <c r="I128" s="286" t="s">
        <v>753</v>
      </c>
      <c r="J128" s="286" t="s">
        <v>802</v>
      </c>
      <c r="K128" s="334"/>
    </row>
    <row r="129" s="1" customFormat="1" ht="15" customHeight="1">
      <c r="B129" s="331"/>
      <c r="C129" s="286" t="s">
        <v>762</v>
      </c>
      <c r="D129" s="286"/>
      <c r="E129" s="286"/>
      <c r="F129" s="309" t="s">
        <v>757</v>
      </c>
      <c r="G129" s="286"/>
      <c r="H129" s="286" t="s">
        <v>763</v>
      </c>
      <c r="I129" s="286" t="s">
        <v>753</v>
      </c>
      <c r="J129" s="286">
        <v>15</v>
      </c>
      <c r="K129" s="334"/>
    </row>
    <row r="130" s="1" customFormat="1" ht="15" customHeight="1">
      <c r="B130" s="331"/>
      <c r="C130" s="312" t="s">
        <v>764</v>
      </c>
      <c r="D130" s="312"/>
      <c r="E130" s="312"/>
      <c r="F130" s="313" t="s">
        <v>757</v>
      </c>
      <c r="G130" s="312"/>
      <c r="H130" s="312" t="s">
        <v>765</v>
      </c>
      <c r="I130" s="312" t="s">
        <v>753</v>
      </c>
      <c r="J130" s="312">
        <v>15</v>
      </c>
      <c r="K130" s="334"/>
    </row>
    <row r="131" s="1" customFormat="1" ht="15" customHeight="1">
      <c r="B131" s="331"/>
      <c r="C131" s="312" t="s">
        <v>766</v>
      </c>
      <c r="D131" s="312"/>
      <c r="E131" s="312"/>
      <c r="F131" s="313" t="s">
        <v>757</v>
      </c>
      <c r="G131" s="312"/>
      <c r="H131" s="312" t="s">
        <v>767</v>
      </c>
      <c r="I131" s="312" t="s">
        <v>753</v>
      </c>
      <c r="J131" s="312">
        <v>20</v>
      </c>
      <c r="K131" s="334"/>
    </row>
    <row r="132" s="1" customFormat="1" ht="15" customHeight="1">
      <c r="B132" s="331"/>
      <c r="C132" s="312" t="s">
        <v>768</v>
      </c>
      <c r="D132" s="312"/>
      <c r="E132" s="312"/>
      <c r="F132" s="313" t="s">
        <v>757</v>
      </c>
      <c r="G132" s="312"/>
      <c r="H132" s="312" t="s">
        <v>769</v>
      </c>
      <c r="I132" s="312" t="s">
        <v>753</v>
      </c>
      <c r="J132" s="312">
        <v>20</v>
      </c>
      <c r="K132" s="334"/>
    </row>
    <row r="133" s="1" customFormat="1" ht="15" customHeight="1">
      <c r="B133" s="331"/>
      <c r="C133" s="286" t="s">
        <v>756</v>
      </c>
      <c r="D133" s="286"/>
      <c r="E133" s="286"/>
      <c r="F133" s="309" t="s">
        <v>757</v>
      </c>
      <c r="G133" s="286"/>
      <c r="H133" s="286" t="s">
        <v>791</v>
      </c>
      <c r="I133" s="286" t="s">
        <v>753</v>
      </c>
      <c r="J133" s="286">
        <v>50</v>
      </c>
      <c r="K133" s="334"/>
    </row>
    <row r="134" s="1" customFormat="1" ht="15" customHeight="1">
      <c r="B134" s="331"/>
      <c r="C134" s="286" t="s">
        <v>770</v>
      </c>
      <c r="D134" s="286"/>
      <c r="E134" s="286"/>
      <c r="F134" s="309" t="s">
        <v>757</v>
      </c>
      <c r="G134" s="286"/>
      <c r="H134" s="286" t="s">
        <v>791</v>
      </c>
      <c r="I134" s="286" t="s">
        <v>753</v>
      </c>
      <c r="J134" s="286">
        <v>50</v>
      </c>
      <c r="K134" s="334"/>
    </row>
    <row r="135" s="1" customFormat="1" ht="15" customHeight="1">
      <c r="B135" s="331"/>
      <c r="C135" s="286" t="s">
        <v>776</v>
      </c>
      <c r="D135" s="286"/>
      <c r="E135" s="286"/>
      <c r="F135" s="309" t="s">
        <v>757</v>
      </c>
      <c r="G135" s="286"/>
      <c r="H135" s="286" t="s">
        <v>791</v>
      </c>
      <c r="I135" s="286" t="s">
        <v>753</v>
      </c>
      <c r="J135" s="286">
        <v>50</v>
      </c>
      <c r="K135" s="334"/>
    </row>
    <row r="136" s="1" customFormat="1" ht="15" customHeight="1">
      <c r="B136" s="331"/>
      <c r="C136" s="286" t="s">
        <v>778</v>
      </c>
      <c r="D136" s="286"/>
      <c r="E136" s="286"/>
      <c r="F136" s="309" t="s">
        <v>757</v>
      </c>
      <c r="G136" s="286"/>
      <c r="H136" s="286" t="s">
        <v>791</v>
      </c>
      <c r="I136" s="286" t="s">
        <v>753</v>
      </c>
      <c r="J136" s="286">
        <v>50</v>
      </c>
      <c r="K136" s="334"/>
    </row>
    <row r="137" s="1" customFormat="1" ht="15" customHeight="1">
      <c r="B137" s="331"/>
      <c r="C137" s="286" t="s">
        <v>779</v>
      </c>
      <c r="D137" s="286"/>
      <c r="E137" s="286"/>
      <c r="F137" s="309" t="s">
        <v>757</v>
      </c>
      <c r="G137" s="286"/>
      <c r="H137" s="286" t="s">
        <v>804</v>
      </c>
      <c r="I137" s="286" t="s">
        <v>753</v>
      </c>
      <c r="J137" s="286">
        <v>255</v>
      </c>
      <c r="K137" s="334"/>
    </row>
    <row r="138" s="1" customFormat="1" ht="15" customHeight="1">
      <c r="B138" s="331"/>
      <c r="C138" s="286" t="s">
        <v>781</v>
      </c>
      <c r="D138" s="286"/>
      <c r="E138" s="286"/>
      <c r="F138" s="309" t="s">
        <v>751</v>
      </c>
      <c r="G138" s="286"/>
      <c r="H138" s="286" t="s">
        <v>805</v>
      </c>
      <c r="I138" s="286" t="s">
        <v>783</v>
      </c>
      <c r="J138" s="286"/>
      <c r="K138" s="334"/>
    </row>
    <row r="139" s="1" customFormat="1" ht="15" customHeight="1">
      <c r="B139" s="331"/>
      <c r="C139" s="286" t="s">
        <v>784</v>
      </c>
      <c r="D139" s="286"/>
      <c r="E139" s="286"/>
      <c r="F139" s="309" t="s">
        <v>751</v>
      </c>
      <c r="G139" s="286"/>
      <c r="H139" s="286" t="s">
        <v>806</v>
      </c>
      <c r="I139" s="286" t="s">
        <v>786</v>
      </c>
      <c r="J139" s="286"/>
      <c r="K139" s="334"/>
    </row>
    <row r="140" s="1" customFormat="1" ht="15" customHeight="1">
      <c r="B140" s="331"/>
      <c r="C140" s="286" t="s">
        <v>787</v>
      </c>
      <c r="D140" s="286"/>
      <c r="E140" s="286"/>
      <c r="F140" s="309" t="s">
        <v>751</v>
      </c>
      <c r="G140" s="286"/>
      <c r="H140" s="286" t="s">
        <v>787</v>
      </c>
      <c r="I140" s="286" t="s">
        <v>786</v>
      </c>
      <c r="J140" s="286"/>
      <c r="K140" s="334"/>
    </row>
    <row r="141" s="1" customFormat="1" ht="15" customHeight="1">
      <c r="B141" s="331"/>
      <c r="C141" s="286" t="s">
        <v>39</v>
      </c>
      <c r="D141" s="286"/>
      <c r="E141" s="286"/>
      <c r="F141" s="309" t="s">
        <v>751</v>
      </c>
      <c r="G141" s="286"/>
      <c r="H141" s="286" t="s">
        <v>807</v>
      </c>
      <c r="I141" s="286" t="s">
        <v>786</v>
      </c>
      <c r="J141" s="286"/>
      <c r="K141" s="334"/>
    </row>
    <row r="142" s="1" customFormat="1" ht="15" customHeight="1">
      <c r="B142" s="331"/>
      <c r="C142" s="286" t="s">
        <v>808</v>
      </c>
      <c r="D142" s="286"/>
      <c r="E142" s="286"/>
      <c r="F142" s="309" t="s">
        <v>751</v>
      </c>
      <c r="G142" s="286"/>
      <c r="H142" s="286" t="s">
        <v>809</v>
      </c>
      <c r="I142" s="286" t="s">
        <v>786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810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745</v>
      </c>
      <c r="D148" s="301"/>
      <c r="E148" s="301"/>
      <c r="F148" s="301" t="s">
        <v>746</v>
      </c>
      <c r="G148" s="302"/>
      <c r="H148" s="301" t="s">
        <v>55</v>
      </c>
      <c r="I148" s="301" t="s">
        <v>58</v>
      </c>
      <c r="J148" s="301" t="s">
        <v>747</v>
      </c>
      <c r="K148" s="300"/>
    </row>
    <row r="149" s="1" customFormat="1" ht="17.25" customHeight="1">
      <c r="B149" s="298"/>
      <c r="C149" s="303" t="s">
        <v>748</v>
      </c>
      <c r="D149" s="303"/>
      <c r="E149" s="303"/>
      <c r="F149" s="304" t="s">
        <v>749</v>
      </c>
      <c r="G149" s="305"/>
      <c r="H149" s="303"/>
      <c r="I149" s="303"/>
      <c r="J149" s="303" t="s">
        <v>750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754</v>
      </c>
      <c r="D151" s="286"/>
      <c r="E151" s="286"/>
      <c r="F151" s="339" t="s">
        <v>751</v>
      </c>
      <c r="G151" s="286"/>
      <c r="H151" s="338" t="s">
        <v>791</v>
      </c>
      <c r="I151" s="338" t="s">
        <v>753</v>
      </c>
      <c r="J151" s="338">
        <v>120</v>
      </c>
      <c r="K151" s="334"/>
    </row>
    <row r="152" s="1" customFormat="1" ht="15" customHeight="1">
      <c r="B152" s="311"/>
      <c r="C152" s="338" t="s">
        <v>800</v>
      </c>
      <c r="D152" s="286"/>
      <c r="E152" s="286"/>
      <c r="F152" s="339" t="s">
        <v>751</v>
      </c>
      <c r="G152" s="286"/>
      <c r="H152" s="338" t="s">
        <v>811</v>
      </c>
      <c r="I152" s="338" t="s">
        <v>753</v>
      </c>
      <c r="J152" s="338" t="s">
        <v>802</v>
      </c>
      <c r="K152" s="334"/>
    </row>
    <row r="153" s="1" customFormat="1" ht="15" customHeight="1">
      <c r="B153" s="311"/>
      <c r="C153" s="338" t="s">
        <v>699</v>
      </c>
      <c r="D153" s="286"/>
      <c r="E153" s="286"/>
      <c r="F153" s="339" t="s">
        <v>751</v>
      </c>
      <c r="G153" s="286"/>
      <c r="H153" s="338" t="s">
        <v>812</v>
      </c>
      <c r="I153" s="338" t="s">
        <v>753</v>
      </c>
      <c r="J153" s="338" t="s">
        <v>802</v>
      </c>
      <c r="K153" s="334"/>
    </row>
    <row r="154" s="1" customFormat="1" ht="15" customHeight="1">
      <c r="B154" s="311"/>
      <c r="C154" s="338" t="s">
        <v>756</v>
      </c>
      <c r="D154" s="286"/>
      <c r="E154" s="286"/>
      <c r="F154" s="339" t="s">
        <v>757</v>
      </c>
      <c r="G154" s="286"/>
      <c r="H154" s="338" t="s">
        <v>791</v>
      </c>
      <c r="I154" s="338" t="s">
        <v>753</v>
      </c>
      <c r="J154" s="338">
        <v>50</v>
      </c>
      <c r="K154" s="334"/>
    </row>
    <row r="155" s="1" customFormat="1" ht="15" customHeight="1">
      <c r="B155" s="311"/>
      <c r="C155" s="338" t="s">
        <v>759</v>
      </c>
      <c r="D155" s="286"/>
      <c r="E155" s="286"/>
      <c r="F155" s="339" t="s">
        <v>751</v>
      </c>
      <c r="G155" s="286"/>
      <c r="H155" s="338" t="s">
        <v>791</v>
      </c>
      <c r="I155" s="338" t="s">
        <v>761</v>
      </c>
      <c r="J155" s="338"/>
      <c r="K155" s="334"/>
    </row>
    <row r="156" s="1" customFormat="1" ht="15" customHeight="1">
      <c r="B156" s="311"/>
      <c r="C156" s="338" t="s">
        <v>770</v>
      </c>
      <c r="D156" s="286"/>
      <c r="E156" s="286"/>
      <c r="F156" s="339" t="s">
        <v>757</v>
      </c>
      <c r="G156" s="286"/>
      <c r="H156" s="338" t="s">
        <v>791</v>
      </c>
      <c r="I156" s="338" t="s">
        <v>753</v>
      </c>
      <c r="J156" s="338">
        <v>50</v>
      </c>
      <c r="K156" s="334"/>
    </row>
    <row r="157" s="1" customFormat="1" ht="15" customHeight="1">
      <c r="B157" s="311"/>
      <c r="C157" s="338" t="s">
        <v>778</v>
      </c>
      <c r="D157" s="286"/>
      <c r="E157" s="286"/>
      <c r="F157" s="339" t="s">
        <v>757</v>
      </c>
      <c r="G157" s="286"/>
      <c r="H157" s="338" t="s">
        <v>791</v>
      </c>
      <c r="I157" s="338" t="s">
        <v>753</v>
      </c>
      <c r="J157" s="338">
        <v>50</v>
      </c>
      <c r="K157" s="334"/>
    </row>
    <row r="158" s="1" customFormat="1" ht="15" customHeight="1">
      <c r="B158" s="311"/>
      <c r="C158" s="338" t="s">
        <v>776</v>
      </c>
      <c r="D158" s="286"/>
      <c r="E158" s="286"/>
      <c r="F158" s="339" t="s">
        <v>757</v>
      </c>
      <c r="G158" s="286"/>
      <c r="H158" s="338" t="s">
        <v>791</v>
      </c>
      <c r="I158" s="338" t="s">
        <v>753</v>
      </c>
      <c r="J158" s="338">
        <v>50</v>
      </c>
      <c r="K158" s="334"/>
    </row>
    <row r="159" s="1" customFormat="1" ht="15" customHeight="1">
      <c r="B159" s="311"/>
      <c r="C159" s="338" t="s">
        <v>93</v>
      </c>
      <c r="D159" s="286"/>
      <c r="E159" s="286"/>
      <c r="F159" s="339" t="s">
        <v>751</v>
      </c>
      <c r="G159" s="286"/>
      <c r="H159" s="338" t="s">
        <v>813</v>
      </c>
      <c r="I159" s="338" t="s">
        <v>753</v>
      </c>
      <c r="J159" s="338" t="s">
        <v>814</v>
      </c>
      <c r="K159" s="334"/>
    </row>
    <row r="160" s="1" customFormat="1" ht="15" customHeight="1">
      <c r="B160" s="311"/>
      <c r="C160" s="338" t="s">
        <v>815</v>
      </c>
      <c r="D160" s="286"/>
      <c r="E160" s="286"/>
      <c r="F160" s="339" t="s">
        <v>751</v>
      </c>
      <c r="G160" s="286"/>
      <c r="H160" s="338" t="s">
        <v>816</v>
      </c>
      <c r="I160" s="338" t="s">
        <v>786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817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745</v>
      </c>
      <c r="D166" s="301"/>
      <c r="E166" s="301"/>
      <c r="F166" s="301" t="s">
        <v>746</v>
      </c>
      <c r="G166" s="343"/>
      <c r="H166" s="344" t="s">
        <v>55</v>
      </c>
      <c r="I166" s="344" t="s">
        <v>58</v>
      </c>
      <c r="J166" s="301" t="s">
        <v>747</v>
      </c>
      <c r="K166" s="278"/>
    </row>
    <row r="167" s="1" customFormat="1" ht="17.25" customHeight="1">
      <c r="B167" s="279"/>
      <c r="C167" s="303" t="s">
        <v>748</v>
      </c>
      <c r="D167" s="303"/>
      <c r="E167" s="303"/>
      <c r="F167" s="304" t="s">
        <v>749</v>
      </c>
      <c r="G167" s="345"/>
      <c r="H167" s="346"/>
      <c r="I167" s="346"/>
      <c r="J167" s="303" t="s">
        <v>750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754</v>
      </c>
      <c r="D169" s="286"/>
      <c r="E169" s="286"/>
      <c r="F169" s="309" t="s">
        <v>751</v>
      </c>
      <c r="G169" s="286"/>
      <c r="H169" s="286" t="s">
        <v>791</v>
      </c>
      <c r="I169" s="286" t="s">
        <v>753</v>
      </c>
      <c r="J169" s="286">
        <v>120</v>
      </c>
      <c r="K169" s="334"/>
    </row>
    <row r="170" s="1" customFormat="1" ht="15" customHeight="1">
      <c r="B170" s="311"/>
      <c r="C170" s="286" t="s">
        <v>800</v>
      </c>
      <c r="D170" s="286"/>
      <c r="E170" s="286"/>
      <c r="F170" s="309" t="s">
        <v>751</v>
      </c>
      <c r="G170" s="286"/>
      <c r="H170" s="286" t="s">
        <v>801</v>
      </c>
      <c r="I170" s="286" t="s">
        <v>753</v>
      </c>
      <c r="J170" s="286" t="s">
        <v>802</v>
      </c>
      <c r="K170" s="334"/>
    </row>
    <row r="171" s="1" customFormat="1" ht="15" customHeight="1">
      <c r="B171" s="311"/>
      <c r="C171" s="286" t="s">
        <v>699</v>
      </c>
      <c r="D171" s="286"/>
      <c r="E171" s="286"/>
      <c r="F171" s="309" t="s">
        <v>751</v>
      </c>
      <c r="G171" s="286"/>
      <c r="H171" s="286" t="s">
        <v>818</v>
      </c>
      <c r="I171" s="286" t="s">
        <v>753</v>
      </c>
      <c r="J171" s="286" t="s">
        <v>802</v>
      </c>
      <c r="K171" s="334"/>
    </row>
    <row r="172" s="1" customFormat="1" ht="15" customHeight="1">
      <c r="B172" s="311"/>
      <c r="C172" s="286" t="s">
        <v>756</v>
      </c>
      <c r="D172" s="286"/>
      <c r="E172" s="286"/>
      <c r="F172" s="309" t="s">
        <v>757</v>
      </c>
      <c r="G172" s="286"/>
      <c r="H172" s="286" t="s">
        <v>818</v>
      </c>
      <c r="I172" s="286" t="s">
        <v>753</v>
      </c>
      <c r="J172" s="286">
        <v>50</v>
      </c>
      <c r="K172" s="334"/>
    </row>
    <row r="173" s="1" customFormat="1" ht="15" customHeight="1">
      <c r="B173" s="311"/>
      <c r="C173" s="286" t="s">
        <v>759</v>
      </c>
      <c r="D173" s="286"/>
      <c r="E173" s="286"/>
      <c r="F173" s="309" t="s">
        <v>751</v>
      </c>
      <c r="G173" s="286"/>
      <c r="H173" s="286" t="s">
        <v>818</v>
      </c>
      <c r="I173" s="286" t="s">
        <v>761</v>
      </c>
      <c r="J173" s="286"/>
      <c r="K173" s="334"/>
    </row>
    <row r="174" s="1" customFormat="1" ht="15" customHeight="1">
      <c r="B174" s="311"/>
      <c r="C174" s="286" t="s">
        <v>770</v>
      </c>
      <c r="D174" s="286"/>
      <c r="E174" s="286"/>
      <c r="F174" s="309" t="s">
        <v>757</v>
      </c>
      <c r="G174" s="286"/>
      <c r="H174" s="286" t="s">
        <v>818</v>
      </c>
      <c r="I174" s="286" t="s">
        <v>753</v>
      </c>
      <c r="J174" s="286">
        <v>50</v>
      </c>
      <c r="K174" s="334"/>
    </row>
    <row r="175" s="1" customFormat="1" ht="15" customHeight="1">
      <c r="B175" s="311"/>
      <c r="C175" s="286" t="s">
        <v>778</v>
      </c>
      <c r="D175" s="286"/>
      <c r="E175" s="286"/>
      <c r="F175" s="309" t="s">
        <v>757</v>
      </c>
      <c r="G175" s="286"/>
      <c r="H175" s="286" t="s">
        <v>818</v>
      </c>
      <c r="I175" s="286" t="s">
        <v>753</v>
      </c>
      <c r="J175" s="286">
        <v>50</v>
      </c>
      <c r="K175" s="334"/>
    </row>
    <row r="176" s="1" customFormat="1" ht="15" customHeight="1">
      <c r="B176" s="311"/>
      <c r="C176" s="286" t="s">
        <v>776</v>
      </c>
      <c r="D176" s="286"/>
      <c r="E176" s="286"/>
      <c r="F176" s="309" t="s">
        <v>757</v>
      </c>
      <c r="G176" s="286"/>
      <c r="H176" s="286" t="s">
        <v>818</v>
      </c>
      <c r="I176" s="286" t="s">
        <v>753</v>
      </c>
      <c r="J176" s="286">
        <v>50</v>
      </c>
      <c r="K176" s="334"/>
    </row>
    <row r="177" s="1" customFormat="1" ht="15" customHeight="1">
      <c r="B177" s="311"/>
      <c r="C177" s="286" t="s">
        <v>104</v>
      </c>
      <c r="D177" s="286"/>
      <c r="E177" s="286"/>
      <c r="F177" s="309" t="s">
        <v>751</v>
      </c>
      <c r="G177" s="286"/>
      <c r="H177" s="286" t="s">
        <v>819</v>
      </c>
      <c r="I177" s="286" t="s">
        <v>820</v>
      </c>
      <c r="J177" s="286"/>
      <c r="K177" s="334"/>
    </row>
    <row r="178" s="1" customFormat="1" ht="15" customHeight="1">
      <c r="B178" s="311"/>
      <c r="C178" s="286" t="s">
        <v>58</v>
      </c>
      <c r="D178" s="286"/>
      <c r="E178" s="286"/>
      <c r="F178" s="309" t="s">
        <v>751</v>
      </c>
      <c r="G178" s="286"/>
      <c r="H178" s="286" t="s">
        <v>821</v>
      </c>
      <c r="I178" s="286" t="s">
        <v>822</v>
      </c>
      <c r="J178" s="286">
        <v>1</v>
      </c>
      <c r="K178" s="334"/>
    </row>
    <row r="179" s="1" customFormat="1" ht="15" customHeight="1">
      <c r="B179" s="311"/>
      <c r="C179" s="286" t="s">
        <v>54</v>
      </c>
      <c r="D179" s="286"/>
      <c r="E179" s="286"/>
      <c r="F179" s="309" t="s">
        <v>751</v>
      </c>
      <c r="G179" s="286"/>
      <c r="H179" s="286" t="s">
        <v>823</v>
      </c>
      <c r="I179" s="286" t="s">
        <v>753</v>
      </c>
      <c r="J179" s="286">
        <v>20</v>
      </c>
      <c r="K179" s="334"/>
    </row>
    <row r="180" s="1" customFormat="1" ht="15" customHeight="1">
      <c r="B180" s="311"/>
      <c r="C180" s="286" t="s">
        <v>55</v>
      </c>
      <c r="D180" s="286"/>
      <c r="E180" s="286"/>
      <c r="F180" s="309" t="s">
        <v>751</v>
      </c>
      <c r="G180" s="286"/>
      <c r="H180" s="286" t="s">
        <v>824</v>
      </c>
      <c r="I180" s="286" t="s">
        <v>753</v>
      </c>
      <c r="J180" s="286">
        <v>255</v>
      </c>
      <c r="K180" s="334"/>
    </row>
    <row r="181" s="1" customFormat="1" ht="15" customHeight="1">
      <c r="B181" s="311"/>
      <c r="C181" s="286" t="s">
        <v>105</v>
      </c>
      <c r="D181" s="286"/>
      <c r="E181" s="286"/>
      <c r="F181" s="309" t="s">
        <v>751</v>
      </c>
      <c r="G181" s="286"/>
      <c r="H181" s="286" t="s">
        <v>715</v>
      </c>
      <c r="I181" s="286" t="s">
        <v>753</v>
      </c>
      <c r="J181" s="286">
        <v>10</v>
      </c>
      <c r="K181" s="334"/>
    </row>
    <row r="182" s="1" customFormat="1" ht="15" customHeight="1">
      <c r="B182" s="311"/>
      <c r="C182" s="286" t="s">
        <v>106</v>
      </c>
      <c r="D182" s="286"/>
      <c r="E182" s="286"/>
      <c r="F182" s="309" t="s">
        <v>751</v>
      </c>
      <c r="G182" s="286"/>
      <c r="H182" s="286" t="s">
        <v>825</v>
      </c>
      <c r="I182" s="286" t="s">
        <v>786</v>
      </c>
      <c r="J182" s="286"/>
      <c r="K182" s="334"/>
    </row>
    <row r="183" s="1" customFormat="1" ht="15" customHeight="1">
      <c r="B183" s="311"/>
      <c r="C183" s="286" t="s">
        <v>826</v>
      </c>
      <c r="D183" s="286"/>
      <c r="E183" s="286"/>
      <c r="F183" s="309" t="s">
        <v>751</v>
      </c>
      <c r="G183" s="286"/>
      <c r="H183" s="286" t="s">
        <v>827</v>
      </c>
      <c r="I183" s="286" t="s">
        <v>786</v>
      </c>
      <c r="J183" s="286"/>
      <c r="K183" s="334"/>
    </row>
    <row r="184" s="1" customFormat="1" ht="15" customHeight="1">
      <c r="B184" s="311"/>
      <c r="C184" s="286" t="s">
        <v>815</v>
      </c>
      <c r="D184" s="286"/>
      <c r="E184" s="286"/>
      <c r="F184" s="309" t="s">
        <v>751</v>
      </c>
      <c r="G184" s="286"/>
      <c r="H184" s="286" t="s">
        <v>828</v>
      </c>
      <c r="I184" s="286" t="s">
        <v>786</v>
      </c>
      <c r="J184" s="286"/>
      <c r="K184" s="334"/>
    </row>
    <row r="185" s="1" customFormat="1" ht="15" customHeight="1">
      <c r="B185" s="311"/>
      <c r="C185" s="286" t="s">
        <v>108</v>
      </c>
      <c r="D185" s="286"/>
      <c r="E185" s="286"/>
      <c r="F185" s="309" t="s">
        <v>757</v>
      </c>
      <c r="G185" s="286"/>
      <c r="H185" s="286" t="s">
        <v>829</v>
      </c>
      <c r="I185" s="286" t="s">
        <v>753</v>
      </c>
      <c r="J185" s="286">
        <v>50</v>
      </c>
      <c r="K185" s="334"/>
    </row>
    <row r="186" s="1" customFormat="1" ht="15" customHeight="1">
      <c r="B186" s="311"/>
      <c r="C186" s="286" t="s">
        <v>830</v>
      </c>
      <c r="D186" s="286"/>
      <c r="E186" s="286"/>
      <c r="F186" s="309" t="s">
        <v>757</v>
      </c>
      <c r="G186" s="286"/>
      <c r="H186" s="286" t="s">
        <v>831</v>
      </c>
      <c r="I186" s="286" t="s">
        <v>832</v>
      </c>
      <c r="J186" s="286"/>
      <c r="K186" s="334"/>
    </row>
    <row r="187" s="1" customFormat="1" ht="15" customHeight="1">
      <c r="B187" s="311"/>
      <c r="C187" s="286" t="s">
        <v>833</v>
      </c>
      <c r="D187" s="286"/>
      <c r="E187" s="286"/>
      <c r="F187" s="309" t="s">
        <v>757</v>
      </c>
      <c r="G187" s="286"/>
      <c r="H187" s="286" t="s">
        <v>834</v>
      </c>
      <c r="I187" s="286" t="s">
        <v>832</v>
      </c>
      <c r="J187" s="286"/>
      <c r="K187" s="334"/>
    </row>
    <row r="188" s="1" customFormat="1" ht="15" customHeight="1">
      <c r="B188" s="311"/>
      <c r="C188" s="286" t="s">
        <v>835</v>
      </c>
      <c r="D188" s="286"/>
      <c r="E188" s="286"/>
      <c r="F188" s="309" t="s">
        <v>757</v>
      </c>
      <c r="G188" s="286"/>
      <c r="H188" s="286" t="s">
        <v>836</v>
      </c>
      <c r="I188" s="286" t="s">
        <v>832</v>
      </c>
      <c r="J188" s="286"/>
      <c r="K188" s="334"/>
    </row>
    <row r="189" s="1" customFormat="1" ht="15" customHeight="1">
      <c r="B189" s="311"/>
      <c r="C189" s="347" t="s">
        <v>837</v>
      </c>
      <c r="D189" s="286"/>
      <c r="E189" s="286"/>
      <c r="F189" s="309" t="s">
        <v>757</v>
      </c>
      <c r="G189" s="286"/>
      <c r="H189" s="286" t="s">
        <v>838</v>
      </c>
      <c r="I189" s="286" t="s">
        <v>839</v>
      </c>
      <c r="J189" s="348" t="s">
        <v>840</v>
      </c>
      <c r="K189" s="334"/>
    </row>
    <row r="190" s="1" customFormat="1" ht="15" customHeight="1">
      <c r="B190" s="311"/>
      <c r="C190" s="347" t="s">
        <v>43</v>
      </c>
      <c r="D190" s="286"/>
      <c r="E190" s="286"/>
      <c r="F190" s="309" t="s">
        <v>751</v>
      </c>
      <c r="G190" s="286"/>
      <c r="H190" s="283" t="s">
        <v>841</v>
      </c>
      <c r="I190" s="286" t="s">
        <v>842</v>
      </c>
      <c r="J190" s="286"/>
      <c r="K190" s="334"/>
    </row>
    <row r="191" s="1" customFormat="1" ht="15" customHeight="1">
      <c r="B191" s="311"/>
      <c r="C191" s="347" t="s">
        <v>843</v>
      </c>
      <c r="D191" s="286"/>
      <c r="E191" s="286"/>
      <c r="F191" s="309" t="s">
        <v>751</v>
      </c>
      <c r="G191" s="286"/>
      <c r="H191" s="286" t="s">
        <v>844</v>
      </c>
      <c r="I191" s="286" t="s">
        <v>786</v>
      </c>
      <c r="J191" s="286"/>
      <c r="K191" s="334"/>
    </row>
    <row r="192" s="1" customFormat="1" ht="15" customHeight="1">
      <c r="B192" s="311"/>
      <c r="C192" s="347" t="s">
        <v>845</v>
      </c>
      <c r="D192" s="286"/>
      <c r="E192" s="286"/>
      <c r="F192" s="309" t="s">
        <v>751</v>
      </c>
      <c r="G192" s="286"/>
      <c r="H192" s="286" t="s">
        <v>846</v>
      </c>
      <c r="I192" s="286" t="s">
        <v>786</v>
      </c>
      <c r="J192" s="286"/>
      <c r="K192" s="334"/>
    </row>
    <row r="193" s="1" customFormat="1" ht="15" customHeight="1">
      <c r="B193" s="311"/>
      <c r="C193" s="347" t="s">
        <v>847</v>
      </c>
      <c r="D193" s="286"/>
      <c r="E193" s="286"/>
      <c r="F193" s="309" t="s">
        <v>757</v>
      </c>
      <c r="G193" s="286"/>
      <c r="H193" s="286" t="s">
        <v>848</v>
      </c>
      <c r="I193" s="286" t="s">
        <v>786</v>
      </c>
      <c r="J193" s="286"/>
      <c r="K193" s="334"/>
    </row>
    <row r="194" s="1" customFormat="1" ht="15" customHeight="1">
      <c r="B194" s="340"/>
      <c r="C194" s="349"/>
      <c r="D194" s="320"/>
      <c r="E194" s="320"/>
      <c r="F194" s="320"/>
      <c r="G194" s="320"/>
      <c r="H194" s="320"/>
      <c r="I194" s="320"/>
      <c r="J194" s="320"/>
      <c r="K194" s="341"/>
    </row>
    <row r="195" s="1" customFormat="1" ht="18.75" customHeight="1">
      <c r="B195" s="322"/>
      <c r="C195" s="332"/>
      <c r="D195" s="332"/>
      <c r="E195" s="332"/>
      <c r="F195" s="342"/>
      <c r="G195" s="332"/>
      <c r="H195" s="332"/>
      <c r="I195" s="332"/>
      <c r="J195" s="332"/>
      <c r="K195" s="322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</row>
    <row r="198" s="1" customFormat="1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s="1" customFormat="1" ht="21">
      <c r="B199" s="276"/>
      <c r="C199" s="277" t="s">
        <v>849</v>
      </c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5.5" customHeight="1">
      <c r="B200" s="276"/>
      <c r="C200" s="350" t="s">
        <v>850</v>
      </c>
      <c r="D200" s="350"/>
      <c r="E200" s="350"/>
      <c r="F200" s="350" t="s">
        <v>851</v>
      </c>
      <c r="G200" s="351"/>
      <c r="H200" s="350" t="s">
        <v>852</v>
      </c>
      <c r="I200" s="350"/>
      <c r="J200" s="350"/>
      <c r="K200" s="278"/>
    </row>
    <row r="201" s="1" customFormat="1" ht="5.25" customHeight="1">
      <c r="B201" s="311"/>
      <c r="C201" s="306"/>
      <c r="D201" s="306"/>
      <c r="E201" s="306"/>
      <c r="F201" s="306"/>
      <c r="G201" s="332"/>
      <c r="H201" s="306"/>
      <c r="I201" s="306"/>
      <c r="J201" s="306"/>
      <c r="K201" s="334"/>
    </row>
    <row r="202" s="1" customFormat="1" ht="15" customHeight="1">
      <c r="B202" s="311"/>
      <c r="C202" s="286" t="s">
        <v>842</v>
      </c>
      <c r="D202" s="286"/>
      <c r="E202" s="286"/>
      <c r="F202" s="309" t="s">
        <v>44</v>
      </c>
      <c r="G202" s="286"/>
      <c r="H202" s="286" t="s">
        <v>853</v>
      </c>
      <c r="I202" s="286"/>
      <c r="J202" s="286"/>
      <c r="K202" s="334"/>
    </row>
    <row r="203" s="1" customFormat="1" ht="15" customHeight="1">
      <c r="B203" s="311"/>
      <c r="C203" s="286"/>
      <c r="D203" s="286"/>
      <c r="E203" s="286"/>
      <c r="F203" s="309" t="s">
        <v>45</v>
      </c>
      <c r="G203" s="286"/>
      <c r="H203" s="286" t="s">
        <v>854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48</v>
      </c>
      <c r="G204" s="286"/>
      <c r="H204" s="286" t="s">
        <v>855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46</v>
      </c>
      <c r="G205" s="286"/>
      <c r="H205" s="286" t="s">
        <v>856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47</v>
      </c>
      <c r="G206" s="286"/>
      <c r="H206" s="286" t="s">
        <v>857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/>
      <c r="G207" s="286"/>
      <c r="H207" s="286"/>
      <c r="I207" s="286"/>
      <c r="J207" s="286"/>
      <c r="K207" s="334"/>
    </row>
    <row r="208" s="1" customFormat="1" ht="15" customHeight="1">
      <c r="B208" s="311"/>
      <c r="C208" s="286" t="s">
        <v>798</v>
      </c>
      <c r="D208" s="286"/>
      <c r="E208" s="286"/>
      <c r="F208" s="309" t="s">
        <v>80</v>
      </c>
      <c r="G208" s="286"/>
      <c r="H208" s="286" t="s">
        <v>858</v>
      </c>
      <c r="I208" s="286"/>
      <c r="J208" s="286"/>
      <c r="K208" s="334"/>
    </row>
    <row r="209" s="1" customFormat="1" ht="15" customHeight="1">
      <c r="B209" s="311"/>
      <c r="C209" s="286"/>
      <c r="D209" s="286"/>
      <c r="E209" s="286"/>
      <c r="F209" s="309" t="s">
        <v>694</v>
      </c>
      <c r="G209" s="286"/>
      <c r="H209" s="286" t="s">
        <v>695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692</v>
      </c>
      <c r="G210" s="286"/>
      <c r="H210" s="286" t="s">
        <v>859</v>
      </c>
      <c r="I210" s="286"/>
      <c r="J210" s="286"/>
      <c r="K210" s="334"/>
    </row>
    <row r="211" s="1" customFormat="1" ht="15" customHeight="1">
      <c r="B211" s="352"/>
      <c r="C211" s="286"/>
      <c r="D211" s="286"/>
      <c r="E211" s="286"/>
      <c r="F211" s="309" t="s">
        <v>87</v>
      </c>
      <c r="G211" s="347"/>
      <c r="H211" s="338" t="s">
        <v>696</v>
      </c>
      <c r="I211" s="338"/>
      <c r="J211" s="338"/>
      <c r="K211" s="353"/>
    </row>
    <row r="212" s="1" customFormat="1" ht="15" customHeight="1">
      <c r="B212" s="352"/>
      <c r="C212" s="286"/>
      <c r="D212" s="286"/>
      <c r="E212" s="286"/>
      <c r="F212" s="309" t="s">
        <v>697</v>
      </c>
      <c r="G212" s="347"/>
      <c r="H212" s="338" t="s">
        <v>860</v>
      </c>
      <c r="I212" s="338"/>
      <c r="J212" s="338"/>
      <c r="K212" s="353"/>
    </row>
    <row r="213" s="1" customFormat="1" ht="15" customHeight="1">
      <c r="B213" s="352"/>
      <c r="C213" s="286"/>
      <c r="D213" s="286"/>
      <c r="E213" s="286"/>
      <c r="F213" s="309"/>
      <c r="G213" s="347"/>
      <c r="H213" s="338"/>
      <c r="I213" s="338"/>
      <c r="J213" s="338"/>
      <c r="K213" s="353"/>
    </row>
    <row r="214" s="1" customFormat="1" ht="15" customHeight="1">
      <c r="B214" s="352"/>
      <c r="C214" s="286" t="s">
        <v>822</v>
      </c>
      <c r="D214" s="286"/>
      <c r="E214" s="286"/>
      <c r="F214" s="309">
        <v>1</v>
      </c>
      <c r="G214" s="347"/>
      <c r="H214" s="338" t="s">
        <v>861</v>
      </c>
      <c r="I214" s="338"/>
      <c r="J214" s="338"/>
      <c r="K214" s="353"/>
    </row>
    <row r="215" s="1" customFormat="1" ht="15" customHeight="1">
      <c r="B215" s="352"/>
      <c r="C215" s="286"/>
      <c r="D215" s="286"/>
      <c r="E215" s="286"/>
      <c r="F215" s="309">
        <v>2</v>
      </c>
      <c r="G215" s="347"/>
      <c r="H215" s="338" t="s">
        <v>862</v>
      </c>
      <c r="I215" s="338"/>
      <c r="J215" s="338"/>
      <c r="K215" s="353"/>
    </row>
    <row r="216" s="1" customFormat="1" ht="15" customHeight="1">
      <c r="B216" s="352"/>
      <c r="C216" s="286"/>
      <c r="D216" s="286"/>
      <c r="E216" s="286"/>
      <c r="F216" s="309">
        <v>3</v>
      </c>
      <c r="G216" s="347"/>
      <c r="H216" s="338" t="s">
        <v>863</v>
      </c>
      <c r="I216" s="338"/>
      <c r="J216" s="338"/>
      <c r="K216" s="353"/>
    </row>
    <row r="217" s="1" customFormat="1" ht="15" customHeight="1">
      <c r="B217" s="352"/>
      <c r="C217" s="286"/>
      <c r="D217" s="286"/>
      <c r="E217" s="286"/>
      <c r="F217" s="309">
        <v>4</v>
      </c>
      <c r="G217" s="347"/>
      <c r="H217" s="338" t="s">
        <v>864</v>
      </c>
      <c r="I217" s="338"/>
      <c r="J217" s="338"/>
      <c r="K217" s="353"/>
    </row>
    <row r="218" s="1" customFormat="1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2021-12-06T08:19:58Z</dcterms:created>
  <dcterms:modified xsi:type="dcterms:W3CDTF">2021-12-06T08:20:02Z</dcterms:modified>
</cp:coreProperties>
</file>