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Pol'!$A$1:$U$93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G39" i="1"/>
  <c r="F39" i="1"/>
  <c r="G83" i="12"/>
  <c r="AC83" i="12"/>
  <c r="AD83" i="12"/>
  <c r="G9" i="12"/>
  <c r="I9" i="12"/>
  <c r="I8" i="12" s="1"/>
  <c r="K9" i="12"/>
  <c r="M9" i="12"/>
  <c r="O9" i="12"/>
  <c r="Q9" i="12"/>
  <c r="Q8" i="12" s="1"/>
  <c r="U9" i="12"/>
  <c r="G11" i="12"/>
  <c r="M11" i="12" s="1"/>
  <c r="I11" i="12"/>
  <c r="K11" i="12"/>
  <c r="K8" i="12" s="1"/>
  <c r="O11" i="12"/>
  <c r="Q11" i="12"/>
  <c r="U11" i="12"/>
  <c r="U8" i="12" s="1"/>
  <c r="G12" i="12"/>
  <c r="I12" i="12"/>
  <c r="K12" i="12"/>
  <c r="M12" i="12"/>
  <c r="O12" i="12"/>
  <c r="Q12" i="12"/>
  <c r="U12" i="12"/>
  <c r="G14" i="12"/>
  <c r="G8" i="12" s="1"/>
  <c r="I14" i="12"/>
  <c r="K14" i="12"/>
  <c r="O14" i="12"/>
  <c r="O8" i="12" s="1"/>
  <c r="Q14" i="12"/>
  <c r="U14" i="12"/>
  <c r="G16" i="12"/>
  <c r="I16" i="12"/>
  <c r="K16" i="12"/>
  <c r="M16" i="12"/>
  <c r="O16" i="12"/>
  <c r="Q16" i="12"/>
  <c r="U16" i="12"/>
  <c r="G17" i="12"/>
  <c r="M17" i="12" s="1"/>
  <c r="I17" i="12"/>
  <c r="K17" i="12"/>
  <c r="O17" i="12"/>
  <c r="Q17" i="12"/>
  <c r="U17" i="12"/>
  <c r="G18" i="12"/>
  <c r="I18" i="12"/>
  <c r="K18" i="12"/>
  <c r="M18" i="12"/>
  <c r="O18" i="12"/>
  <c r="Q18" i="12"/>
  <c r="U18" i="12"/>
  <c r="G19" i="12"/>
  <c r="M19" i="12" s="1"/>
  <c r="I19" i="12"/>
  <c r="K19" i="12"/>
  <c r="O19" i="12"/>
  <c r="Q19" i="12"/>
  <c r="U19" i="12"/>
  <c r="G22" i="12"/>
  <c r="I22" i="12"/>
  <c r="K22" i="12"/>
  <c r="M22" i="12"/>
  <c r="O22" i="12"/>
  <c r="Q22" i="12"/>
  <c r="U22" i="12"/>
  <c r="G23" i="12"/>
  <c r="M23" i="12" s="1"/>
  <c r="I23" i="12"/>
  <c r="K23" i="12"/>
  <c r="O23" i="12"/>
  <c r="Q23" i="12"/>
  <c r="U23" i="12"/>
  <c r="G24" i="12"/>
  <c r="I24" i="12"/>
  <c r="K24" i="12"/>
  <c r="M24" i="12"/>
  <c r="O24" i="12"/>
  <c r="Q24" i="12"/>
  <c r="U24" i="12"/>
  <c r="G25" i="12"/>
  <c r="M25" i="12" s="1"/>
  <c r="I25" i="12"/>
  <c r="K25" i="12"/>
  <c r="O25" i="12"/>
  <c r="Q25" i="12"/>
  <c r="U25" i="12"/>
  <c r="G26" i="12"/>
  <c r="I26" i="12"/>
  <c r="K26" i="12"/>
  <c r="M26" i="12"/>
  <c r="O26" i="12"/>
  <c r="Q26" i="12"/>
  <c r="U26" i="12"/>
  <c r="G28" i="12"/>
  <c r="I28" i="12"/>
  <c r="I27" i="12" s="1"/>
  <c r="K28" i="12"/>
  <c r="M28" i="12"/>
  <c r="O28" i="12"/>
  <c r="Q28" i="12"/>
  <c r="Q27" i="12" s="1"/>
  <c r="U28" i="12"/>
  <c r="G30" i="12"/>
  <c r="G27" i="12" s="1"/>
  <c r="I30" i="12"/>
  <c r="K30" i="12"/>
  <c r="K27" i="12" s="1"/>
  <c r="O30" i="12"/>
  <c r="O27" i="12" s="1"/>
  <c r="Q30" i="12"/>
  <c r="U30" i="12"/>
  <c r="U27" i="12" s="1"/>
  <c r="G32" i="12"/>
  <c r="I32" i="12"/>
  <c r="K32" i="12"/>
  <c r="M32" i="12"/>
  <c r="O32" i="12"/>
  <c r="Q32" i="12"/>
  <c r="U32" i="12"/>
  <c r="G33" i="12"/>
  <c r="M33" i="12" s="1"/>
  <c r="I33" i="12"/>
  <c r="K33" i="12"/>
  <c r="O33" i="12"/>
  <c r="Q33" i="12"/>
  <c r="U33" i="12"/>
  <c r="G35" i="12"/>
  <c r="M35" i="12" s="1"/>
  <c r="I35" i="12"/>
  <c r="I34" i="12" s="1"/>
  <c r="K35" i="12"/>
  <c r="K34" i="12" s="1"/>
  <c r="O35" i="12"/>
  <c r="Q35" i="12"/>
  <c r="Q34" i="12" s="1"/>
  <c r="U35" i="12"/>
  <c r="U34" i="12" s="1"/>
  <c r="G36" i="12"/>
  <c r="I36" i="12"/>
  <c r="K36" i="12"/>
  <c r="M36" i="12"/>
  <c r="O36" i="12"/>
  <c r="Q36" i="12"/>
  <c r="U36" i="12"/>
  <c r="G37" i="12"/>
  <c r="I37" i="12"/>
  <c r="K37" i="12"/>
  <c r="M37" i="12"/>
  <c r="O37" i="12"/>
  <c r="Q37" i="12"/>
  <c r="U37" i="12"/>
  <c r="G39" i="12"/>
  <c r="M39" i="12" s="1"/>
  <c r="I39" i="12"/>
  <c r="K39" i="12"/>
  <c r="O39" i="12"/>
  <c r="O34" i="12" s="1"/>
  <c r="Q39" i="12"/>
  <c r="U39" i="12"/>
  <c r="G40" i="12"/>
  <c r="I40" i="12"/>
  <c r="O40" i="12"/>
  <c r="Q40" i="12"/>
  <c r="G41" i="12"/>
  <c r="I41" i="12"/>
  <c r="K41" i="12"/>
  <c r="K40" i="12" s="1"/>
  <c r="M41" i="12"/>
  <c r="M40" i="12" s="1"/>
  <c r="O41" i="12"/>
  <c r="Q41" i="12"/>
  <c r="U41" i="12"/>
  <c r="U40" i="12" s="1"/>
  <c r="G43" i="12"/>
  <c r="I43" i="12"/>
  <c r="K43" i="12"/>
  <c r="M43" i="12"/>
  <c r="O43" i="12"/>
  <c r="Q43" i="12"/>
  <c r="U43" i="12"/>
  <c r="G44" i="12"/>
  <c r="O44" i="12"/>
  <c r="G45" i="12"/>
  <c r="M45" i="12" s="1"/>
  <c r="M44" i="12" s="1"/>
  <c r="I45" i="12"/>
  <c r="I44" i="12" s="1"/>
  <c r="K45" i="12"/>
  <c r="K44" i="12" s="1"/>
  <c r="O45" i="12"/>
  <c r="Q45" i="12"/>
  <c r="Q44" i="12" s="1"/>
  <c r="U45" i="12"/>
  <c r="U44" i="12" s="1"/>
  <c r="G46" i="12"/>
  <c r="I46" i="12"/>
  <c r="K46" i="12"/>
  <c r="M46" i="12"/>
  <c r="O46" i="12"/>
  <c r="Q46" i="12"/>
  <c r="U46" i="12"/>
  <c r="G48" i="12"/>
  <c r="M48" i="12" s="1"/>
  <c r="I48" i="12"/>
  <c r="I47" i="12" s="1"/>
  <c r="K48" i="12"/>
  <c r="O48" i="12"/>
  <c r="O47" i="12" s="1"/>
  <c r="Q48" i="12"/>
  <c r="Q47" i="12" s="1"/>
  <c r="U48" i="12"/>
  <c r="G49" i="12"/>
  <c r="M49" i="12" s="1"/>
  <c r="I49" i="12"/>
  <c r="K49" i="12"/>
  <c r="K47" i="12" s="1"/>
  <c r="O49" i="12"/>
  <c r="Q49" i="12"/>
  <c r="U49" i="12"/>
  <c r="U47" i="12" s="1"/>
  <c r="G50" i="12"/>
  <c r="I50" i="12"/>
  <c r="K50" i="12"/>
  <c r="M50" i="12"/>
  <c r="O50" i="12"/>
  <c r="Q50" i="12"/>
  <c r="U50" i="12"/>
  <c r="G52" i="12"/>
  <c r="M52" i="12" s="1"/>
  <c r="I52" i="12"/>
  <c r="I51" i="12" s="1"/>
  <c r="K52" i="12"/>
  <c r="O52" i="12"/>
  <c r="O51" i="12" s="1"/>
  <c r="Q52" i="12"/>
  <c r="Q51" i="12" s="1"/>
  <c r="U52" i="12"/>
  <c r="G53" i="12"/>
  <c r="M53" i="12" s="1"/>
  <c r="I53" i="12"/>
  <c r="K53" i="12"/>
  <c r="K51" i="12" s="1"/>
  <c r="O53" i="12"/>
  <c r="Q53" i="12"/>
  <c r="U53" i="12"/>
  <c r="U51" i="12" s="1"/>
  <c r="G54" i="12"/>
  <c r="I54" i="12"/>
  <c r="K54" i="12"/>
  <c r="M54" i="12"/>
  <c r="O54" i="12"/>
  <c r="Q54" i="12"/>
  <c r="U54" i="12"/>
  <c r="G55" i="12"/>
  <c r="I55" i="12"/>
  <c r="K55" i="12"/>
  <c r="M55" i="12"/>
  <c r="O55" i="12"/>
  <c r="Q55" i="12"/>
  <c r="U55" i="12"/>
  <c r="G56" i="12"/>
  <c r="O56" i="12"/>
  <c r="G57" i="12"/>
  <c r="M57" i="12" s="1"/>
  <c r="M56" i="12" s="1"/>
  <c r="I57" i="12"/>
  <c r="I56" i="12" s="1"/>
  <c r="K57" i="12"/>
  <c r="K56" i="12" s="1"/>
  <c r="O57" i="12"/>
  <c r="Q57" i="12"/>
  <c r="Q56" i="12" s="1"/>
  <c r="U57" i="12"/>
  <c r="U56" i="12" s="1"/>
  <c r="G59" i="12"/>
  <c r="I59" i="12"/>
  <c r="K59" i="12"/>
  <c r="M59" i="12"/>
  <c r="O59" i="12"/>
  <c r="Q59" i="12"/>
  <c r="U59" i="12"/>
  <c r="G61" i="12"/>
  <c r="M61" i="12" s="1"/>
  <c r="I61" i="12"/>
  <c r="I60" i="12" s="1"/>
  <c r="K61" i="12"/>
  <c r="O61" i="12"/>
  <c r="O60" i="12" s="1"/>
  <c r="Q61" i="12"/>
  <c r="Q60" i="12" s="1"/>
  <c r="U61" i="12"/>
  <c r="G63" i="12"/>
  <c r="M63" i="12" s="1"/>
  <c r="I63" i="12"/>
  <c r="K63" i="12"/>
  <c r="K60" i="12" s="1"/>
  <c r="O63" i="12"/>
  <c r="Q63" i="12"/>
  <c r="U63" i="12"/>
  <c r="U60" i="12" s="1"/>
  <c r="G64" i="12"/>
  <c r="I64" i="12"/>
  <c r="K64" i="12"/>
  <c r="M64" i="12"/>
  <c r="O64" i="12"/>
  <c r="Q64" i="12"/>
  <c r="U64" i="12"/>
  <c r="G65" i="12"/>
  <c r="I65" i="12"/>
  <c r="K65" i="12"/>
  <c r="M65" i="12"/>
  <c r="O65" i="12"/>
  <c r="Q65" i="12"/>
  <c r="U65" i="12"/>
  <c r="G66" i="12"/>
  <c r="O66" i="12"/>
  <c r="G67" i="12"/>
  <c r="M67" i="12" s="1"/>
  <c r="M66" i="12" s="1"/>
  <c r="I67" i="12"/>
  <c r="I66" i="12" s="1"/>
  <c r="K67" i="12"/>
  <c r="K66" i="12" s="1"/>
  <c r="O67" i="12"/>
  <c r="Q67" i="12"/>
  <c r="Q66" i="12" s="1"/>
  <c r="U67" i="12"/>
  <c r="U66" i="12" s="1"/>
  <c r="K68" i="12"/>
  <c r="U68" i="12"/>
  <c r="G69" i="12"/>
  <c r="G68" i="12" s="1"/>
  <c r="I69" i="12"/>
  <c r="K69" i="12"/>
  <c r="M69" i="12"/>
  <c r="O69" i="12"/>
  <c r="O68" i="12" s="1"/>
  <c r="Q69" i="12"/>
  <c r="U69" i="12"/>
  <c r="G71" i="12"/>
  <c r="M71" i="12" s="1"/>
  <c r="I71" i="12"/>
  <c r="I68" i="12" s="1"/>
  <c r="K71" i="12"/>
  <c r="O71" i="12"/>
  <c r="Q71" i="12"/>
  <c r="Q68" i="12" s="1"/>
  <c r="U71" i="12"/>
  <c r="I73" i="12"/>
  <c r="Q73" i="12"/>
  <c r="G74" i="12"/>
  <c r="I74" i="12"/>
  <c r="K74" i="12"/>
  <c r="K73" i="12" s="1"/>
  <c r="M74" i="12"/>
  <c r="M73" i="12" s="1"/>
  <c r="O74" i="12"/>
  <c r="Q74" i="12"/>
  <c r="U74" i="12"/>
  <c r="U73" i="12" s="1"/>
  <c r="G75" i="12"/>
  <c r="G73" i="12" s="1"/>
  <c r="I75" i="12"/>
  <c r="K75" i="12"/>
  <c r="M75" i="12"/>
  <c r="O75" i="12"/>
  <c r="O73" i="12" s="1"/>
  <c r="Q75" i="12"/>
  <c r="U75" i="12"/>
  <c r="G76" i="12"/>
  <c r="G77" i="12"/>
  <c r="M77" i="12" s="1"/>
  <c r="M76" i="12" s="1"/>
  <c r="I77" i="12"/>
  <c r="I76" i="12" s="1"/>
  <c r="K77" i="12"/>
  <c r="K76" i="12" s="1"/>
  <c r="O77" i="12"/>
  <c r="Q77" i="12"/>
  <c r="Q76" i="12" s="1"/>
  <c r="U77" i="12"/>
  <c r="U76" i="12" s="1"/>
  <c r="G78" i="12"/>
  <c r="I78" i="12"/>
  <c r="K78" i="12"/>
  <c r="M78" i="12"/>
  <c r="O78" i="12"/>
  <c r="Q78" i="12"/>
  <c r="U78" i="12"/>
  <c r="G79" i="12"/>
  <c r="I79" i="12"/>
  <c r="K79" i="12"/>
  <c r="M79" i="12"/>
  <c r="O79" i="12"/>
  <c r="O76" i="12" s="1"/>
  <c r="Q79" i="12"/>
  <c r="U79" i="12"/>
  <c r="G80" i="12"/>
  <c r="O80" i="12"/>
  <c r="G81" i="12"/>
  <c r="M81" i="12" s="1"/>
  <c r="M80" i="12" s="1"/>
  <c r="I81" i="12"/>
  <c r="I80" i="12" s="1"/>
  <c r="K81" i="12"/>
  <c r="K80" i="12" s="1"/>
  <c r="O81" i="12"/>
  <c r="Q81" i="12"/>
  <c r="Q80" i="12" s="1"/>
  <c r="U81" i="12"/>
  <c r="U80" i="12" s="1"/>
  <c r="I20" i="1"/>
  <c r="I19" i="1"/>
  <c r="I18" i="1"/>
  <c r="I17" i="1"/>
  <c r="I16" i="1"/>
  <c r="I61" i="1"/>
  <c r="G27" i="1"/>
  <c r="F40" i="1"/>
  <c r="G23" i="1" s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9" i="1" l="1"/>
  <c r="G24" i="1"/>
  <c r="G28" i="1"/>
  <c r="M34" i="12"/>
  <c r="M60" i="12"/>
  <c r="M47" i="12"/>
  <c r="M68" i="12"/>
  <c r="M51" i="12"/>
  <c r="M27" i="12"/>
  <c r="M30" i="12"/>
  <c r="M14" i="12"/>
  <c r="M8" i="12" s="1"/>
  <c r="G60" i="12"/>
  <c r="G51" i="12"/>
  <c r="G47" i="12"/>
  <c r="G34" i="12"/>
  <c r="I21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<sst xmlns="http://schemas.openxmlformats.org/spreadsheetml/2006/main" count="426" uniqueCount="223">
  <si>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</si>
  <si>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</si>
  <si>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</si>
  <si>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</si>
  <si>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</si>
  <si>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</si>
  <si>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</si>
  <si>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</si>
  <si>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</si>
  <si>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</si>
  <si>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</si>
  <si>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</si>
  <si>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</si>
  <si>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</si>
  <si>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</si>
  <si>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</si>
  <si>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</si>
  <si>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</si>
  <si>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</si>
  <si>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</si>
  <si>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</si>
  <si>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</si>
  <si>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</si>
  <si>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</si>
  <si>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</si>
  <si>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</si>
  <si>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</si>
  <si>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</si>
  <si>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</si>
  <si>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</si>
  <si>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</si>
  <si>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</si>
  <si>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</si>
  <si>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</si>
  <si>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</si>
  <si>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</si>
  <si>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</si>
  <si>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</si>
  <si>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</si>
  <si>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</si>
  <si>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</si>
  <si>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</si>
  <si>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</si>
  <si>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HORNÍ BŘÍZA</t>
  </si>
  <si>
    <t>Rozpočet:</t>
  </si>
  <si>
    <t>Misto</t>
  </si>
  <si>
    <t xml:space="preserve">HORNÍ BŘÍZA - DOZP - terasa pavilonu L 1 CHODNÍKY -dokončení  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</si>
  <si>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</si>
  <si>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</si>
  <si>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</si>
  <si>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</si>
  <si>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</si>
  <si>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</si>
  <si>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</si>
  <si>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</si>
  <si>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</si>
  <si>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5</t>
  </si>
  <si>
    <t>Komunikace</t>
  </si>
  <si>
    <t>62</t>
  </si>
  <si>
    <t>Upravy povrchů vnější</t>
  </si>
  <si>
    <t>8</t>
  </si>
  <si>
    <t>Trubní vedení</t>
  </si>
  <si>
    <t>91</t>
  </si>
  <si>
    <t>Doplňující práce na komunikaci</t>
  </si>
  <si>
    <t>95</t>
  </si>
  <si>
    <t>Dokončovací kce na pozem.stav.</t>
  </si>
  <si>
    <t>96</t>
  </si>
  <si>
    <t>Bourání konstrukcí</t>
  </si>
  <si>
    <t>97</t>
  </si>
  <si>
    <t>Odvoz suti</t>
  </si>
  <si>
    <t>99</t>
  </si>
  <si>
    <t>Staveništní přesun hmot</t>
  </si>
  <si>
    <t>711</t>
  </si>
  <si>
    <t>Izolace proti vodě</t>
  </si>
  <si>
    <t>767</t>
  </si>
  <si>
    <t>Konstrukce zámečnické</t>
  </si>
  <si>
    <t>771</t>
  </si>
  <si>
    <t>Podlahy z dlaždic a obklady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</si>
  <si>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</si>
  <si>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</si>
  <si>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</si>
  <si>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</si>
  <si>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</si>
  <si>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</si>
  <si>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</si>
  <si>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</si>
  <si>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</si>
  <si>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</si>
  <si>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</si>
  <si>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</si>
  <si>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</si>
  <si>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</si>
  <si>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</si>
  <si>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</si>
  <si>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</si>
  <si>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</si>
  <si>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</si>
  <si>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</si>
  <si>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</si>
  <si>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</si>
  <si>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</si>
  <si>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</si>
  <si>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</si>
  <si>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</si>
  <si>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</si>
  <si>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</si>
  <si>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</si>
  <si>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121101103R00</t>
  </si>
  <si>
    <t>Sejmutí ornice s přemístěním přes 100 do 250 m</t>
  </si>
  <si>
    <t>m3</t>
  </si>
  <si>
    <t>POL1_0</t>
  </si>
  <si>
    <t>211,0*0,1</t>
  </si>
  <si>
    <t>VV</t>
  </si>
  <si>
    <t>122201101R00</t>
  </si>
  <si>
    <t>Odkopávky nezapažené v hor. 3 do 100 m3</t>
  </si>
  <si>
    <t>132201110R00</t>
  </si>
  <si>
    <t>Hloubení rýh š.do 60 cm v hor.3 do 50 m3, STROJNĚ</t>
  </si>
  <si>
    <t>18,5*0,4*0,7</t>
  </si>
  <si>
    <t>167101101R00</t>
  </si>
  <si>
    <t>Nakládání výkopku z hor.1-4 v množství do 100 m3</t>
  </si>
  <si>
    <t>5,18+5,5</t>
  </si>
  <si>
    <t>162301101RT3</t>
  </si>
  <si>
    <t>Vodorovné přemístění výkopku z hor.1-4 do 500 m, nosnost 12 t</t>
  </si>
  <si>
    <t>171201201R00</t>
  </si>
  <si>
    <t>Uložení sypaniny na skl.-sypanina na výšku přes 2m</t>
  </si>
  <si>
    <t>181050010RA0</t>
  </si>
  <si>
    <t>Terénní modelace</t>
  </si>
  <si>
    <t>m2</t>
  </si>
  <si>
    <t>POL2_0</t>
  </si>
  <si>
    <t>Nakládání výkopku z hor.1-4 v množství do 100 m3, zpětně z deponie</t>
  </si>
  <si>
    <t>ornice:21,1</t>
  </si>
  <si>
    <t>výkopek:10,68</t>
  </si>
  <si>
    <t>181300010RAA</t>
  </si>
  <si>
    <t>Rozprostření ornice v rovině tloušťka 15 cm, dovoz ornice ze vzdálenosti 500 m, osetí trávou</t>
  </si>
  <si>
    <t>171101104R00</t>
  </si>
  <si>
    <t>Uložení sypaniny do násypů zhutněných na 102% PS</t>
  </si>
  <si>
    <t>113106121R00</t>
  </si>
  <si>
    <t>Rozebrání dlažeb z betonových dlaždic na sucho</t>
  </si>
  <si>
    <t>113201111R00</t>
  </si>
  <si>
    <t>Vytrhání obrubníků chodníkových a parkových</t>
  </si>
  <si>
    <t>m</t>
  </si>
  <si>
    <t>120901112RT1</t>
  </si>
  <si>
    <t>Bourání konstrukcí  podklady z kameniva, pneumatickým kladivem</t>
  </si>
  <si>
    <t>274313611R00</t>
  </si>
  <si>
    <t>Beton základových pasů prostý C 16/20</t>
  </si>
  <si>
    <t>5,18*1,035</t>
  </si>
  <si>
    <t>274272140RT3</t>
  </si>
  <si>
    <t>Zdivo základové z bednicích tvárnic, tl. 30 cm, výplň tvárnic betonem C 16/20</t>
  </si>
  <si>
    <t>18,5*0,5</t>
  </si>
  <si>
    <t>274361821R00</t>
  </si>
  <si>
    <t>Výztuž základ. pasů z betonářské oceli 10505 (R)</t>
  </si>
  <si>
    <t>t</t>
  </si>
  <si>
    <t>212850001RAA</t>
  </si>
  <si>
    <t>Drenáž podél základu objektu z dren. trub d 100 mm, bet.lože, obsyp kamenivo, geotextilie,reviz.šachta</t>
  </si>
  <si>
    <t>564851111RT3</t>
  </si>
  <si>
    <t>Podklad ze štěrkodrti po zhutnění tloušťky 15 cm, štěrkodrť frakce 0-45 mm</t>
  </si>
  <si>
    <t>596215020R00</t>
  </si>
  <si>
    <t>Kladení zámkové dlažby tl. 6 cm do drtě tl. 3 cm</t>
  </si>
  <si>
    <t>59245304R</t>
  </si>
  <si>
    <t>Dlažba přírodní  20x16,5x6</t>
  </si>
  <si>
    <t>POL3_0</t>
  </si>
  <si>
    <t>211*1,01</t>
  </si>
  <si>
    <t>597101040RAA</t>
  </si>
  <si>
    <t>Žlab odvodňovací polymerbeton, zatížení E600 kN, včetně dodávky žlabu a roštu RONN</t>
  </si>
  <si>
    <t>622432112R00</t>
  </si>
  <si>
    <t>Omítka stěn weber-pas marmolit střednězrnná</t>
  </si>
  <si>
    <t>4,5*0,5</t>
  </si>
  <si>
    <t>620401162R00</t>
  </si>
  <si>
    <t>Nátěr hydrofobizační 2x</t>
  </si>
  <si>
    <t>831350012RA0</t>
  </si>
  <si>
    <t>Kanalizace z trub PVC D 125 mm</t>
  </si>
  <si>
    <t>895941311RT2</t>
  </si>
  <si>
    <t>Zřízení vpusti uliční z dílců typ UVB - 50, včetně dodávky dílců pro uliční vpusti TBV</t>
  </si>
  <si>
    <t>kus</t>
  </si>
  <si>
    <t>916661111RT3</t>
  </si>
  <si>
    <t>Osazení park. obrubníků do lože z C 12/15 s opěrou, včetně obrubníku 80x250x500 mm</t>
  </si>
  <si>
    <t>918101111R00</t>
  </si>
  <si>
    <t>Lože pod obrubníky nebo obruby dlažeb z C 12/15</t>
  </si>
  <si>
    <t>Lože pod žlab</t>
  </si>
  <si>
    <t>953761131R00</t>
  </si>
  <si>
    <t>Odvětrání troubami PVC kruhovými 110</t>
  </si>
  <si>
    <t>953946111R00</t>
  </si>
  <si>
    <t xml:space="preserve">Osazení ventilačních mřížek </t>
  </si>
  <si>
    <t>dodávka mřížky 10/10</t>
  </si>
  <si>
    <t>ks</t>
  </si>
  <si>
    <t>953941110R00</t>
  </si>
  <si>
    <t xml:space="preserve">Osazení zábradlí </t>
  </si>
  <si>
    <t>965081713RT1</t>
  </si>
  <si>
    <t>Bourání dlažeb keramických tl.10 mm, nad 1 m2, ručně, dlaždice keramické</t>
  </si>
  <si>
    <t>14,0*0,3</t>
  </si>
  <si>
    <t>764430840R00</t>
  </si>
  <si>
    <t>Demontáž oplechování  okapu</t>
  </si>
  <si>
    <t>979087212R00</t>
  </si>
  <si>
    <t>Nakládání suti na dopravní prostředky - komunikace</t>
  </si>
  <si>
    <t>54,79+0,12</t>
  </si>
  <si>
    <t>979082213R00</t>
  </si>
  <si>
    <t>Vodorovná doprava suti po suchu do 1 km</t>
  </si>
  <si>
    <t>979082219R00</t>
  </si>
  <si>
    <t>Příplatek za dopravu suti po suchu za další 1 km, (10 km)</t>
  </si>
  <si>
    <t>979990101R00</t>
  </si>
  <si>
    <t>Poplatek za sklád.suti-směs bet.a cihel do 30x30cm</t>
  </si>
  <si>
    <t>998223011R00</t>
  </si>
  <si>
    <t>Přesun hmot, pozemní komunikace, kryt dlážděný</t>
  </si>
  <si>
    <t>711150014RAD</t>
  </si>
  <si>
    <t>Izolace proti vodě svislá přitavená, 1x, 1x ALP, 1x pás</t>
  </si>
  <si>
    <t>711170020RA0</t>
  </si>
  <si>
    <t>Izolace proti zem.vlhkosti fólií,ochr.text.,svisl.</t>
  </si>
  <si>
    <t>18,5*(0,3+0,8)</t>
  </si>
  <si>
    <t>767161110R00</t>
  </si>
  <si>
    <t>Montáž zábradlí rovného z trubek do zdiva do 20 kg</t>
  </si>
  <si>
    <t>3</t>
  </si>
  <si>
    <t>dodávka zíbradlí PZ v.100 cm</t>
  </si>
  <si>
    <t>771100010RAA</t>
  </si>
  <si>
    <t>Vyrovnání podk.samoniv.hmotou, nivelační hmota tl. 3 mm, penetrace</t>
  </si>
  <si>
    <t>771570012RAB</t>
  </si>
  <si>
    <t>Dlažba z dlaždic keramických , do tmele</t>
  </si>
  <si>
    <t>771578011RT4</t>
  </si>
  <si>
    <t>Spára podlaha - polyuretanový tmel</t>
  </si>
  <si>
    <t>zařízení staveniště, mimostaveništní doprava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</si>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</sst>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26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/>
      <c r="E5" s="26"/>
      <c r="F5" s="26"/>
      <c r="G5" s="26"/>
      <c r="H5" s="28" t="s">
        <v>33</v>
      </c>
      <c r="I5" s="122"/>
      <c r="J5" s="11"/>
    </row>
    <row r="6" spans="1:15" ht="15.75" customHeight="1" x14ac:dyDescent="0.2">
      <c r="A6" s="4"/>
      <c r="B6" s="41"/>
      <c r="C6" s="26"/>
      <c r="D6" s="122"/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/>
      <c r="D7" s="105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SUMIF(F47:F60,A16,I47:I60)+SUMIF(F47:F60,"PSU",I47:I60)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SUMIF(F47:F60,A17,I47:I60)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SUMIF(F47:F60,A18,I47:I60)</f>
        <v>0</v>
      </c>
      <c r="J18" s="93"/>
    </row>
    <row r="19" spans="1:10" ht="23.25" customHeight="1" x14ac:dyDescent="0.2">
      <c r="A19" s="193" t="s">
        <v>78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SUMIF(F47:F60,A19,I47:I60)</f>
        <v>0</v>
      </c>
      <c r="J19" s="93"/>
    </row>
    <row r="20" spans="1:10" ht="23.25" customHeight="1" x14ac:dyDescent="0.2">
      <c r="A20" s="193" t="s">
        <v>79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SUMIF(F47:F60,A20,I47:I60)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44517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1</v>
      </c>
      <c r="B39" s="137" t="s">
        <v>47</v>
      </c>
      <c r="C39" s="138" t="s">
        <v>46</v>
      </c>
      <c r="D39" s="139"/>
      <c r="E39" s="139"/>
      <c r="F39" s="147">
        <f>'Rozpočet Pol'!AC83</f>
        <v>0</v>
      </c>
      <c r="G39" s="148">
        <f>'Rozpočet Pol'!AD83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 x14ac:dyDescent="0.2">
      <c r="A40" s="131"/>
      <c r="B40" s="141" t="s">
        <v>48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 x14ac:dyDescent="0.25">
      <c r="B44" s="161" t="s">
        <v>50</v>
      </c>
    </row>
    <row r="46" spans="1:10" ht="25.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51</v>
      </c>
      <c r="G46" s="172"/>
      <c r="H46" s="172"/>
      <c r="I46" s="173" t="s">
        <v>28</v>
      </c>
      <c r="J46" s="173"/>
    </row>
    <row r="47" spans="1:10" ht="25.5" customHeight="1" x14ac:dyDescent="0.2">
      <c r="A47" s="163"/>
      <c r="B47" s="174" t="s">
        <v>52</v>
      </c>
      <c r="C47" s="175" t="s">
        <v>53</v>
      </c>
      <c r="D47" s="176"/>
      <c r="E47" s="176"/>
      <c r="F47" s="180" t="s">
        <v>23</v>
      </c>
      <c r="G47" s="181"/>
      <c r="H47" s="181"/>
      <c r="I47" s="182">
        <f>'Rozpočet Pol'!G8</f>
        <v>0</v>
      </c>
      <c r="J47" s="182"/>
    </row>
    <row r="48" spans="1:10" ht="25.5" customHeight="1" x14ac:dyDescent="0.2">
      <c r="A48" s="163"/>
      <c r="B48" s="166" t="s">
        <v>54</v>
      </c>
      <c r="C48" s="165" t="s">
        <v>55</v>
      </c>
      <c r="D48" s="167"/>
      <c r="E48" s="167"/>
      <c r="F48" s="183" t="s">
        <v>23</v>
      </c>
      <c r="G48" s="184"/>
      <c r="H48" s="184"/>
      <c r="I48" s="185">
        <f>'Rozpočet Pol'!G27</f>
        <v>0</v>
      </c>
      <c r="J48" s="185"/>
    </row>
    <row r="49" spans="1:10" ht="25.5" customHeight="1" x14ac:dyDescent="0.2">
      <c r="A49" s="163"/>
      <c r="B49" s="166" t="s">
        <v>56</v>
      </c>
      <c r="C49" s="165" t="s">
        <v>57</v>
      </c>
      <c r="D49" s="167"/>
      <c r="E49" s="167"/>
      <c r="F49" s="183" t="s">
        <v>23</v>
      </c>
      <c r="G49" s="184"/>
      <c r="H49" s="184"/>
      <c r="I49" s="185">
        <f>'Rozpočet Pol'!G34</f>
        <v>0</v>
      </c>
      <c r="J49" s="185"/>
    </row>
    <row r="50" spans="1:10" ht="25.5" customHeight="1" x14ac:dyDescent="0.2">
      <c r="A50" s="163"/>
      <c r="B50" s="166" t="s">
        <v>58</v>
      </c>
      <c r="C50" s="165" t="s">
        <v>59</v>
      </c>
      <c r="D50" s="167"/>
      <c r="E50" s="167"/>
      <c r="F50" s="183" t="s">
        <v>23</v>
      </c>
      <c r="G50" s="184"/>
      <c r="H50" s="184"/>
      <c r="I50" s="185">
        <f>'Rozpočet Pol'!G40</f>
        <v>0</v>
      </c>
      <c r="J50" s="185"/>
    </row>
    <row r="51" spans="1:10" ht="25.5" customHeight="1" x14ac:dyDescent="0.2">
      <c r="A51" s="163"/>
      <c r="B51" s="166" t="s">
        <v>60</v>
      </c>
      <c r="C51" s="165" t="s">
        <v>61</v>
      </c>
      <c r="D51" s="167"/>
      <c r="E51" s="167"/>
      <c r="F51" s="183" t="s">
        <v>23</v>
      </c>
      <c r="G51" s="184"/>
      <c r="H51" s="184"/>
      <c r="I51" s="185">
        <f>'Rozpočet Pol'!G44</f>
        <v>0</v>
      </c>
      <c r="J51" s="185"/>
    </row>
    <row r="52" spans="1:10" ht="25.5" customHeight="1" x14ac:dyDescent="0.2">
      <c r="A52" s="163"/>
      <c r="B52" s="166" t="s">
        <v>62</v>
      </c>
      <c r="C52" s="165" t="s">
        <v>63</v>
      </c>
      <c r="D52" s="167"/>
      <c r="E52" s="167"/>
      <c r="F52" s="183" t="s">
        <v>23</v>
      </c>
      <c r="G52" s="184"/>
      <c r="H52" s="184"/>
      <c r="I52" s="185">
        <f>'Rozpočet Pol'!G47</f>
        <v>0</v>
      </c>
      <c r="J52" s="185"/>
    </row>
    <row r="53" spans="1:10" ht="25.5" customHeight="1" x14ac:dyDescent="0.2">
      <c r="A53" s="163"/>
      <c r="B53" s="166" t="s">
        <v>64</v>
      </c>
      <c r="C53" s="165" t="s">
        <v>65</v>
      </c>
      <c r="D53" s="167"/>
      <c r="E53" s="167"/>
      <c r="F53" s="183" t="s">
        <v>23</v>
      </c>
      <c r="G53" s="184"/>
      <c r="H53" s="184"/>
      <c r="I53" s="185">
        <f>'Rozpočet Pol'!G51</f>
        <v>0</v>
      </c>
      <c r="J53" s="185"/>
    </row>
    <row r="54" spans="1:10" ht="25.5" customHeight="1" x14ac:dyDescent="0.2">
      <c r="A54" s="163"/>
      <c r="B54" s="166" t="s">
        <v>66</v>
      </c>
      <c r="C54" s="165" t="s">
        <v>67</v>
      </c>
      <c r="D54" s="167"/>
      <c r="E54" s="167"/>
      <c r="F54" s="183" t="s">
        <v>23</v>
      </c>
      <c r="G54" s="184"/>
      <c r="H54" s="184"/>
      <c r="I54" s="185">
        <f>'Rozpočet Pol'!G56</f>
        <v>0</v>
      </c>
      <c r="J54" s="185"/>
    </row>
    <row r="55" spans="1:10" ht="25.5" customHeight="1" x14ac:dyDescent="0.2">
      <c r="A55" s="163"/>
      <c r="B55" s="166" t="s">
        <v>68</v>
      </c>
      <c r="C55" s="165" t="s">
        <v>69</v>
      </c>
      <c r="D55" s="167"/>
      <c r="E55" s="167"/>
      <c r="F55" s="183" t="s">
        <v>23</v>
      </c>
      <c r="G55" s="184"/>
      <c r="H55" s="184"/>
      <c r="I55" s="185">
        <f>'Rozpočet Pol'!G60</f>
        <v>0</v>
      </c>
      <c r="J55" s="185"/>
    </row>
    <row r="56" spans="1:10" ht="25.5" customHeight="1" x14ac:dyDescent="0.2">
      <c r="A56" s="163"/>
      <c r="B56" s="166" t="s">
        <v>70</v>
      </c>
      <c r="C56" s="165" t="s">
        <v>71</v>
      </c>
      <c r="D56" s="167"/>
      <c r="E56" s="167"/>
      <c r="F56" s="183" t="s">
        <v>23</v>
      </c>
      <c r="G56" s="184"/>
      <c r="H56" s="184"/>
      <c r="I56" s="185">
        <f>'Rozpočet Pol'!G66</f>
        <v>0</v>
      </c>
      <c r="J56" s="185"/>
    </row>
    <row r="57" spans="1:10" ht="25.5" customHeight="1" x14ac:dyDescent="0.2">
      <c r="A57" s="163"/>
      <c r="B57" s="166" t="s">
        <v>72</v>
      </c>
      <c r="C57" s="165" t="s">
        <v>73</v>
      </c>
      <c r="D57" s="167"/>
      <c r="E57" s="167"/>
      <c r="F57" s="183" t="s">
        <v>24</v>
      </c>
      <c r="G57" s="184"/>
      <c r="H57" s="184"/>
      <c r="I57" s="185">
        <f>'Rozpočet Pol'!G68</f>
        <v>0</v>
      </c>
      <c r="J57" s="185"/>
    </row>
    <row r="58" spans="1:10" ht="25.5" customHeight="1" x14ac:dyDescent="0.2">
      <c r="A58" s="163"/>
      <c r="B58" s="166" t="s">
        <v>74</v>
      </c>
      <c r="C58" s="165" t="s">
        <v>75</v>
      </c>
      <c r="D58" s="167"/>
      <c r="E58" s="167"/>
      <c r="F58" s="183" t="s">
        <v>24</v>
      </c>
      <c r="G58" s="184"/>
      <c r="H58" s="184"/>
      <c r="I58" s="185">
        <f>'Rozpočet Pol'!G73</f>
        <v>0</v>
      </c>
      <c r="J58" s="185"/>
    </row>
    <row r="59" spans="1:10" ht="25.5" customHeight="1" x14ac:dyDescent="0.2">
      <c r="A59" s="163"/>
      <c r="B59" s="166" t="s">
        <v>76</v>
      </c>
      <c r="C59" s="165" t="s">
        <v>77</v>
      </c>
      <c r="D59" s="167"/>
      <c r="E59" s="167"/>
      <c r="F59" s="183" t="s">
        <v>24</v>
      </c>
      <c r="G59" s="184"/>
      <c r="H59" s="184"/>
      <c r="I59" s="185">
        <f>'Rozpočet Pol'!G76</f>
        <v>0</v>
      </c>
      <c r="J59" s="185"/>
    </row>
    <row r="60" spans="1:10" ht="25.5" customHeight="1" x14ac:dyDescent="0.2">
      <c r="A60" s="163"/>
      <c r="B60" s="177" t="s">
        <v>78</v>
      </c>
      <c r="C60" s="178" t="s">
        <v>26</v>
      </c>
      <c r="D60" s="179"/>
      <c r="E60" s="179"/>
      <c r="F60" s="186" t="s">
        <v>23</v>
      </c>
      <c r="G60" s="187"/>
      <c r="H60" s="187"/>
      <c r="I60" s="188">
        <f>'Rozpočet Pol'!G80</f>
        <v>0</v>
      </c>
      <c r="J60" s="188"/>
    </row>
    <row r="61" spans="1:10" ht="25.5" customHeight="1" x14ac:dyDescent="0.2">
      <c r="A61" s="164"/>
      <c r="B61" s="170" t="s">
        <v>1</v>
      </c>
      <c r="C61" s="170"/>
      <c r="D61" s="171"/>
      <c r="E61" s="171"/>
      <c r="F61" s="189"/>
      <c r="G61" s="190"/>
      <c r="H61" s="190"/>
      <c r="I61" s="191">
        <f>SUM(I47:I60)</f>
        <v>0</v>
      </c>
      <c r="J61" s="191"/>
    </row>
    <row r="62" spans="1:10" x14ac:dyDescent="0.2">
      <c r="F62" s="192"/>
      <c r="G62" s="130"/>
      <c r="H62" s="192"/>
      <c r="I62" s="130"/>
      <c r="J62" s="130"/>
    </row>
    <row r="63" spans="1:10" x14ac:dyDescent="0.2">
      <c r="F63" s="192"/>
      <c r="G63" s="130"/>
      <c r="H63" s="192"/>
      <c r="I63" s="130"/>
      <c r="J63" s="130"/>
    </row>
    <row r="64" spans="1:10" x14ac:dyDescent="0.2">
      <c r="F64" s="192"/>
      <c r="G64" s="130"/>
      <c r="H64" s="192"/>
      <c r="I64" s="130"/>
      <c r="J64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I61:J61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93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195" t="s">
        <v>6</v>
      </c>
      <c r="B1" s="195"/>
      <c r="C1" s="195"/>
      <c r="D1" s="195"/>
      <c r="E1" s="195"/>
      <c r="F1" s="195"/>
      <c r="G1" s="195"/>
      <c r="AE1" t="s">
        <v>81</v>
      </c>
    </row>
    <row r="2" spans="1:60" ht="24.95" customHeight="1" x14ac:dyDescent="0.2">
      <c r="A2" s="202" t="s">
        <v>80</v>
      </c>
      <c r="B2" s="196"/>
      <c r="C2" s="197" t="s">
        <v>46</v>
      </c>
      <c r="D2" s="198"/>
      <c r="E2" s="198"/>
      <c r="F2" s="198"/>
      <c r="G2" s="204"/>
      <c r="AE2" t="s">
        <v>82</v>
      </c>
    </row>
    <row r="3" spans="1:60" ht="24.95" customHeight="1" x14ac:dyDescent="0.2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83</v>
      </c>
    </row>
    <row r="4" spans="1:60" ht="24.9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84</v>
      </c>
    </row>
    <row r="5" spans="1:60" hidden="1" x14ac:dyDescent="0.2">
      <c r="A5" s="206" t="s">
        <v>85</v>
      </c>
      <c r="B5" s="207"/>
      <c r="C5" s="208"/>
      <c r="D5" s="209"/>
      <c r="E5" s="209"/>
      <c r="F5" s="209"/>
      <c r="G5" s="210"/>
      <c r="AE5" t="s">
        <v>86</v>
      </c>
    </row>
    <row r="7" spans="1:60" ht="38.25" x14ac:dyDescent="0.2">
      <c r="A7" s="215" t="s">
        <v>87</v>
      </c>
      <c r="B7" s="216" t="s">
        <v>88</v>
      </c>
      <c r="C7" s="216" t="s">
        <v>89</v>
      </c>
      <c r="D7" s="215" t="s">
        <v>90</v>
      </c>
      <c r="E7" s="215" t="s">
        <v>91</v>
      </c>
      <c r="F7" s="211" t="s">
        <v>92</v>
      </c>
      <c r="G7" s="234" t="s">
        <v>28</v>
      </c>
      <c r="H7" s="235" t="s">
        <v>29</v>
      </c>
      <c r="I7" s="235" t="s">
        <v>93</v>
      </c>
      <c r="J7" s="235" t="s">
        <v>30</v>
      </c>
      <c r="K7" s="235" t="s">
        <v>94</v>
      </c>
      <c r="L7" s="235" t="s">
        <v>95</v>
      </c>
      <c r="M7" s="235" t="s">
        <v>96</v>
      </c>
      <c r="N7" s="235" t="s">
        <v>97</v>
      </c>
      <c r="O7" s="235" t="s">
        <v>98</v>
      </c>
      <c r="P7" s="235" t="s">
        <v>99</v>
      </c>
      <c r="Q7" s="235" t="s">
        <v>100</v>
      </c>
      <c r="R7" s="235" t="s">
        <v>101</v>
      </c>
      <c r="S7" s="235" t="s">
        <v>102</v>
      </c>
      <c r="T7" s="235" t="s">
        <v>103</v>
      </c>
      <c r="U7" s="218" t="s">
        <v>104</v>
      </c>
    </row>
    <row r="8" spans="1:60" x14ac:dyDescent="0.2">
      <c r="A8" s="236" t="s">
        <v>105</v>
      </c>
      <c r="B8" s="237" t="s">
        <v>52</v>
      </c>
      <c r="C8" s="238" t="s">
        <v>53</v>
      </c>
      <c r="D8" s="239"/>
      <c r="E8" s="240"/>
      <c r="F8" s="241"/>
      <c r="G8" s="241">
        <f>SUMIF(AE9:AE26,"&lt;&gt;NOR",G9:G26)</f>
        <v>0</v>
      </c>
      <c r="H8" s="241"/>
      <c r="I8" s="241">
        <f>SUM(I9:I26)</f>
        <v>0</v>
      </c>
      <c r="J8" s="241"/>
      <c r="K8" s="241">
        <f>SUM(K9:K26)</f>
        <v>0</v>
      </c>
      <c r="L8" s="241"/>
      <c r="M8" s="241">
        <f>SUM(M9:M26)</f>
        <v>0</v>
      </c>
      <c r="N8" s="217"/>
      <c r="O8" s="217">
        <f>SUM(O9:O26)</f>
        <v>4.9500000000000004E-3</v>
      </c>
      <c r="P8" s="217"/>
      <c r="Q8" s="217">
        <f>SUM(Q9:Q26)</f>
        <v>51.793999999999997</v>
      </c>
      <c r="R8" s="217"/>
      <c r="S8" s="217"/>
      <c r="T8" s="236"/>
      <c r="U8" s="217">
        <f>SUM(U9:U26)</f>
        <v>207.23000000000002</v>
      </c>
      <c r="AE8" t="s">
        <v>106</v>
      </c>
    </row>
    <row r="9" spans="1:60" outlineLevel="1" x14ac:dyDescent="0.2">
      <c r="A9" s="213">
        <v>1</v>
      </c>
      <c r="B9" s="219" t="s">
        <v>107</v>
      </c>
      <c r="C9" s="264" t="s">
        <v>108</v>
      </c>
      <c r="D9" s="221" t="s">
        <v>109</v>
      </c>
      <c r="E9" s="228">
        <v>21.1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15</v>
      </c>
      <c r="M9" s="232">
        <f>G9*(1+L9/100)</f>
        <v>0</v>
      </c>
      <c r="N9" s="222">
        <v>0</v>
      </c>
      <c r="O9" s="222">
        <f>ROUND(E9*N9,5)</f>
        <v>0</v>
      </c>
      <c r="P9" s="222">
        <v>0</v>
      </c>
      <c r="Q9" s="222">
        <f>ROUND(E9*P9,5)</f>
        <v>0</v>
      </c>
      <c r="R9" s="222"/>
      <c r="S9" s="222"/>
      <c r="T9" s="223">
        <v>1.34E-2</v>
      </c>
      <c r="U9" s="222">
        <f>ROUND(E9*T9,2)</f>
        <v>0.28000000000000003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110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3"/>
      <c r="B10" s="219"/>
      <c r="C10" s="265" t="s">
        <v>111</v>
      </c>
      <c r="D10" s="224"/>
      <c r="E10" s="229">
        <v>21.1</v>
      </c>
      <c r="F10" s="232"/>
      <c r="G10" s="232"/>
      <c r="H10" s="232"/>
      <c r="I10" s="232"/>
      <c r="J10" s="232"/>
      <c r="K10" s="232"/>
      <c r="L10" s="232"/>
      <c r="M10" s="232"/>
      <c r="N10" s="222"/>
      <c r="O10" s="222"/>
      <c r="P10" s="222"/>
      <c r="Q10" s="222"/>
      <c r="R10" s="222"/>
      <c r="S10" s="222"/>
      <c r="T10" s="223"/>
      <c r="U10" s="22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112</v>
      </c>
      <c r="AF10" s="212">
        <v>0</v>
      </c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3">
        <v>2</v>
      </c>
      <c r="B11" s="219" t="s">
        <v>113</v>
      </c>
      <c r="C11" s="264" t="s">
        <v>114</v>
      </c>
      <c r="D11" s="221" t="s">
        <v>109</v>
      </c>
      <c r="E11" s="228">
        <v>5.5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15</v>
      </c>
      <c r="M11" s="232">
        <f>G11*(1+L11/100)</f>
        <v>0</v>
      </c>
      <c r="N11" s="222">
        <v>0</v>
      </c>
      <c r="O11" s="222">
        <f>ROUND(E11*N11,5)</f>
        <v>0</v>
      </c>
      <c r="P11" s="222">
        <v>0</v>
      </c>
      <c r="Q11" s="222">
        <f>ROUND(E11*P11,5)</f>
        <v>0</v>
      </c>
      <c r="R11" s="222"/>
      <c r="S11" s="222"/>
      <c r="T11" s="223">
        <v>0.36799999999999999</v>
      </c>
      <c r="U11" s="222">
        <f>ROUND(E11*T11,2)</f>
        <v>2.02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110</v>
      </c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3">
        <v>3</v>
      </c>
      <c r="B12" s="219" t="s">
        <v>115</v>
      </c>
      <c r="C12" s="264" t="s">
        <v>116</v>
      </c>
      <c r="D12" s="221" t="s">
        <v>109</v>
      </c>
      <c r="E12" s="228">
        <v>5.18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15</v>
      </c>
      <c r="M12" s="232">
        <f>G12*(1+L12/100)</f>
        <v>0</v>
      </c>
      <c r="N12" s="222">
        <v>0</v>
      </c>
      <c r="O12" s="222">
        <f>ROUND(E12*N12,5)</f>
        <v>0</v>
      </c>
      <c r="P12" s="222">
        <v>0</v>
      </c>
      <c r="Q12" s="222">
        <f>ROUND(E12*P12,5)</f>
        <v>0</v>
      </c>
      <c r="R12" s="222"/>
      <c r="S12" s="222"/>
      <c r="T12" s="223">
        <v>0.36499999999999999</v>
      </c>
      <c r="U12" s="222">
        <f>ROUND(E12*T12,2)</f>
        <v>1.89</v>
      </c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110</v>
      </c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3"/>
      <c r="B13" s="219"/>
      <c r="C13" s="265" t="s">
        <v>117</v>
      </c>
      <c r="D13" s="224"/>
      <c r="E13" s="229">
        <v>5.18</v>
      </c>
      <c r="F13" s="232"/>
      <c r="G13" s="232"/>
      <c r="H13" s="232"/>
      <c r="I13" s="232"/>
      <c r="J13" s="232"/>
      <c r="K13" s="232"/>
      <c r="L13" s="232"/>
      <c r="M13" s="232"/>
      <c r="N13" s="222"/>
      <c r="O13" s="222"/>
      <c r="P13" s="222"/>
      <c r="Q13" s="222"/>
      <c r="R13" s="222"/>
      <c r="S13" s="222"/>
      <c r="T13" s="223"/>
      <c r="U13" s="222"/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112</v>
      </c>
      <c r="AF13" s="212">
        <v>0</v>
      </c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3">
        <v>4</v>
      </c>
      <c r="B14" s="219" t="s">
        <v>118</v>
      </c>
      <c r="C14" s="264" t="s">
        <v>119</v>
      </c>
      <c r="D14" s="221" t="s">
        <v>109</v>
      </c>
      <c r="E14" s="228">
        <v>10.68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15</v>
      </c>
      <c r="M14" s="232">
        <f>G14*(1+L14/100)</f>
        <v>0</v>
      </c>
      <c r="N14" s="222">
        <v>0</v>
      </c>
      <c r="O14" s="222">
        <f>ROUND(E14*N14,5)</f>
        <v>0</v>
      </c>
      <c r="P14" s="222">
        <v>0</v>
      </c>
      <c r="Q14" s="222">
        <f>ROUND(E14*P14,5)</f>
        <v>0</v>
      </c>
      <c r="R14" s="222"/>
      <c r="S14" s="222"/>
      <c r="T14" s="223">
        <v>0.65200000000000002</v>
      </c>
      <c r="U14" s="222">
        <f>ROUND(E14*T14,2)</f>
        <v>6.96</v>
      </c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110</v>
      </c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3"/>
      <c r="B15" s="219"/>
      <c r="C15" s="265" t="s">
        <v>120</v>
      </c>
      <c r="D15" s="224"/>
      <c r="E15" s="229">
        <v>10.68</v>
      </c>
      <c r="F15" s="232"/>
      <c r="G15" s="232"/>
      <c r="H15" s="232"/>
      <c r="I15" s="232"/>
      <c r="J15" s="232"/>
      <c r="K15" s="232"/>
      <c r="L15" s="232"/>
      <c r="M15" s="232"/>
      <c r="N15" s="222"/>
      <c r="O15" s="222"/>
      <c r="P15" s="222"/>
      <c r="Q15" s="222"/>
      <c r="R15" s="222"/>
      <c r="S15" s="222"/>
      <c r="T15" s="223"/>
      <c r="U15" s="222"/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112</v>
      </c>
      <c r="AF15" s="212">
        <v>0</v>
      </c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13">
        <v>5</v>
      </c>
      <c r="B16" s="219" t="s">
        <v>121</v>
      </c>
      <c r="C16" s="264" t="s">
        <v>122</v>
      </c>
      <c r="D16" s="221" t="s">
        <v>109</v>
      </c>
      <c r="E16" s="228">
        <v>10.68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15</v>
      </c>
      <c r="M16" s="232">
        <f>G16*(1+L16/100)</f>
        <v>0</v>
      </c>
      <c r="N16" s="222">
        <v>0</v>
      </c>
      <c r="O16" s="222">
        <f>ROUND(E16*N16,5)</f>
        <v>0</v>
      </c>
      <c r="P16" s="222">
        <v>0</v>
      </c>
      <c r="Q16" s="222">
        <f>ROUND(E16*P16,5)</f>
        <v>0</v>
      </c>
      <c r="R16" s="222"/>
      <c r="S16" s="222"/>
      <c r="T16" s="223">
        <v>5.1999999999999998E-3</v>
      </c>
      <c r="U16" s="222">
        <f>ROUND(E16*T16,2)</f>
        <v>0.06</v>
      </c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110</v>
      </c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3">
        <v>6</v>
      </c>
      <c r="B17" s="219" t="s">
        <v>123</v>
      </c>
      <c r="C17" s="264" t="s">
        <v>124</v>
      </c>
      <c r="D17" s="221" t="s">
        <v>109</v>
      </c>
      <c r="E17" s="228">
        <v>10.68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15</v>
      </c>
      <c r="M17" s="232">
        <f>G17*(1+L17/100)</f>
        <v>0</v>
      </c>
      <c r="N17" s="222">
        <v>0</v>
      </c>
      <c r="O17" s="222">
        <f>ROUND(E17*N17,5)</f>
        <v>0</v>
      </c>
      <c r="P17" s="222">
        <v>0</v>
      </c>
      <c r="Q17" s="222">
        <f>ROUND(E17*P17,5)</f>
        <v>0</v>
      </c>
      <c r="R17" s="222"/>
      <c r="S17" s="222"/>
      <c r="T17" s="223">
        <v>8.9999999999999993E-3</v>
      </c>
      <c r="U17" s="222">
        <f>ROUND(E17*T17,2)</f>
        <v>0.1</v>
      </c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110</v>
      </c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3">
        <v>7</v>
      </c>
      <c r="B18" s="219" t="s">
        <v>125</v>
      </c>
      <c r="C18" s="264" t="s">
        <v>126</v>
      </c>
      <c r="D18" s="221" t="s">
        <v>127</v>
      </c>
      <c r="E18" s="228">
        <v>211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15</v>
      </c>
      <c r="M18" s="232">
        <f>G18*(1+L18/100)</f>
        <v>0</v>
      </c>
      <c r="N18" s="222">
        <v>0</v>
      </c>
      <c r="O18" s="222">
        <f>ROUND(E18*N18,5)</f>
        <v>0</v>
      </c>
      <c r="P18" s="222">
        <v>0</v>
      </c>
      <c r="Q18" s="222">
        <f>ROUND(E18*P18,5)</f>
        <v>0</v>
      </c>
      <c r="R18" s="222"/>
      <c r="S18" s="222"/>
      <c r="T18" s="223">
        <v>0.34155000000000002</v>
      </c>
      <c r="U18" s="222">
        <f>ROUND(E18*T18,2)</f>
        <v>72.069999999999993</v>
      </c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128</v>
      </c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13">
        <v>8</v>
      </c>
      <c r="B19" s="219" t="s">
        <v>118</v>
      </c>
      <c r="C19" s="264" t="s">
        <v>129</v>
      </c>
      <c r="D19" s="221" t="s">
        <v>109</v>
      </c>
      <c r="E19" s="228">
        <v>31.78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15</v>
      </c>
      <c r="M19" s="232">
        <f>G19*(1+L19/100)</f>
        <v>0</v>
      </c>
      <c r="N19" s="222">
        <v>0</v>
      </c>
      <c r="O19" s="222">
        <f>ROUND(E19*N19,5)</f>
        <v>0</v>
      </c>
      <c r="P19" s="222">
        <v>0</v>
      </c>
      <c r="Q19" s="222">
        <f>ROUND(E19*P19,5)</f>
        <v>0</v>
      </c>
      <c r="R19" s="222"/>
      <c r="S19" s="222"/>
      <c r="T19" s="223">
        <v>0.65200000000000002</v>
      </c>
      <c r="U19" s="222">
        <f>ROUND(E19*T19,2)</f>
        <v>20.72</v>
      </c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110</v>
      </c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3"/>
      <c r="B20" s="219"/>
      <c r="C20" s="265" t="s">
        <v>130</v>
      </c>
      <c r="D20" s="224"/>
      <c r="E20" s="229">
        <v>21.1</v>
      </c>
      <c r="F20" s="232"/>
      <c r="G20" s="232"/>
      <c r="H20" s="232"/>
      <c r="I20" s="232"/>
      <c r="J20" s="232"/>
      <c r="K20" s="232"/>
      <c r="L20" s="232"/>
      <c r="M20" s="232"/>
      <c r="N20" s="222"/>
      <c r="O20" s="222"/>
      <c r="P20" s="222"/>
      <c r="Q20" s="222"/>
      <c r="R20" s="222"/>
      <c r="S20" s="222"/>
      <c r="T20" s="223"/>
      <c r="U20" s="222"/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112</v>
      </c>
      <c r="AF20" s="212">
        <v>0</v>
      </c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3"/>
      <c r="B21" s="219"/>
      <c r="C21" s="265" t="s">
        <v>131</v>
      </c>
      <c r="D21" s="224"/>
      <c r="E21" s="229">
        <v>10.68</v>
      </c>
      <c r="F21" s="232"/>
      <c r="G21" s="232"/>
      <c r="H21" s="232"/>
      <c r="I21" s="232"/>
      <c r="J21" s="232"/>
      <c r="K21" s="232"/>
      <c r="L21" s="232"/>
      <c r="M21" s="232"/>
      <c r="N21" s="222"/>
      <c r="O21" s="222"/>
      <c r="P21" s="222"/>
      <c r="Q21" s="222"/>
      <c r="R21" s="222"/>
      <c r="S21" s="222"/>
      <c r="T21" s="223"/>
      <c r="U21" s="222"/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112</v>
      </c>
      <c r="AF21" s="212">
        <v>0</v>
      </c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13">
        <v>9</v>
      </c>
      <c r="B22" s="219" t="s">
        <v>132</v>
      </c>
      <c r="C22" s="264" t="s">
        <v>133</v>
      </c>
      <c r="D22" s="221" t="s">
        <v>127</v>
      </c>
      <c r="E22" s="228">
        <v>165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15</v>
      </c>
      <c r="M22" s="232">
        <f>G22*(1+L22/100)</f>
        <v>0</v>
      </c>
      <c r="N22" s="222">
        <v>3.0000000000000001E-5</v>
      </c>
      <c r="O22" s="222">
        <f>ROUND(E22*N22,5)</f>
        <v>4.9500000000000004E-3</v>
      </c>
      <c r="P22" s="222">
        <v>0</v>
      </c>
      <c r="Q22" s="222">
        <f>ROUND(E22*P22,5)</f>
        <v>0</v>
      </c>
      <c r="R22" s="222"/>
      <c r="S22" s="222"/>
      <c r="T22" s="223">
        <v>0.25752000000000003</v>
      </c>
      <c r="U22" s="222">
        <f>ROUND(E22*T22,2)</f>
        <v>42.49</v>
      </c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128</v>
      </c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 x14ac:dyDescent="0.2">
      <c r="A23" s="213">
        <v>10</v>
      </c>
      <c r="B23" s="219" t="s">
        <v>134</v>
      </c>
      <c r="C23" s="264" t="s">
        <v>135</v>
      </c>
      <c r="D23" s="221" t="s">
        <v>109</v>
      </c>
      <c r="E23" s="228">
        <v>3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15</v>
      </c>
      <c r="M23" s="232">
        <f>G23*(1+L23/100)</f>
        <v>0</v>
      </c>
      <c r="N23" s="222">
        <v>0</v>
      </c>
      <c r="O23" s="222">
        <f>ROUND(E23*N23,5)</f>
        <v>0</v>
      </c>
      <c r="P23" s="222">
        <v>0</v>
      </c>
      <c r="Q23" s="222">
        <f>ROUND(E23*P23,5)</f>
        <v>0</v>
      </c>
      <c r="R23" s="222"/>
      <c r="S23" s="222"/>
      <c r="T23" s="223">
        <v>6.8000000000000005E-2</v>
      </c>
      <c r="U23" s="222">
        <f>ROUND(E23*T23,2)</f>
        <v>0.2</v>
      </c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110</v>
      </c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3">
        <v>11</v>
      </c>
      <c r="B24" s="219" t="s">
        <v>136</v>
      </c>
      <c r="C24" s="264" t="s">
        <v>137</v>
      </c>
      <c r="D24" s="221" t="s">
        <v>127</v>
      </c>
      <c r="E24" s="228">
        <v>133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15</v>
      </c>
      <c r="M24" s="232">
        <f>G24*(1+L24/100)</f>
        <v>0</v>
      </c>
      <c r="N24" s="222">
        <v>0</v>
      </c>
      <c r="O24" s="222">
        <f>ROUND(E24*N24,5)</f>
        <v>0</v>
      </c>
      <c r="P24" s="222">
        <v>0.13800000000000001</v>
      </c>
      <c r="Q24" s="222">
        <f>ROUND(E24*P24,5)</f>
        <v>18.353999999999999</v>
      </c>
      <c r="R24" s="222"/>
      <c r="S24" s="222"/>
      <c r="T24" s="223">
        <v>0.16</v>
      </c>
      <c r="U24" s="222">
        <f>ROUND(E24*T24,2)</f>
        <v>21.28</v>
      </c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110</v>
      </c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3">
        <v>12</v>
      </c>
      <c r="B25" s="219" t="s">
        <v>138</v>
      </c>
      <c r="C25" s="264" t="s">
        <v>139</v>
      </c>
      <c r="D25" s="221" t="s">
        <v>140</v>
      </c>
      <c r="E25" s="228">
        <v>152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15</v>
      </c>
      <c r="M25" s="232">
        <f>G25*(1+L25/100)</f>
        <v>0</v>
      </c>
      <c r="N25" s="222">
        <v>0</v>
      </c>
      <c r="O25" s="222">
        <f>ROUND(E25*N25,5)</f>
        <v>0</v>
      </c>
      <c r="P25" s="222">
        <v>0.22</v>
      </c>
      <c r="Q25" s="222">
        <f>ROUND(E25*P25,5)</f>
        <v>33.44</v>
      </c>
      <c r="R25" s="222"/>
      <c r="S25" s="222"/>
      <c r="T25" s="223">
        <v>0.14299999999999999</v>
      </c>
      <c r="U25" s="222">
        <f>ROUND(E25*T25,2)</f>
        <v>21.74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110</v>
      </c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13">
        <v>13</v>
      </c>
      <c r="B26" s="219" t="s">
        <v>141</v>
      </c>
      <c r="C26" s="264" t="s">
        <v>142</v>
      </c>
      <c r="D26" s="221" t="s">
        <v>109</v>
      </c>
      <c r="E26" s="228">
        <v>4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15</v>
      </c>
      <c r="M26" s="232">
        <f>G26*(1+L26/100)</f>
        <v>0</v>
      </c>
      <c r="N26" s="222">
        <v>0</v>
      </c>
      <c r="O26" s="222">
        <f>ROUND(E26*N26,5)</f>
        <v>0</v>
      </c>
      <c r="P26" s="222">
        <v>0</v>
      </c>
      <c r="Q26" s="222">
        <f>ROUND(E26*P26,5)</f>
        <v>0</v>
      </c>
      <c r="R26" s="222"/>
      <c r="S26" s="222"/>
      <c r="T26" s="223">
        <v>4.3540000000000001</v>
      </c>
      <c r="U26" s="222">
        <f>ROUND(E26*T26,2)</f>
        <v>17.420000000000002</v>
      </c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110</v>
      </c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x14ac:dyDescent="0.2">
      <c r="A27" s="214" t="s">
        <v>105</v>
      </c>
      <c r="B27" s="220" t="s">
        <v>54</v>
      </c>
      <c r="C27" s="266" t="s">
        <v>55</v>
      </c>
      <c r="D27" s="225"/>
      <c r="E27" s="230"/>
      <c r="F27" s="233"/>
      <c r="G27" s="233">
        <f>SUMIF(AE28:AE33,"&lt;&gt;NOR",G28:G33)</f>
        <v>0</v>
      </c>
      <c r="H27" s="233"/>
      <c r="I27" s="233">
        <f>SUM(I28:I33)</f>
        <v>0</v>
      </c>
      <c r="J27" s="233"/>
      <c r="K27" s="233">
        <f>SUM(K28:K33)</f>
        <v>0</v>
      </c>
      <c r="L27" s="233"/>
      <c r="M27" s="233">
        <f>SUM(M28:M33)</f>
        <v>0</v>
      </c>
      <c r="N27" s="226"/>
      <c r="O27" s="226">
        <f>SUM(O28:O33)</f>
        <v>36.220870000000005</v>
      </c>
      <c r="P27" s="226"/>
      <c r="Q27" s="226">
        <f>SUM(Q28:Q33)</f>
        <v>0</v>
      </c>
      <c r="R27" s="226"/>
      <c r="S27" s="226"/>
      <c r="T27" s="227"/>
      <c r="U27" s="226">
        <f>SUM(U28:U33)</f>
        <v>42.44</v>
      </c>
      <c r="AE27" t="s">
        <v>106</v>
      </c>
    </row>
    <row r="28" spans="1:60" outlineLevel="1" x14ac:dyDescent="0.2">
      <c r="A28" s="213">
        <v>14</v>
      </c>
      <c r="B28" s="219" t="s">
        <v>143</v>
      </c>
      <c r="C28" s="264" t="s">
        <v>144</v>
      </c>
      <c r="D28" s="221" t="s">
        <v>109</v>
      </c>
      <c r="E28" s="228">
        <v>5.3612999999999991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15</v>
      </c>
      <c r="M28" s="232">
        <f>G28*(1+L28/100)</f>
        <v>0</v>
      </c>
      <c r="N28" s="222">
        <v>2.5249999999999999</v>
      </c>
      <c r="O28" s="222">
        <f>ROUND(E28*N28,5)</f>
        <v>13.537280000000001</v>
      </c>
      <c r="P28" s="222">
        <v>0</v>
      </c>
      <c r="Q28" s="222">
        <f>ROUND(E28*P28,5)</f>
        <v>0</v>
      </c>
      <c r="R28" s="222"/>
      <c r="S28" s="222"/>
      <c r="T28" s="223">
        <v>0.47699999999999998</v>
      </c>
      <c r="U28" s="222">
        <f>ROUND(E28*T28,2)</f>
        <v>2.56</v>
      </c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110</v>
      </c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3"/>
      <c r="B29" s="219"/>
      <c r="C29" s="265" t="s">
        <v>145</v>
      </c>
      <c r="D29" s="224"/>
      <c r="E29" s="229">
        <v>5.3613</v>
      </c>
      <c r="F29" s="232"/>
      <c r="G29" s="232"/>
      <c r="H29" s="232"/>
      <c r="I29" s="232"/>
      <c r="J29" s="232"/>
      <c r="K29" s="232"/>
      <c r="L29" s="232"/>
      <c r="M29" s="232"/>
      <c r="N29" s="222"/>
      <c r="O29" s="222"/>
      <c r="P29" s="222"/>
      <c r="Q29" s="222"/>
      <c r="R29" s="222"/>
      <c r="S29" s="222"/>
      <c r="T29" s="223"/>
      <c r="U29" s="222"/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112</v>
      </c>
      <c r="AF29" s="212">
        <v>0</v>
      </c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13">
        <v>15</v>
      </c>
      <c r="B30" s="219" t="s">
        <v>146</v>
      </c>
      <c r="C30" s="264" t="s">
        <v>147</v>
      </c>
      <c r="D30" s="221" t="s">
        <v>127</v>
      </c>
      <c r="E30" s="228">
        <v>9.25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15</v>
      </c>
      <c r="M30" s="232">
        <f>G30*(1+L30/100)</f>
        <v>0</v>
      </c>
      <c r="N30" s="222">
        <v>0.74</v>
      </c>
      <c r="O30" s="222">
        <f>ROUND(E30*N30,5)</f>
        <v>6.8449999999999998</v>
      </c>
      <c r="P30" s="222">
        <v>0</v>
      </c>
      <c r="Q30" s="222">
        <f>ROUND(E30*P30,5)</f>
        <v>0</v>
      </c>
      <c r="R30" s="222"/>
      <c r="S30" s="222"/>
      <c r="T30" s="223">
        <v>1.1000000000000001</v>
      </c>
      <c r="U30" s="222">
        <f>ROUND(E30*T30,2)</f>
        <v>10.18</v>
      </c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110</v>
      </c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3"/>
      <c r="B31" s="219"/>
      <c r="C31" s="265" t="s">
        <v>148</v>
      </c>
      <c r="D31" s="224"/>
      <c r="E31" s="229">
        <v>9.25</v>
      </c>
      <c r="F31" s="232"/>
      <c r="G31" s="232"/>
      <c r="H31" s="232"/>
      <c r="I31" s="232"/>
      <c r="J31" s="232"/>
      <c r="K31" s="232"/>
      <c r="L31" s="232"/>
      <c r="M31" s="232"/>
      <c r="N31" s="222"/>
      <c r="O31" s="222"/>
      <c r="P31" s="222"/>
      <c r="Q31" s="222"/>
      <c r="R31" s="222"/>
      <c r="S31" s="222"/>
      <c r="T31" s="223"/>
      <c r="U31" s="222"/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112</v>
      </c>
      <c r="AF31" s="212">
        <v>0</v>
      </c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3">
        <v>16</v>
      </c>
      <c r="B32" s="219" t="s">
        <v>149</v>
      </c>
      <c r="C32" s="264" t="s">
        <v>150</v>
      </c>
      <c r="D32" s="221" t="s">
        <v>151</v>
      </c>
      <c r="E32" s="228">
        <v>0.1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15</v>
      </c>
      <c r="M32" s="232">
        <f>G32*(1+L32/100)</f>
        <v>0</v>
      </c>
      <c r="N32" s="222">
        <v>1.0211600000000001</v>
      </c>
      <c r="O32" s="222">
        <f>ROUND(E32*N32,5)</f>
        <v>0.10212</v>
      </c>
      <c r="P32" s="222">
        <v>0</v>
      </c>
      <c r="Q32" s="222">
        <f>ROUND(E32*P32,5)</f>
        <v>0</v>
      </c>
      <c r="R32" s="222"/>
      <c r="S32" s="222"/>
      <c r="T32" s="223">
        <v>23.530999999999999</v>
      </c>
      <c r="U32" s="222">
        <f>ROUND(E32*T32,2)</f>
        <v>2.35</v>
      </c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110</v>
      </c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13">
        <v>17</v>
      </c>
      <c r="B33" s="219" t="s">
        <v>152</v>
      </c>
      <c r="C33" s="264" t="s">
        <v>153</v>
      </c>
      <c r="D33" s="221" t="s">
        <v>140</v>
      </c>
      <c r="E33" s="228">
        <v>37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15</v>
      </c>
      <c r="M33" s="232">
        <f>G33*(1+L33/100)</f>
        <v>0</v>
      </c>
      <c r="N33" s="222">
        <v>0.42531000000000002</v>
      </c>
      <c r="O33" s="222">
        <f>ROUND(E33*N33,5)</f>
        <v>15.736470000000001</v>
      </c>
      <c r="P33" s="222">
        <v>0</v>
      </c>
      <c r="Q33" s="222">
        <f>ROUND(E33*P33,5)</f>
        <v>0</v>
      </c>
      <c r="R33" s="222"/>
      <c r="S33" s="222"/>
      <c r="T33" s="223">
        <v>0.73929999999999996</v>
      </c>
      <c r="U33" s="222">
        <f>ROUND(E33*T33,2)</f>
        <v>27.35</v>
      </c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128</v>
      </c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">
      <c r="A34" s="214" t="s">
        <v>105</v>
      </c>
      <c r="B34" s="220" t="s">
        <v>56</v>
      </c>
      <c r="C34" s="266" t="s">
        <v>57</v>
      </c>
      <c r="D34" s="225"/>
      <c r="E34" s="230"/>
      <c r="F34" s="233"/>
      <c r="G34" s="233">
        <f>SUMIF(AE35:AE39,"&lt;&gt;NOR",G35:G39)</f>
        <v>0</v>
      </c>
      <c r="H34" s="233"/>
      <c r="I34" s="233">
        <f>SUM(I35:I39)</f>
        <v>0</v>
      </c>
      <c r="J34" s="233"/>
      <c r="K34" s="233">
        <f>SUM(K35:K39)</f>
        <v>0</v>
      </c>
      <c r="L34" s="233"/>
      <c r="M34" s="233">
        <f>SUM(M35:M39)</f>
        <v>0</v>
      </c>
      <c r="N34" s="226"/>
      <c r="O34" s="226">
        <f>SUM(O35:O39)</f>
        <v>119.41919999999999</v>
      </c>
      <c r="P34" s="226"/>
      <c r="Q34" s="226">
        <f>SUM(Q35:Q39)</f>
        <v>0</v>
      </c>
      <c r="R34" s="226"/>
      <c r="S34" s="226"/>
      <c r="T34" s="227"/>
      <c r="U34" s="226">
        <f>SUM(U35:U39)</f>
        <v>109.25</v>
      </c>
      <c r="AE34" t="s">
        <v>106</v>
      </c>
    </row>
    <row r="35" spans="1:60" ht="22.5" outlineLevel="1" x14ac:dyDescent="0.2">
      <c r="A35" s="213">
        <v>18</v>
      </c>
      <c r="B35" s="219" t="s">
        <v>154</v>
      </c>
      <c r="C35" s="264" t="s">
        <v>155</v>
      </c>
      <c r="D35" s="221" t="s">
        <v>127</v>
      </c>
      <c r="E35" s="228">
        <v>211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15</v>
      </c>
      <c r="M35" s="232">
        <f>G35*(1+L35/100)</f>
        <v>0</v>
      </c>
      <c r="N35" s="222">
        <v>0.378</v>
      </c>
      <c r="O35" s="222">
        <f>ROUND(E35*N35,5)</f>
        <v>79.757999999999996</v>
      </c>
      <c r="P35" s="222">
        <v>0</v>
      </c>
      <c r="Q35" s="222">
        <f>ROUND(E35*P35,5)</f>
        <v>0</v>
      </c>
      <c r="R35" s="222"/>
      <c r="S35" s="222"/>
      <c r="T35" s="223">
        <v>2.5999999999999999E-2</v>
      </c>
      <c r="U35" s="222">
        <f>ROUND(E35*T35,2)</f>
        <v>5.49</v>
      </c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110</v>
      </c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3">
        <v>19</v>
      </c>
      <c r="B36" s="219" t="s">
        <v>156</v>
      </c>
      <c r="C36" s="264" t="s">
        <v>157</v>
      </c>
      <c r="D36" s="221" t="s">
        <v>127</v>
      </c>
      <c r="E36" s="228">
        <v>211</v>
      </c>
      <c r="F36" s="231"/>
      <c r="G36" s="232">
        <f>ROUND(E36*F36,2)</f>
        <v>0</v>
      </c>
      <c r="H36" s="231"/>
      <c r="I36" s="232">
        <f>ROUND(E36*H36,2)</f>
        <v>0</v>
      </c>
      <c r="J36" s="231"/>
      <c r="K36" s="232">
        <f>ROUND(E36*J36,2)</f>
        <v>0</v>
      </c>
      <c r="L36" s="232">
        <v>15</v>
      </c>
      <c r="M36" s="232">
        <f>G36*(1+L36/100)</f>
        <v>0</v>
      </c>
      <c r="N36" s="222">
        <v>5.5449999999999999E-2</v>
      </c>
      <c r="O36" s="222">
        <f>ROUND(E36*N36,5)</f>
        <v>11.699949999999999</v>
      </c>
      <c r="P36" s="222">
        <v>0</v>
      </c>
      <c r="Q36" s="222">
        <f>ROUND(E36*P36,5)</f>
        <v>0</v>
      </c>
      <c r="R36" s="222"/>
      <c r="S36" s="222"/>
      <c r="T36" s="223">
        <v>0.442</v>
      </c>
      <c r="U36" s="222">
        <f>ROUND(E36*T36,2)</f>
        <v>93.26</v>
      </c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110</v>
      </c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3">
        <v>20</v>
      </c>
      <c r="B37" s="219" t="s">
        <v>158</v>
      </c>
      <c r="C37" s="264" t="s">
        <v>159</v>
      </c>
      <c r="D37" s="221" t="s">
        <v>127</v>
      </c>
      <c r="E37" s="228">
        <v>213.11</v>
      </c>
      <c r="F37" s="231"/>
      <c r="G37" s="232">
        <f>ROUND(E37*F37,2)</f>
        <v>0</v>
      </c>
      <c r="H37" s="231"/>
      <c r="I37" s="232">
        <f>ROUND(E37*H37,2)</f>
        <v>0</v>
      </c>
      <c r="J37" s="231"/>
      <c r="K37" s="232">
        <f>ROUND(E37*J37,2)</f>
        <v>0</v>
      </c>
      <c r="L37" s="232">
        <v>15</v>
      </c>
      <c r="M37" s="232">
        <f>G37*(1+L37/100)</f>
        <v>0</v>
      </c>
      <c r="N37" s="222">
        <v>0.113</v>
      </c>
      <c r="O37" s="222">
        <f>ROUND(E37*N37,5)</f>
        <v>24.081430000000001</v>
      </c>
      <c r="P37" s="222">
        <v>0</v>
      </c>
      <c r="Q37" s="222">
        <f>ROUND(E37*P37,5)</f>
        <v>0</v>
      </c>
      <c r="R37" s="222"/>
      <c r="S37" s="222"/>
      <c r="T37" s="223">
        <v>0</v>
      </c>
      <c r="U37" s="222">
        <f>ROUND(E37*T37,2)</f>
        <v>0</v>
      </c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160</v>
      </c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3"/>
      <c r="B38" s="219"/>
      <c r="C38" s="265" t="s">
        <v>161</v>
      </c>
      <c r="D38" s="224"/>
      <c r="E38" s="229">
        <v>213.11</v>
      </c>
      <c r="F38" s="232"/>
      <c r="G38" s="232"/>
      <c r="H38" s="232"/>
      <c r="I38" s="232"/>
      <c r="J38" s="232"/>
      <c r="K38" s="232"/>
      <c r="L38" s="232"/>
      <c r="M38" s="232"/>
      <c r="N38" s="222"/>
      <c r="O38" s="222"/>
      <c r="P38" s="222"/>
      <c r="Q38" s="222"/>
      <c r="R38" s="222"/>
      <c r="S38" s="222"/>
      <c r="T38" s="223"/>
      <c r="U38" s="222"/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112</v>
      </c>
      <c r="AF38" s="212">
        <v>0</v>
      </c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13">
        <v>21</v>
      </c>
      <c r="B39" s="219" t="s">
        <v>162</v>
      </c>
      <c r="C39" s="264" t="s">
        <v>163</v>
      </c>
      <c r="D39" s="221" t="s">
        <v>140</v>
      </c>
      <c r="E39" s="228">
        <v>14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15</v>
      </c>
      <c r="M39" s="232">
        <f>G39*(1+L39/100)</f>
        <v>0</v>
      </c>
      <c r="N39" s="222">
        <v>0.27712999999999999</v>
      </c>
      <c r="O39" s="222">
        <f>ROUND(E39*N39,5)</f>
        <v>3.87982</v>
      </c>
      <c r="P39" s="222">
        <v>0</v>
      </c>
      <c r="Q39" s="222">
        <f>ROUND(E39*P39,5)</f>
        <v>0</v>
      </c>
      <c r="R39" s="222"/>
      <c r="S39" s="222"/>
      <c r="T39" s="223">
        <v>0.74968000000000001</v>
      </c>
      <c r="U39" s="222">
        <f>ROUND(E39*T39,2)</f>
        <v>10.5</v>
      </c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128</v>
      </c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x14ac:dyDescent="0.2">
      <c r="A40" s="214" t="s">
        <v>105</v>
      </c>
      <c r="B40" s="220" t="s">
        <v>58</v>
      </c>
      <c r="C40" s="266" t="s">
        <v>59</v>
      </c>
      <c r="D40" s="225"/>
      <c r="E40" s="230"/>
      <c r="F40" s="233"/>
      <c r="G40" s="233">
        <f>SUMIF(AE41:AE43,"&lt;&gt;NOR",G41:G43)</f>
        <v>0</v>
      </c>
      <c r="H40" s="233"/>
      <c r="I40" s="233">
        <f>SUM(I41:I43)</f>
        <v>0</v>
      </c>
      <c r="J40" s="233"/>
      <c r="K40" s="233">
        <f>SUM(K41:K43)</f>
        <v>0</v>
      </c>
      <c r="L40" s="233"/>
      <c r="M40" s="233">
        <f>SUM(M41:M43)</f>
        <v>0</v>
      </c>
      <c r="N40" s="226"/>
      <c r="O40" s="226">
        <f>SUM(O41:O43)</f>
        <v>1.685E-2</v>
      </c>
      <c r="P40" s="226"/>
      <c r="Q40" s="226">
        <f>SUM(Q41:Q43)</f>
        <v>0</v>
      </c>
      <c r="R40" s="226"/>
      <c r="S40" s="226"/>
      <c r="T40" s="227"/>
      <c r="U40" s="226">
        <f>SUM(U41:U43)</f>
        <v>1.9699999999999998</v>
      </c>
      <c r="AE40" t="s">
        <v>106</v>
      </c>
    </row>
    <row r="41" spans="1:60" outlineLevel="1" x14ac:dyDescent="0.2">
      <c r="A41" s="213">
        <v>22</v>
      </c>
      <c r="B41" s="219" t="s">
        <v>164</v>
      </c>
      <c r="C41" s="264" t="s">
        <v>165</v>
      </c>
      <c r="D41" s="221" t="s">
        <v>127</v>
      </c>
      <c r="E41" s="228">
        <v>2.25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15</v>
      </c>
      <c r="M41" s="232">
        <f>G41*(1+L41/100)</f>
        <v>0</v>
      </c>
      <c r="N41" s="222">
        <v>6.1799999999999997E-3</v>
      </c>
      <c r="O41" s="222">
        <f>ROUND(E41*N41,5)</f>
        <v>1.391E-2</v>
      </c>
      <c r="P41" s="222">
        <v>0</v>
      </c>
      <c r="Q41" s="222">
        <f>ROUND(E41*P41,5)</f>
        <v>0</v>
      </c>
      <c r="R41" s="222"/>
      <c r="S41" s="222"/>
      <c r="T41" s="223">
        <v>0.5</v>
      </c>
      <c r="U41" s="222">
        <f>ROUND(E41*T41,2)</f>
        <v>1.1299999999999999</v>
      </c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110</v>
      </c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3"/>
      <c r="B42" s="219"/>
      <c r="C42" s="265" t="s">
        <v>166</v>
      </c>
      <c r="D42" s="224"/>
      <c r="E42" s="229">
        <v>2.25</v>
      </c>
      <c r="F42" s="232"/>
      <c r="G42" s="232"/>
      <c r="H42" s="232"/>
      <c r="I42" s="232"/>
      <c r="J42" s="232"/>
      <c r="K42" s="232"/>
      <c r="L42" s="232"/>
      <c r="M42" s="232"/>
      <c r="N42" s="222"/>
      <c r="O42" s="222"/>
      <c r="P42" s="222"/>
      <c r="Q42" s="222"/>
      <c r="R42" s="222"/>
      <c r="S42" s="222"/>
      <c r="T42" s="223"/>
      <c r="U42" s="222"/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112</v>
      </c>
      <c r="AF42" s="212">
        <v>0</v>
      </c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3">
        <v>23</v>
      </c>
      <c r="B43" s="219" t="s">
        <v>167</v>
      </c>
      <c r="C43" s="264" t="s">
        <v>168</v>
      </c>
      <c r="D43" s="221" t="s">
        <v>127</v>
      </c>
      <c r="E43" s="228">
        <v>7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15</v>
      </c>
      <c r="M43" s="232">
        <f>G43*(1+L43/100)</f>
        <v>0</v>
      </c>
      <c r="N43" s="222">
        <v>4.2000000000000002E-4</v>
      </c>
      <c r="O43" s="222">
        <f>ROUND(E43*N43,5)</f>
        <v>2.9399999999999999E-3</v>
      </c>
      <c r="P43" s="222">
        <v>0</v>
      </c>
      <c r="Q43" s="222">
        <f>ROUND(E43*P43,5)</f>
        <v>0</v>
      </c>
      <c r="R43" s="222"/>
      <c r="S43" s="222"/>
      <c r="T43" s="223">
        <v>0.12</v>
      </c>
      <c r="U43" s="222">
        <f>ROUND(E43*T43,2)</f>
        <v>0.84</v>
      </c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110</v>
      </c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x14ac:dyDescent="0.2">
      <c r="A44" s="214" t="s">
        <v>105</v>
      </c>
      <c r="B44" s="220" t="s">
        <v>60</v>
      </c>
      <c r="C44" s="266" t="s">
        <v>61</v>
      </c>
      <c r="D44" s="225"/>
      <c r="E44" s="230"/>
      <c r="F44" s="233"/>
      <c r="G44" s="233">
        <f>SUMIF(AE45:AE46,"&lt;&gt;NOR",G45:G46)</f>
        <v>0</v>
      </c>
      <c r="H44" s="233"/>
      <c r="I44" s="233">
        <f>SUM(I45:I46)</f>
        <v>0</v>
      </c>
      <c r="J44" s="233"/>
      <c r="K44" s="233">
        <f>SUM(K45:K46)</f>
        <v>0</v>
      </c>
      <c r="L44" s="233"/>
      <c r="M44" s="233">
        <f>SUM(M45:M46)</f>
        <v>0</v>
      </c>
      <c r="N44" s="226"/>
      <c r="O44" s="226">
        <f>SUM(O45:O46)</f>
        <v>10.96814</v>
      </c>
      <c r="P44" s="226"/>
      <c r="Q44" s="226">
        <f>SUM(Q45:Q46)</f>
        <v>0</v>
      </c>
      <c r="R44" s="226"/>
      <c r="S44" s="226"/>
      <c r="T44" s="227"/>
      <c r="U44" s="226">
        <f>SUM(U45:U46)</f>
        <v>34.69</v>
      </c>
      <c r="AE44" t="s">
        <v>106</v>
      </c>
    </row>
    <row r="45" spans="1:60" outlineLevel="1" x14ac:dyDescent="0.2">
      <c r="A45" s="213">
        <v>24</v>
      </c>
      <c r="B45" s="219" t="s">
        <v>169</v>
      </c>
      <c r="C45" s="264" t="s">
        <v>170</v>
      </c>
      <c r="D45" s="221" t="s">
        <v>140</v>
      </c>
      <c r="E45" s="228">
        <v>8.6999999999999993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15</v>
      </c>
      <c r="M45" s="232">
        <f>G45*(1+L45/100)</f>
        <v>0</v>
      </c>
      <c r="N45" s="222">
        <v>0.90902000000000005</v>
      </c>
      <c r="O45" s="222">
        <f>ROUND(E45*N45,5)</f>
        <v>7.9084700000000003</v>
      </c>
      <c r="P45" s="222">
        <v>0</v>
      </c>
      <c r="Q45" s="222">
        <f>ROUND(E45*P45,5)</f>
        <v>0</v>
      </c>
      <c r="R45" s="222"/>
      <c r="S45" s="222"/>
      <c r="T45" s="223">
        <v>3.41066</v>
      </c>
      <c r="U45" s="222">
        <f>ROUND(E45*T45,2)</f>
        <v>29.67</v>
      </c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128</v>
      </c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13">
        <v>25</v>
      </c>
      <c r="B46" s="219" t="s">
        <v>171</v>
      </c>
      <c r="C46" s="264" t="s">
        <v>172</v>
      </c>
      <c r="D46" s="221" t="s">
        <v>173</v>
      </c>
      <c r="E46" s="228">
        <v>1</v>
      </c>
      <c r="F46" s="231"/>
      <c r="G46" s="232">
        <f>ROUND(E46*F46,2)</f>
        <v>0</v>
      </c>
      <c r="H46" s="231"/>
      <c r="I46" s="232">
        <f>ROUND(E46*H46,2)</f>
        <v>0</v>
      </c>
      <c r="J46" s="231"/>
      <c r="K46" s="232">
        <f>ROUND(E46*J46,2)</f>
        <v>0</v>
      </c>
      <c r="L46" s="232">
        <v>15</v>
      </c>
      <c r="M46" s="232">
        <f>G46*(1+L46/100)</f>
        <v>0</v>
      </c>
      <c r="N46" s="222">
        <v>3.0596700000000001</v>
      </c>
      <c r="O46" s="222">
        <f>ROUND(E46*N46,5)</f>
        <v>3.0596700000000001</v>
      </c>
      <c r="P46" s="222">
        <v>0</v>
      </c>
      <c r="Q46" s="222">
        <f>ROUND(E46*P46,5)</f>
        <v>0</v>
      </c>
      <c r="R46" s="222"/>
      <c r="S46" s="222"/>
      <c r="T46" s="223">
        <v>5.024</v>
      </c>
      <c r="U46" s="222">
        <f>ROUND(E46*T46,2)</f>
        <v>5.0199999999999996</v>
      </c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110</v>
      </c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x14ac:dyDescent="0.2">
      <c r="A47" s="214" t="s">
        <v>105</v>
      </c>
      <c r="B47" s="220" t="s">
        <v>62</v>
      </c>
      <c r="C47" s="266" t="s">
        <v>63</v>
      </c>
      <c r="D47" s="225"/>
      <c r="E47" s="230"/>
      <c r="F47" s="233"/>
      <c r="G47" s="233">
        <f>SUMIF(AE48:AE50,"&lt;&gt;NOR",G48:G50)</f>
        <v>0</v>
      </c>
      <c r="H47" s="233"/>
      <c r="I47" s="233">
        <f>SUM(I48:I50)</f>
        <v>0</v>
      </c>
      <c r="J47" s="233"/>
      <c r="K47" s="233">
        <f>SUM(K48:K50)</f>
        <v>0</v>
      </c>
      <c r="L47" s="233"/>
      <c r="M47" s="233">
        <f>SUM(M48:M50)</f>
        <v>0</v>
      </c>
      <c r="N47" s="226"/>
      <c r="O47" s="226">
        <f>SUM(O48:O50)</f>
        <v>65.092500000000001</v>
      </c>
      <c r="P47" s="226"/>
      <c r="Q47" s="226">
        <f>SUM(Q48:Q50)</f>
        <v>0</v>
      </c>
      <c r="R47" s="226"/>
      <c r="S47" s="226"/>
      <c r="T47" s="227"/>
      <c r="U47" s="226">
        <f>SUM(U48:U50)</f>
        <v>47.54</v>
      </c>
      <c r="AE47" t="s">
        <v>106</v>
      </c>
    </row>
    <row r="48" spans="1:60" ht="22.5" outlineLevel="1" x14ac:dyDescent="0.2">
      <c r="A48" s="213">
        <v>26</v>
      </c>
      <c r="B48" s="219" t="s">
        <v>174</v>
      </c>
      <c r="C48" s="264" t="s">
        <v>175</v>
      </c>
      <c r="D48" s="221" t="s">
        <v>140</v>
      </c>
      <c r="E48" s="228">
        <v>200</v>
      </c>
      <c r="F48" s="231"/>
      <c r="G48" s="232">
        <f>ROUND(E48*F48,2)</f>
        <v>0</v>
      </c>
      <c r="H48" s="231"/>
      <c r="I48" s="232">
        <f>ROUND(E48*H48,2)</f>
        <v>0</v>
      </c>
      <c r="J48" s="231"/>
      <c r="K48" s="232">
        <f>ROUND(E48*J48,2)</f>
        <v>0</v>
      </c>
      <c r="L48" s="232">
        <v>15</v>
      </c>
      <c r="M48" s="232">
        <f>G48*(1+L48/100)</f>
        <v>0</v>
      </c>
      <c r="N48" s="222">
        <v>0.19289999999999999</v>
      </c>
      <c r="O48" s="222">
        <f>ROUND(E48*N48,5)</f>
        <v>38.58</v>
      </c>
      <c r="P48" s="222">
        <v>0</v>
      </c>
      <c r="Q48" s="222">
        <f>ROUND(E48*P48,5)</f>
        <v>0</v>
      </c>
      <c r="R48" s="222"/>
      <c r="S48" s="222"/>
      <c r="T48" s="223">
        <v>0.16200000000000001</v>
      </c>
      <c r="U48" s="222">
        <f>ROUND(E48*T48,2)</f>
        <v>32.4</v>
      </c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110</v>
      </c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3">
        <v>27</v>
      </c>
      <c r="B49" s="219" t="s">
        <v>176</v>
      </c>
      <c r="C49" s="264" t="s">
        <v>177</v>
      </c>
      <c r="D49" s="221" t="s">
        <v>109</v>
      </c>
      <c r="E49" s="228">
        <v>10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15</v>
      </c>
      <c r="M49" s="232">
        <f>G49*(1+L49/100)</f>
        <v>0</v>
      </c>
      <c r="N49" s="222">
        <v>2.5249999999999999</v>
      </c>
      <c r="O49" s="222">
        <f>ROUND(E49*N49,5)</f>
        <v>25.25</v>
      </c>
      <c r="P49" s="222">
        <v>0</v>
      </c>
      <c r="Q49" s="222">
        <f>ROUND(E49*P49,5)</f>
        <v>0</v>
      </c>
      <c r="R49" s="222"/>
      <c r="S49" s="222"/>
      <c r="T49" s="223">
        <v>1.4419999999999999</v>
      </c>
      <c r="U49" s="222">
        <f>ROUND(E49*T49,2)</f>
        <v>14.42</v>
      </c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110</v>
      </c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3">
        <v>28</v>
      </c>
      <c r="B50" s="219" t="s">
        <v>176</v>
      </c>
      <c r="C50" s="264" t="s">
        <v>178</v>
      </c>
      <c r="D50" s="221" t="s">
        <v>109</v>
      </c>
      <c r="E50" s="228">
        <v>0.5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15</v>
      </c>
      <c r="M50" s="232">
        <f>G50*(1+L50/100)</f>
        <v>0</v>
      </c>
      <c r="N50" s="222">
        <v>2.5249999999999999</v>
      </c>
      <c r="O50" s="222">
        <f>ROUND(E50*N50,5)</f>
        <v>1.2625</v>
      </c>
      <c r="P50" s="222">
        <v>0</v>
      </c>
      <c r="Q50" s="222">
        <f>ROUND(E50*P50,5)</f>
        <v>0</v>
      </c>
      <c r="R50" s="222"/>
      <c r="S50" s="222"/>
      <c r="T50" s="223">
        <v>1.4419999999999999</v>
      </c>
      <c r="U50" s="222">
        <f>ROUND(E50*T50,2)</f>
        <v>0.72</v>
      </c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110</v>
      </c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x14ac:dyDescent="0.2">
      <c r="A51" s="214" t="s">
        <v>105</v>
      </c>
      <c r="B51" s="220" t="s">
        <v>64</v>
      </c>
      <c r="C51" s="266" t="s">
        <v>65</v>
      </c>
      <c r="D51" s="225"/>
      <c r="E51" s="230"/>
      <c r="F51" s="233"/>
      <c r="G51" s="233">
        <f>SUMIF(AE52:AE55,"&lt;&gt;NOR",G52:G55)</f>
        <v>0</v>
      </c>
      <c r="H51" s="233"/>
      <c r="I51" s="233">
        <f>SUM(I52:I55)</f>
        <v>0</v>
      </c>
      <c r="J51" s="233"/>
      <c r="K51" s="233">
        <f>SUM(K52:K55)</f>
        <v>0</v>
      </c>
      <c r="L51" s="233"/>
      <c r="M51" s="233">
        <f>SUM(M52:M55)</f>
        <v>0</v>
      </c>
      <c r="N51" s="226"/>
      <c r="O51" s="226">
        <f>SUM(O52:O55)</f>
        <v>0.12525999999999998</v>
      </c>
      <c r="P51" s="226"/>
      <c r="Q51" s="226">
        <f>SUM(Q52:Q55)</f>
        <v>0</v>
      </c>
      <c r="R51" s="226"/>
      <c r="S51" s="226"/>
      <c r="T51" s="227"/>
      <c r="U51" s="226">
        <f>SUM(U52:U55)</f>
        <v>14.14</v>
      </c>
      <c r="AE51" t="s">
        <v>106</v>
      </c>
    </row>
    <row r="52" spans="1:60" outlineLevel="1" x14ac:dyDescent="0.2">
      <c r="A52" s="213">
        <v>29</v>
      </c>
      <c r="B52" s="219" t="s">
        <v>179</v>
      </c>
      <c r="C52" s="264" t="s">
        <v>180</v>
      </c>
      <c r="D52" s="221" t="s">
        <v>140</v>
      </c>
      <c r="E52" s="228">
        <v>8.3000000000000007</v>
      </c>
      <c r="F52" s="231"/>
      <c r="G52" s="232">
        <f>ROUND(E52*F52,2)</f>
        <v>0</v>
      </c>
      <c r="H52" s="231"/>
      <c r="I52" s="232">
        <f>ROUND(E52*H52,2)</f>
        <v>0</v>
      </c>
      <c r="J52" s="231"/>
      <c r="K52" s="232">
        <f>ROUND(E52*J52,2)</f>
        <v>0</v>
      </c>
      <c r="L52" s="232">
        <v>15</v>
      </c>
      <c r="M52" s="232">
        <f>G52*(1+L52/100)</f>
        <v>0</v>
      </c>
      <c r="N52" s="222">
        <v>8.3199999999999993E-3</v>
      </c>
      <c r="O52" s="222">
        <f>ROUND(E52*N52,5)</f>
        <v>6.9059999999999996E-2</v>
      </c>
      <c r="P52" s="222">
        <v>0</v>
      </c>
      <c r="Q52" s="222">
        <f>ROUND(E52*P52,5)</f>
        <v>0</v>
      </c>
      <c r="R52" s="222"/>
      <c r="S52" s="222"/>
      <c r="T52" s="223">
        <v>1.23</v>
      </c>
      <c r="U52" s="222">
        <f>ROUND(E52*T52,2)</f>
        <v>10.210000000000001</v>
      </c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110</v>
      </c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3">
        <v>30</v>
      </c>
      <c r="B53" s="219" t="s">
        <v>181</v>
      </c>
      <c r="C53" s="264" t="s">
        <v>182</v>
      </c>
      <c r="D53" s="221" t="s">
        <v>173</v>
      </c>
      <c r="E53" s="228">
        <v>1</v>
      </c>
      <c r="F53" s="231"/>
      <c r="G53" s="232">
        <f>ROUND(E53*F53,2)</f>
        <v>0</v>
      </c>
      <c r="H53" s="231"/>
      <c r="I53" s="232">
        <f>ROUND(E53*H53,2)</f>
        <v>0</v>
      </c>
      <c r="J53" s="231"/>
      <c r="K53" s="232">
        <f>ROUND(E53*J53,2)</f>
        <v>0</v>
      </c>
      <c r="L53" s="232">
        <v>15</v>
      </c>
      <c r="M53" s="232">
        <f>G53*(1+L53/100)</f>
        <v>0</v>
      </c>
      <c r="N53" s="222">
        <v>4.0000000000000003E-5</v>
      </c>
      <c r="O53" s="222">
        <f>ROUND(E53*N53,5)</f>
        <v>4.0000000000000003E-5</v>
      </c>
      <c r="P53" s="222">
        <v>0</v>
      </c>
      <c r="Q53" s="222">
        <f>ROUND(E53*P53,5)</f>
        <v>0</v>
      </c>
      <c r="R53" s="222"/>
      <c r="S53" s="222"/>
      <c r="T53" s="223">
        <v>0.25</v>
      </c>
      <c r="U53" s="222">
        <f>ROUND(E53*T53,2)</f>
        <v>0.25</v>
      </c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110</v>
      </c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3">
        <v>31</v>
      </c>
      <c r="B54" s="219" t="s">
        <v>54</v>
      </c>
      <c r="C54" s="264" t="s">
        <v>183</v>
      </c>
      <c r="D54" s="221" t="s">
        <v>184</v>
      </c>
      <c r="E54" s="228">
        <v>1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15</v>
      </c>
      <c r="M54" s="232">
        <f>G54*(1+L54/100)</f>
        <v>0</v>
      </c>
      <c r="N54" s="222">
        <v>0</v>
      </c>
      <c r="O54" s="222">
        <f>ROUND(E54*N54,5)</f>
        <v>0</v>
      </c>
      <c r="P54" s="222">
        <v>0</v>
      </c>
      <c r="Q54" s="222">
        <f>ROUND(E54*P54,5)</f>
        <v>0</v>
      </c>
      <c r="R54" s="222"/>
      <c r="S54" s="222"/>
      <c r="T54" s="223">
        <v>0</v>
      </c>
      <c r="U54" s="222">
        <f>ROUND(E54*T54,2)</f>
        <v>0</v>
      </c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110</v>
      </c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3">
        <v>32</v>
      </c>
      <c r="B55" s="219" t="s">
        <v>185</v>
      </c>
      <c r="C55" s="264" t="s">
        <v>186</v>
      </c>
      <c r="D55" s="221" t="s">
        <v>140</v>
      </c>
      <c r="E55" s="228">
        <v>4</v>
      </c>
      <c r="F55" s="231"/>
      <c r="G55" s="232">
        <f>ROUND(E55*F55,2)</f>
        <v>0</v>
      </c>
      <c r="H55" s="231"/>
      <c r="I55" s="232">
        <f>ROUND(E55*H55,2)</f>
        <v>0</v>
      </c>
      <c r="J55" s="231"/>
      <c r="K55" s="232">
        <f>ROUND(E55*J55,2)</f>
        <v>0</v>
      </c>
      <c r="L55" s="232">
        <v>15</v>
      </c>
      <c r="M55" s="232">
        <f>G55*(1+L55/100)</f>
        <v>0</v>
      </c>
      <c r="N55" s="222">
        <v>1.404E-2</v>
      </c>
      <c r="O55" s="222">
        <f>ROUND(E55*N55,5)</f>
        <v>5.6160000000000002E-2</v>
      </c>
      <c r="P55" s="222">
        <v>0</v>
      </c>
      <c r="Q55" s="222">
        <f>ROUND(E55*P55,5)</f>
        <v>0</v>
      </c>
      <c r="R55" s="222"/>
      <c r="S55" s="222"/>
      <c r="T55" s="223">
        <v>0.92</v>
      </c>
      <c r="U55" s="222">
        <f>ROUND(E55*T55,2)</f>
        <v>3.68</v>
      </c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110</v>
      </c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x14ac:dyDescent="0.2">
      <c r="A56" s="214" t="s">
        <v>105</v>
      </c>
      <c r="B56" s="220" t="s">
        <v>66</v>
      </c>
      <c r="C56" s="266" t="s">
        <v>67</v>
      </c>
      <c r="D56" s="225"/>
      <c r="E56" s="230"/>
      <c r="F56" s="233"/>
      <c r="G56" s="233">
        <f>SUMIF(AE57:AE59,"&lt;&gt;NOR",G57:G59)</f>
        <v>0</v>
      </c>
      <c r="H56" s="233"/>
      <c r="I56" s="233">
        <f>SUM(I57:I59)</f>
        <v>0</v>
      </c>
      <c r="J56" s="233"/>
      <c r="K56" s="233">
        <f>SUM(K57:K59)</f>
        <v>0</v>
      </c>
      <c r="L56" s="233"/>
      <c r="M56" s="233">
        <f>SUM(M57:M59)</f>
        <v>0</v>
      </c>
      <c r="N56" s="226"/>
      <c r="O56" s="226">
        <f>SUM(O57:O59)</f>
        <v>0</v>
      </c>
      <c r="P56" s="226"/>
      <c r="Q56" s="226">
        <f>SUM(Q57:Q59)</f>
        <v>0.1162</v>
      </c>
      <c r="R56" s="226"/>
      <c r="S56" s="226"/>
      <c r="T56" s="227"/>
      <c r="U56" s="226">
        <f>SUM(U57:U59)</f>
        <v>2.42</v>
      </c>
      <c r="AE56" t="s">
        <v>106</v>
      </c>
    </row>
    <row r="57" spans="1:60" ht="22.5" outlineLevel="1" x14ac:dyDescent="0.2">
      <c r="A57" s="213">
        <v>33</v>
      </c>
      <c r="B57" s="219" t="s">
        <v>187</v>
      </c>
      <c r="C57" s="264" t="s">
        <v>188</v>
      </c>
      <c r="D57" s="221" t="s">
        <v>127</v>
      </c>
      <c r="E57" s="228">
        <v>4.2</v>
      </c>
      <c r="F57" s="231"/>
      <c r="G57" s="232">
        <f>ROUND(E57*F57,2)</f>
        <v>0</v>
      </c>
      <c r="H57" s="231"/>
      <c r="I57" s="232">
        <f>ROUND(E57*H57,2)</f>
        <v>0</v>
      </c>
      <c r="J57" s="231"/>
      <c r="K57" s="232">
        <f>ROUND(E57*J57,2)</f>
        <v>0</v>
      </c>
      <c r="L57" s="232">
        <v>15</v>
      </c>
      <c r="M57" s="232">
        <f>G57*(1+L57/100)</f>
        <v>0</v>
      </c>
      <c r="N57" s="222">
        <v>0</v>
      </c>
      <c r="O57" s="222">
        <f>ROUND(E57*N57,5)</f>
        <v>0</v>
      </c>
      <c r="P57" s="222">
        <v>0.02</v>
      </c>
      <c r="Q57" s="222">
        <f>ROUND(E57*P57,5)</f>
        <v>8.4000000000000005E-2</v>
      </c>
      <c r="R57" s="222"/>
      <c r="S57" s="222"/>
      <c r="T57" s="223">
        <v>0.23</v>
      </c>
      <c r="U57" s="222">
        <f>ROUND(E57*T57,2)</f>
        <v>0.97</v>
      </c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110</v>
      </c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3"/>
      <c r="B58" s="219"/>
      <c r="C58" s="265" t="s">
        <v>189</v>
      </c>
      <c r="D58" s="224"/>
      <c r="E58" s="229">
        <v>4.2</v>
      </c>
      <c r="F58" s="232"/>
      <c r="G58" s="232"/>
      <c r="H58" s="232"/>
      <c r="I58" s="232"/>
      <c r="J58" s="232"/>
      <c r="K58" s="232"/>
      <c r="L58" s="232"/>
      <c r="M58" s="232"/>
      <c r="N58" s="222"/>
      <c r="O58" s="222"/>
      <c r="P58" s="222"/>
      <c r="Q58" s="222"/>
      <c r="R58" s="222"/>
      <c r="S58" s="222"/>
      <c r="T58" s="223"/>
      <c r="U58" s="222"/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112</v>
      </c>
      <c r="AF58" s="212">
        <v>0</v>
      </c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3">
        <v>34</v>
      </c>
      <c r="B59" s="219" t="s">
        <v>190</v>
      </c>
      <c r="C59" s="264" t="s">
        <v>191</v>
      </c>
      <c r="D59" s="221" t="s">
        <v>140</v>
      </c>
      <c r="E59" s="228">
        <v>14</v>
      </c>
      <c r="F59" s="231"/>
      <c r="G59" s="232">
        <f>ROUND(E59*F59,2)</f>
        <v>0</v>
      </c>
      <c r="H59" s="231"/>
      <c r="I59" s="232">
        <f>ROUND(E59*H59,2)</f>
        <v>0</v>
      </c>
      <c r="J59" s="231"/>
      <c r="K59" s="232">
        <f>ROUND(E59*J59,2)</f>
        <v>0</v>
      </c>
      <c r="L59" s="232">
        <v>15</v>
      </c>
      <c r="M59" s="232">
        <f>G59*(1+L59/100)</f>
        <v>0</v>
      </c>
      <c r="N59" s="222">
        <v>0</v>
      </c>
      <c r="O59" s="222">
        <f>ROUND(E59*N59,5)</f>
        <v>0</v>
      </c>
      <c r="P59" s="222">
        <v>2.3E-3</v>
      </c>
      <c r="Q59" s="222">
        <f>ROUND(E59*P59,5)</f>
        <v>3.2199999999999999E-2</v>
      </c>
      <c r="R59" s="222"/>
      <c r="S59" s="222"/>
      <c r="T59" s="223">
        <v>0.10349999999999999</v>
      </c>
      <c r="U59" s="222">
        <f>ROUND(E59*T59,2)</f>
        <v>1.45</v>
      </c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110</v>
      </c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x14ac:dyDescent="0.2">
      <c r="A60" s="214" t="s">
        <v>105</v>
      </c>
      <c r="B60" s="220" t="s">
        <v>68</v>
      </c>
      <c r="C60" s="266" t="s">
        <v>69</v>
      </c>
      <c r="D60" s="225"/>
      <c r="E60" s="230"/>
      <c r="F60" s="233"/>
      <c r="G60" s="233">
        <f>SUMIF(AE61:AE65,"&lt;&gt;NOR",G61:G65)</f>
        <v>0</v>
      </c>
      <c r="H60" s="233"/>
      <c r="I60" s="233">
        <f>SUM(I61:I65)</f>
        <v>0</v>
      </c>
      <c r="J60" s="233"/>
      <c r="K60" s="233">
        <f>SUM(K61:K65)</f>
        <v>0</v>
      </c>
      <c r="L60" s="233"/>
      <c r="M60" s="233">
        <f>SUM(M61:M65)</f>
        <v>0</v>
      </c>
      <c r="N60" s="226"/>
      <c r="O60" s="226">
        <f>SUM(O61:O65)</f>
        <v>0</v>
      </c>
      <c r="P60" s="226"/>
      <c r="Q60" s="226">
        <f>SUM(Q61:Q65)</f>
        <v>0</v>
      </c>
      <c r="R60" s="226"/>
      <c r="S60" s="226"/>
      <c r="T60" s="227"/>
      <c r="U60" s="226">
        <f>SUM(U61:U65)</f>
        <v>5.99</v>
      </c>
      <c r="AE60" t="s">
        <v>106</v>
      </c>
    </row>
    <row r="61" spans="1:60" outlineLevel="1" x14ac:dyDescent="0.2">
      <c r="A61" s="213">
        <v>35</v>
      </c>
      <c r="B61" s="219" t="s">
        <v>192</v>
      </c>
      <c r="C61" s="264" t="s">
        <v>193</v>
      </c>
      <c r="D61" s="221" t="s">
        <v>151</v>
      </c>
      <c r="E61" s="228">
        <v>54.91</v>
      </c>
      <c r="F61" s="231"/>
      <c r="G61" s="232">
        <f>ROUND(E61*F61,2)</f>
        <v>0</v>
      </c>
      <c r="H61" s="231"/>
      <c r="I61" s="232">
        <f>ROUND(E61*H61,2)</f>
        <v>0</v>
      </c>
      <c r="J61" s="231"/>
      <c r="K61" s="232">
        <f>ROUND(E61*J61,2)</f>
        <v>0</v>
      </c>
      <c r="L61" s="232">
        <v>15</v>
      </c>
      <c r="M61" s="232">
        <f>G61*(1+L61/100)</f>
        <v>0</v>
      </c>
      <c r="N61" s="222">
        <v>0</v>
      </c>
      <c r="O61" s="222">
        <f>ROUND(E61*N61,5)</f>
        <v>0</v>
      </c>
      <c r="P61" s="222">
        <v>0</v>
      </c>
      <c r="Q61" s="222">
        <f>ROUND(E61*P61,5)</f>
        <v>0</v>
      </c>
      <c r="R61" s="222"/>
      <c r="S61" s="222"/>
      <c r="T61" s="223">
        <v>9.9000000000000005E-2</v>
      </c>
      <c r="U61" s="222">
        <f>ROUND(E61*T61,2)</f>
        <v>5.44</v>
      </c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110</v>
      </c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3"/>
      <c r="B62" s="219"/>
      <c r="C62" s="265" t="s">
        <v>194</v>
      </c>
      <c r="D62" s="224"/>
      <c r="E62" s="229">
        <v>54.91</v>
      </c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  <c r="S62" s="222"/>
      <c r="T62" s="223"/>
      <c r="U62" s="222"/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112</v>
      </c>
      <c r="AF62" s="212">
        <v>0</v>
      </c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3">
        <v>36</v>
      </c>
      <c r="B63" s="219" t="s">
        <v>195</v>
      </c>
      <c r="C63" s="264" t="s">
        <v>196</v>
      </c>
      <c r="D63" s="221" t="s">
        <v>151</v>
      </c>
      <c r="E63" s="228">
        <v>54.91</v>
      </c>
      <c r="F63" s="231"/>
      <c r="G63" s="232">
        <f>ROUND(E63*F63,2)</f>
        <v>0</v>
      </c>
      <c r="H63" s="231"/>
      <c r="I63" s="232">
        <f>ROUND(E63*H63,2)</f>
        <v>0</v>
      </c>
      <c r="J63" s="231"/>
      <c r="K63" s="232">
        <f>ROUND(E63*J63,2)</f>
        <v>0</v>
      </c>
      <c r="L63" s="232">
        <v>15</v>
      </c>
      <c r="M63" s="232">
        <f>G63*(1+L63/100)</f>
        <v>0</v>
      </c>
      <c r="N63" s="222">
        <v>0</v>
      </c>
      <c r="O63" s="222">
        <f>ROUND(E63*N63,5)</f>
        <v>0</v>
      </c>
      <c r="P63" s="222">
        <v>0</v>
      </c>
      <c r="Q63" s="222">
        <f>ROUND(E63*P63,5)</f>
        <v>0</v>
      </c>
      <c r="R63" s="222"/>
      <c r="S63" s="222"/>
      <c r="T63" s="223">
        <v>0.01</v>
      </c>
      <c r="U63" s="222">
        <f>ROUND(E63*T63,2)</f>
        <v>0.55000000000000004</v>
      </c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110</v>
      </c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2.5" outlineLevel="1" x14ac:dyDescent="0.2">
      <c r="A64" s="213">
        <v>37</v>
      </c>
      <c r="B64" s="219" t="s">
        <v>197</v>
      </c>
      <c r="C64" s="264" t="s">
        <v>198</v>
      </c>
      <c r="D64" s="221" t="s">
        <v>151</v>
      </c>
      <c r="E64" s="228">
        <v>494.19</v>
      </c>
      <c r="F64" s="231"/>
      <c r="G64" s="232">
        <f>ROUND(E64*F64,2)</f>
        <v>0</v>
      </c>
      <c r="H64" s="231"/>
      <c r="I64" s="232">
        <f>ROUND(E64*H64,2)</f>
        <v>0</v>
      </c>
      <c r="J64" s="231"/>
      <c r="K64" s="232">
        <f>ROUND(E64*J64,2)</f>
        <v>0</v>
      </c>
      <c r="L64" s="232">
        <v>15</v>
      </c>
      <c r="M64" s="232">
        <f>G64*(1+L64/100)</f>
        <v>0</v>
      </c>
      <c r="N64" s="222">
        <v>0</v>
      </c>
      <c r="O64" s="222">
        <f>ROUND(E64*N64,5)</f>
        <v>0</v>
      </c>
      <c r="P64" s="222">
        <v>0</v>
      </c>
      <c r="Q64" s="222">
        <f>ROUND(E64*P64,5)</f>
        <v>0</v>
      </c>
      <c r="R64" s="222"/>
      <c r="S64" s="222"/>
      <c r="T64" s="223">
        <v>0</v>
      </c>
      <c r="U64" s="222">
        <f>ROUND(E64*T64,2)</f>
        <v>0</v>
      </c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110</v>
      </c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3">
        <v>38</v>
      </c>
      <c r="B65" s="219" t="s">
        <v>199</v>
      </c>
      <c r="C65" s="264" t="s">
        <v>200</v>
      </c>
      <c r="D65" s="221" t="s">
        <v>151</v>
      </c>
      <c r="E65" s="228">
        <v>54.91</v>
      </c>
      <c r="F65" s="231"/>
      <c r="G65" s="232">
        <f>ROUND(E65*F65,2)</f>
        <v>0</v>
      </c>
      <c r="H65" s="231"/>
      <c r="I65" s="232">
        <f>ROUND(E65*H65,2)</f>
        <v>0</v>
      </c>
      <c r="J65" s="231"/>
      <c r="K65" s="232">
        <f>ROUND(E65*J65,2)</f>
        <v>0</v>
      </c>
      <c r="L65" s="232">
        <v>15</v>
      </c>
      <c r="M65" s="232">
        <f>G65*(1+L65/100)</f>
        <v>0</v>
      </c>
      <c r="N65" s="222">
        <v>0</v>
      </c>
      <c r="O65" s="222">
        <f>ROUND(E65*N65,5)</f>
        <v>0</v>
      </c>
      <c r="P65" s="222">
        <v>0</v>
      </c>
      <c r="Q65" s="222">
        <f>ROUND(E65*P65,5)</f>
        <v>0</v>
      </c>
      <c r="R65" s="222"/>
      <c r="S65" s="222"/>
      <c r="T65" s="223">
        <v>0</v>
      </c>
      <c r="U65" s="222">
        <f>ROUND(E65*T65,2)</f>
        <v>0</v>
      </c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110</v>
      </c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x14ac:dyDescent="0.2">
      <c r="A66" s="214" t="s">
        <v>105</v>
      </c>
      <c r="B66" s="220" t="s">
        <v>70</v>
      </c>
      <c r="C66" s="266" t="s">
        <v>71</v>
      </c>
      <c r="D66" s="225"/>
      <c r="E66" s="230"/>
      <c r="F66" s="233"/>
      <c r="G66" s="233">
        <f>SUMIF(AE67:AE67,"&lt;&gt;NOR",G67:G67)</f>
        <v>0</v>
      </c>
      <c r="H66" s="233"/>
      <c r="I66" s="233">
        <f>SUM(I67:I67)</f>
        <v>0</v>
      </c>
      <c r="J66" s="233"/>
      <c r="K66" s="233">
        <f>SUM(K67:K67)</f>
        <v>0</v>
      </c>
      <c r="L66" s="233"/>
      <c r="M66" s="233">
        <f>SUM(M67:M67)</f>
        <v>0</v>
      </c>
      <c r="N66" s="226"/>
      <c r="O66" s="226">
        <f>SUM(O67:O67)</f>
        <v>0</v>
      </c>
      <c r="P66" s="226"/>
      <c r="Q66" s="226">
        <f>SUM(Q67:Q67)</f>
        <v>0</v>
      </c>
      <c r="R66" s="226"/>
      <c r="S66" s="226"/>
      <c r="T66" s="227"/>
      <c r="U66" s="226">
        <f>SUM(U67:U67)</f>
        <v>76.290000000000006</v>
      </c>
      <c r="AE66" t="s">
        <v>106</v>
      </c>
    </row>
    <row r="67" spans="1:60" outlineLevel="1" x14ac:dyDescent="0.2">
      <c r="A67" s="213">
        <v>39</v>
      </c>
      <c r="B67" s="219" t="s">
        <v>201</v>
      </c>
      <c r="C67" s="264" t="s">
        <v>202</v>
      </c>
      <c r="D67" s="221" t="s">
        <v>151</v>
      </c>
      <c r="E67" s="228">
        <v>195.62</v>
      </c>
      <c r="F67" s="231"/>
      <c r="G67" s="232">
        <f>ROUND(E67*F67,2)</f>
        <v>0</v>
      </c>
      <c r="H67" s="231"/>
      <c r="I67" s="232">
        <f>ROUND(E67*H67,2)</f>
        <v>0</v>
      </c>
      <c r="J67" s="231"/>
      <c r="K67" s="232">
        <f>ROUND(E67*J67,2)</f>
        <v>0</v>
      </c>
      <c r="L67" s="232">
        <v>15</v>
      </c>
      <c r="M67" s="232">
        <f>G67*(1+L67/100)</f>
        <v>0</v>
      </c>
      <c r="N67" s="222">
        <v>0</v>
      </c>
      <c r="O67" s="222">
        <f>ROUND(E67*N67,5)</f>
        <v>0</v>
      </c>
      <c r="P67" s="222">
        <v>0</v>
      </c>
      <c r="Q67" s="222">
        <f>ROUND(E67*P67,5)</f>
        <v>0</v>
      </c>
      <c r="R67" s="222"/>
      <c r="S67" s="222"/>
      <c r="T67" s="223">
        <v>0.39</v>
      </c>
      <c r="U67" s="222">
        <f>ROUND(E67*T67,2)</f>
        <v>76.290000000000006</v>
      </c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110</v>
      </c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x14ac:dyDescent="0.2">
      <c r="A68" s="214" t="s">
        <v>105</v>
      </c>
      <c r="B68" s="220" t="s">
        <v>72</v>
      </c>
      <c r="C68" s="266" t="s">
        <v>73</v>
      </c>
      <c r="D68" s="225"/>
      <c r="E68" s="230"/>
      <c r="F68" s="233"/>
      <c r="G68" s="233">
        <f>SUMIF(AE69:AE72,"&lt;&gt;NOR",G69:G72)</f>
        <v>0</v>
      </c>
      <c r="H68" s="233"/>
      <c r="I68" s="233">
        <f>SUM(I69:I72)</f>
        <v>0</v>
      </c>
      <c r="J68" s="233"/>
      <c r="K68" s="233">
        <f>SUM(K69:K72)</f>
        <v>0</v>
      </c>
      <c r="L68" s="233"/>
      <c r="M68" s="233">
        <f>SUM(M69:M72)</f>
        <v>0</v>
      </c>
      <c r="N68" s="226"/>
      <c r="O68" s="226">
        <f>SUM(O69:O72)</f>
        <v>0.10306999999999999</v>
      </c>
      <c r="P68" s="226"/>
      <c r="Q68" s="226">
        <f>SUM(Q69:Q72)</f>
        <v>0</v>
      </c>
      <c r="R68" s="226"/>
      <c r="S68" s="226"/>
      <c r="T68" s="227"/>
      <c r="U68" s="226">
        <f>SUM(U69:U72)</f>
        <v>16.100000000000001</v>
      </c>
      <c r="AE68" t="s">
        <v>106</v>
      </c>
    </row>
    <row r="69" spans="1:60" ht="22.5" outlineLevel="1" x14ac:dyDescent="0.2">
      <c r="A69" s="213">
        <v>40</v>
      </c>
      <c r="B69" s="219" t="s">
        <v>203</v>
      </c>
      <c r="C69" s="264" t="s">
        <v>204</v>
      </c>
      <c r="D69" s="221" t="s">
        <v>127</v>
      </c>
      <c r="E69" s="228">
        <v>9.25</v>
      </c>
      <c r="F69" s="231"/>
      <c r="G69" s="232">
        <f>ROUND(E69*F69,2)</f>
        <v>0</v>
      </c>
      <c r="H69" s="231"/>
      <c r="I69" s="232">
        <f>ROUND(E69*H69,2)</f>
        <v>0</v>
      </c>
      <c r="J69" s="231"/>
      <c r="K69" s="232">
        <f>ROUND(E69*J69,2)</f>
        <v>0</v>
      </c>
      <c r="L69" s="232">
        <v>15</v>
      </c>
      <c r="M69" s="232">
        <f>G69*(1+L69/100)</f>
        <v>0</v>
      </c>
      <c r="N69" s="222">
        <v>6.4999999999999997E-3</v>
      </c>
      <c r="O69" s="222">
        <f>ROUND(E69*N69,5)</f>
        <v>6.0130000000000003E-2</v>
      </c>
      <c r="P69" s="222">
        <v>0</v>
      </c>
      <c r="Q69" s="222">
        <f>ROUND(E69*P69,5)</f>
        <v>0</v>
      </c>
      <c r="R69" s="222"/>
      <c r="S69" s="222"/>
      <c r="T69" s="223">
        <v>0.32539000000000001</v>
      </c>
      <c r="U69" s="222">
        <f>ROUND(E69*T69,2)</f>
        <v>3.01</v>
      </c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128</v>
      </c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3"/>
      <c r="B70" s="219"/>
      <c r="C70" s="265" t="s">
        <v>148</v>
      </c>
      <c r="D70" s="224"/>
      <c r="E70" s="229">
        <v>9.25</v>
      </c>
      <c r="F70" s="232"/>
      <c r="G70" s="232"/>
      <c r="H70" s="232"/>
      <c r="I70" s="232"/>
      <c r="J70" s="232"/>
      <c r="K70" s="232"/>
      <c r="L70" s="232"/>
      <c r="M70" s="232"/>
      <c r="N70" s="222"/>
      <c r="O70" s="222"/>
      <c r="P70" s="222"/>
      <c r="Q70" s="222"/>
      <c r="R70" s="222"/>
      <c r="S70" s="222"/>
      <c r="T70" s="223"/>
      <c r="U70" s="222"/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112</v>
      </c>
      <c r="AF70" s="212">
        <v>0</v>
      </c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3">
        <v>41</v>
      </c>
      <c r="B71" s="219" t="s">
        <v>205</v>
      </c>
      <c r="C71" s="264" t="s">
        <v>206</v>
      </c>
      <c r="D71" s="221" t="s">
        <v>127</v>
      </c>
      <c r="E71" s="228">
        <v>20.350000000000001</v>
      </c>
      <c r="F71" s="231"/>
      <c r="G71" s="232">
        <f>ROUND(E71*F71,2)</f>
        <v>0</v>
      </c>
      <c r="H71" s="231"/>
      <c r="I71" s="232">
        <f>ROUND(E71*H71,2)</f>
        <v>0</v>
      </c>
      <c r="J71" s="231"/>
      <c r="K71" s="232">
        <f>ROUND(E71*J71,2)</f>
        <v>0</v>
      </c>
      <c r="L71" s="232">
        <v>15</v>
      </c>
      <c r="M71" s="232">
        <f>G71*(1+L71/100)</f>
        <v>0</v>
      </c>
      <c r="N71" s="222">
        <v>2.1099999999999999E-3</v>
      </c>
      <c r="O71" s="222">
        <f>ROUND(E71*N71,5)</f>
        <v>4.2939999999999999E-2</v>
      </c>
      <c r="P71" s="222">
        <v>0</v>
      </c>
      <c r="Q71" s="222">
        <f>ROUND(E71*P71,5)</f>
        <v>0</v>
      </c>
      <c r="R71" s="222"/>
      <c r="S71" s="222"/>
      <c r="T71" s="223">
        <v>0.64331000000000005</v>
      </c>
      <c r="U71" s="222">
        <f>ROUND(E71*T71,2)</f>
        <v>13.09</v>
      </c>
      <c r="V71" s="212"/>
      <c r="W71" s="212"/>
      <c r="X71" s="212"/>
      <c r="Y71" s="212"/>
      <c r="Z71" s="212"/>
      <c r="AA71" s="212"/>
      <c r="AB71" s="212"/>
      <c r="AC71" s="212"/>
      <c r="AD71" s="212"/>
      <c r="AE71" s="212" t="s">
        <v>128</v>
      </c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3"/>
      <c r="B72" s="219"/>
      <c r="C72" s="265" t="s">
        <v>207</v>
      </c>
      <c r="D72" s="224"/>
      <c r="E72" s="229">
        <v>20.350000000000001</v>
      </c>
      <c r="F72" s="232"/>
      <c r="G72" s="232"/>
      <c r="H72" s="232"/>
      <c r="I72" s="232"/>
      <c r="J72" s="232"/>
      <c r="K72" s="232"/>
      <c r="L72" s="232"/>
      <c r="M72" s="232"/>
      <c r="N72" s="222"/>
      <c r="O72" s="222"/>
      <c r="P72" s="222"/>
      <c r="Q72" s="222"/>
      <c r="R72" s="222"/>
      <c r="S72" s="222"/>
      <c r="T72" s="223"/>
      <c r="U72" s="222"/>
      <c r="V72" s="212"/>
      <c r="W72" s="212"/>
      <c r="X72" s="212"/>
      <c r="Y72" s="212"/>
      <c r="Z72" s="212"/>
      <c r="AA72" s="212"/>
      <c r="AB72" s="212"/>
      <c r="AC72" s="212"/>
      <c r="AD72" s="212"/>
      <c r="AE72" s="212" t="s">
        <v>112</v>
      </c>
      <c r="AF72" s="212">
        <v>0</v>
      </c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x14ac:dyDescent="0.2">
      <c r="A73" s="214" t="s">
        <v>105</v>
      </c>
      <c r="B73" s="220" t="s">
        <v>74</v>
      </c>
      <c r="C73" s="266" t="s">
        <v>75</v>
      </c>
      <c r="D73" s="225"/>
      <c r="E73" s="230"/>
      <c r="F73" s="233"/>
      <c r="G73" s="233">
        <f>SUMIF(AE74:AE75,"&lt;&gt;NOR",G74:G75)</f>
        <v>0</v>
      </c>
      <c r="H73" s="233"/>
      <c r="I73" s="233">
        <f>SUM(I74:I75)</f>
        <v>0</v>
      </c>
      <c r="J73" s="233"/>
      <c r="K73" s="233">
        <f>SUM(K74:K75)</f>
        <v>0</v>
      </c>
      <c r="L73" s="233"/>
      <c r="M73" s="233">
        <f>SUM(M74:M75)</f>
        <v>0</v>
      </c>
      <c r="N73" s="226"/>
      <c r="O73" s="226">
        <f>SUM(O74:O75)</f>
        <v>2.5000000000000001E-4</v>
      </c>
      <c r="P73" s="226"/>
      <c r="Q73" s="226">
        <f>SUM(Q74:Q75)</f>
        <v>0</v>
      </c>
      <c r="R73" s="226"/>
      <c r="S73" s="226"/>
      <c r="T73" s="227"/>
      <c r="U73" s="226">
        <f>SUM(U74:U75)</f>
        <v>0.78</v>
      </c>
      <c r="AE73" t="s">
        <v>106</v>
      </c>
    </row>
    <row r="74" spans="1:60" outlineLevel="1" x14ac:dyDescent="0.2">
      <c r="A74" s="213">
        <v>42</v>
      </c>
      <c r="B74" s="219" t="s">
        <v>208</v>
      </c>
      <c r="C74" s="264" t="s">
        <v>209</v>
      </c>
      <c r="D74" s="221" t="s">
        <v>140</v>
      </c>
      <c r="E74" s="228">
        <v>4.0999999999999996</v>
      </c>
      <c r="F74" s="231"/>
      <c r="G74" s="232">
        <f>ROUND(E74*F74,2)</f>
        <v>0</v>
      </c>
      <c r="H74" s="231"/>
      <c r="I74" s="232">
        <f>ROUND(E74*H74,2)</f>
        <v>0</v>
      </c>
      <c r="J74" s="231"/>
      <c r="K74" s="232">
        <f>ROUND(E74*J74,2)</f>
        <v>0</v>
      </c>
      <c r="L74" s="232">
        <v>15</v>
      </c>
      <c r="M74" s="232">
        <f>G74*(1+L74/100)</f>
        <v>0</v>
      </c>
      <c r="N74" s="222">
        <v>6.0000000000000002E-5</v>
      </c>
      <c r="O74" s="222">
        <f>ROUND(E74*N74,5)</f>
        <v>2.5000000000000001E-4</v>
      </c>
      <c r="P74" s="222">
        <v>0</v>
      </c>
      <c r="Q74" s="222">
        <f>ROUND(E74*P74,5)</f>
        <v>0</v>
      </c>
      <c r="R74" s="222"/>
      <c r="S74" s="222"/>
      <c r="T74" s="223">
        <v>0.19</v>
      </c>
      <c r="U74" s="222">
        <f>ROUND(E74*T74,2)</f>
        <v>0.78</v>
      </c>
      <c r="V74" s="212"/>
      <c r="W74" s="212"/>
      <c r="X74" s="212"/>
      <c r="Y74" s="212"/>
      <c r="Z74" s="212"/>
      <c r="AA74" s="212"/>
      <c r="AB74" s="212"/>
      <c r="AC74" s="212"/>
      <c r="AD74" s="212"/>
      <c r="AE74" s="212" t="s">
        <v>110</v>
      </c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3">
        <v>43</v>
      </c>
      <c r="B75" s="219" t="s">
        <v>210</v>
      </c>
      <c r="C75" s="264" t="s">
        <v>211</v>
      </c>
      <c r="D75" s="221" t="s">
        <v>140</v>
      </c>
      <c r="E75" s="228">
        <v>4.0999999999999996</v>
      </c>
      <c r="F75" s="231"/>
      <c r="G75" s="232">
        <f>ROUND(E75*F75,2)</f>
        <v>0</v>
      </c>
      <c r="H75" s="231"/>
      <c r="I75" s="232">
        <f>ROUND(E75*H75,2)</f>
        <v>0</v>
      </c>
      <c r="J75" s="231"/>
      <c r="K75" s="232">
        <f>ROUND(E75*J75,2)</f>
        <v>0</v>
      </c>
      <c r="L75" s="232">
        <v>15</v>
      </c>
      <c r="M75" s="232">
        <f>G75*(1+L75/100)</f>
        <v>0</v>
      </c>
      <c r="N75" s="222">
        <v>0</v>
      </c>
      <c r="O75" s="222">
        <f>ROUND(E75*N75,5)</f>
        <v>0</v>
      </c>
      <c r="P75" s="222">
        <v>0</v>
      </c>
      <c r="Q75" s="222">
        <f>ROUND(E75*P75,5)</f>
        <v>0</v>
      </c>
      <c r="R75" s="222"/>
      <c r="S75" s="222"/>
      <c r="T75" s="223">
        <v>0</v>
      </c>
      <c r="U75" s="222">
        <f>ROUND(E75*T75,2)</f>
        <v>0</v>
      </c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110</v>
      </c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x14ac:dyDescent="0.2">
      <c r="A76" s="214" t="s">
        <v>105</v>
      </c>
      <c r="B76" s="220" t="s">
        <v>76</v>
      </c>
      <c r="C76" s="266" t="s">
        <v>77</v>
      </c>
      <c r="D76" s="225"/>
      <c r="E76" s="230"/>
      <c r="F76" s="233"/>
      <c r="G76" s="233">
        <f>SUMIF(AE77:AE79,"&lt;&gt;NOR",G77:G79)</f>
        <v>0</v>
      </c>
      <c r="H76" s="233"/>
      <c r="I76" s="233">
        <f>SUM(I77:I79)</f>
        <v>0</v>
      </c>
      <c r="J76" s="233"/>
      <c r="K76" s="233">
        <f>SUM(K77:K79)</f>
        <v>0</v>
      </c>
      <c r="L76" s="233"/>
      <c r="M76" s="233">
        <f>SUM(M77:M79)</f>
        <v>0</v>
      </c>
      <c r="N76" s="226"/>
      <c r="O76" s="226">
        <f>SUM(O77:O79)</f>
        <v>0.13292999999999999</v>
      </c>
      <c r="P76" s="226"/>
      <c r="Q76" s="226">
        <f>SUM(Q77:Q79)</f>
        <v>0</v>
      </c>
      <c r="R76" s="226"/>
      <c r="S76" s="226"/>
      <c r="T76" s="227"/>
      <c r="U76" s="226">
        <f>SUM(U77:U79)</f>
        <v>8.2899999999999991</v>
      </c>
      <c r="AE76" t="s">
        <v>106</v>
      </c>
    </row>
    <row r="77" spans="1:60" ht="22.5" outlineLevel="1" x14ac:dyDescent="0.2">
      <c r="A77" s="213">
        <v>44</v>
      </c>
      <c r="B77" s="219" t="s">
        <v>212</v>
      </c>
      <c r="C77" s="264" t="s">
        <v>213</v>
      </c>
      <c r="D77" s="221" t="s">
        <v>127</v>
      </c>
      <c r="E77" s="228">
        <v>4.2</v>
      </c>
      <c r="F77" s="231"/>
      <c r="G77" s="232">
        <f>ROUND(E77*F77,2)</f>
        <v>0</v>
      </c>
      <c r="H77" s="231"/>
      <c r="I77" s="232">
        <f>ROUND(E77*H77,2)</f>
        <v>0</v>
      </c>
      <c r="J77" s="231"/>
      <c r="K77" s="232">
        <f>ROUND(E77*J77,2)</f>
        <v>0</v>
      </c>
      <c r="L77" s="232">
        <v>15</v>
      </c>
      <c r="M77" s="232">
        <f>G77*(1+L77/100)</f>
        <v>0</v>
      </c>
      <c r="N77" s="222">
        <v>5.1399999999999996E-3</v>
      </c>
      <c r="O77" s="222">
        <f>ROUND(E77*N77,5)</f>
        <v>2.1590000000000002E-2</v>
      </c>
      <c r="P77" s="222">
        <v>0</v>
      </c>
      <c r="Q77" s="222">
        <f>ROUND(E77*P77,5)</f>
        <v>0</v>
      </c>
      <c r="R77" s="222"/>
      <c r="S77" s="222"/>
      <c r="T77" s="223">
        <v>0.3115</v>
      </c>
      <c r="U77" s="222">
        <f>ROUND(E77*T77,2)</f>
        <v>1.31</v>
      </c>
      <c r="V77" s="212"/>
      <c r="W77" s="212"/>
      <c r="X77" s="212"/>
      <c r="Y77" s="212"/>
      <c r="Z77" s="212"/>
      <c r="AA77" s="212"/>
      <c r="AB77" s="212"/>
      <c r="AC77" s="212"/>
      <c r="AD77" s="212"/>
      <c r="AE77" s="212" t="s">
        <v>128</v>
      </c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3">
        <v>45</v>
      </c>
      <c r="B78" s="219" t="s">
        <v>214</v>
      </c>
      <c r="C78" s="264" t="s">
        <v>215</v>
      </c>
      <c r="D78" s="221" t="s">
        <v>127</v>
      </c>
      <c r="E78" s="228">
        <v>4.2</v>
      </c>
      <c r="F78" s="231"/>
      <c r="G78" s="232">
        <f>ROUND(E78*F78,2)</f>
        <v>0</v>
      </c>
      <c r="H78" s="231"/>
      <c r="I78" s="232">
        <f>ROUND(E78*H78,2)</f>
        <v>0</v>
      </c>
      <c r="J78" s="231"/>
      <c r="K78" s="232">
        <f>ROUND(E78*J78,2)</f>
        <v>0</v>
      </c>
      <c r="L78" s="232">
        <v>15</v>
      </c>
      <c r="M78" s="232">
        <f>G78*(1+L78/100)</f>
        <v>0</v>
      </c>
      <c r="N78" s="222">
        <v>2.5909999999999999E-2</v>
      </c>
      <c r="O78" s="222">
        <f>ROUND(E78*N78,5)</f>
        <v>0.10882</v>
      </c>
      <c r="P78" s="222">
        <v>0</v>
      </c>
      <c r="Q78" s="222">
        <f>ROUND(E78*P78,5)</f>
        <v>0</v>
      </c>
      <c r="R78" s="222"/>
      <c r="S78" s="222"/>
      <c r="T78" s="223">
        <v>1.26207</v>
      </c>
      <c r="U78" s="222">
        <f>ROUND(E78*T78,2)</f>
        <v>5.3</v>
      </c>
      <c r="V78" s="212"/>
      <c r="W78" s="212"/>
      <c r="X78" s="212"/>
      <c r="Y78" s="212"/>
      <c r="Z78" s="212"/>
      <c r="AA78" s="212"/>
      <c r="AB78" s="212"/>
      <c r="AC78" s="212"/>
      <c r="AD78" s="212"/>
      <c r="AE78" s="212" t="s">
        <v>128</v>
      </c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3">
        <v>46</v>
      </c>
      <c r="B79" s="219" t="s">
        <v>216</v>
      </c>
      <c r="C79" s="264" t="s">
        <v>217</v>
      </c>
      <c r="D79" s="221" t="s">
        <v>140</v>
      </c>
      <c r="E79" s="228">
        <v>14</v>
      </c>
      <c r="F79" s="231"/>
      <c r="G79" s="232">
        <f>ROUND(E79*F79,2)</f>
        <v>0</v>
      </c>
      <c r="H79" s="231"/>
      <c r="I79" s="232">
        <f>ROUND(E79*H79,2)</f>
        <v>0</v>
      </c>
      <c r="J79" s="231"/>
      <c r="K79" s="232">
        <f>ROUND(E79*J79,2)</f>
        <v>0</v>
      </c>
      <c r="L79" s="232">
        <v>15</v>
      </c>
      <c r="M79" s="232">
        <f>G79*(1+L79/100)</f>
        <v>0</v>
      </c>
      <c r="N79" s="222">
        <v>1.8000000000000001E-4</v>
      </c>
      <c r="O79" s="222">
        <f>ROUND(E79*N79,5)</f>
        <v>2.5200000000000001E-3</v>
      </c>
      <c r="P79" s="222">
        <v>0</v>
      </c>
      <c r="Q79" s="222">
        <f>ROUND(E79*P79,5)</f>
        <v>0</v>
      </c>
      <c r="R79" s="222"/>
      <c r="S79" s="222"/>
      <c r="T79" s="223">
        <v>0.12</v>
      </c>
      <c r="U79" s="222">
        <f>ROUND(E79*T79,2)</f>
        <v>1.68</v>
      </c>
      <c r="V79" s="212"/>
      <c r="W79" s="212"/>
      <c r="X79" s="212"/>
      <c r="Y79" s="212"/>
      <c r="Z79" s="212"/>
      <c r="AA79" s="212"/>
      <c r="AB79" s="212"/>
      <c r="AC79" s="212"/>
      <c r="AD79" s="212"/>
      <c r="AE79" s="212" t="s">
        <v>110</v>
      </c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x14ac:dyDescent="0.2">
      <c r="A80" s="214" t="s">
        <v>105</v>
      </c>
      <c r="B80" s="220" t="s">
        <v>78</v>
      </c>
      <c r="C80" s="266" t="s">
        <v>26</v>
      </c>
      <c r="D80" s="225"/>
      <c r="E80" s="230"/>
      <c r="F80" s="233"/>
      <c r="G80" s="233">
        <f>SUMIF(AE81:AE81,"&lt;&gt;NOR",G81:G81)</f>
        <v>0</v>
      </c>
      <c r="H80" s="233"/>
      <c r="I80" s="233">
        <f>SUM(I81:I81)</f>
        <v>0</v>
      </c>
      <c r="J80" s="233"/>
      <c r="K80" s="233">
        <f>SUM(K81:K81)</f>
        <v>0</v>
      </c>
      <c r="L80" s="233"/>
      <c r="M80" s="233">
        <f>SUM(M81:M81)</f>
        <v>0</v>
      </c>
      <c r="N80" s="226"/>
      <c r="O80" s="226">
        <f>SUM(O81:O81)</f>
        <v>0</v>
      </c>
      <c r="P80" s="226"/>
      <c r="Q80" s="226">
        <f>SUM(Q81:Q81)</f>
        <v>0</v>
      </c>
      <c r="R80" s="226"/>
      <c r="S80" s="226"/>
      <c r="T80" s="227"/>
      <c r="U80" s="226">
        <f>SUM(U81:U81)</f>
        <v>0</v>
      </c>
      <c r="AE80" t="s">
        <v>106</v>
      </c>
    </row>
    <row r="81" spans="1:60" outlineLevel="1" x14ac:dyDescent="0.2">
      <c r="A81" s="242">
        <v>47</v>
      </c>
      <c r="B81" s="243" t="s">
        <v>52</v>
      </c>
      <c r="C81" s="267" t="s">
        <v>218</v>
      </c>
      <c r="D81" s="244" t="s">
        <v>184</v>
      </c>
      <c r="E81" s="245">
        <v>1</v>
      </c>
      <c r="F81" s="246"/>
      <c r="G81" s="247">
        <f>ROUND(E81*F81,2)</f>
        <v>0</v>
      </c>
      <c r="H81" s="246"/>
      <c r="I81" s="247">
        <f>ROUND(E81*H81,2)</f>
        <v>0</v>
      </c>
      <c r="J81" s="246"/>
      <c r="K81" s="247">
        <f>ROUND(E81*J81,2)</f>
        <v>0</v>
      </c>
      <c r="L81" s="247">
        <v>15</v>
      </c>
      <c r="M81" s="247">
        <f>G81*(1+L81/100)</f>
        <v>0</v>
      </c>
      <c r="N81" s="248">
        <v>0</v>
      </c>
      <c r="O81" s="248">
        <f>ROUND(E81*N81,5)</f>
        <v>0</v>
      </c>
      <c r="P81" s="248">
        <v>0</v>
      </c>
      <c r="Q81" s="248">
        <f>ROUND(E81*P81,5)</f>
        <v>0</v>
      </c>
      <c r="R81" s="248"/>
      <c r="S81" s="248"/>
      <c r="T81" s="249">
        <v>0</v>
      </c>
      <c r="U81" s="248">
        <f>ROUND(E81*T81,2)</f>
        <v>0</v>
      </c>
      <c r="V81" s="212"/>
      <c r="W81" s="212"/>
      <c r="X81" s="212"/>
      <c r="Y81" s="212"/>
      <c r="Z81" s="212"/>
      <c r="AA81" s="212"/>
      <c r="AB81" s="212"/>
      <c r="AC81" s="212"/>
      <c r="AD81" s="212"/>
      <c r="AE81" s="212" t="s">
        <v>110</v>
      </c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x14ac:dyDescent="0.2">
      <c r="A82" s="6"/>
      <c r="B82" s="7" t="s">
        <v>219</v>
      </c>
      <c r="C82" s="268" t="s">
        <v>219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AC82">
        <v>15</v>
      </c>
      <c r="AD82">
        <v>21</v>
      </c>
    </row>
    <row r="83" spans="1:60" x14ac:dyDescent="0.2">
      <c r="A83" s="250"/>
      <c r="B83" s="251">
        <v>26</v>
      </c>
      <c r="C83" s="269" t="s">
        <v>219</v>
      </c>
      <c r="D83" s="252"/>
      <c r="E83" s="252"/>
      <c r="F83" s="252"/>
      <c r="G83" s="263">
        <f>G8+G27+G34+G40+G44+G47+G51+G56+G60+G66+G68+G73+G76+G80</f>
        <v>0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AC83">
        <f>SUMIF(L7:L81,AC82,G7:G81)</f>
        <v>0</v>
      </c>
      <c r="AD83">
        <f>SUMIF(L7:L81,AD82,G7:G81)</f>
        <v>0</v>
      </c>
      <c r="AE83" t="s">
        <v>220</v>
      </c>
    </row>
    <row r="84" spans="1:60" x14ac:dyDescent="0.2">
      <c r="A84" s="6"/>
      <c r="B84" s="7" t="s">
        <v>219</v>
      </c>
      <c r="C84" s="268" t="s">
        <v>219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60" x14ac:dyDescent="0.2">
      <c r="A85" s="6"/>
      <c r="B85" s="7" t="s">
        <v>219</v>
      </c>
      <c r="C85" s="268" t="s">
        <v>219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60" x14ac:dyDescent="0.2">
      <c r="A86" s="253">
        <v>33</v>
      </c>
      <c r="B86" s="253"/>
      <c r="C86" s="270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60" x14ac:dyDescent="0.2">
      <c r="A87" s="254"/>
      <c r="B87" s="255"/>
      <c r="C87" s="271"/>
      <c r="D87" s="255"/>
      <c r="E87" s="255"/>
      <c r="F87" s="255"/>
      <c r="G87" s="25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AE87" t="s">
        <v>221</v>
      </c>
    </row>
    <row r="88" spans="1:60" x14ac:dyDescent="0.2">
      <c r="A88" s="257"/>
      <c r="B88" s="258"/>
      <c r="C88" s="272"/>
      <c r="D88" s="258"/>
      <c r="E88" s="258"/>
      <c r="F88" s="258"/>
      <c r="G88" s="259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60" x14ac:dyDescent="0.2">
      <c r="A89" s="257"/>
      <c r="B89" s="258"/>
      <c r="C89" s="272"/>
      <c r="D89" s="258"/>
      <c r="E89" s="258"/>
      <c r="F89" s="258"/>
      <c r="G89" s="259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60" x14ac:dyDescent="0.2">
      <c r="A90" s="257"/>
      <c r="B90" s="258"/>
      <c r="C90" s="272"/>
      <c r="D90" s="258"/>
      <c r="E90" s="258"/>
      <c r="F90" s="258"/>
      <c r="G90" s="259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60" x14ac:dyDescent="0.2">
      <c r="A91" s="260"/>
      <c r="B91" s="261"/>
      <c r="C91" s="273"/>
      <c r="D91" s="261"/>
      <c r="E91" s="261"/>
      <c r="F91" s="261"/>
      <c r="G91" s="262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60" x14ac:dyDescent="0.2">
      <c r="A92" s="6"/>
      <c r="B92" s="7" t="s">
        <v>219</v>
      </c>
      <c r="C92" s="268" t="s">
        <v>219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60" x14ac:dyDescent="0.2">
      <c r="C93" s="274"/>
      <c r="AE93" t="s">
        <v>222</v>
      </c>
    </row>
  </sheetData>
  <mergeCells count="6">
    <mergeCell ref="A1:G1"/>
    <mergeCell ref="C2:G2"/>
    <mergeCell ref="C3:G3"/>
    <mergeCell ref="C4:G4"/>
    <mergeCell ref="A86:C86"/>
    <mergeCell ref="A87:G91"/>
  </mergeCells>
  <pageMargins left="0.59055118110236204" right="0.39370078740157499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Eva</cp:lastModifiedBy>
  <cp:lastPrinted>2014-02-28T09:52:57Z</cp:lastPrinted>
  <dcterms:created xsi:type="dcterms:W3CDTF">2009-04-08T07:15:50Z</dcterms:created>
  <dcterms:modified xsi:type="dcterms:W3CDTF">2021-11-17T09:50:11Z</dcterms:modified>
</cp:coreProperties>
</file>