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6 - SILNICE III-0278 -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'66 - SILNICE III-0278 - O...'!$C$120:$K$174</definedName>
    <definedName name="_xlnm.Print_Area" localSheetId="1">'66 - SILNICE III-0278 - O...'!$C$4:$J$76,'66 - SILNICE III-0278 - O...'!$C$82:$J$104,'66 - SILNICE III-0278 - O...'!$C$110:$K$174</definedName>
    <definedName name="_xlnm.Print_Titles" localSheetId="1">'66 - SILNICE III-0278 - O...'!$120:$120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89"/>
  <c r="J18"/>
  <c r="J16"/>
  <c r="E16"/>
  <c r="F118"/>
  <c r="J15"/>
  <c r="J13"/>
  <c r="E13"/>
  <c r="F117"/>
  <c r="J12"/>
  <c r="J10"/>
  <c r="J87"/>
  <c i="1" r="L90"/>
  <c r="AM90"/>
  <c r="AM89"/>
  <c r="L89"/>
  <c r="AM87"/>
  <c r="L87"/>
  <c r="L85"/>
  <c r="L84"/>
  <c i="2" r="J164"/>
  <c r="J157"/>
  <c r="J156"/>
  <c r="J154"/>
  <c r="J153"/>
  <c r="BK152"/>
  <c r="J150"/>
  <c r="BK147"/>
  <c r="BK140"/>
  <c r="J139"/>
  <c r="BK138"/>
  <c r="J125"/>
  <c i="1" r="AS94"/>
  <c i="2" r="J142"/>
  <c r="J140"/>
  <c r="J135"/>
  <c r="BK124"/>
  <c r="BK174"/>
  <c r="BK173"/>
  <c r="BK164"/>
  <c r="J144"/>
  <c r="BK142"/>
  <c r="BK135"/>
  <c r="BK159"/>
  <c r="BK157"/>
  <c r="J155"/>
  <c r="BK153"/>
  <c r="J151"/>
  <c r="J149"/>
  <c r="J148"/>
  <c r="J147"/>
  <c r="BK144"/>
  <c r="BK127"/>
  <c r="BK125"/>
  <c r="J174"/>
  <c r="J172"/>
  <c r="BK169"/>
  <c r="BK161"/>
  <c r="BK155"/>
  <c r="BK154"/>
  <c r="BK151"/>
  <c r="BK148"/>
  <c r="BK141"/>
  <c r="J138"/>
  <c r="BK132"/>
  <c r="J130"/>
  <c r="J173"/>
  <c r="J159"/>
  <c r="BK156"/>
  <c r="J152"/>
  <c r="BK149"/>
  <c r="J143"/>
  <c r="J141"/>
  <c r="BK139"/>
  <c r="J132"/>
  <c r="BK130"/>
  <c r="J124"/>
  <c r="BK172"/>
  <c r="J169"/>
  <c r="J161"/>
  <c r="BK150"/>
  <c r="BK143"/>
  <c r="J127"/>
  <c l="1" r="P123"/>
  <c r="T137"/>
  <c r="P160"/>
  <c r="T123"/>
  <c r="T122"/>
  <c r="P146"/>
  <c r="T160"/>
  <c r="R123"/>
  <c r="R137"/>
  <c r="R160"/>
  <c r="BK146"/>
  <c r="J146"/>
  <c r="J98"/>
  <c r="BK160"/>
  <c r="J160"/>
  <c r="J100"/>
  <c r="BK123"/>
  <c r="P137"/>
  <c r="T146"/>
  <c r="R171"/>
  <c r="R170"/>
  <c r="BK137"/>
  <c r="J137"/>
  <c r="J97"/>
  <c r="R146"/>
  <c r="BK171"/>
  <c r="J171"/>
  <c r="J103"/>
  <c r="P171"/>
  <c r="P170"/>
  <c r="T171"/>
  <c r="T170"/>
  <c r="J115"/>
  <c r="BE124"/>
  <c r="BE140"/>
  <c r="BE142"/>
  <c r="BE173"/>
  <c r="J90"/>
  <c r="BE125"/>
  <c r="BE127"/>
  <c r="BE138"/>
  <c r="BE148"/>
  <c r="BE157"/>
  <c r="BE164"/>
  <c r="BE169"/>
  <c r="BE147"/>
  <c r="BE153"/>
  <c r="BE159"/>
  <c r="F90"/>
  <c r="BE143"/>
  <c r="BE150"/>
  <c r="BE152"/>
  <c r="BE156"/>
  <c r="BE174"/>
  <c r="F89"/>
  <c r="J117"/>
  <c r="BE139"/>
  <c r="BE141"/>
  <c r="BE154"/>
  <c r="BE161"/>
  <c r="BE172"/>
  <c r="BK158"/>
  <c r="J158"/>
  <c r="J99"/>
  <c r="BK168"/>
  <c r="J168"/>
  <c r="J101"/>
  <c r="BE130"/>
  <c r="BE132"/>
  <c r="BE135"/>
  <c r="BE144"/>
  <c r="BE149"/>
  <c r="BE151"/>
  <c r="BE155"/>
  <c r="F33"/>
  <c i="1" r="BB95"/>
  <c r="BB94"/>
  <c r="AX94"/>
  <c i="2" r="J32"/>
  <c i="1" r="AW95"/>
  <c i="2" r="F34"/>
  <c i="1" r="BC95"/>
  <c r="BC94"/>
  <c r="AY94"/>
  <c i="2" r="F32"/>
  <c i="1" r="BA95"/>
  <c r="BA94"/>
  <c r="AW94"/>
  <c r="AK30"/>
  <c i="2" r="F35"/>
  <c i="1" r="BD95"/>
  <c r="BD94"/>
  <c r="W33"/>
  <c i="2" l="1" r="BK122"/>
  <c r="R122"/>
  <c r="R121"/>
  <c r="T121"/>
  <c r="P122"/>
  <c r="P121"/>
  <c i="1" r="AU95"/>
  <c i="2" r="BK170"/>
  <c r="J170"/>
  <c r="J102"/>
  <c r="J123"/>
  <c r="J96"/>
  <c i="1" r="AU94"/>
  <c r="W30"/>
  <c i="2" r="J31"/>
  <c i="1" r="AV95"/>
  <c r="AT95"/>
  <c r="W31"/>
  <c r="W32"/>
  <c i="2" r="F31"/>
  <c i="1" r="AZ95"/>
  <c r="AZ94"/>
  <c r="W29"/>
  <c i="2" l="1" r="BK121"/>
  <c r="J121"/>
  <c r="J94"/>
  <c r="J122"/>
  <c r="J95"/>
  <c i="1" r="AV94"/>
  <c r="AK29"/>
  <c l="1" r="AT94"/>
  <c i="2" r="J28"/>
  <c i="1" r="AG95"/>
  <c r="AG94"/>
  <c r="AK26"/>
  <c r="AK35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<sst xmlns="http://schemas.openxmlformats.org/spreadsheetml/2006/main">
  <si>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</si>
  <si>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</si>
  <si>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</si>
  <si>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</si>
  <si>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</si>
  <si>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{553865e4-5335-4421-a512-b3d746f7ffce}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</si>
  <si>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</si>
  <si>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</si>
  <si>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</si>
  <si>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</si>
  <si>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</si>
  <si>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</si>
  <si>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</si>
  <si>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</si>
  <si>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</si>
  <si>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</si>
  <si>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</si>
  <si>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SILNICE III/0278 - OPRAVA KRYTU VOZOVKY</t>
  </si>
  <si>
    <t>KSO:</t>
  </si>
  <si>
    <t>CC-CZ:</t>
  </si>
  <si>
    <t>Místo:</t>
  </si>
  <si>
    <t xml:space="preserve"> </t>
  </si>
  <si>
    <t>Datum:</t>
  </si>
  <si>
    <t>14. 1. 2022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</si>
  <si>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</si>
  <si>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</si>
  <si>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</si>
  <si>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</si>
  <si>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</si>
  <si>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</si>
  <si>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</si>
  <si>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</si>
  <si>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</si>
  <si>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</si>
  <si>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</si>
  <si>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</si>
  <si>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</si>
  <si>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</si>
  <si>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</si>
  <si>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</si>
  <si>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</si>
  <si>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</si>
  <si>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</si>
  <si>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</si>
  <si>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</si>
  <si>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</si>
  <si>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</si>
  <si>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</si>
  <si>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</si>
  <si>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</si>
  <si>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</si>
  <si>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</si>
  <si>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</si>
  <si>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</si>
  <si>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</si>
  <si>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</si>
  <si>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</si>
  <si>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</si>
  <si>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</si>
  <si>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</si>
  <si>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</si>
  <si>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</si>
  <si>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</si>
  <si>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</si>
  <si>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</si>
  <si>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</si>
  <si>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</si>
  <si>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</si>
  <si>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</si>
  <si>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</si>
  <si>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</si>
  <si>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</si>
  <si>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</si>
  <si>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</si>
  <si>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</si>
  <si>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</si>
  <si>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</si>
  <si>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</si>
  <si>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</si>
  <si>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</si>
  <si>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</si>
  <si>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</si>
  <si>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</si>
  <si>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</si>
  <si>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</si>
  <si>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</si>
  <si>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</si>
  <si>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</si>
  <si>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</si>
  <si>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</si>
  <si>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</si>
  <si>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</si>
  <si>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</si>
  <si>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</si>
  <si>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</si>
  <si>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</si>
  <si>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</si>
  <si>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</si>
  <si>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</si>
  <si>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</si>
  <si>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</si>
  <si>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</si>
  <si>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</si>
  <si>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</si>
  <si>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</si>
  <si>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</si>
  <si>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</si>
  <si>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</si>
  <si>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</si>
  <si>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</si>
  <si>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</si>
  <si>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</si>
  <si>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</si>
  <si>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</si>
  <si>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</si>
  <si>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</si>
  <si>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m2</t>
  </si>
  <si>
    <t>CS ÚRS 2021 01</t>
  </si>
  <si>
    <t>4</t>
  </si>
  <si>
    <t>1594355500</t>
  </si>
  <si>
    <t>113154363</t>
  </si>
  <si>
    <t xml:space="preserve">Frézování živičného podkladu nebo krytu  s naložením na dopravní prostředek plochy přes 1 000 do 10 000 m2 s překážkami v trase pruhu šířky přes 1 m do 2 m, tloušťky vrstvy 50 mm</t>
  </si>
  <si>
    <t>516687055</t>
  </si>
  <si>
    <t>P</t>
  </si>
  <si>
    <t>Poznámka k položce:_x000d_
zařazení do skupiny T3</t>
  </si>
  <si>
    <t>3</t>
  </si>
  <si>
    <t>132251251</t>
  </si>
  <si>
    <t>Hloubení nezapažených rýh šířky přes 800 do 2 000 mm strojně s urovnáním dna do předepsaného profilu a spádu v hornině třídy těžitelnosti I skupiny 3 do 20 m3</t>
  </si>
  <si>
    <t>m3</t>
  </si>
  <si>
    <t>1940137019</t>
  </si>
  <si>
    <t>Poznámka k položce:_x000d_
přípojka uliční vpusti</t>
  </si>
  <si>
    <t>VV</t>
  </si>
  <si>
    <t>10*2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</si>
  <si>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</si>
  <si>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</si>
  <si>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573250350</t>
  </si>
  <si>
    <t>20</t>
  </si>
  <si>
    <t>5</t>
  </si>
  <si>
    <t>174151101</t>
  </si>
  <si>
    <t>Zásyp sypaninou z jakékoliv horniny strojně s uložením výkopku ve vrstvách se zhutněním jam, šachet, rýh nebo kolem objektů v těchto vykopávkách</t>
  </si>
  <si>
    <t>-1489240109</t>
  </si>
  <si>
    <t>Poznámka k položce:_x000d_
zásyp přípojky uliční vpusti</t>
  </si>
  <si>
    <t>6</t>
  </si>
  <si>
    <t>M</t>
  </si>
  <si>
    <t>58331200</t>
  </si>
  <si>
    <t>štěrkopísek netříděný zásypový</t>
  </si>
  <si>
    <t>t</t>
  </si>
  <si>
    <t>8</t>
  </si>
  <si>
    <t>587067331</t>
  </si>
  <si>
    <t>20*2 'Přepočtené koeficientem množství</t>
  </si>
  <si>
    <t>Komunikace pozemní</t>
  </si>
  <si>
    <t>7</t>
  </si>
  <si>
    <t>569951133</t>
  </si>
  <si>
    <t xml:space="preserve">Zpevnění krajnic nebo komunikací pro pěší  s rozprostřením a zhutněním, po zhutnění asfaltovým recyklátem tl. 150 mm</t>
  </si>
  <si>
    <t>228387093</t>
  </si>
  <si>
    <t>573231106</t>
  </si>
  <si>
    <t>Postřik spojovací PS bez posypu kamenivem ze silniční emulze, v množství 0,30 kg/m2</t>
  </si>
  <si>
    <t>-1980524314</t>
  </si>
  <si>
    <t>9</t>
  </si>
  <si>
    <t>573231108</t>
  </si>
  <si>
    <t>Postřik spojovací PS bez posypu kamenivem ze silniční emulze, v množství 0,50 kg/m2</t>
  </si>
  <si>
    <t>-1538312647</t>
  </si>
  <si>
    <t>10</t>
  </si>
  <si>
    <t>577144141</t>
  </si>
  <si>
    <t xml:space="preserve">Asfaltový beton vrstva obrusná ACO 11 (ABS)  s rozprostřením a se zhutněním z modifikovaného asfaltu v pruhu šířky přes 3 m, po zhutnění tl. 50 mm</t>
  </si>
  <si>
    <t>549955092</t>
  </si>
  <si>
    <t>11</t>
  </si>
  <si>
    <t>577145142</t>
  </si>
  <si>
    <t xml:space="preserve">Asfaltový beton vrstva ložní ACL 16 (ABH)  s rozprostřením a zhutněním z modifikovaného asfaltu v pruhu šířky přes 3 m, po zhutnění tl. 50 mm</t>
  </si>
  <si>
    <t>1007492099</t>
  </si>
  <si>
    <t>12</t>
  </si>
  <si>
    <t>591241111</t>
  </si>
  <si>
    <t xml:space="preserve">Kladení dlažby z kostek  s provedením lože do tl. 100 mm, s vyplněním spár, s dvojím beraněním a se smetením přebytečného materiálu na krajnici drobných z kamene, do lože z cementové malty</t>
  </si>
  <si>
    <t>30963991</t>
  </si>
  <si>
    <t>13</t>
  </si>
  <si>
    <t>58381007</t>
  </si>
  <si>
    <t>kostka dlažební žula drobná 8/10</t>
  </si>
  <si>
    <t>1536177052</t>
  </si>
  <si>
    <t>60*1,02 'Přepočtené koeficientem množství</t>
  </si>
  <si>
    <t>Trubní vedení</t>
  </si>
  <si>
    <t>14</t>
  </si>
  <si>
    <t>817314111</t>
  </si>
  <si>
    <t xml:space="preserve">Montáž betonových útesů s hrdlem  na potrubí betonovém a železobetonovém DN 150 včetně navrtávky</t>
  </si>
  <si>
    <t>kus</t>
  </si>
  <si>
    <t>-1685283469</t>
  </si>
  <si>
    <t>28617405</t>
  </si>
  <si>
    <t xml:space="preserve">odbočka sedlová kanalizace </t>
  </si>
  <si>
    <t>1335906210</t>
  </si>
  <si>
    <t>16</t>
  </si>
  <si>
    <t>871315221</t>
  </si>
  <si>
    <t>Kanalizační potrubí z tvrdého PVC v otevřeném výkopu ve sklonu do 20 %, hladkého plnostěnného jednovrstvého, tuhost třídy SN 8 DN 160</t>
  </si>
  <si>
    <t>m</t>
  </si>
  <si>
    <t>-1905495736</t>
  </si>
  <si>
    <t>17</t>
  </si>
  <si>
    <t>895941111</t>
  </si>
  <si>
    <t xml:space="preserve">Zřízení vpusti kanalizační  uliční z betonových dílců typ UV-50 normální</t>
  </si>
  <si>
    <t>1550999239</t>
  </si>
  <si>
    <t>18</t>
  </si>
  <si>
    <t>59223852</t>
  </si>
  <si>
    <t>dno pro uliční vpusť s kalovou prohlubní betonové 450x300x50mm</t>
  </si>
  <si>
    <t>-600178233</t>
  </si>
  <si>
    <t>19</t>
  </si>
  <si>
    <t>59223864</t>
  </si>
  <si>
    <t>prstenec pro uliční vpusť vyrovnávací betonový 390x60x130mm</t>
  </si>
  <si>
    <t>1966507013</t>
  </si>
  <si>
    <t>59223856</t>
  </si>
  <si>
    <t>skruž pro uliční vpusť horní betonová 450x195x50mm</t>
  </si>
  <si>
    <t>868537593</t>
  </si>
  <si>
    <t>59223854</t>
  </si>
  <si>
    <t>skruž pro uliční vpusť s výtokovým otvorem PVC betonová 450x350x50mm</t>
  </si>
  <si>
    <t>-1960363649</t>
  </si>
  <si>
    <t>22</t>
  </si>
  <si>
    <t>899204112</t>
  </si>
  <si>
    <t>Osazení mříží litinových včetně rámů a košů na bahno pro třídu zatížení D400, E600</t>
  </si>
  <si>
    <t>2027216017</t>
  </si>
  <si>
    <t>23</t>
  </si>
  <si>
    <t>55242320</t>
  </si>
  <si>
    <t>mříž vtoková litinová plochá 500x500mm</t>
  </si>
  <si>
    <t>447477444</t>
  </si>
  <si>
    <t>24</t>
  </si>
  <si>
    <t>28661789</t>
  </si>
  <si>
    <t>koš kalový ocelový pro silniční vpusť 425mm vč. madla</t>
  </si>
  <si>
    <t>-894327000</t>
  </si>
  <si>
    <t>Ostatní konstrukce a práce, bourání</t>
  </si>
  <si>
    <t>25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</si>
  <si>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</si>
  <si>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</si>
  <si>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854485010</t>
  </si>
  <si>
    <t>997</t>
  </si>
  <si>
    <t>Přesun sutě</t>
  </si>
  <si>
    <t>26</t>
  </si>
  <si>
    <t>997221551R</t>
  </si>
  <si>
    <t xml:space="preserve">Vodorovná doprava suti  bez naložení, ale se složením a s hrubým urovnáním ze sypkých materiálů, na skládku včetně likvidace v souladu se zákonem o odpadech</t>
  </si>
  <si>
    <t>-1962302253</t>
  </si>
  <si>
    <t>nánosy na krajnicích</t>
  </si>
  <si>
    <t>20,916</t>
  </si>
  <si>
    <t>27</t>
  </si>
  <si>
    <t>997221551R1</t>
  </si>
  <si>
    <t xml:space="preserve">Vodorovná doprava suti  bez naložení, ale se složením a s hrubým urovnáním ze sypkých materiálů, na recyklační skládku</t>
  </si>
  <si>
    <t>-1681986512</t>
  </si>
  <si>
    <t>Poznámka k položce:_x000d_
asfaltový recyklát T3</t>
  </si>
  <si>
    <t>stávající asfaltový kryt</t>
  </si>
  <si>
    <t>13,2+289,8</t>
  </si>
  <si>
    <t>998</t>
  </si>
  <si>
    <t>Přesun hmot</t>
  </si>
  <si>
    <t>28</t>
  </si>
  <si>
    <t>998225111</t>
  </si>
  <si>
    <t xml:space="preserve">Přesun hmot pro komunikace s krytem z kameniva, monolitickým betonovým nebo živičným  dopravní vzdálenost do 200 m jakékoliv délky objektu</t>
  </si>
  <si>
    <t>243533599</t>
  </si>
  <si>
    <t>VRN</t>
  </si>
  <si>
    <t>Vedlejší rozpočtové náklady</t>
  </si>
  <si>
    <t>VRN3</t>
  </si>
  <si>
    <t>Zařízení staveniště</t>
  </si>
  <si>
    <t>29</t>
  </si>
  <si>
    <t>030001000</t>
  </si>
  <si>
    <t>ks</t>
  </si>
  <si>
    <t>1024</t>
  </si>
  <si>
    <t>2071524403</t>
  </si>
  <si>
    <t>30</t>
  </si>
  <si>
    <t>034303000</t>
  </si>
  <si>
    <t>Dopravní značení na staveništi včetně inženýrské činnosti</t>
  </si>
  <si>
    <t>kč</t>
  </si>
  <si>
    <t>-1505957443</t>
  </si>
  <si>
    <t>31</t>
  </si>
  <si>
    <t>039103000</t>
  </si>
  <si>
    <t>Rozebrání, bourání a odvoz zařízení staveniště</t>
  </si>
  <si>
    <t>1333364138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</si>
</sst>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433594" style="1" customWidth="1"/>
    <col min="2" max="2" width="1.722656" style="1" customWidth="1"/>
    <col min="3" max="3" width="4.152344" style="1" customWidth="1"/>
    <col min="4" max="4" width="2.722656" style="1" customWidth="1"/>
    <col min="5" max="5" width="2.722656" style="1" customWidth="1"/>
    <col min="6" max="6" width="2.722656" style="1" customWidth="1"/>
    <col min="7" max="7" width="2.722656" style="1" customWidth="1"/>
    <col min="8" max="8" width="2.722656" style="1" customWidth="1"/>
    <col min="9" max="9" width="2.722656" style="1" customWidth="1"/>
    <col min="10" max="10" width="2.722656" style="1" customWidth="1"/>
    <col min="11" max="11" width="2.722656" style="1" customWidth="1"/>
    <col min="12" max="12" width="2.722656" style="1" customWidth="1"/>
    <col min="13" max="13" width="2.722656" style="1" customWidth="1"/>
    <col min="14" max="14" width="2.722656" style="1" customWidth="1"/>
    <col min="15" max="15" width="2.722656" style="1" customWidth="1"/>
    <col min="16" max="16" width="2.722656" style="1" customWidth="1"/>
    <col min="17" max="17" width="2.722656" style="1" customWidth="1"/>
    <col min="18" max="18" width="2.722656" style="1" customWidth="1"/>
    <col min="19" max="19" width="2.722656" style="1" customWidth="1"/>
    <col min="20" max="20" width="2.722656" style="1" customWidth="1"/>
    <col min="21" max="21" width="2.722656" style="1" customWidth="1"/>
    <col min="22" max="22" width="2.722656" style="1" customWidth="1"/>
    <col min="23" max="23" width="2.722656" style="1" customWidth="1"/>
    <col min="24" max="24" width="2.722656" style="1" customWidth="1"/>
    <col min="25" max="25" width="2.722656" style="1" customWidth="1"/>
    <col min="26" max="26" width="2.722656" style="1" customWidth="1"/>
    <col min="27" max="27" width="2.722656" style="1" customWidth="1"/>
    <col min="28" max="28" width="2.722656" style="1" customWidth="1"/>
    <col min="29" max="29" width="2.722656" style="1" customWidth="1"/>
    <col min="30" max="30" width="2.722656" style="1" customWidth="1"/>
    <col min="31" max="31" width="2.722656" style="1" customWidth="1"/>
    <col min="32" max="32" width="2.722656" style="1" customWidth="1"/>
    <col min="33" max="33" width="2.722656" style="1" customWidth="1"/>
    <col min="34" max="34" width="3.292969" style="1" customWidth="1"/>
    <col min="35" max="35" width="37.43359" style="1" customWidth="1"/>
    <col min="36" max="36" width="2.433594" style="1" customWidth="1"/>
    <col min="37" max="37" width="2.433594" style="1" customWidth="1"/>
    <col min="38" max="38" width="8.433594" style="1" customWidth="1"/>
    <col min="39" max="39" width="3.292969" style="1" customWidth="1"/>
    <col min="40" max="40" width="13.43359" style="1" customWidth="1"/>
    <col min="41" max="41" width="7.582031" style="1" customWidth="1"/>
    <col min="42" max="42" width="4.152344" style="1" customWidth="1"/>
    <col min="43" max="43" width="15.72266" style="1" hidden="1" customWidth="1"/>
    <col min="44" max="44" width="13.72266" style="1" customWidth="1"/>
    <col min="45" max="45" width="26.00391" style="1" hidden="1" customWidth="1"/>
    <col min="46" max="46" width="26.00391" style="1" hidden="1" customWidth="1"/>
    <col min="47" max="47" width="26.00391" style="1" hidden="1" customWidth="1"/>
    <col min="48" max="48" width="21.86328" style="1" hidden="1" customWidth="1"/>
    <col min="49" max="49" width="21.86328" style="1" hidden="1" customWidth="1"/>
    <col min="50" max="50" width="25.15234" style="1" hidden="1" customWidth="1"/>
    <col min="51" max="51" width="25.15234" style="1" hidden="1" customWidth="1"/>
    <col min="52" max="52" width="21.86328" style="1" hidden="1" customWidth="1"/>
    <col min="53" max="53" width="19.29297" style="1" hidden="1" customWidth="1"/>
    <col min="54" max="54" width="25.15234" style="1" hidden="1" customWidth="1"/>
    <col min="55" max="55" width="21.86328" style="1" hidden="1" customWidth="1"/>
    <col min="56" max="56" width="19.29297" style="1" hidden="1" customWidth="1"/>
    <col min="57" max="57" width="6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5.2920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66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SILNICE III/0278 - OPRAVA KRYTU VOZOVKY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433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4336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5.48673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'66 - SILNICE III-0278 - O...'!J28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'66 - SILNICE III-0278 - O...'!P121</f>
        <v>0</v>
      </c>
      <c r="AV95" s="126">
        <f>'66 - SILNICE III-0278 - O...'!J31</f>
        <v>0</v>
      </c>
      <c r="AW95" s="126">
        <f>'66 - SILNICE III-0278 - O...'!J32</f>
        <v>0</v>
      </c>
      <c r="AX95" s="126">
        <f>'66 - SILNICE III-0278 - O...'!J33</f>
        <v>0</v>
      </c>
      <c r="AY95" s="126">
        <f>'66 - SILNICE III-0278 - O...'!J34</f>
        <v>0</v>
      </c>
      <c r="AZ95" s="126">
        <f>'66 - SILNICE III-0278 - O...'!F31</f>
        <v>0</v>
      </c>
      <c r="BA95" s="126">
        <f>'66 - SILNICE III-0278 - O...'!F32</f>
        <v>0</v>
      </c>
      <c r="BB95" s="126">
        <f>'66 - SILNICE III-0278 - O...'!F33</f>
        <v>0</v>
      </c>
      <c r="BC95" s="126">
        <f>'66 - SILNICE III-0278 - O...'!F34</f>
        <v>0</v>
      </c>
      <c r="BD95" s="128">
        <f>'66 - SILNICE III-0278 - O...'!F35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CjYl0TwMRWDU/v89v2peNhGaOT6wi1uor/E+mHY/PiPKuGa+0eiWLP/5Bx4bMZ4Z6gVfoU8RYsIPKUS6WiWTGw==" hashValue="OxOlbg0E1oaE4tU68jcict4/3NcROR7G01eBtdWlLaEckdAx8UaEfqlM82Aeva2kWhcs3m2ZMIwFdnYHAhdgT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66 - SILNICE III-0278 -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152344" style="1" customWidth="1"/>
    <col min="4" max="4" width="4.433594" style="1" customWidth="1"/>
    <col min="5" max="5" width="17.29297" style="1" customWidth="1"/>
    <col min="6" max="6" width="51.29297" style="1" customWidth="1"/>
    <col min="7" max="7" width="7.582031" style="1" customWidth="1"/>
    <col min="8" max="8" width="14.15234" style="1" customWidth="1"/>
    <col min="9" max="9" width="16.00391" style="1" customWidth="1"/>
    <col min="10" max="10" width="22.43359" style="1" customWidth="1"/>
    <col min="11" max="11" width="22.43359" style="1" customWidth="1"/>
    <col min="12" max="12" width="9.433594" style="1" customWidth="1"/>
    <col min="13" max="13" width="10.86328" style="1" hidden="1" customWidth="1"/>
    <col min="14" max="14" width="9.140625" style="1" hidden="1"/>
    <col min="15" max="15" width="14.29297" style="1" hidden="1" customWidth="1"/>
    <col min="16" max="16" width="14.29297" style="1" hidden="1" customWidth="1"/>
    <col min="17" max="17" width="14.29297" style="1" hidden="1" customWidth="1"/>
    <col min="18" max="18" width="14.29297" style="1" hidden="1" customWidth="1"/>
    <col min="19" max="19" width="14.29297" style="1" hidden="1" customWidth="1"/>
    <col min="20" max="20" width="14.29297" style="1" hidden="1" customWidth="1"/>
    <col min="21" max="21" width="16.43359" style="1" hidden="1" customWidth="1"/>
    <col min="22" max="22" width="12.43359" style="1" customWidth="1"/>
    <col min="23" max="23" width="16.43359" style="1" customWidth="1"/>
    <col min="24" max="24" width="12.43359" style="1" customWidth="1"/>
    <col min="25" max="25" width="15.15234" style="1" customWidth="1"/>
    <col min="26" max="26" width="11.15234" style="1" customWidth="1"/>
    <col min="27" max="27" width="15.15234" style="1" customWidth="1"/>
    <col min="28" max="28" width="16.43359" style="1" customWidth="1"/>
    <col min="29" max="29" width="11.15234" style="1" customWidth="1"/>
    <col min="30" max="30" width="15.15234" style="1" customWidth="1"/>
    <col min="31" max="31" width="16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29204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14. 1. 2022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5.29204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ROUND((SUM(BE121:BE174)),  2)</f>
        <v>0</v>
      </c>
      <c r="G31" s="37"/>
      <c r="H31" s="37"/>
      <c r="I31" s="148">
        <v>0.20999999999999999</v>
      </c>
      <c r="J31" s="147">
        <f>ROUND(((SUM(BE121:BE174))*I31),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ROUND((SUM(BF121:BF174)),  2)</f>
        <v>0</v>
      </c>
      <c r="G32" s="37"/>
      <c r="H32" s="37"/>
      <c r="I32" s="148">
        <v>0.14999999999999999</v>
      </c>
      <c r="J32" s="147">
        <f>ROUND(((SUM(BF121:BF174))*I32),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ROUND((SUM(BG121:BG174)),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ROUND((SUM(BH121:BH174)),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ROUND((SUM(BI121:BI174)),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29204" customHeight="1">
      <c r="A85" s="37"/>
      <c r="B85" s="38"/>
      <c r="C85" s="39"/>
      <c r="D85" s="39"/>
      <c r="E85" s="75" t="str">
        <f>E7</f>
        <v>SILNICE III/0278 - OPRAVA KRYTU VOZOVKY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14. 1. 2022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4336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4336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J122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J123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J137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90</v>
      </c>
      <c r="E98" s="180"/>
      <c r="F98" s="180"/>
      <c r="G98" s="180"/>
      <c r="H98" s="180"/>
      <c r="I98" s="180"/>
      <c r="J98" s="181">
        <f>J146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91</v>
      </c>
      <c r="E99" s="180"/>
      <c r="F99" s="180"/>
      <c r="G99" s="180"/>
      <c r="H99" s="180"/>
      <c r="I99" s="180"/>
      <c r="J99" s="181">
        <f>J158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92</v>
      </c>
      <c r="E100" s="180"/>
      <c r="F100" s="180"/>
      <c r="G100" s="180"/>
      <c r="H100" s="180"/>
      <c r="I100" s="180"/>
      <c r="J100" s="181">
        <f>J160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93</v>
      </c>
      <c r="E101" s="180"/>
      <c r="F101" s="180"/>
      <c r="G101" s="180"/>
      <c r="H101" s="180"/>
      <c r="I101" s="180"/>
      <c r="J101" s="181">
        <f>J168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94</v>
      </c>
      <c r="E102" s="174"/>
      <c r="F102" s="174"/>
      <c r="G102" s="174"/>
      <c r="H102" s="174"/>
      <c r="I102" s="174"/>
      <c r="J102" s="175">
        <f>J170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95</v>
      </c>
      <c r="E103" s="180"/>
      <c r="F103" s="180"/>
      <c r="G103" s="180"/>
      <c r="H103" s="180"/>
      <c r="I103" s="180"/>
      <c r="J103" s="181">
        <f>J171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29204" customHeight="1">
      <c r="A113" s="37"/>
      <c r="B113" s="38"/>
      <c r="C113" s="39"/>
      <c r="D113" s="39"/>
      <c r="E113" s="75" t="str">
        <f>E7</f>
        <v>SILNICE III/0278 - OPRAVA KRYTU VOZOVKY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 xml:space="preserve"> </v>
      </c>
      <c r="G115" s="39"/>
      <c r="H115" s="39"/>
      <c r="I115" s="31" t="s">
        <v>22</v>
      </c>
      <c r="J115" s="78" t="str">
        <f>IF(J10="","",J10)</f>
        <v>14. 1. 2022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4336" customHeight="1">
      <c r="A117" s="37"/>
      <c r="B117" s="38"/>
      <c r="C117" s="31" t="s">
        <v>24</v>
      </c>
      <c r="D117" s="39"/>
      <c r="E117" s="39"/>
      <c r="F117" s="26" t="str">
        <f>E13</f>
        <v xml:space="preserve"> </v>
      </c>
      <c r="G117" s="39"/>
      <c r="H117" s="39"/>
      <c r="I117" s="31" t="s">
        <v>29</v>
      </c>
      <c r="J117" s="35" t="str">
        <f>E19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4336" customHeight="1">
      <c r="A118" s="37"/>
      <c r="B118" s="38"/>
      <c r="C118" s="31" t="s">
        <v>27</v>
      </c>
      <c r="D118" s="39"/>
      <c r="E118" s="39"/>
      <c r="F118" s="26" t="str">
        <f>IF(E16="","",E16)</f>
        <v>Vyplň údaj</v>
      </c>
      <c r="G118" s="39"/>
      <c r="H118" s="39"/>
      <c r="I118" s="31" t="s">
        <v>31</v>
      </c>
      <c r="J118" s="35" t="str">
        <f>E22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3"/>
      <c r="B120" s="184"/>
      <c r="C120" s="185" t="s">
        <v>97</v>
      </c>
      <c r="D120" s="186" t="s">
        <v>58</v>
      </c>
      <c r="E120" s="186" t="s">
        <v>54</v>
      </c>
      <c r="F120" s="186" t="s">
        <v>55</v>
      </c>
      <c r="G120" s="186" t="s">
        <v>98</v>
      </c>
      <c r="H120" s="186" t="s">
        <v>99</v>
      </c>
      <c r="I120" s="186" t="s">
        <v>100</v>
      </c>
      <c r="J120" s="186" t="s">
        <v>84</v>
      </c>
      <c r="K120" s="187" t="s">
        <v>101</v>
      </c>
      <c r="L120" s="188"/>
      <c r="M120" s="99" t="s">
        <v>1</v>
      </c>
      <c r="N120" s="100" t="s">
        <v>37</v>
      </c>
      <c r="O120" s="100" t="s">
        <v>102</v>
      </c>
      <c r="P120" s="100" t="s">
        <v>103</v>
      </c>
      <c r="Q120" s="100" t="s">
        <v>104</v>
      </c>
      <c r="R120" s="100" t="s">
        <v>105</v>
      </c>
      <c r="S120" s="100" t="s">
        <v>106</v>
      </c>
      <c r="T120" s="101" t="s">
        <v>107</v>
      </c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</row>
    <row r="121" s="2" customFormat="1" ht="22.8" customHeight="1">
      <c r="A121" s="37"/>
      <c r="B121" s="38"/>
      <c r="C121" s="106" t="s">
        <v>108</v>
      </c>
      <c r="D121" s="39"/>
      <c r="E121" s="39"/>
      <c r="F121" s="39"/>
      <c r="G121" s="39"/>
      <c r="H121" s="39"/>
      <c r="I121" s="39"/>
      <c r="J121" s="189">
        <f>BK121</f>
        <v>0</v>
      </c>
      <c r="K121" s="39"/>
      <c r="L121" s="43"/>
      <c r="M121" s="102"/>
      <c r="N121" s="190"/>
      <c r="O121" s="103"/>
      <c r="P121" s="191">
        <f>P122+P170</f>
        <v>0</v>
      </c>
      <c r="Q121" s="103"/>
      <c r="R121" s="191">
        <f>R122+R170</f>
        <v>127.74632</v>
      </c>
      <c r="S121" s="103"/>
      <c r="T121" s="192">
        <f>T122+T170</f>
        <v>323.916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72</v>
      </c>
      <c r="AU121" s="16" t="s">
        <v>86</v>
      </c>
      <c r="BK121" s="193">
        <f>BK122+BK170</f>
        <v>0</v>
      </c>
    </row>
    <row r="122" s="12" customFormat="1" ht="25.92" customHeight="1">
      <c r="A122" s="12"/>
      <c r="B122" s="194"/>
      <c r="C122" s="195"/>
      <c r="D122" s="196" t="s">
        <v>72</v>
      </c>
      <c r="E122" s="197" t="s">
        <v>109</v>
      </c>
      <c r="F122" s="197" t="s">
        <v>110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P123+P137+P146+P158+P160+P168</f>
        <v>0</v>
      </c>
      <c r="Q122" s="202"/>
      <c r="R122" s="203">
        <f>R123+R137+R146+R158+R160+R168</f>
        <v>127.74632</v>
      </c>
      <c r="S122" s="202"/>
      <c r="T122" s="204">
        <f>T123+T137+T146+T158+T160+T168</f>
        <v>323.916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5" t="s">
        <v>78</v>
      </c>
      <c r="AT122" s="206" t="s">
        <v>72</v>
      </c>
      <c r="AU122" s="206" t="s">
        <v>73</v>
      </c>
      <c r="AY122" s="205" t="s">
        <v>111</v>
      </c>
      <c r="BK122" s="207">
        <f>BK123+BK137+BK146+BK158+BK160+BK168</f>
        <v>0</v>
      </c>
    </row>
    <row r="123" s="12" customFormat="1" ht="22.8" customHeight="1">
      <c r="A123" s="12"/>
      <c r="B123" s="194"/>
      <c r="C123" s="195"/>
      <c r="D123" s="196" t="s">
        <v>72</v>
      </c>
      <c r="E123" s="208" t="s">
        <v>78</v>
      </c>
      <c r="F123" s="208" t="s">
        <v>112</v>
      </c>
      <c r="G123" s="195"/>
      <c r="H123" s="195"/>
      <c r="I123" s="198"/>
      <c r="J123" s="209">
        <f>BK123</f>
        <v>0</v>
      </c>
      <c r="K123" s="195"/>
      <c r="L123" s="200"/>
      <c r="M123" s="201"/>
      <c r="N123" s="202"/>
      <c r="O123" s="202"/>
      <c r="P123" s="203">
        <f>SUM(P124:P136)</f>
        <v>0</v>
      </c>
      <c r="Q123" s="202"/>
      <c r="R123" s="203">
        <f>SUM(R124:R136)</f>
        <v>40.226799999999997</v>
      </c>
      <c r="S123" s="202"/>
      <c r="T123" s="204">
        <f>SUM(T124:T136)</f>
        <v>303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5" t="s">
        <v>78</v>
      </c>
      <c r="AT123" s="206" t="s">
        <v>72</v>
      </c>
      <c r="AU123" s="206" t="s">
        <v>78</v>
      </c>
      <c r="AY123" s="205" t="s">
        <v>111</v>
      </c>
      <c r="BK123" s="207">
        <f>SUM(BK124:BK136)</f>
        <v>0</v>
      </c>
    </row>
    <row r="124" s="2" customFormat="1">
      <c r="A124" s="37"/>
      <c r="B124" s="38"/>
      <c r="C124" s="210" t="s">
        <v>78</v>
      </c>
      <c r="D124" s="210" t="s">
        <v>113</v>
      </c>
      <c r="E124" s="211" t="s">
        <v>114</v>
      </c>
      <c r="F124" s="212" t="s">
        <v>115</v>
      </c>
      <c r="G124" s="213" t="s">
        <v>116</v>
      </c>
      <c r="H124" s="214">
        <v>60</v>
      </c>
      <c r="I124" s="215"/>
      <c r="J124" s="216">
        <f>ROUND(I124*H124,2)</f>
        <v>0</v>
      </c>
      <c r="K124" s="212" t="s">
        <v>117</v>
      </c>
      <c r="L124" s="43"/>
      <c r="M124" s="217" t="s">
        <v>1</v>
      </c>
      <c r="N124" s="218" t="s">
        <v>38</v>
      </c>
      <c r="O124" s="90"/>
      <c r="P124" s="219">
        <f>O124*H124</f>
        <v>0</v>
      </c>
      <c r="Q124" s="219">
        <v>0</v>
      </c>
      <c r="R124" s="219">
        <f>Q124*H124</f>
        <v>0</v>
      </c>
      <c r="S124" s="219">
        <v>0.22</v>
      </c>
      <c r="T124" s="220">
        <f>S124*H124</f>
        <v>13.199999999999999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118</v>
      </c>
      <c r="AT124" s="221" t="s">
        <v>113</v>
      </c>
      <c r="AU124" s="221" t="s">
        <v>80</v>
      </c>
      <c r="AY124" s="16" t="s">
        <v>111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78</v>
      </c>
      <c r="BK124" s="222">
        <f>ROUND(I124*H124,2)</f>
        <v>0</v>
      </c>
      <c r="BL124" s="16" t="s">
        <v>118</v>
      </c>
      <c r="BM124" s="221" t="s">
        <v>119</v>
      </c>
    </row>
    <row r="125" s="2" customFormat="1" ht="54.15929" customHeight="1">
      <c r="A125" s="37"/>
      <c r="B125" s="38"/>
      <c r="C125" s="210" t="s">
        <v>80</v>
      </c>
      <c r="D125" s="210" t="s">
        <v>113</v>
      </c>
      <c r="E125" s="211" t="s">
        <v>120</v>
      </c>
      <c r="F125" s="212" t="s">
        <v>121</v>
      </c>
      <c r="G125" s="213" t="s">
        <v>116</v>
      </c>
      <c r="H125" s="214">
        <v>2520</v>
      </c>
      <c r="I125" s="215"/>
      <c r="J125" s="216">
        <f>ROUND(I125*H125,2)</f>
        <v>0</v>
      </c>
      <c r="K125" s="212" t="s">
        <v>117</v>
      </c>
      <c r="L125" s="43"/>
      <c r="M125" s="217" t="s">
        <v>1</v>
      </c>
      <c r="N125" s="218" t="s">
        <v>38</v>
      </c>
      <c r="O125" s="90"/>
      <c r="P125" s="219">
        <f>O125*H125</f>
        <v>0</v>
      </c>
      <c r="Q125" s="219">
        <v>9.0000000000000006E-05</v>
      </c>
      <c r="R125" s="219">
        <f>Q125*H125</f>
        <v>0.2268</v>
      </c>
      <c r="S125" s="219">
        <v>0.11500000000000001</v>
      </c>
      <c r="T125" s="220">
        <f>S125*H125</f>
        <v>289.80000000000001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1" t="s">
        <v>118</v>
      </c>
      <c r="AT125" s="221" t="s">
        <v>113</v>
      </c>
      <c r="AU125" s="221" t="s">
        <v>80</v>
      </c>
      <c r="AY125" s="16" t="s">
        <v>111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6" t="s">
        <v>78</v>
      </c>
      <c r="BK125" s="222">
        <f>ROUND(I125*H125,2)</f>
        <v>0</v>
      </c>
      <c r="BL125" s="16" t="s">
        <v>118</v>
      </c>
      <c r="BM125" s="221" t="s">
        <v>122</v>
      </c>
    </row>
    <row r="126" s="2" customFormat="1">
      <c r="A126" s="37"/>
      <c r="B126" s="38"/>
      <c r="C126" s="39"/>
      <c r="D126" s="223" t="s">
        <v>123</v>
      </c>
      <c r="E126" s="39"/>
      <c r="F126" s="224" t="s">
        <v>124</v>
      </c>
      <c r="G126" s="39"/>
      <c r="H126" s="39"/>
      <c r="I126" s="225"/>
      <c r="J126" s="39"/>
      <c r="K126" s="39"/>
      <c r="L126" s="43"/>
      <c r="M126" s="226"/>
      <c r="N126" s="227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123</v>
      </c>
      <c r="AU126" s="16" t="s">
        <v>80</v>
      </c>
    </row>
    <row r="127" s="2" customFormat="1" ht="43.32743" customHeight="1">
      <c r="A127" s="37"/>
      <c r="B127" s="38"/>
      <c r="C127" s="210" t="s">
        <v>125</v>
      </c>
      <c r="D127" s="210" t="s">
        <v>113</v>
      </c>
      <c r="E127" s="211" t="s">
        <v>126</v>
      </c>
      <c r="F127" s="212" t="s">
        <v>127</v>
      </c>
      <c r="G127" s="213" t="s">
        <v>128</v>
      </c>
      <c r="H127" s="214">
        <v>20</v>
      </c>
      <c r="I127" s="215"/>
      <c r="J127" s="216">
        <f>ROUND(I127*H127,2)</f>
        <v>0</v>
      </c>
      <c r="K127" s="212" t="s">
        <v>117</v>
      </c>
      <c r="L127" s="43"/>
      <c r="M127" s="217" t="s">
        <v>1</v>
      </c>
      <c r="N127" s="218" t="s">
        <v>38</v>
      </c>
      <c r="O127" s="90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1" t="s">
        <v>118</v>
      </c>
      <c r="AT127" s="221" t="s">
        <v>113</v>
      </c>
      <c r="AU127" s="221" t="s">
        <v>80</v>
      </c>
      <c r="AY127" s="16" t="s">
        <v>111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6" t="s">
        <v>78</v>
      </c>
      <c r="BK127" s="222">
        <f>ROUND(I127*H127,2)</f>
        <v>0</v>
      </c>
      <c r="BL127" s="16" t="s">
        <v>118</v>
      </c>
      <c r="BM127" s="221" t="s">
        <v>129</v>
      </c>
    </row>
    <row r="128" s="2" customFormat="1">
      <c r="A128" s="37"/>
      <c r="B128" s="38"/>
      <c r="C128" s="39"/>
      <c r="D128" s="223" t="s">
        <v>123</v>
      </c>
      <c r="E128" s="39"/>
      <c r="F128" s="224" t="s">
        <v>130</v>
      </c>
      <c r="G128" s="39"/>
      <c r="H128" s="39"/>
      <c r="I128" s="225"/>
      <c r="J128" s="39"/>
      <c r="K128" s="39"/>
      <c r="L128" s="43"/>
      <c r="M128" s="226"/>
      <c r="N128" s="227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123</v>
      </c>
      <c r="AU128" s="16" t="s">
        <v>80</v>
      </c>
    </row>
    <row r="129" s="13" customFormat="1">
      <c r="A129" s="13"/>
      <c r="B129" s="228"/>
      <c r="C129" s="229"/>
      <c r="D129" s="223" t="s">
        <v>131</v>
      </c>
      <c r="E129" s="230" t="s">
        <v>1</v>
      </c>
      <c r="F129" s="231" t="s">
        <v>132</v>
      </c>
      <c r="G129" s="229"/>
      <c r="H129" s="232">
        <v>20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131</v>
      </c>
      <c r="AU129" s="238" t="s">
        <v>80</v>
      </c>
      <c r="AV129" s="13" t="s">
        <v>80</v>
      </c>
      <c r="AW129" s="13" t="s">
        <v>30</v>
      </c>
      <c r="AX129" s="13" t="s">
        <v>78</v>
      </c>
      <c r="AY129" s="238" t="s">
        <v>111</v>
      </c>
    </row>
    <row r="130" s="2" customFormat="1" ht="64.99115" customHeight="1">
      <c r="A130" s="37"/>
      <c r="B130" s="38"/>
      <c r="C130" s="210" t="s">
        <v>118</v>
      </c>
      <c r="D130" s="210" t="s">
        <v>113</v>
      </c>
      <c r="E130" s="211" t="s">
        <v>133</v>
      </c>
      <c r="F130" s="212" t="s">
        <v>134</v>
      </c>
      <c r="G130" s="213" t="s">
        <v>128</v>
      </c>
      <c r="H130" s="214">
        <v>20</v>
      </c>
      <c r="I130" s="215"/>
      <c r="J130" s="216">
        <f>ROUND(I130*H130,2)</f>
        <v>0</v>
      </c>
      <c r="K130" s="212" t="s">
        <v>1</v>
      </c>
      <c r="L130" s="43"/>
      <c r="M130" s="217" t="s">
        <v>1</v>
      </c>
      <c r="N130" s="218" t="s">
        <v>38</v>
      </c>
      <c r="O130" s="90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1" t="s">
        <v>118</v>
      </c>
      <c r="AT130" s="221" t="s">
        <v>113</v>
      </c>
      <c r="AU130" s="221" t="s">
        <v>80</v>
      </c>
      <c r="AY130" s="16" t="s">
        <v>111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6" t="s">
        <v>78</v>
      </c>
      <c r="BK130" s="222">
        <f>ROUND(I130*H130,2)</f>
        <v>0</v>
      </c>
      <c r="BL130" s="16" t="s">
        <v>118</v>
      </c>
      <c r="BM130" s="221" t="s">
        <v>135</v>
      </c>
    </row>
    <row r="131" s="13" customFormat="1">
      <c r="A131" s="13"/>
      <c r="B131" s="228"/>
      <c r="C131" s="229"/>
      <c r="D131" s="223" t="s">
        <v>131</v>
      </c>
      <c r="E131" s="230" t="s">
        <v>1</v>
      </c>
      <c r="F131" s="231" t="s">
        <v>136</v>
      </c>
      <c r="G131" s="229"/>
      <c r="H131" s="232">
        <v>20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131</v>
      </c>
      <c r="AU131" s="238" t="s">
        <v>80</v>
      </c>
      <c r="AV131" s="13" t="s">
        <v>80</v>
      </c>
      <c r="AW131" s="13" t="s">
        <v>30</v>
      </c>
      <c r="AX131" s="13" t="s">
        <v>78</v>
      </c>
      <c r="AY131" s="238" t="s">
        <v>111</v>
      </c>
    </row>
    <row r="132" s="2" customFormat="1" ht="43.32743" customHeight="1">
      <c r="A132" s="37"/>
      <c r="B132" s="38"/>
      <c r="C132" s="210" t="s">
        <v>137</v>
      </c>
      <c r="D132" s="210" t="s">
        <v>113</v>
      </c>
      <c r="E132" s="211" t="s">
        <v>138</v>
      </c>
      <c r="F132" s="212" t="s">
        <v>139</v>
      </c>
      <c r="G132" s="213" t="s">
        <v>128</v>
      </c>
      <c r="H132" s="214">
        <v>20</v>
      </c>
      <c r="I132" s="215"/>
      <c r="J132" s="216">
        <f>ROUND(I132*H132,2)</f>
        <v>0</v>
      </c>
      <c r="K132" s="212" t="s">
        <v>117</v>
      </c>
      <c r="L132" s="43"/>
      <c r="M132" s="217" t="s">
        <v>1</v>
      </c>
      <c r="N132" s="218" t="s">
        <v>38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118</v>
      </c>
      <c r="AT132" s="221" t="s">
        <v>113</v>
      </c>
      <c r="AU132" s="221" t="s">
        <v>80</v>
      </c>
      <c r="AY132" s="16" t="s">
        <v>111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78</v>
      </c>
      <c r="BK132" s="222">
        <f>ROUND(I132*H132,2)</f>
        <v>0</v>
      </c>
      <c r="BL132" s="16" t="s">
        <v>118</v>
      </c>
      <c r="BM132" s="221" t="s">
        <v>140</v>
      </c>
    </row>
    <row r="133" s="2" customFormat="1">
      <c r="A133" s="37"/>
      <c r="B133" s="38"/>
      <c r="C133" s="39"/>
      <c r="D133" s="223" t="s">
        <v>123</v>
      </c>
      <c r="E133" s="39"/>
      <c r="F133" s="224" t="s">
        <v>141</v>
      </c>
      <c r="G133" s="39"/>
      <c r="H133" s="39"/>
      <c r="I133" s="225"/>
      <c r="J133" s="39"/>
      <c r="K133" s="39"/>
      <c r="L133" s="43"/>
      <c r="M133" s="226"/>
      <c r="N133" s="22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123</v>
      </c>
      <c r="AU133" s="16" t="s">
        <v>80</v>
      </c>
    </row>
    <row r="134" s="13" customFormat="1">
      <c r="A134" s="13"/>
      <c r="B134" s="228"/>
      <c r="C134" s="229"/>
      <c r="D134" s="223" t="s">
        <v>131</v>
      </c>
      <c r="E134" s="230" t="s">
        <v>1</v>
      </c>
      <c r="F134" s="231" t="s">
        <v>136</v>
      </c>
      <c r="G134" s="229"/>
      <c r="H134" s="232">
        <v>20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131</v>
      </c>
      <c r="AU134" s="238" t="s">
        <v>80</v>
      </c>
      <c r="AV134" s="13" t="s">
        <v>80</v>
      </c>
      <c r="AW134" s="13" t="s">
        <v>30</v>
      </c>
      <c r="AX134" s="13" t="s">
        <v>78</v>
      </c>
      <c r="AY134" s="238" t="s">
        <v>111</v>
      </c>
    </row>
    <row r="135" s="2" customFormat="1" ht="15.29204" customHeight="1">
      <c r="A135" s="37"/>
      <c r="B135" s="38"/>
      <c r="C135" s="239" t="s">
        <v>142</v>
      </c>
      <c r="D135" s="239" t="s">
        <v>143</v>
      </c>
      <c r="E135" s="240" t="s">
        <v>144</v>
      </c>
      <c r="F135" s="241" t="s">
        <v>145</v>
      </c>
      <c r="G135" s="242" t="s">
        <v>146</v>
      </c>
      <c r="H135" s="243">
        <v>40</v>
      </c>
      <c r="I135" s="244"/>
      <c r="J135" s="245">
        <f>ROUND(I135*H135,2)</f>
        <v>0</v>
      </c>
      <c r="K135" s="241" t="s">
        <v>117</v>
      </c>
      <c r="L135" s="246"/>
      <c r="M135" s="247" t="s">
        <v>1</v>
      </c>
      <c r="N135" s="248" t="s">
        <v>38</v>
      </c>
      <c r="O135" s="90"/>
      <c r="P135" s="219">
        <f>O135*H135</f>
        <v>0</v>
      </c>
      <c r="Q135" s="219">
        <v>1</v>
      </c>
      <c r="R135" s="219">
        <f>Q135*H135</f>
        <v>40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147</v>
      </c>
      <c r="AT135" s="221" t="s">
        <v>143</v>
      </c>
      <c r="AU135" s="221" t="s">
        <v>80</v>
      </c>
      <c r="AY135" s="16" t="s">
        <v>111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78</v>
      </c>
      <c r="BK135" s="222">
        <f>ROUND(I135*H135,2)</f>
        <v>0</v>
      </c>
      <c r="BL135" s="16" t="s">
        <v>118</v>
      </c>
      <c r="BM135" s="221" t="s">
        <v>148</v>
      </c>
    </row>
    <row r="136" s="13" customFormat="1">
      <c r="A136" s="13"/>
      <c r="B136" s="228"/>
      <c r="C136" s="229"/>
      <c r="D136" s="223" t="s">
        <v>131</v>
      </c>
      <c r="E136" s="229"/>
      <c r="F136" s="231" t="s">
        <v>149</v>
      </c>
      <c r="G136" s="229"/>
      <c r="H136" s="232">
        <v>40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131</v>
      </c>
      <c r="AU136" s="238" t="s">
        <v>80</v>
      </c>
      <c r="AV136" s="13" t="s">
        <v>80</v>
      </c>
      <c r="AW136" s="13" t="s">
        <v>4</v>
      </c>
      <c r="AX136" s="13" t="s">
        <v>78</v>
      </c>
      <c r="AY136" s="238" t="s">
        <v>111</v>
      </c>
    </row>
    <row r="137" s="12" customFormat="1" ht="22.8" customHeight="1">
      <c r="A137" s="12"/>
      <c r="B137" s="194"/>
      <c r="C137" s="195"/>
      <c r="D137" s="196" t="s">
        <v>72</v>
      </c>
      <c r="E137" s="208" t="s">
        <v>137</v>
      </c>
      <c r="F137" s="208" t="s">
        <v>150</v>
      </c>
      <c r="G137" s="195"/>
      <c r="H137" s="195"/>
      <c r="I137" s="198"/>
      <c r="J137" s="209">
        <f>BK137</f>
        <v>0</v>
      </c>
      <c r="K137" s="195"/>
      <c r="L137" s="200"/>
      <c r="M137" s="201"/>
      <c r="N137" s="202"/>
      <c r="O137" s="202"/>
      <c r="P137" s="203">
        <f>SUM(P138:P145)</f>
        <v>0</v>
      </c>
      <c r="Q137" s="202"/>
      <c r="R137" s="203">
        <f>SUM(R138:R145)</f>
        <v>79.091999999999999</v>
      </c>
      <c r="S137" s="202"/>
      <c r="T137" s="204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5" t="s">
        <v>78</v>
      </c>
      <c r="AT137" s="206" t="s">
        <v>72</v>
      </c>
      <c r="AU137" s="206" t="s">
        <v>78</v>
      </c>
      <c r="AY137" s="205" t="s">
        <v>111</v>
      </c>
      <c r="BK137" s="207">
        <f>SUM(BK138:BK145)</f>
        <v>0</v>
      </c>
    </row>
    <row r="138" s="2" customFormat="1">
      <c r="A138" s="37"/>
      <c r="B138" s="38"/>
      <c r="C138" s="210" t="s">
        <v>151</v>
      </c>
      <c r="D138" s="210" t="s">
        <v>113</v>
      </c>
      <c r="E138" s="211" t="s">
        <v>152</v>
      </c>
      <c r="F138" s="212" t="s">
        <v>153</v>
      </c>
      <c r="G138" s="213" t="s">
        <v>116</v>
      </c>
      <c r="H138" s="214">
        <v>166</v>
      </c>
      <c r="I138" s="215"/>
      <c r="J138" s="216">
        <f>ROUND(I138*H138,2)</f>
        <v>0</v>
      </c>
      <c r="K138" s="212" t="s">
        <v>117</v>
      </c>
      <c r="L138" s="43"/>
      <c r="M138" s="217" t="s">
        <v>1</v>
      </c>
      <c r="N138" s="218" t="s">
        <v>38</v>
      </c>
      <c r="O138" s="90"/>
      <c r="P138" s="219">
        <f>O138*H138</f>
        <v>0</v>
      </c>
      <c r="Q138" s="219">
        <v>0.32400000000000001</v>
      </c>
      <c r="R138" s="219">
        <f>Q138*H138</f>
        <v>53.783999999999999</v>
      </c>
      <c r="S138" s="219">
        <v>0</v>
      </c>
      <c r="T138" s="22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118</v>
      </c>
      <c r="AT138" s="221" t="s">
        <v>113</v>
      </c>
      <c r="AU138" s="221" t="s">
        <v>80</v>
      </c>
      <c r="AY138" s="16" t="s">
        <v>111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78</v>
      </c>
      <c r="BK138" s="222">
        <f>ROUND(I138*H138,2)</f>
        <v>0</v>
      </c>
      <c r="BL138" s="16" t="s">
        <v>118</v>
      </c>
      <c r="BM138" s="221" t="s">
        <v>154</v>
      </c>
    </row>
    <row r="139" s="2" customFormat="1">
      <c r="A139" s="37"/>
      <c r="B139" s="38"/>
      <c r="C139" s="210" t="s">
        <v>147</v>
      </c>
      <c r="D139" s="210" t="s">
        <v>113</v>
      </c>
      <c r="E139" s="211" t="s">
        <v>155</v>
      </c>
      <c r="F139" s="212" t="s">
        <v>156</v>
      </c>
      <c r="G139" s="213" t="s">
        <v>116</v>
      </c>
      <c r="H139" s="214">
        <v>2520</v>
      </c>
      <c r="I139" s="215"/>
      <c r="J139" s="216">
        <f>ROUND(I139*H139,2)</f>
        <v>0</v>
      </c>
      <c r="K139" s="212" t="s">
        <v>117</v>
      </c>
      <c r="L139" s="43"/>
      <c r="M139" s="217" t="s">
        <v>1</v>
      </c>
      <c r="N139" s="218" t="s">
        <v>38</v>
      </c>
      <c r="O139" s="90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118</v>
      </c>
      <c r="AT139" s="221" t="s">
        <v>113</v>
      </c>
      <c r="AU139" s="221" t="s">
        <v>80</v>
      </c>
      <c r="AY139" s="16" t="s">
        <v>111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78</v>
      </c>
      <c r="BK139" s="222">
        <f>ROUND(I139*H139,2)</f>
        <v>0</v>
      </c>
      <c r="BL139" s="16" t="s">
        <v>118</v>
      </c>
      <c r="BM139" s="221" t="s">
        <v>157</v>
      </c>
    </row>
    <row r="140" s="2" customFormat="1">
      <c r="A140" s="37"/>
      <c r="B140" s="38"/>
      <c r="C140" s="210" t="s">
        <v>158</v>
      </c>
      <c r="D140" s="210" t="s">
        <v>113</v>
      </c>
      <c r="E140" s="211" t="s">
        <v>159</v>
      </c>
      <c r="F140" s="212" t="s">
        <v>160</v>
      </c>
      <c r="G140" s="213" t="s">
        <v>116</v>
      </c>
      <c r="H140" s="214">
        <v>2520</v>
      </c>
      <c r="I140" s="215"/>
      <c r="J140" s="216">
        <f>ROUND(I140*H140,2)</f>
        <v>0</v>
      </c>
      <c r="K140" s="212" t="s">
        <v>117</v>
      </c>
      <c r="L140" s="43"/>
      <c r="M140" s="217" t="s">
        <v>1</v>
      </c>
      <c r="N140" s="218" t="s">
        <v>38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118</v>
      </c>
      <c r="AT140" s="221" t="s">
        <v>113</v>
      </c>
      <c r="AU140" s="221" t="s">
        <v>80</v>
      </c>
      <c r="AY140" s="16" t="s">
        <v>111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78</v>
      </c>
      <c r="BK140" s="222">
        <f>ROUND(I140*H140,2)</f>
        <v>0</v>
      </c>
      <c r="BL140" s="16" t="s">
        <v>118</v>
      </c>
      <c r="BM140" s="221" t="s">
        <v>161</v>
      </c>
    </row>
    <row r="141" s="2" customFormat="1" ht="43.32743" customHeight="1">
      <c r="A141" s="37"/>
      <c r="B141" s="38"/>
      <c r="C141" s="210" t="s">
        <v>162</v>
      </c>
      <c r="D141" s="210" t="s">
        <v>113</v>
      </c>
      <c r="E141" s="211" t="s">
        <v>163</v>
      </c>
      <c r="F141" s="212" t="s">
        <v>164</v>
      </c>
      <c r="G141" s="213" t="s">
        <v>116</v>
      </c>
      <c r="H141" s="214">
        <v>2520</v>
      </c>
      <c r="I141" s="215"/>
      <c r="J141" s="216">
        <f>ROUND(I141*H141,2)</f>
        <v>0</v>
      </c>
      <c r="K141" s="212" t="s">
        <v>117</v>
      </c>
      <c r="L141" s="43"/>
      <c r="M141" s="217" t="s">
        <v>1</v>
      </c>
      <c r="N141" s="218" t="s">
        <v>38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118</v>
      </c>
      <c r="AT141" s="221" t="s">
        <v>113</v>
      </c>
      <c r="AU141" s="221" t="s">
        <v>80</v>
      </c>
      <c r="AY141" s="16" t="s">
        <v>111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78</v>
      </c>
      <c r="BK141" s="222">
        <f>ROUND(I141*H141,2)</f>
        <v>0</v>
      </c>
      <c r="BL141" s="16" t="s">
        <v>118</v>
      </c>
      <c r="BM141" s="221" t="s">
        <v>165</v>
      </c>
    </row>
    <row r="142" s="2" customFormat="1" ht="43.32743" customHeight="1">
      <c r="A142" s="37"/>
      <c r="B142" s="38"/>
      <c r="C142" s="210" t="s">
        <v>166</v>
      </c>
      <c r="D142" s="210" t="s">
        <v>113</v>
      </c>
      <c r="E142" s="211" t="s">
        <v>167</v>
      </c>
      <c r="F142" s="212" t="s">
        <v>168</v>
      </c>
      <c r="G142" s="213" t="s">
        <v>116</v>
      </c>
      <c r="H142" s="214">
        <v>2520</v>
      </c>
      <c r="I142" s="215"/>
      <c r="J142" s="216">
        <f>ROUND(I142*H142,2)</f>
        <v>0</v>
      </c>
      <c r="K142" s="212" t="s">
        <v>117</v>
      </c>
      <c r="L142" s="43"/>
      <c r="M142" s="217" t="s">
        <v>1</v>
      </c>
      <c r="N142" s="218" t="s">
        <v>38</v>
      </c>
      <c r="O142" s="90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118</v>
      </c>
      <c r="AT142" s="221" t="s">
        <v>113</v>
      </c>
      <c r="AU142" s="221" t="s">
        <v>80</v>
      </c>
      <c r="AY142" s="16" t="s">
        <v>111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78</v>
      </c>
      <c r="BK142" s="222">
        <f>ROUND(I142*H142,2)</f>
        <v>0</v>
      </c>
      <c r="BL142" s="16" t="s">
        <v>118</v>
      </c>
      <c r="BM142" s="221" t="s">
        <v>169</v>
      </c>
    </row>
    <row r="143" s="2" customFormat="1" ht="54.15929" customHeight="1">
      <c r="A143" s="37"/>
      <c r="B143" s="38"/>
      <c r="C143" s="210" t="s">
        <v>170</v>
      </c>
      <c r="D143" s="210" t="s">
        <v>113</v>
      </c>
      <c r="E143" s="211" t="s">
        <v>171</v>
      </c>
      <c r="F143" s="212" t="s">
        <v>172</v>
      </c>
      <c r="G143" s="213" t="s">
        <v>116</v>
      </c>
      <c r="H143" s="214">
        <v>60</v>
      </c>
      <c r="I143" s="215"/>
      <c r="J143" s="216">
        <f>ROUND(I143*H143,2)</f>
        <v>0</v>
      </c>
      <c r="K143" s="212" t="s">
        <v>117</v>
      </c>
      <c r="L143" s="43"/>
      <c r="M143" s="217" t="s">
        <v>1</v>
      </c>
      <c r="N143" s="218" t="s">
        <v>38</v>
      </c>
      <c r="O143" s="90"/>
      <c r="P143" s="219">
        <f>O143*H143</f>
        <v>0</v>
      </c>
      <c r="Q143" s="219">
        <v>0.19536000000000001</v>
      </c>
      <c r="R143" s="219">
        <f>Q143*H143</f>
        <v>11.721600000000001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118</v>
      </c>
      <c r="AT143" s="221" t="s">
        <v>113</v>
      </c>
      <c r="AU143" s="221" t="s">
        <v>80</v>
      </c>
      <c r="AY143" s="16" t="s">
        <v>111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78</v>
      </c>
      <c r="BK143" s="222">
        <f>ROUND(I143*H143,2)</f>
        <v>0</v>
      </c>
      <c r="BL143" s="16" t="s">
        <v>118</v>
      </c>
      <c r="BM143" s="221" t="s">
        <v>173</v>
      </c>
    </row>
    <row r="144" s="2" customFormat="1" ht="15.29204" customHeight="1">
      <c r="A144" s="37"/>
      <c r="B144" s="38"/>
      <c r="C144" s="239" t="s">
        <v>174</v>
      </c>
      <c r="D144" s="239" t="s">
        <v>143</v>
      </c>
      <c r="E144" s="240" t="s">
        <v>175</v>
      </c>
      <c r="F144" s="241" t="s">
        <v>176</v>
      </c>
      <c r="G144" s="242" t="s">
        <v>116</v>
      </c>
      <c r="H144" s="243">
        <v>61.200000000000003</v>
      </c>
      <c r="I144" s="244"/>
      <c r="J144" s="245">
        <f>ROUND(I144*H144,2)</f>
        <v>0</v>
      </c>
      <c r="K144" s="241" t="s">
        <v>117</v>
      </c>
      <c r="L144" s="246"/>
      <c r="M144" s="247" t="s">
        <v>1</v>
      </c>
      <c r="N144" s="248" t="s">
        <v>38</v>
      </c>
      <c r="O144" s="90"/>
      <c r="P144" s="219">
        <f>O144*H144</f>
        <v>0</v>
      </c>
      <c r="Q144" s="219">
        <v>0.222</v>
      </c>
      <c r="R144" s="219">
        <f>Q144*H144</f>
        <v>13.586400000000001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147</v>
      </c>
      <c r="AT144" s="221" t="s">
        <v>143</v>
      </c>
      <c r="AU144" s="221" t="s">
        <v>80</v>
      </c>
      <c r="AY144" s="16" t="s">
        <v>111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78</v>
      </c>
      <c r="BK144" s="222">
        <f>ROUND(I144*H144,2)</f>
        <v>0</v>
      </c>
      <c r="BL144" s="16" t="s">
        <v>118</v>
      </c>
      <c r="BM144" s="221" t="s">
        <v>177</v>
      </c>
    </row>
    <row r="145" s="13" customFormat="1">
      <c r="A145" s="13"/>
      <c r="B145" s="228"/>
      <c r="C145" s="229"/>
      <c r="D145" s="223" t="s">
        <v>131</v>
      </c>
      <c r="E145" s="229"/>
      <c r="F145" s="231" t="s">
        <v>178</v>
      </c>
      <c r="G145" s="229"/>
      <c r="H145" s="232">
        <v>61.200000000000003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131</v>
      </c>
      <c r="AU145" s="238" t="s">
        <v>80</v>
      </c>
      <c r="AV145" s="13" t="s">
        <v>80</v>
      </c>
      <c r="AW145" s="13" t="s">
        <v>4</v>
      </c>
      <c r="AX145" s="13" t="s">
        <v>78</v>
      </c>
      <c r="AY145" s="238" t="s">
        <v>111</v>
      </c>
    </row>
    <row r="146" s="12" customFormat="1" ht="22.8" customHeight="1">
      <c r="A146" s="12"/>
      <c r="B146" s="194"/>
      <c r="C146" s="195"/>
      <c r="D146" s="196" t="s">
        <v>72</v>
      </c>
      <c r="E146" s="208" t="s">
        <v>147</v>
      </c>
      <c r="F146" s="208" t="s">
        <v>179</v>
      </c>
      <c r="G146" s="195"/>
      <c r="H146" s="195"/>
      <c r="I146" s="198"/>
      <c r="J146" s="209">
        <f>BK146</f>
        <v>0</v>
      </c>
      <c r="K146" s="195"/>
      <c r="L146" s="200"/>
      <c r="M146" s="201"/>
      <c r="N146" s="202"/>
      <c r="O146" s="202"/>
      <c r="P146" s="203">
        <f>SUM(P147:P157)</f>
        <v>0</v>
      </c>
      <c r="Q146" s="202"/>
      <c r="R146" s="203">
        <f>SUM(R147:R157)</f>
        <v>8.4275200000000012</v>
      </c>
      <c r="S146" s="202"/>
      <c r="T146" s="204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5" t="s">
        <v>78</v>
      </c>
      <c r="AT146" s="206" t="s">
        <v>72</v>
      </c>
      <c r="AU146" s="206" t="s">
        <v>78</v>
      </c>
      <c r="AY146" s="205" t="s">
        <v>111</v>
      </c>
      <c r="BK146" s="207">
        <f>SUM(BK147:BK157)</f>
        <v>0</v>
      </c>
    </row>
    <row r="147" s="2" customFormat="1">
      <c r="A147" s="37"/>
      <c r="B147" s="38"/>
      <c r="C147" s="210" t="s">
        <v>180</v>
      </c>
      <c r="D147" s="210" t="s">
        <v>113</v>
      </c>
      <c r="E147" s="211" t="s">
        <v>181</v>
      </c>
      <c r="F147" s="212" t="s">
        <v>182</v>
      </c>
      <c r="G147" s="213" t="s">
        <v>183</v>
      </c>
      <c r="H147" s="214">
        <v>4</v>
      </c>
      <c r="I147" s="215"/>
      <c r="J147" s="216">
        <f>ROUND(I147*H147,2)</f>
        <v>0</v>
      </c>
      <c r="K147" s="212" t="s">
        <v>117</v>
      </c>
      <c r="L147" s="43"/>
      <c r="M147" s="217" t="s">
        <v>1</v>
      </c>
      <c r="N147" s="218" t="s">
        <v>38</v>
      </c>
      <c r="O147" s="90"/>
      <c r="P147" s="219">
        <f>O147*H147</f>
        <v>0</v>
      </c>
      <c r="Q147" s="219">
        <v>0.0027299999999999998</v>
      </c>
      <c r="R147" s="219">
        <f>Q147*H147</f>
        <v>0.010919999999999999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118</v>
      </c>
      <c r="AT147" s="221" t="s">
        <v>113</v>
      </c>
      <c r="AU147" s="221" t="s">
        <v>80</v>
      </c>
      <c r="AY147" s="16" t="s">
        <v>111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78</v>
      </c>
      <c r="BK147" s="222">
        <f>ROUND(I147*H147,2)</f>
        <v>0</v>
      </c>
      <c r="BL147" s="16" t="s">
        <v>118</v>
      </c>
      <c r="BM147" s="221" t="s">
        <v>184</v>
      </c>
    </row>
    <row r="148" s="2" customFormat="1" ht="15.29204" customHeight="1">
      <c r="A148" s="37"/>
      <c r="B148" s="38"/>
      <c r="C148" s="239" t="s">
        <v>8</v>
      </c>
      <c r="D148" s="239" t="s">
        <v>143</v>
      </c>
      <c r="E148" s="240" t="s">
        <v>185</v>
      </c>
      <c r="F148" s="241" t="s">
        <v>186</v>
      </c>
      <c r="G148" s="242" t="s">
        <v>183</v>
      </c>
      <c r="H148" s="243">
        <v>4</v>
      </c>
      <c r="I148" s="244"/>
      <c r="J148" s="245">
        <f>ROUND(I148*H148,2)</f>
        <v>0</v>
      </c>
      <c r="K148" s="241" t="s">
        <v>117</v>
      </c>
      <c r="L148" s="246"/>
      <c r="M148" s="247" t="s">
        <v>1</v>
      </c>
      <c r="N148" s="248" t="s">
        <v>38</v>
      </c>
      <c r="O148" s="90"/>
      <c r="P148" s="219">
        <f>O148*H148</f>
        <v>0</v>
      </c>
      <c r="Q148" s="219">
        <v>0.0064000000000000003</v>
      </c>
      <c r="R148" s="219">
        <f>Q148*H148</f>
        <v>0.025600000000000001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147</v>
      </c>
      <c r="AT148" s="221" t="s">
        <v>143</v>
      </c>
      <c r="AU148" s="221" t="s">
        <v>80</v>
      </c>
      <c r="AY148" s="16" t="s">
        <v>111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78</v>
      </c>
      <c r="BK148" s="222">
        <f>ROUND(I148*H148,2)</f>
        <v>0</v>
      </c>
      <c r="BL148" s="16" t="s">
        <v>118</v>
      </c>
      <c r="BM148" s="221" t="s">
        <v>187</v>
      </c>
    </row>
    <row r="149" s="2" customFormat="1" ht="43.32743" customHeight="1">
      <c r="A149" s="37"/>
      <c r="B149" s="38"/>
      <c r="C149" s="210" t="s">
        <v>188</v>
      </c>
      <c r="D149" s="210" t="s">
        <v>113</v>
      </c>
      <c r="E149" s="211" t="s">
        <v>189</v>
      </c>
      <c r="F149" s="212" t="s">
        <v>190</v>
      </c>
      <c r="G149" s="213" t="s">
        <v>191</v>
      </c>
      <c r="H149" s="214">
        <v>10</v>
      </c>
      <c r="I149" s="215"/>
      <c r="J149" s="216">
        <f>ROUND(I149*H149,2)</f>
        <v>0</v>
      </c>
      <c r="K149" s="212" t="s">
        <v>117</v>
      </c>
      <c r="L149" s="43"/>
      <c r="M149" s="217" t="s">
        <v>1</v>
      </c>
      <c r="N149" s="218" t="s">
        <v>38</v>
      </c>
      <c r="O149" s="90"/>
      <c r="P149" s="219">
        <f>O149*H149</f>
        <v>0</v>
      </c>
      <c r="Q149" s="219">
        <v>0.0027599999999999999</v>
      </c>
      <c r="R149" s="219">
        <f>Q149*H149</f>
        <v>0.0276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118</v>
      </c>
      <c r="AT149" s="221" t="s">
        <v>113</v>
      </c>
      <c r="AU149" s="221" t="s">
        <v>80</v>
      </c>
      <c r="AY149" s="16" t="s">
        <v>111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78</v>
      </c>
      <c r="BK149" s="222">
        <f>ROUND(I149*H149,2)</f>
        <v>0</v>
      </c>
      <c r="BL149" s="16" t="s">
        <v>118</v>
      </c>
      <c r="BM149" s="221" t="s">
        <v>192</v>
      </c>
    </row>
    <row r="150" s="2" customFormat="1">
      <c r="A150" s="37"/>
      <c r="B150" s="38"/>
      <c r="C150" s="210" t="s">
        <v>193</v>
      </c>
      <c r="D150" s="210" t="s">
        <v>113</v>
      </c>
      <c r="E150" s="211" t="s">
        <v>194</v>
      </c>
      <c r="F150" s="212" t="s">
        <v>195</v>
      </c>
      <c r="G150" s="213" t="s">
        <v>183</v>
      </c>
      <c r="H150" s="214">
        <v>10</v>
      </c>
      <c r="I150" s="215"/>
      <c r="J150" s="216">
        <f>ROUND(I150*H150,2)</f>
        <v>0</v>
      </c>
      <c r="K150" s="212" t="s">
        <v>117</v>
      </c>
      <c r="L150" s="43"/>
      <c r="M150" s="217" t="s">
        <v>1</v>
      </c>
      <c r="N150" s="218" t="s">
        <v>38</v>
      </c>
      <c r="O150" s="90"/>
      <c r="P150" s="219">
        <f>O150*H150</f>
        <v>0</v>
      </c>
      <c r="Q150" s="219">
        <v>0.34089999999999998</v>
      </c>
      <c r="R150" s="219">
        <f>Q150*H150</f>
        <v>3.4089999999999998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118</v>
      </c>
      <c r="AT150" s="221" t="s">
        <v>113</v>
      </c>
      <c r="AU150" s="221" t="s">
        <v>80</v>
      </c>
      <c r="AY150" s="16" t="s">
        <v>111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78</v>
      </c>
      <c r="BK150" s="222">
        <f>ROUND(I150*H150,2)</f>
        <v>0</v>
      </c>
      <c r="BL150" s="16" t="s">
        <v>118</v>
      </c>
      <c r="BM150" s="221" t="s">
        <v>196</v>
      </c>
    </row>
    <row r="151" s="2" customFormat="1">
      <c r="A151" s="37"/>
      <c r="B151" s="38"/>
      <c r="C151" s="239" t="s">
        <v>197</v>
      </c>
      <c r="D151" s="239" t="s">
        <v>143</v>
      </c>
      <c r="E151" s="240" t="s">
        <v>198</v>
      </c>
      <c r="F151" s="241" t="s">
        <v>199</v>
      </c>
      <c r="G151" s="242" t="s">
        <v>183</v>
      </c>
      <c r="H151" s="243">
        <v>10</v>
      </c>
      <c r="I151" s="244"/>
      <c r="J151" s="245">
        <f>ROUND(I151*H151,2)</f>
        <v>0</v>
      </c>
      <c r="K151" s="241" t="s">
        <v>117</v>
      </c>
      <c r="L151" s="246"/>
      <c r="M151" s="247" t="s">
        <v>1</v>
      </c>
      <c r="N151" s="248" t="s">
        <v>38</v>
      </c>
      <c r="O151" s="90"/>
      <c r="P151" s="219">
        <f>O151*H151</f>
        <v>0</v>
      </c>
      <c r="Q151" s="219">
        <v>0.071999999999999995</v>
      </c>
      <c r="R151" s="219">
        <f>Q151*H151</f>
        <v>0.71999999999999997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147</v>
      </c>
      <c r="AT151" s="221" t="s">
        <v>143</v>
      </c>
      <c r="AU151" s="221" t="s">
        <v>80</v>
      </c>
      <c r="AY151" s="16" t="s">
        <v>111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78</v>
      </c>
      <c r="BK151" s="222">
        <f>ROUND(I151*H151,2)</f>
        <v>0</v>
      </c>
      <c r="BL151" s="16" t="s">
        <v>118</v>
      </c>
      <c r="BM151" s="221" t="s">
        <v>200</v>
      </c>
    </row>
    <row r="152" s="2" customFormat="1">
      <c r="A152" s="37"/>
      <c r="B152" s="38"/>
      <c r="C152" s="239" t="s">
        <v>201</v>
      </c>
      <c r="D152" s="239" t="s">
        <v>143</v>
      </c>
      <c r="E152" s="240" t="s">
        <v>202</v>
      </c>
      <c r="F152" s="241" t="s">
        <v>203</v>
      </c>
      <c r="G152" s="242" t="s">
        <v>183</v>
      </c>
      <c r="H152" s="243">
        <v>10</v>
      </c>
      <c r="I152" s="244"/>
      <c r="J152" s="245">
        <f>ROUND(I152*H152,2)</f>
        <v>0</v>
      </c>
      <c r="K152" s="241" t="s">
        <v>117</v>
      </c>
      <c r="L152" s="246"/>
      <c r="M152" s="247" t="s">
        <v>1</v>
      </c>
      <c r="N152" s="248" t="s">
        <v>38</v>
      </c>
      <c r="O152" s="90"/>
      <c r="P152" s="219">
        <f>O152*H152</f>
        <v>0</v>
      </c>
      <c r="Q152" s="219">
        <v>0.027</v>
      </c>
      <c r="R152" s="219">
        <f>Q152*H152</f>
        <v>0.27000000000000002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147</v>
      </c>
      <c r="AT152" s="221" t="s">
        <v>143</v>
      </c>
      <c r="AU152" s="221" t="s">
        <v>80</v>
      </c>
      <c r="AY152" s="16" t="s">
        <v>111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78</v>
      </c>
      <c r="BK152" s="222">
        <f>ROUND(I152*H152,2)</f>
        <v>0</v>
      </c>
      <c r="BL152" s="16" t="s">
        <v>118</v>
      </c>
      <c r="BM152" s="221" t="s">
        <v>204</v>
      </c>
    </row>
    <row r="153" s="2" customFormat="1" ht="21.66372" customHeight="1">
      <c r="A153" s="37"/>
      <c r="B153" s="38"/>
      <c r="C153" s="239" t="s">
        <v>136</v>
      </c>
      <c r="D153" s="239" t="s">
        <v>143</v>
      </c>
      <c r="E153" s="240" t="s">
        <v>205</v>
      </c>
      <c r="F153" s="241" t="s">
        <v>206</v>
      </c>
      <c r="G153" s="242" t="s">
        <v>183</v>
      </c>
      <c r="H153" s="243">
        <v>10</v>
      </c>
      <c r="I153" s="244"/>
      <c r="J153" s="245">
        <f>ROUND(I153*H153,2)</f>
        <v>0</v>
      </c>
      <c r="K153" s="241" t="s">
        <v>117</v>
      </c>
      <c r="L153" s="246"/>
      <c r="M153" s="247" t="s">
        <v>1</v>
      </c>
      <c r="N153" s="248" t="s">
        <v>38</v>
      </c>
      <c r="O153" s="90"/>
      <c r="P153" s="219">
        <f>O153*H153</f>
        <v>0</v>
      </c>
      <c r="Q153" s="219">
        <v>0.040000000000000001</v>
      </c>
      <c r="R153" s="219">
        <f>Q153*H153</f>
        <v>0.40000000000000002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147</v>
      </c>
      <c r="AT153" s="221" t="s">
        <v>143</v>
      </c>
      <c r="AU153" s="221" t="s">
        <v>80</v>
      </c>
      <c r="AY153" s="16" t="s">
        <v>111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78</v>
      </c>
      <c r="BK153" s="222">
        <f>ROUND(I153*H153,2)</f>
        <v>0</v>
      </c>
      <c r="BL153" s="16" t="s">
        <v>118</v>
      </c>
      <c r="BM153" s="221" t="s">
        <v>207</v>
      </c>
    </row>
    <row r="154" s="2" customFormat="1">
      <c r="A154" s="37"/>
      <c r="B154" s="38"/>
      <c r="C154" s="239" t="s">
        <v>7</v>
      </c>
      <c r="D154" s="239" t="s">
        <v>143</v>
      </c>
      <c r="E154" s="240" t="s">
        <v>208</v>
      </c>
      <c r="F154" s="241" t="s">
        <v>209</v>
      </c>
      <c r="G154" s="242" t="s">
        <v>183</v>
      </c>
      <c r="H154" s="243">
        <v>10</v>
      </c>
      <c r="I154" s="244"/>
      <c r="J154" s="245">
        <f>ROUND(I154*H154,2)</f>
        <v>0</v>
      </c>
      <c r="K154" s="241" t="s">
        <v>117</v>
      </c>
      <c r="L154" s="246"/>
      <c r="M154" s="247" t="s">
        <v>1</v>
      </c>
      <c r="N154" s="248" t="s">
        <v>38</v>
      </c>
      <c r="O154" s="90"/>
      <c r="P154" s="219">
        <f>O154*H154</f>
        <v>0</v>
      </c>
      <c r="Q154" s="219">
        <v>0.080000000000000002</v>
      </c>
      <c r="R154" s="219">
        <f>Q154*H154</f>
        <v>0.80000000000000004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147</v>
      </c>
      <c r="AT154" s="221" t="s">
        <v>143</v>
      </c>
      <c r="AU154" s="221" t="s">
        <v>80</v>
      </c>
      <c r="AY154" s="16" t="s">
        <v>111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78</v>
      </c>
      <c r="BK154" s="222">
        <f>ROUND(I154*H154,2)</f>
        <v>0</v>
      </c>
      <c r="BL154" s="16" t="s">
        <v>118</v>
      </c>
      <c r="BM154" s="221" t="s">
        <v>210</v>
      </c>
    </row>
    <row r="155" s="2" customFormat="1">
      <c r="A155" s="37"/>
      <c r="B155" s="38"/>
      <c r="C155" s="210" t="s">
        <v>211</v>
      </c>
      <c r="D155" s="210" t="s">
        <v>113</v>
      </c>
      <c r="E155" s="211" t="s">
        <v>212</v>
      </c>
      <c r="F155" s="212" t="s">
        <v>213</v>
      </c>
      <c r="G155" s="213" t="s">
        <v>183</v>
      </c>
      <c r="H155" s="214">
        <v>10</v>
      </c>
      <c r="I155" s="215"/>
      <c r="J155" s="216">
        <f>ROUND(I155*H155,2)</f>
        <v>0</v>
      </c>
      <c r="K155" s="212" t="s">
        <v>117</v>
      </c>
      <c r="L155" s="43"/>
      <c r="M155" s="217" t="s">
        <v>1</v>
      </c>
      <c r="N155" s="218" t="s">
        <v>38</v>
      </c>
      <c r="O155" s="90"/>
      <c r="P155" s="219">
        <f>O155*H155</f>
        <v>0</v>
      </c>
      <c r="Q155" s="219">
        <v>0.21734000000000001</v>
      </c>
      <c r="R155" s="219">
        <f>Q155*H155</f>
        <v>2.1734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118</v>
      </c>
      <c r="AT155" s="221" t="s">
        <v>113</v>
      </c>
      <c r="AU155" s="221" t="s">
        <v>80</v>
      </c>
      <c r="AY155" s="16" t="s">
        <v>111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78</v>
      </c>
      <c r="BK155" s="222">
        <f>ROUND(I155*H155,2)</f>
        <v>0</v>
      </c>
      <c r="BL155" s="16" t="s">
        <v>118</v>
      </c>
      <c r="BM155" s="221" t="s">
        <v>214</v>
      </c>
    </row>
    <row r="156" s="2" customFormat="1" ht="15.29204" customHeight="1">
      <c r="A156" s="37"/>
      <c r="B156" s="38"/>
      <c r="C156" s="239" t="s">
        <v>215</v>
      </c>
      <c r="D156" s="239" t="s">
        <v>143</v>
      </c>
      <c r="E156" s="240" t="s">
        <v>216</v>
      </c>
      <c r="F156" s="241" t="s">
        <v>217</v>
      </c>
      <c r="G156" s="242" t="s">
        <v>183</v>
      </c>
      <c r="H156" s="243">
        <v>10</v>
      </c>
      <c r="I156" s="244"/>
      <c r="J156" s="245">
        <f>ROUND(I156*H156,2)</f>
        <v>0</v>
      </c>
      <c r="K156" s="241" t="s">
        <v>117</v>
      </c>
      <c r="L156" s="246"/>
      <c r="M156" s="247" t="s">
        <v>1</v>
      </c>
      <c r="N156" s="248" t="s">
        <v>38</v>
      </c>
      <c r="O156" s="90"/>
      <c r="P156" s="219">
        <f>O156*H156</f>
        <v>0</v>
      </c>
      <c r="Q156" s="219">
        <v>0.050599999999999999</v>
      </c>
      <c r="R156" s="219">
        <f>Q156*H156</f>
        <v>0.50600000000000001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147</v>
      </c>
      <c r="AT156" s="221" t="s">
        <v>143</v>
      </c>
      <c r="AU156" s="221" t="s">
        <v>80</v>
      </c>
      <c r="AY156" s="16" t="s">
        <v>111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78</v>
      </c>
      <c r="BK156" s="222">
        <f>ROUND(I156*H156,2)</f>
        <v>0</v>
      </c>
      <c r="BL156" s="16" t="s">
        <v>118</v>
      </c>
      <c r="BM156" s="221" t="s">
        <v>218</v>
      </c>
    </row>
    <row r="157" s="2" customFormat="1" ht="21.66372" customHeight="1">
      <c r="A157" s="37"/>
      <c r="B157" s="38"/>
      <c r="C157" s="239" t="s">
        <v>219</v>
      </c>
      <c r="D157" s="239" t="s">
        <v>143</v>
      </c>
      <c r="E157" s="240" t="s">
        <v>220</v>
      </c>
      <c r="F157" s="241" t="s">
        <v>221</v>
      </c>
      <c r="G157" s="242" t="s">
        <v>183</v>
      </c>
      <c r="H157" s="243">
        <v>10</v>
      </c>
      <c r="I157" s="244"/>
      <c r="J157" s="245">
        <f>ROUND(I157*H157,2)</f>
        <v>0</v>
      </c>
      <c r="K157" s="241" t="s">
        <v>117</v>
      </c>
      <c r="L157" s="246"/>
      <c r="M157" s="247" t="s">
        <v>1</v>
      </c>
      <c r="N157" s="248" t="s">
        <v>38</v>
      </c>
      <c r="O157" s="90"/>
      <c r="P157" s="219">
        <f>O157*H157</f>
        <v>0</v>
      </c>
      <c r="Q157" s="219">
        <v>0.0085000000000000006</v>
      </c>
      <c r="R157" s="219">
        <f>Q157*H157</f>
        <v>0.085000000000000006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147</v>
      </c>
      <c r="AT157" s="221" t="s">
        <v>143</v>
      </c>
      <c r="AU157" s="221" t="s">
        <v>80</v>
      </c>
      <c r="AY157" s="16" t="s">
        <v>111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78</v>
      </c>
      <c r="BK157" s="222">
        <f>ROUND(I157*H157,2)</f>
        <v>0</v>
      </c>
      <c r="BL157" s="16" t="s">
        <v>118</v>
      </c>
      <c r="BM157" s="221" t="s">
        <v>222</v>
      </c>
    </row>
    <row r="158" s="12" customFormat="1" ht="22.8" customHeight="1">
      <c r="A158" s="12"/>
      <c r="B158" s="194"/>
      <c r="C158" s="195"/>
      <c r="D158" s="196" t="s">
        <v>72</v>
      </c>
      <c r="E158" s="208" t="s">
        <v>158</v>
      </c>
      <c r="F158" s="208" t="s">
        <v>223</v>
      </c>
      <c r="G158" s="195"/>
      <c r="H158" s="195"/>
      <c r="I158" s="198"/>
      <c r="J158" s="209">
        <f>BK158</f>
        <v>0</v>
      </c>
      <c r="K158" s="195"/>
      <c r="L158" s="200"/>
      <c r="M158" s="201"/>
      <c r="N158" s="202"/>
      <c r="O158" s="202"/>
      <c r="P158" s="203">
        <f>P159</f>
        <v>0</v>
      </c>
      <c r="Q158" s="202"/>
      <c r="R158" s="203">
        <f>R159</f>
        <v>0</v>
      </c>
      <c r="S158" s="202"/>
      <c r="T158" s="204">
        <f>T159</f>
        <v>20.916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5" t="s">
        <v>78</v>
      </c>
      <c r="AT158" s="206" t="s">
        <v>72</v>
      </c>
      <c r="AU158" s="206" t="s">
        <v>78</v>
      </c>
      <c r="AY158" s="205" t="s">
        <v>111</v>
      </c>
      <c r="BK158" s="207">
        <f>BK159</f>
        <v>0</v>
      </c>
    </row>
    <row r="159" s="2" customFormat="1" ht="64.99115" customHeight="1">
      <c r="A159" s="37"/>
      <c r="B159" s="38"/>
      <c r="C159" s="210" t="s">
        <v>224</v>
      </c>
      <c r="D159" s="210" t="s">
        <v>113</v>
      </c>
      <c r="E159" s="211" t="s">
        <v>225</v>
      </c>
      <c r="F159" s="212" t="s">
        <v>226</v>
      </c>
      <c r="G159" s="213" t="s">
        <v>116</v>
      </c>
      <c r="H159" s="214">
        <v>166</v>
      </c>
      <c r="I159" s="215"/>
      <c r="J159" s="216">
        <f>ROUND(I159*H159,2)</f>
        <v>0</v>
      </c>
      <c r="K159" s="212" t="s">
        <v>117</v>
      </c>
      <c r="L159" s="43"/>
      <c r="M159" s="217" t="s">
        <v>1</v>
      </c>
      <c r="N159" s="218" t="s">
        <v>38</v>
      </c>
      <c r="O159" s="90"/>
      <c r="P159" s="219">
        <f>O159*H159</f>
        <v>0</v>
      </c>
      <c r="Q159" s="219">
        <v>0</v>
      </c>
      <c r="R159" s="219">
        <f>Q159*H159</f>
        <v>0</v>
      </c>
      <c r="S159" s="219">
        <v>0.126</v>
      </c>
      <c r="T159" s="220">
        <f>S159*H159</f>
        <v>20.916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118</v>
      </c>
      <c r="AT159" s="221" t="s">
        <v>113</v>
      </c>
      <c r="AU159" s="221" t="s">
        <v>80</v>
      </c>
      <c r="AY159" s="16" t="s">
        <v>111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78</v>
      </c>
      <c r="BK159" s="222">
        <f>ROUND(I159*H159,2)</f>
        <v>0</v>
      </c>
      <c r="BL159" s="16" t="s">
        <v>118</v>
      </c>
      <c r="BM159" s="221" t="s">
        <v>227</v>
      </c>
    </row>
    <row r="160" s="12" customFormat="1" ht="22.8" customHeight="1">
      <c r="A160" s="12"/>
      <c r="B160" s="194"/>
      <c r="C160" s="195"/>
      <c r="D160" s="196" t="s">
        <v>72</v>
      </c>
      <c r="E160" s="208" t="s">
        <v>228</v>
      </c>
      <c r="F160" s="208" t="s">
        <v>229</v>
      </c>
      <c r="G160" s="195"/>
      <c r="H160" s="195"/>
      <c r="I160" s="198"/>
      <c r="J160" s="209">
        <f>BK160</f>
        <v>0</v>
      </c>
      <c r="K160" s="195"/>
      <c r="L160" s="200"/>
      <c r="M160" s="201"/>
      <c r="N160" s="202"/>
      <c r="O160" s="202"/>
      <c r="P160" s="203">
        <f>SUM(P161:P167)</f>
        <v>0</v>
      </c>
      <c r="Q160" s="202"/>
      <c r="R160" s="203">
        <f>SUM(R161:R167)</f>
        <v>0</v>
      </c>
      <c r="S160" s="202"/>
      <c r="T160" s="204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5" t="s">
        <v>78</v>
      </c>
      <c r="AT160" s="206" t="s">
        <v>72</v>
      </c>
      <c r="AU160" s="206" t="s">
        <v>78</v>
      </c>
      <c r="AY160" s="205" t="s">
        <v>111</v>
      </c>
      <c r="BK160" s="207">
        <f>SUM(BK161:BK167)</f>
        <v>0</v>
      </c>
    </row>
    <row r="161" s="2" customFormat="1" ht="43.32743" customHeight="1">
      <c r="A161" s="37"/>
      <c r="B161" s="38"/>
      <c r="C161" s="210" t="s">
        <v>230</v>
      </c>
      <c r="D161" s="210" t="s">
        <v>113</v>
      </c>
      <c r="E161" s="211" t="s">
        <v>231</v>
      </c>
      <c r="F161" s="212" t="s">
        <v>232</v>
      </c>
      <c r="G161" s="213" t="s">
        <v>146</v>
      </c>
      <c r="H161" s="214">
        <v>20.916</v>
      </c>
      <c r="I161" s="215"/>
      <c r="J161" s="216">
        <f>ROUND(I161*H161,2)</f>
        <v>0</v>
      </c>
      <c r="K161" s="212" t="s">
        <v>1</v>
      </c>
      <c r="L161" s="43"/>
      <c r="M161" s="217" t="s">
        <v>1</v>
      </c>
      <c r="N161" s="218" t="s">
        <v>38</v>
      </c>
      <c r="O161" s="90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118</v>
      </c>
      <c r="AT161" s="221" t="s">
        <v>113</v>
      </c>
      <c r="AU161" s="221" t="s">
        <v>80</v>
      </c>
      <c r="AY161" s="16" t="s">
        <v>111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78</v>
      </c>
      <c r="BK161" s="222">
        <f>ROUND(I161*H161,2)</f>
        <v>0</v>
      </c>
      <c r="BL161" s="16" t="s">
        <v>118</v>
      </c>
      <c r="BM161" s="221" t="s">
        <v>233</v>
      </c>
    </row>
    <row r="162" s="14" customFormat="1">
      <c r="A162" s="14"/>
      <c r="B162" s="249"/>
      <c r="C162" s="250"/>
      <c r="D162" s="223" t="s">
        <v>131</v>
      </c>
      <c r="E162" s="251" t="s">
        <v>1</v>
      </c>
      <c r="F162" s="252" t="s">
        <v>234</v>
      </c>
      <c r="G162" s="250"/>
      <c r="H162" s="251" t="s">
        <v>1</v>
      </c>
      <c r="I162" s="253"/>
      <c r="J162" s="250"/>
      <c r="K162" s="250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131</v>
      </c>
      <c r="AU162" s="258" t="s">
        <v>80</v>
      </c>
      <c r="AV162" s="14" t="s">
        <v>78</v>
      </c>
      <c r="AW162" s="14" t="s">
        <v>30</v>
      </c>
      <c r="AX162" s="14" t="s">
        <v>73</v>
      </c>
      <c r="AY162" s="258" t="s">
        <v>111</v>
      </c>
    </row>
    <row r="163" s="13" customFormat="1">
      <c r="A163" s="13"/>
      <c r="B163" s="228"/>
      <c r="C163" s="229"/>
      <c r="D163" s="223" t="s">
        <v>131</v>
      </c>
      <c r="E163" s="230" t="s">
        <v>1</v>
      </c>
      <c r="F163" s="231" t="s">
        <v>235</v>
      </c>
      <c r="G163" s="229"/>
      <c r="H163" s="232">
        <v>20.916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131</v>
      </c>
      <c r="AU163" s="238" t="s">
        <v>80</v>
      </c>
      <c r="AV163" s="13" t="s">
        <v>80</v>
      </c>
      <c r="AW163" s="13" t="s">
        <v>30</v>
      </c>
      <c r="AX163" s="13" t="s">
        <v>78</v>
      </c>
      <c r="AY163" s="238" t="s">
        <v>111</v>
      </c>
    </row>
    <row r="164" s="2" customFormat="1">
      <c r="A164" s="37"/>
      <c r="B164" s="38"/>
      <c r="C164" s="210" t="s">
        <v>236</v>
      </c>
      <c r="D164" s="210" t="s">
        <v>113</v>
      </c>
      <c r="E164" s="211" t="s">
        <v>237</v>
      </c>
      <c r="F164" s="212" t="s">
        <v>238</v>
      </c>
      <c r="G164" s="213" t="s">
        <v>146</v>
      </c>
      <c r="H164" s="214">
        <v>303</v>
      </c>
      <c r="I164" s="215"/>
      <c r="J164" s="216">
        <f>ROUND(I164*H164,2)</f>
        <v>0</v>
      </c>
      <c r="K164" s="212" t="s">
        <v>1</v>
      </c>
      <c r="L164" s="43"/>
      <c r="M164" s="217" t="s">
        <v>1</v>
      </c>
      <c r="N164" s="218" t="s">
        <v>38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118</v>
      </c>
      <c r="AT164" s="221" t="s">
        <v>113</v>
      </c>
      <c r="AU164" s="221" t="s">
        <v>80</v>
      </c>
      <c r="AY164" s="16" t="s">
        <v>111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78</v>
      </c>
      <c r="BK164" s="222">
        <f>ROUND(I164*H164,2)</f>
        <v>0</v>
      </c>
      <c r="BL164" s="16" t="s">
        <v>118</v>
      </c>
      <c r="BM164" s="221" t="s">
        <v>239</v>
      </c>
    </row>
    <row r="165" s="2" customFormat="1">
      <c r="A165" s="37"/>
      <c r="B165" s="38"/>
      <c r="C165" s="39"/>
      <c r="D165" s="223" t="s">
        <v>123</v>
      </c>
      <c r="E165" s="39"/>
      <c r="F165" s="224" t="s">
        <v>240</v>
      </c>
      <c r="G165" s="39"/>
      <c r="H165" s="39"/>
      <c r="I165" s="225"/>
      <c r="J165" s="39"/>
      <c r="K165" s="39"/>
      <c r="L165" s="43"/>
      <c r="M165" s="226"/>
      <c r="N165" s="22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123</v>
      </c>
      <c r="AU165" s="16" t="s">
        <v>80</v>
      </c>
    </row>
    <row r="166" s="14" customFormat="1">
      <c r="A166" s="14"/>
      <c r="B166" s="249"/>
      <c r="C166" s="250"/>
      <c r="D166" s="223" t="s">
        <v>131</v>
      </c>
      <c r="E166" s="251" t="s">
        <v>1</v>
      </c>
      <c r="F166" s="252" t="s">
        <v>241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131</v>
      </c>
      <c r="AU166" s="258" t="s">
        <v>80</v>
      </c>
      <c r="AV166" s="14" t="s">
        <v>78</v>
      </c>
      <c r="AW166" s="14" t="s">
        <v>30</v>
      </c>
      <c r="AX166" s="14" t="s">
        <v>73</v>
      </c>
      <c r="AY166" s="258" t="s">
        <v>111</v>
      </c>
    </row>
    <row r="167" s="13" customFormat="1">
      <c r="A167" s="13"/>
      <c r="B167" s="228"/>
      <c r="C167" s="229"/>
      <c r="D167" s="223" t="s">
        <v>131</v>
      </c>
      <c r="E167" s="230" t="s">
        <v>1</v>
      </c>
      <c r="F167" s="231" t="s">
        <v>242</v>
      </c>
      <c r="G167" s="229"/>
      <c r="H167" s="232">
        <v>303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131</v>
      </c>
      <c r="AU167" s="238" t="s">
        <v>80</v>
      </c>
      <c r="AV167" s="13" t="s">
        <v>80</v>
      </c>
      <c r="AW167" s="13" t="s">
        <v>30</v>
      </c>
      <c r="AX167" s="13" t="s">
        <v>78</v>
      </c>
      <c r="AY167" s="238" t="s">
        <v>111</v>
      </c>
    </row>
    <row r="168" s="12" customFormat="1" ht="22.8" customHeight="1">
      <c r="A168" s="12"/>
      <c r="B168" s="194"/>
      <c r="C168" s="195"/>
      <c r="D168" s="196" t="s">
        <v>72</v>
      </c>
      <c r="E168" s="208" t="s">
        <v>243</v>
      </c>
      <c r="F168" s="208" t="s">
        <v>244</v>
      </c>
      <c r="G168" s="195"/>
      <c r="H168" s="195"/>
      <c r="I168" s="198"/>
      <c r="J168" s="209">
        <f>BK168</f>
        <v>0</v>
      </c>
      <c r="K168" s="195"/>
      <c r="L168" s="200"/>
      <c r="M168" s="201"/>
      <c r="N168" s="202"/>
      <c r="O168" s="202"/>
      <c r="P168" s="203">
        <f>P169</f>
        <v>0</v>
      </c>
      <c r="Q168" s="202"/>
      <c r="R168" s="203">
        <f>R169</f>
        <v>0</v>
      </c>
      <c r="S168" s="202"/>
      <c r="T168" s="20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5" t="s">
        <v>78</v>
      </c>
      <c r="AT168" s="206" t="s">
        <v>72</v>
      </c>
      <c r="AU168" s="206" t="s">
        <v>78</v>
      </c>
      <c r="AY168" s="205" t="s">
        <v>111</v>
      </c>
      <c r="BK168" s="207">
        <f>BK169</f>
        <v>0</v>
      </c>
    </row>
    <row r="169" s="2" customFormat="1" ht="43.32743" customHeight="1">
      <c r="A169" s="37"/>
      <c r="B169" s="38"/>
      <c r="C169" s="210" t="s">
        <v>245</v>
      </c>
      <c r="D169" s="210" t="s">
        <v>113</v>
      </c>
      <c r="E169" s="211" t="s">
        <v>246</v>
      </c>
      <c r="F169" s="212" t="s">
        <v>247</v>
      </c>
      <c r="G169" s="213" t="s">
        <v>146</v>
      </c>
      <c r="H169" s="214">
        <v>127.746</v>
      </c>
      <c r="I169" s="215"/>
      <c r="J169" s="216">
        <f>ROUND(I169*H169,2)</f>
        <v>0</v>
      </c>
      <c r="K169" s="212" t="s">
        <v>117</v>
      </c>
      <c r="L169" s="43"/>
      <c r="M169" s="217" t="s">
        <v>1</v>
      </c>
      <c r="N169" s="218" t="s">
        <v>38</v>
      </c>
      <c r="O169" s="90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188</v>
      </c>
      <c r="AT169" s="221" t="s">
        <v>113</v>
      </c>
      <c r="AU169" s="221" t="s">
        <v>80</v>
      </c>
      <c r="AY169" s="16" t="s">
        <v>111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78</v>
      </c>
      <c r="BK169" s="222">
        <f>ROUND(I169*H169,2)</f>
        <v>0</v>
      </c>
      <c r="BL169" s="16" t="s">
        <v>188</v>
      </c>
      <c r="BM169" s="221" t="s">
        <v>248</v>
      </c>
    </row>
    <row r="170" s="12" customFormat="1" ht="25.92" customHeight="1">
      <c r="A170" s="12"/>
      <c r="B170" s="194"/>
      <c r="C170" s="195"/>
      <c r="D170" s="196" t="s">
        <v>72</v>
      </c>
      <c r="E170" s="197" t="s">
        <v>249</v>
      </c>
      <c r="F170" s="197" t="s">
        <v>250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P171</f>
        <v>0</v>
      </c>
      <c r="Q170" s="202"/>
      <c r="R170" s="203">
        <f>R171</f>
        <v>0</v>
      </c>
      <c r="S170" s="202"/>
      <c r="T170" s="20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5" t="s">
        <v>137</v>
      </c>
      <c r="AT170" s="206" t="s">
        <v>72</v>
      </c>
      <c r="AU170" s="206" t="s">
        <v>73</v>
      </c>
      <c r="AY170" s="205" t="s">
        <v>111</v>
      </c>
      <c r="BK170" s="207">
        <f>BK171</f>
        <v>0</v>
      </c>
    </row>
    <row r="171" s="12" customFormat="1" ht="22.8" customHeight="1">
      <c r="A171" s="12"/>
      <c r="B171" s="194"/>
      <c r="C171" s="195"/>
      <c r="D171" s="196" t="s">
        <v>72</v>
      </c>
      <c r="E171" s="208" t="s">
        <v>251</v>
      </c>
      <c r="F171" s="208" t="s">
        <v>252</v>
      </c>
      <c r="G171" s="195"/>
      <c r="H171" s="195"/>
      <c r="I171" s="198"/>
      <c r="J171" s="209">
        <f>BK171</f>
        <v>0</v>
      </c>
      <c r="K171" s="195"/>
      <c r="L171" s="200"/>
      <c r="M171" s="201"/>
      <c r="N171" s="202"/>
      <c r="O171" s="202"/>
      <c r="P171" s="203">
        <f>SUM(P172:P174)</f>
        <v>0</v>
      </c>
      <c r="Q171" s="202"/>
      <c r="R171" s="203">
        <f>SUM(R172:R174)</f>
        <v>0</v>
      </c>
      <c r="S171" s="202"/>
      <c r="T171" s="204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5" t="s">
        <v>137</v>
      </c>
      <c r="AT171" s="206" t="s">
        <v>72</v>
      </c>
      <c r="AU171" s="206" t="s">
        <v>78</v>
      </c>
      <c r="AY171" s="205" t="s">
        <v>111</v>
      </c>
      <c r="BK171" s="207">
        <f>SUM(BK172:BK174)</f>
        <v>0</v>
      </c>
    </row>
    <row r="172" s="2" customFormat="1" ht="15.29204" customHeight="1">
      <c r="A172" s="37"/>
      <c r="B172" s="38"/>
      <c r="C172" s="210" t="s">
        <v>253</v>
      </c>
      <c r="D172" s="210" t="s">
        <v>113</v>
      </c>
      <c r="E172" s="211" t="s">
        <v>254</v>
      </c>
      <c r="F172" s="212" t="s">
        <v>252</v>
      </c>
      <c r="G172" s="213" t="s">
        <v>255</v>
      </c>
      <c r="H172" s="214">
        <v>1</v>
      </c>
      <c r="I172" s="215"/>
      <c r="J172" s="216">
        <f>ROUND(I172*H172,2)</f>
        <v>0</v>
      </c>
      <c r="K172" s="212" t="s">
        <v>117</v>
      </c>
      <c r="L172" s="43"/>
      <c r="M172" s="217" t="s">
        <v>1</v>
      </c>
      <c r="N172" s="218" t="s">
        <v>38</v>
      </c>
      <c r="O172" s="90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256</v>
      </c>
      <c r="AT172" s="221" t="s">
        <v>113</v>
      </c>
      <c r="AU172" s="221" t="s">
        <v>80</v>
      </c>
      <c r="AY172" s="16" t="s">
        <v>111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78</v>
      </c>
      <c r="BK172" s="222">
        <f>ROUND(I172*H172,2)</f>
        <v>0</v>
      </c>
      <c r="BL172" s="16" t="s">
        <v>256</v>
      </c>
      <c r="BM172" s="221" t="s">
        <v>257</v>
      </c>
    </row>
    <row r="173" s="2" customFormat="1">
      <c r="A173" s="37"/>
      <c r="B173" s="38"/>
      <c r="C173" s="210" t="s">
        <v>258</v>
      </c>
      <c r="D173" s="210" t="s">
        <v>113</v>
      </c>
      <c r="E173" s="211" t="s">
        <v>259</v>
      </c>
      <c r="F173" s="212" t="s">
        <v>260</v>
      </c>
      <c r="G173" s="213" t="s">
        <v>261</v>
      </c>
      <c r="H173" s="214">
        <v>1</v>
      </c>
      <c r="I173" s="215"/>
      <c r="J173" s="216">
        <f>ROUND(I173*H173,2)</f>
        <v>0</v>
      </c>
      <c r="K173" s="212" t="s">
        <v>117</v>
      </c>
      <c r="L173" s="43"/>
      <c r="M173" s="217" t="s">
        <v>1</v>
      </c>
      <c r="N173" s="218" t="s">
        <v>38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256</v>
      </c>
      <c r="AT173" s="221" t="s">
        <v>113</v>
      </c>
      <c r="AU173" s="221" t="s">
        <v>80</v>
      </c>
      <c r="AY173" s="16" t="s">
        <v>111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78</v>
      </c>
      <c r="BK173" s="222">
        <f>ROUND(I173*H173,2)</f>
        <v>0</v>
      </c>
      <c r="BL173" s="16" t="s">
        <v>256</v>
      </c>
      <c r="BM173" s="221" t="s">
        <v>262</v>
      </c>
    </row>
    <row r="174" s="2" customFormat="1" ht="15.29204" customHeight="1">
      <c r="A174" s="37"/>
      <c r="B174" s="38"/>
      <c r="C174" s="210" t="s">
        <v>263</v>
      </c>
      <c r="D174" s="210" t="s">
        <v>113</v>
      </c>
      <c r="E174" s="211" t="s">
        <v>264</v>
      </c>
      <c r="F174" s="212" t="s">
        <v>265</v>
      </c>
      <c r="G174" s="213" t="s">
        <v>255</v>
      </c>
      <c r="H174" s="214">
        <v>1</v>
      </c>
      <c r="I174" s="215"/>
      <c r="J174" s="216">
        <f>ROUND(I174*H174,2)</f>
        <v>0</v>
      </c>
      <c r="K174" s="212" t="s">
        <v>117</v>
      </c>
      <c r="L174" s="43"/>
      <c r="M174" s="259" t="s">
        <v>1</v>
      </c>
      <c r="N174" s="260" t="s">
        <v>38</v>
      </c>
      <c r="O174" s="261"/>
      <c r="P174" s="262">
        <f>O174*H174</f>
        <v>0</v>
      </c>
      <c r="Q174" s="262">
        <v>0</v>
      </c>
      <c r="R174" s="262">
        <f>Q174*H174</f>
        <v>0</v>
      </c>
      <c r="S174" s="262">
        <v>0</v>
      </c>
      <c r="T174" s="26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256</v>
      </c>
      <c r="AT174" s="221" t="s">
        <v>113</v>
      </c>
      <c r="AU174" s="221" t="s">
        <v>80</v>
      </c>
      <c r="AY174" s="16" t="s">
        <v>111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78</v>
      </c>
      <c r="BK174" s="222">
        <f>ROUND(I174*H174,2)</f>
        <v>0</v>
      </c>
      <c r="BL174" s="16" t="s">
        <v>256</v>
      </c>
      <c r="BM174" s="221" t="s">
        <v>266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bLqagAcLr+4DFvE0R+TUus6jijSGLUjyuOxyDPBiQnJq/eSbJsGukVcP1DItYP0+0Xhg4+i9mjPzipY0SDehKA==" hashValue="P96dWTat/Omtuwakvp8V/O1suRhYjttspivVkLqCnX0Qted+OzGY2M5BNCeOOKqNNvjWAmsAzQXFAErQ8w5erg==" algorithmName="SHA-512" password="CC35"/>
  <autoFilter ref="C120:K174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TOMAS-PC\Tomas</dc:creator>
  <cp:lastModifiedBy>TOMAS-PC\Tomas</cp:lastModifiedBy>
  <dcterms:created xsi:type="dcterms:W3CDTF">2022-01-17T10:32:23Z</dcterms:created>
  <dcterms:modified xsi:type="dcterms:W3CDTF">2022-01-17T10:32:25Z</dcterms:modified>
</cp:coreProperties>
</file>