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901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Komunikace'!$C$91:$K$447</definedName>
    <definedName name="_xlnm.Print_Area" localSheetId="1">'101 - Komunikace'!$C$4:$J$39,'101 - Komunikace'!$C$45:$J$73,'101 - Komunikace'!$C$79:$K$447</definedName>
    <definedName name="_xlnm.Print_Titles" localSheetId="1">'101 - Komunikace'!$91:$91</definedName>
    <definedName name="_xlnm._FilterDatabase" localSheetId="2" hidden="1">'901 - Vedlejší rozpočtové...'!$C$82:$K$105</definedName>
    <definedName name="_xlnm.Print_Area" localSheetId="2">'901 - Vedlejší rozpočtové...'!$C$4:$J$39,'901 - Vedlejší rozpočtové...'!$C$45:$J$64,'901 - Vedlejší rozpočtové...'!$C$70:$K$105</definedName>
    <definedName name="_xlnm.Print_Titles" localSheetId="2">'901 - Vedlejší rozpočtové...'!$82:$82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4"/>
  <c r="BH354"/>
  <c r="BG354"/>
  <c r="BF354"/>
  <c r="T354"/>
  <c r="R354"/>
  <c r="P354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T264"/>
  <c r="T263"/>
  <c r="R265"/>
  <c r="R264"/>
  <c r="R263"/>
  <c r="P265"/>
  <c r="P264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3" r="J104"/>
  <c r="J99"/>
  <c r="BK96"/>
  <c r="BK92"/>
  <c r="BK88"/>
  <c r="J88"/>
  <c r="BK86"/>
  <c r="J86"/>
  <c r="BK104"/>
  <c r="BK99"/>
  <c r="J96"/>
  <c r="J92"/>
  <c i="2" r="BK447"/>
  <c r="J447"/>
  <c r="BK445"/>
  <c r="J445"/>
  <c r="BK441"/>
  <c r="J441"/>
  <c r="BK438"/>
  <c r="J438"/>
  <c r="BK434"/>
  <c r="J434"/>
  <c r="BK432"/>
  <c r="J432"/>
  <c r="BK426"/>
  <c r="J426"/>
  <c r="BK421"/>
  <c r="J421"/>
  <c r="BK415"/>
  <c r="J415"/>
  <c r="BK410"/>
  <c r="J410"/>
  <c r="BK406"/>
  <c r="J406"/>
  <c r="BK401"/>
  <c r="J401"/>
  <c r="BK396"/>
  <c r="J396"/>
  <c r="BK393"/>
  <c r="J393"/>
  <c r="BK389"/>
  <c r="J389"/>
  <c r="BK385"/>
  <c r="J385"/>
  <c r="BK381"/>
  <c r="J381"/>
  <c r="BK378"/>
  <c r="J378"/>
  <c r="BK377"/>
  <c r="J377"/>
  <c r="BK373"/>
  <c r="J373"/>
  <c r="BK368"/>
  <c r="J368"/>
  <c r="BK366"/>
  <c r="J366"/>
  <c r="BK364"/>
  <c r="J364"/>
  <c r="BK356"/>
  <c r="J356"/>
  <c r="BK354"/>
  <c r="J354"/>
  <c r="BK348"/>
  <c r="J348"/>
  <c r="BK344"/>
  <c r="J344"/>
  <c r="BK340"/>
  <c r="J340"/>
  <c r="BK336"/>
  <c r="J336"/>
  <c r="BK332"/>
  <c r="J332"/>
  <c r="BK328"/>
  <c r="J328"/>
  <c r="BK322"/>
  <c r="J322"/>
  <c r="BK321"/>
  <c r="J321"/>
  <c r="BK317"/>
  <c r="J317"/>
  <c r="BK312"/>
  <c r="J312"/>
  <c r="BK308"/>
  <c r="J308"/>
  <c r="BK307"/>
  <c r="J307"/>
  <c r="BK306"/>
  <c r="J306"/>
  <c r="BK302"/>
  <c r="J302"/>
  <c r="BK301"/>
  <c r="J301"/>
  <c r="BK300"/>
  <c r="J300"/>
  <c r="BK299"/>
  <c r="J299"/>
  <c r="BK298"/>
  <c r="J298"/>
  <c r="BK297"/>
  <c r="J297"/>
  <c r="BK293"/>
  <c r="J293"/>
  <c r="BK292"/>
  <c r="J292"/>
  <c r="BK288"/>
  <c r="J288"/>
  <c r="BK287"/>
  <c r="J287"/>
  <c r="BK283"/>
  <c r="J283"/>
  <c r="BK281"/>
  <c r="J281"/>
  <c r="BK277"/>
  <c r="J277"/>
  <c r="BK275"/>
  <c r="J275"/>
  <c r="BK272"/>
  <c r="J272"/>
  <c r="BK268"/>
  <c r="J268"/>
  <c r="BK265"/>
  <c r="J265"/>
  <c r="BK259"/>
  <c r="J259"/>
  <c r="BK255"/>
  <c r="J255"/>
  <c r="BK251"/>
  <c r="J251"/>
  <c r="BK245"/>
  <c r="J245"/>
  <c r="BK242"/>
  <c r="J242"/>
  <c r="BK237"/>
  <c r="J237"/>
  <c r="BK232"/>
  <c r="J232"/>
  <c r="BK228"/>
  <c r="J228"/>
  <c r="BK224"/>
  <c r="J224"/>
  <c r="BK220"/>
  <c r="J220"/>
  <c r="BK217"/>
  <c r="J217"/>
  <c r="BK213"/>
  <c r="J213"/>
  <c r="BK210"/>
  <c r="J210"/>
  <c r="BK208"/>
  <c r="J208"/>
  <c r="BK204"/>
  <c r="J204"/>
  <c r="BK202"/>
  <c r="J202"/>
  <c r="BK198"/>
  <c r="J198"/>
  <c r="BK196"/>
  <c r="J196"/>
  <c r="BK192"/>
  <c r="J192"/>
  <c r="BK185"/>
  <c r="J185"/>
  <c r="BK182"/>
  <c r="J182"/>
  <c r="BK180"/>
  <c r="J180"/>
  <c r="BK176"/>
  <c r="J176"/>
  <c r="BK169"/>
  <c r="J169"/>
  <c r="BK163"/>
  <c r="J163"/>
  <c r="BK160"/>
  <c r="J160"/>
  <c r="BK156"/>
  <c r="J156"/>
  <c r="BK154"/>
  <c r="J154"/>
  <c r="BK146"/>
  <c r="J146"/>
  <c r="BK143"/>
  <c r="J143"/>
  <c r="BK139"/>
  <c r="J139"/>
  <c r="BK130"/>
  <c r="J130"/>
  <c r="BK127"/>
  <c r="J127"/>
  <c r="BK119"/>
  <c r="J119"/>
  <c r="BK112"/>
  <c r="J112"/>
  <c r="BK107"/>
  <c r="J107"/>
  <c r="BK104"/>
  <c r="J104"/>
  <c r="BK101"/>
  <c r="J101"/>
  <c r="BK98"/>
  <c r="J98"/>
  <c r="BK95"/>
  <c r="J95"/>
  <c i="1" r="AS54"/>
  <c i="2" l="1" r="T227"/>
  <c r="P227"/>
  <c r="R227"/>
  <c r="BK94"/>
  <c r="J94"/>
  <c r="J61"/>
  <c r="P94"/>
  <c r="R94"/>
  <c r="T94"/>
  <c r="BK219"/>
  <c r="J219"/>
  <c r="J62"/>
  <c r="P219"/>
  <c r="R219"/>
  <c r="T219"/>
  <c r="BK241"/>
  <c r="J241"/>
  <c r="J64"/>
  <c r="P241"/>
  <c r="R241"/>
  <c r="T241"/>
  <c r="BK267"/>
  <c r="J267"/>
  <c r="J67"/>
  <c r="P267"/>
  <c r="R267"/>
  <c r="T267"/>
  <c r="BK316"/>
  <c r="J316"/>
  <c r="J68"/>
  <c r="P316"/>
  <c r="R316"/>
  <c r="BK409"/>
  <c r="J409"/>
  <c r="J69"/>
  <c r="R409"/>
  <c i="3" r="BK85"/>
  <c r="J85"/>
  <c r="J61"/>
  <c r="P85"/>
  <c r="R85"/>
  <c r="T85"/>
  <c r="T91"/>
  <c r="BK91"/>
  <c r="J91"/>
  <c r="J62"/>
  <c r="P91"/>
  <c r="R91"/>
  <c i="2" r="T316"/>
  <c r="P409"/>
  <c r="T409"/>
  <c r="BK444"/>
  <c r="J444"/>
  <c r="J72"/>
  <c r="P444"/>
  <c r="P443"/>
  <c r="R444"/>
  <c r="R443"/>
  <c r="T444"/>
  <c r="T443"/>
  <c r="E48"/>
  <c r="J52"/>
  <c r="F55"/>
  <c r="BE95"/>
  <c r="BE98"/>
  <c r="BE101"/>
  <c r="BE104"/>
  <c r="BE107"/>
  <c r="BE112"/>
  <c r="BE119"/>
  <c r="BE127"/>
  <c r="BE130"/>
  <c r="BE139"/>
  <c r="BE143"/>
  <c r="BE146"/>
  <c r="BE154"/>
  <c r="BE156"/>
  <c r="BE160"/>
  <c r="BE163"/>
  <c r="BE169"/>
  <c r="BE176"/>
  <c r="BE180"/>
  <c r="BE182"/>
  <c r="BE185"/>
  <c r="BE192"/>
  <c r="BE196"/>
  <c r="BE198"/>
  <c r="BE202"/>
  <c r="BE204"/>
  <c r="BE208"/>
  <c r="BE210"/>
  <c r="BE213"/>
  <c r="BE217"/>
  <c r="BE220"/>
  <c r="BE224"/>
  <c r="BE228"/>
  <c r="BE232"/>
  <c r="BE237"/>
  <c r="BE242"/>
  <c r="BE245"/>
  <c r="BE251"/>
  <c r="BE255"/>
  <c r="BE259"/>
  <c r="BE265"/>
  <c r="BE268"/>
  <c r="BE272"/>
  <c r="BE275"/>
  <c r="BE277"/>
  <c r="BE281"/>
  <c r="BE283"/>
  <c r="BE287"/>
  <c r="BE288"/>
  <c r="BE292"/>
  <c r="BE293"/>
  <c r="BE297"/>
  <c r="BE298"/>
  <c r="BE299"/>
  <c r="BE300"/>
  <c r="BE301"/>
  <c r="BE302"/>
  <c r="BE306"/>
  <c r="BE307"/>
  <c r="BE308"/>
  <c r="BE312"/>
  <c r="BE317"/>
  <c r="BE321"/>
  <c r="BE322"/>
  <c r="BE328"/>
  <c r="BE332"/>
  <c r="BE336"/>
  <c r="BE340"/>
  <c r="BE344"/>
  <c r="BE348"/>
  <c r="BE354"/>
  <c r="BE356"/>
  <c r="BE364"/>
  <c r="BE366"/>
  <c r="BE368"/>
  <c r="BE373"/>
  <c r="BE377"/>
  <c r="BE378"/>
  <c r="BE381"/>
  <c r="BE385"/>
  <c r="BE389"/>
  <c r="BE393"/>
  <c r="BE396"/>
  <c r="BE401"/>
  <c r="BE406"/>
  <c r="BE410"/>
  <c r="BE415"/>
  <c r="BE421"/>
  <c r="BE426"/>
  <c r="BE432"/>
  <c r="BE434"/>
  <c r="BE438"/>
  <c r="BE441"/>
  <c r="BE445"/>
  <c r="BE447"/>
  <c r="BK227"/>
  <c r="J227"/>
  <c r="J63"/>
  <c r="BK264"/>
  <c r="J264"/>
  <c r="J66"/>
  <c i="3" r="BE104"/>
  <c r="BK103"/>
  <c r="J103"/>
  <c r="J63"/>
  <c r="BE88"/>
  <c r="BE96"/>
  <c i="2" r="BK440"/>
  <c r="J440"/>
  <c r="J70"/>
  <c i="3" r="E48"/>
  <c r="J52"/>
  <c r="F55"/>
  <c r="BE86"/>
  <c r="BE92"/>
  <c r="BE99"/>
  <c i="2" r="F34"/>
  <c i="1" r="BA55"/>
  <c i="3" r="F35"/>
  <c i="1" r="BB56"/>
  <c i="3" r="F36"/>
  <c i="1" r="BC56"/>
  <c i="2" r="F35"/>
  <c i="1" r="BB55"/>
  <c i="2" r="F37"/>
  <c i="1" r="BD55"/>
  <c i="3" r="J34"/>
  <c i="1" r="AW56"/>
  <c i="2" r="J34"/>
  <c i="1" r="AW55"/>
  <c i="3" r="F34"/>
  <c i="1" r="BA56"/>
  <c i="3" r="F37"/>
  <c i="1" r="BD56"/>
  <c i="2" r="F36"/>
  <c i="1" r="BC55"/>
  <c i="3" l="1" r="T84"/>
  <c r="T83"/>
  <c i="2" r="T93"/>
  <c r="T92"/>
  <c r="P93"/>
  <c r="P92"/>
  <c i="1" r="AU55"/>
  <c i="3" r="R84"/>
  <c r="R83"/>
  <c r="P84"/>
  <c r="P83"/>
  <c i="1" r="AU56"/>
  <c i="2" r="R93"/>
  <c r="R92"/>
  <c r="BK263"/>
  <c r="J263"/>
  <c r="J65"/>
  <c i="3" r="BK84"/>
  <c r="BK83"/>
  <c r="J83"/>
  <c r="J59"/>
  <c i="2" r="BK443"/>
  <c r="J443"/>
  <c r="J71"/>
  <c i="1" r="BC54"/>
  <c r="W32"/>
  <c i="2" r="J33"/>
  <c i="1" r="AV55"/>
  <c r="AT55"/>
  <c i="3" r="J33"/>
  <c i="1" r="AV56"/>
  <c r="AT56"/>
  <c r="BA54"/>
  <c r="W30"/>
  <c r="BD54"/>
  <c r="W33"/>
  <c i="3" r="F33"/>
  <c i="1" r="AZ56"/>
  <c r="BB54"/>
  <c r="W31"/>
  <c i="2" r="F33"/>
  <c i="1" r="AZ55"/>
  <c i="2" l="1" r="BK93"/>
  <c r="J93"/>
  <c r="J60"/>
  <c i="3" r="J84"/>
  <c r="J60"/>
  <c i="1" r="AU54"/>
  <c r="AZ54"/>
  <c r="W29"/>
  <c r="AX54"/>
  <c r="AY54"/>
  <c i="3" r="J30"/>
  <c i="1" r="AG56"/>
  <c r="AN56"/>
  <c r="AW54"/>
  <c r="AK30"/>
  <c i="2" l="1" r="BK92"/>
  <c r="J92"/>
  <c r="J59"/>
  <c i="3" r="J39"/>
  <c i="1" r="AV54"/>
  <c r="AK29"/>
  <c l="1" r="AT54"/>
  <c i="2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<sst xmlns="http://schemas.openxmlformats.org/spreadsheetml/2006/main">
  <si>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</si>
  <si>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</si>
  <si>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</si>
  <si>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</si>
  <si>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</si>
  <si>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{25eae8ab-7ad9-4878-bff2-799563ac5fb1}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</si>
  <si>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</si>
  <si>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</si>
  <si>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</si>
  <si>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</si>
  <si>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</si>
  <si>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</si>
  <si>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</si>
  <si>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</si>
  <si>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</si>
  <si>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</si>
  <si>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</si>
  <si>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III/0226 SMRŽOVICE - ODVODNĚNÍ U Č.P. 13</t>
  </si>
  <si>
    <t>KSO:</t>
  </si>
  <si>
    <t/>
  </si>
  <si>
    <t>CC-CZ:</t>
  </si>
  <si>
    <t>Místo:</t>
  </si>
  <si>
    <t>Smržovice</t>
  </si>
  <si>
    <t>Datum:</t>
  </si>
  <si>
    <t>13. 10. 2020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</si>
  <si>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</si>
  <si>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</si>
  <si>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</si>
  <si>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</si>
  <si>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</si>
  <si>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</si>
  <si>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</si>
  <si>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</si>
  <si>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</si>
  <si>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</si>
  <si>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</si>
  <si>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</si>
  <si>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</si>
  <si>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</si>
  <si>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</si>
  <si>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</si>
  <si>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</si>
  <si>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</si>
  <si>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</si>
  <si>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</si>
  <si>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</si>
  <si>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</si>
  <si>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</si>
  <si>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</si>
  <si>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</si>
  <si>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</si>
  <si>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</si>
  <si>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</si>
  <si>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</si>
  <si>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</si>
  <si>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</si>
  <si>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</si>
  <si>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</si>
  <si>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</si>
  <si>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</si>
  <si>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</si>
  <si>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</si>
  <si>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</si>
  <si>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</si>
  <si>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</si>
  <si>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</si>
  <si>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</si>
  <si>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</si>
  <si>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</si>
  <si>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</si>
  <si>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</si>
  <si>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</si>
  <si>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</si>
  <si>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</si>
  <si>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</si>
  <si>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</si>
  <si>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</si>
  <si>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</si>
  <si>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</si>
  <si>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</si>
  <si>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</si>
  <si>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{b6afd637-9a66-4176-a22c-60527fe11acb}</t>
  </si>
  <si>
    <t>822 24 79</t>
  </si>
  <si>
    <t>2</t>
  </si>
  <si>
    <t>901</t>
  </si>
  <si>
    <t>Vedlejší rozpočtové náklady</t>
  </si>
  <si>
    <t>VON</t>
  </si>
  <si>
    <t>{fc62dca2-f2e5-4ac2-9184-a1422efa27a0}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</si>
  <si>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</si>
  <si>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</si>
  <si>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</si>
  <si>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</si>
  <si>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</si>
  <si>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</si>
  <si>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</si>
  <si>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</si>
  <si>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</si>
  <si>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</si>
  <si>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</si>
  <si>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</si>
  <si>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</si>
  <si>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63 - Podlahy a podlahové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</si>
  <si>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</si>
  <si>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</si>
  <si>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</si>
  <si>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</si>
  <si>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</si>
  <si>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</si>
  <si>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</si>
  <si>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</si>
  <si>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</si>
  <si>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</si>
  <si>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</si>
  <si>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</si>
  <si>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</si>
  <si>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</si>
  <si>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</si>
  <si>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</si>
  <si>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</si>
  <si>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</si>
  <si>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</si>
  <si>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</si>
  <si>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</si>
  <si>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</si>
  <si>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</si>
  <si>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</si>
  <si>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</si>
  <si>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</si>
  <si>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m2</t>
  </si>
  <si>
    <t>CS ÚRS 2020 01</t>
  </si>
  <si>
    <t>4</t>
  </si>
  <si>
    <t>880824961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</si>
  <si>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</si>
  <si>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</si>
  <si>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</si>
  <si>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"stáv. kryt silnice III/0226" 65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</si>
  <si>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</si>
  <si>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</si>
  <si>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1919293371</t>
  </si>
  <si>
    <t>"pod stáv. krytem sil. III/0226" 65</t>
  </si>
  <si>
    <t>3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</si>
  <si>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</si>
  <si>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</si>
  <si>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1473266920</t>
  </si>
  <si>
    <t>"stáv. odvodňovací žlab" 18</t>
  </si>
  <si>
    <t>122452203</t>
  </si>
  <si>
    <t>Odkopávky a prokopávky nezapažené pro silnice a dálnice strojně v hornině třídy těžitelnosti II do 100 m3</t>
  </si>
  <si>
    <t>m3</t>
  </si>
  <si>
    <t>4710516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</si>
  <si>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</si>
  <si>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"km 0,000 00 - 0,033 69" 9</t>
  </si>
  <si>
    <t>5</t>
  </si>
  <si>
    <t>131351100</t>
  </si>
  <si>
    <t>Hloubení nezapažených jam a zářezů strojně s urovnáním dna do předepsaného profilu a spádu v hornině třídy těžitelnosti II skupiny 4 do 20 m3</t>
  </si>
  <si>
    <t>-924115149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</si>
  <si>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</si>
  <si>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"pro uliční vpust"</t>
  </si>
  <si>
    <t>1,5*1,5*1,5</t>
  </si>
  <si>
    <t>"(UV1)"</t>
  </si>
  <si>
    <t>6</t>
  </si>
  <si>
    <t>132351101</t>
  </si>
  <si>
    <t>Hloubení nezapažených rýh šířky do 800 mm strojně s urovnáním dna do předepsaného profilu a spádu v hornině třídy těžitelnosti II skupiny 4 do 20 m3</t>
  </si>
  <si>
    <t>409282373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</si>
  <si>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</si>
  <si>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"pro podélnou drenáž"</t>
  </si>
  <si>
    <t>0,5*0,5*25</t>
  </si>
  <si>
    <t>"pro přípojky UV a OŽ"</t>
  </si>
  <si>
    <t>0,8*1*(27,5+1,5)</t>
  </si>
  <si>
    <t>Součet</t>
  </si>
  <si>
    <t>7</t>
  </si>
  <si>
    <t>162251121</t>
  </si>
  <si>
    <t>Vodorovné přemístění výkopku nebo sypaniny po suchu na obvyklém dopravním prostředku, bez naložení výkopku, avšak se složením bez rozhrnutí z horniny třídy těžitelnosti II na vzdálenost skupiny 4 a 5 na vzdálenost do 20 m</t>
  </si>
  <si>
    <t>-1385238081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</si>
  <si>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</si>
  <si>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"zemina na dočasnou skládku a zpět"</t>
  </si>
  <si>
    <t>"pro obsyp UV" 0,5*2</t>
  </si>
  <si>
    <t>"pro zásyp rýh" 6*2</t>
  </si>
  <si>
    <t>"pro terénní úpravy" 3*2</t>
  </si>
  <si>
    <t>"do násypů" 8*2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</si>
  <si>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</si>
  <si>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</si>
  <si>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</si>
  <si>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1020157893</t>
  </si>
  <si>
    <t>"dovezení ornice pro ohumusování" 5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</si>
  <si>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</si>
  <si>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</si>
  <si>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</si>
  <si>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-26711050</t>
  </si>
  <si>
    <t>"odvoz výkopku zeminy - nevhodná a přebytečná zemina"</t>
  </si>
  <si>
    <t>"celkem natěženo zeminy" 9+3,5+29,5</t>
  </si>
  <si>
    <t>"pro obsyp UV" -0,5</t>
  </si>
  <si>
    <t>"pro zásyp rýh" -6</t>
  </si>
  <si>
    <t>"pro terénní úpravy" -3</t>
  </si>
  <si>
    <t>"do násypů" -8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</si>
  <si>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</si>
  <si>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</si>
  <si>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</si>
  <si>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-1111772748</t>
  </si>
  <si>
    <t>"nevhodná a přebytečná zemina z výkopku do 26-ti km" 16*24,5</t>
  </si>
  <si>
    <t>"(odvoz do recyklačního centra AZS 98)"</t>
  </si>
  <si>
    <t>11</t>
  </si>
  <si>
    <t>167151101</t>
  </si>
  <si>
    <t>Nakládání, skládání a překládání neulehlého výkopku nebo sypaniny strojně nakládání, množství do 100 m3, z horniny třídy těžitelnosti I, skupiny 1 až 3</t>
  </si>
  <si>
    <t>-300340232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</si>
  <si>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</si>
  <si>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12</t>
  </si>
  <si>
    <t>167151102</t>
  </si>
  <si>
    <t>Nakládání, skládání a překládání neulehlého výkopku nebo sypaniny strojně nakládání, množství do 100 m3, z horniny třídy těžitelnosti II, skupiny 4 a 5</t>
  </si>
  <si>
    <t>66893064</t>
  </si>
  <si>
    <t>"zemina z dočasné skládky zpět"</t>
  </si>
  <si>
    <t>"pro obsyp UV" 0,5</t>
  </si>
  <si>
    <t>"pro zásyp rýh" 6</t>
  </si>
  <si>
    <t>"pro terénní úpravy" 3</t>
  </si>
  <si>
    <t>"do násypů" 8</t>
  </si>
  <si>
    <t>13</t>
  </si>
  <si>
    <t>171151101</t>
  </si>
  <si>
    <t>Hutnění boků násypů z hornin soudržných a sypkých pro jakýkoliv sklon, délku a míru zhutnění svahu</t>
  </si>
  <si>
    <t>398483685</t>
  </si>
  <si>
    <t>"km 0,000 00 - 0,033 69" 30</t>
  </si>
  <si>
    <t>14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</si>
  <si>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</si>
  <si>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</si>
  <si>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-865573507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</si>
  <si>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</si>
  <si>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"z vhodné nenamrzavé zeminy z výkopku"</t>
  </si>
  <si>
    <t>"km 0,000 00 - 0,033 69" 8</t>
  </si>
  <si>
    <t>171201231</t>
  </si>
  <si>
    <t>Poplatek za uložení stavebního odpadu na recyklační skládce (skládkovné) zeminy a kamení zatříděného do Katalogu odpadů pod kódem 17 05 04</t>
  </si>
  <si>
    <t>t</t>
  </si>
  <si>
    <t>-2027484045</t>
  </si>
  <si>
    <t>"nevhodná a přebytečná zemina z výkopku" 24,5</t>
  </si>
  <si>
    <t>24,5*2 'Přepočtené koeficientem množství</t>
  </si>
  <si>
    <t>16</t>
  </si>
  <si>
    <t>171251201</t>
  </si>
  <si>
    <t>Uložení sypaniny na skládky nebo meziskládky bez hutnění s upravením uložené sypaniny do předepsaného tvaru</t>
  </si>
  <si>
    <t>-1203116355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</si>
  <si>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</si>
  <si>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"zemina dočasná" 17,5</t>
  </si>
  <si>
    <t>"zemina trvalá" 24,5</t>
  </si>
  <si>
    <t>"ornice dočasná" 5</t>
  </si>
  <si>
    <t>17</t>
  </si>
  <si>
    <t>174151101</t>
  </si>
  <si>
    <t>Zásyp sypaninou z jakékoliv horniny strojně s uložením výkopku ve vrstvách se zhutněním jam, šachet, rýh nebo kolem objektů v těchto vykopávkách</t>
  </si>
  <si>
    <t>-464848575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</si>
  <si>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</si>
  <si>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"přípojky UV a OŽ, se zhutněním"</t>
  </si>
  <si>
    <t>(27,5+1,5)*0,2</t>
  </si>
  <si>
    <t>"kolem UV, se zhutněním"</t>
  </si>
  <si>
    <t>1*0,5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</si>
  <si>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</si>
  <si>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</si>
  <si>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</si>
  <si>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-156663614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</si>
  <si>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</si>
  <si>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"kolem přípojek UV a OŽ, se zhutněním"</t>
  </si>
  <si>
    <t>(27,5+1,5)*0,4</t>
  </si>
  <si>
    <t>19</t>
  </si>
  <si>
    <t>M</t>
  </si>
  <si>
    <t>58331200</t>
  </si>
  <si>
    <t>štěrkopísek netříděný zásypový</t>
  </si>
  <si>
    <t>-799768196</t>
  </si>
  <si>
    <t>11,6*2 'Přepočtené koeficientem množství</t>
  </si>
  <si>
    <t>20</t>
  </si>
  <si>
    <t>181006113</t>
  </si>
  <si>
    <t>Rozprostření zemin schopných zúrodnění v rovině a ve sklonu do 1:5, tloušťka vrstvy přes 0,15 do 0,20 m</t>
  </si>
  <si>
    <t>1597288466</t>
  </si>
  <si>
    <t>"hrubé terénní úpravy - kolem obrub"</t>
  </si>
  <si>
    <t>"z vhodné zeminy z výkopku" 15</t>
  </si>
  <si>
    <t>181152302</t>
  </si>
  <si>
    <t>Úprava pláně na stavbách silnic a dálnic strojně v zářezech mimo skalních se zhutněním</t>
  </si>
  <si>
    <t>-344466829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</si>
  <si>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</si>
  <si>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"KOMUNIKACE"</t>
  </si>
  <si>
    <t>"km 0,000 00 - 0,033 69" 80</t>
  </si>
  <si>
    <t>"OKAPOVÝ CHODNÍK"</t>
  </si>
  <si>
    <t>"km 0,011 70 - 0,031 17" 20*1</t>
  </si>
  <si>
    <t>22</t>
  </si>
  <si>
    <t>181351003</t>
  </si>
  <si>
    <t>Rozprostření a urovnání ornice v rovině nebo ve svahu sklonu do 1:5 strojně při souvislé ploše do 100 m2, tl. vrstvy do 200 mm</t>
  </si>
  <si>
    <t>-576009391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</si>
  <si>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</si>
  <si>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"ČISTÉ TERÉNNÍ ÚPRAVY"</t>
  </si>
  <si>
    <t>"km 0,000 00 - 0,033 69" 20</t>
  </si>
  <si>
    <t>23</t>
  </si>
  <si>
    <t>10364101</t>
  </si>
  <si>
    <t xml:space="preserve">zemina pro terénní úpravy -  ornice</t>
  </si>
  <si>
    <t>-1112140310</t>
  </si>
  <si>
    <t>20*0,18 'Přepočtené koeficientem množství</t>
  </si>
  <si>
    <t>24</t>
  </si>
  <si>
    <t>181411131</t>
  </si>
  <si>
    <t>Založení trávníku na půdě předem připravené plochy do 1000 m2 výsevem včetně utažení parkového v rovině nebo na svahu do 1:5</t>
  </si>
  <si>
    <t>230429140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</si>
  <si>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</si>
  <si>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25</t>
  </si>
  <si>
    <t>00572410</t>
  </si>
  <si>
    <t>osivo směs travní parková</t>
  </si>
  <si>
    <t>kg</t>
  </si>
  <si>
    <t>-431031510</t>
  </si>
  <si>
    <t>20*0,015 'Přepočtené koeficientem množství</t>
  </si>
  <si>
    <t>26</t>
  </si>
  <si>
    <t>181411133</t>
  </si>
  <si>
    <t>Založení trávníku na půdě předem připravené plochy do 1000 m2 výsevem včetně utažení parkového na svahu přes 1:2 do 1:1</t>
  </si>
  <si>
    <t>-697612049</t>
  </si>
  <si>
    <t>27</t>
  </si>
  <si>
    <t>651429333</t>
  </si>
  <si>
    <t>30*0,015 'Přepočtené koeficientem množství</t>
  </si>
  <si>
    <t>28</t>
  </si>
  <si>
    <t>182251101</t>
  </si>
  <si>
    <t>Svahování trvalých svahů do projektovaných profilů strojně s potřebným přemístěním výkopku při svahování násypů v jakékoliv hornině</t>
  </si>
  <si>
    <t>-857547274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</si>
  <si>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</si>
  <si>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29</t>
  </si>
  <si>
    <t>182351023</t>
  </si>
  <si>
    <t>Rozprostření a urovnání ornice ve svahu sklonu přes 1:5 strojně při souvislé ploše do 100 m2, tl. vrstvy do 200 mm</t>
  </si>
  <si>
    <t>747046664</t>
  </si>
  <si>
    <t>30</t>
  </si>
  <si>
    <t>716473087</t>
  </si>
  <si>
    <t>30*0,18 'Přepočtené koeficientem množství</t>
  </si>
  <si>
    <t>Zakládání</t>
  </si>
  <si>
    <t>31</t>
  </si>
  <si>
    <t>211531111</t>
  </si>
  <si>
    <t>Výplň kamenivem do rýh odvodňovacích žeber nebo trativodů bez zhutnění, s úpravou povrchu výplně kamenivem hrubým drceným frakce 8 až 32 mm</t>
  </si>
  <si>
    <t>-838067846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</si>
  <si>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</si>
  <si>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"PODÉLNÁ DRENÁŽ"</t>
  </si>
  <si>
    <t>0,3*0,5*25</t>
  </si>
  <si>
    <t>32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</si>
  <si>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</si>
  <si>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</si>
  <si>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</si>
  <si>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-217610835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</si>
  <si>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</si>
  <si>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"PODÉLNÁ DRENÁŽ" 25</t>
  </si>
  <si>
    <t>Vodorovné konstrukce</t>
  </si>
  <si>
    <t>33</t>
  </si>
  <si>
    <t>451541111</t>
  </si>
  <si>
    <t>Lože pod potrubí, stoky a drobné objekty v otevřeném výkopu ze štěrkodrtě 0-63 mm</t>
  </si>
  <si>
    <t>-1702866213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</si>
  <si>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</si>
  <si>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0,4*0,06*25</t>
  </si>
  <si>
    <t>34</t>
  </si>
  <si>
    <t>451573111</t>
  </si>
  <si>
    <t>Lože pod potrubí, stoky a drobné objekty v otevřeném výkopu z písku a štěrkopísku do 63 mm</t>
  </si>
  <si>
    <t>-863622542</t>
  </si>
  <si>
    <t>"PŘÍPOJKY UV a OŽ"</t>
  </si>
  <si>
    <t>0,1*0,8*(27,5+1,5)</t>
  </si>
  <si>
    <t>"(UV1, OŽ)"</t>
  </si>
  <si>
    <t>35</t>
  </si>
  <si>
    <t>452386111</t>
  </si>
  <si>
    <t>Podkladní a vyrovnávací konstrukce z betonu vyrovnávací prstence z prostého betonu tř. C 25/30 pod poklopy a mříže, výšky do 100 mm</t>
  </si>
  <si>
    <t>kus</t>
  </si>
  <si>
    <t>-1903079261</t>
  </si>
  <si>
    <t xml:space="preserve">Poznámka k souboru cen:_x000d_
1. V cenách jsou započteny i náklady na bednění, odbednění a na nátěr bednění proti přilnavosti betonu._x000d_
2. Množství podkladní konstrukce z pražců se určuje v m součtem jednotlivých délek pražců._x000d_
3. Pro výpočet přesunu hmot se celková hmotnost položky sníží o hmotnost betonu, pokud je beton dodáván přímo na místo zabudování nebo do prostoru technologické manipulace._x000d_
</t>
  </si>
  <si>
    <t>"ULIČNÍ VPUST" 1</t>
  </si>
  <si>
    <t>Komunikace pozemní</t>
  </si>
  <si>
    <t>36</t>
  </si>
  <si>
    <t>564831111</t>
  </si>
  <si>
    <t>Podklad ze štěrkodrti ŠD s rozprostřením a zhutněním, po zhutnění tl. 100 mm</t>
  </si>
  <si>
    <t>-112372961</t>
  </si>
  <si>
    <t>37</t>
  </si>
  <si>
    <t>564851111</t>
  </si>
  <si>
    <t>Podklad ze štěrkodrti ŠD s rozprostřením a zhutněním, po zhutnění tl. 150 mm</t>
  </si>
  <si>
    <t>-235874448</t>
  </si>
  <si>
    <t>"km 0,000 00 - 0,033 69" 75 + 80</t>
  </si>
  <si>
    <t>"km 0,011 70 - 0,031 17" 20*0,5</t>
  </si>
  <si>
    <t>38</t>
  </si>
  <si>
    <t>565145111</t>
  </si>
  <si>
    <t>Asfaltový beton vrstva podkladní ACP 16 (obalované kamenivo střednězrnné - OKS) s rozprostřením a zhutněním v pruhu šířky přes 1,5 do 3 m, po zhutnění tl. 60 mm</t>
  </si>
  <si>
    <t>421976282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</si>
  <si>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</si>
  <si>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"km 0,000 00 - 0,033 69" 75</t>
  </si>
  <si>
    <t>39</t>
  </si>
  <si>
    <t>565156111</t>
  </si>
  <si>
    <t>Asfaltový beton vrstva podkladní ACP 22 (obalované kamenivo hrubozrnné - OKH) s rozprostřením a zhutněním v pruhu šířky přes 1,5 do 3 m, po zhutnění tl. 70 mm</t>
  </si>
  <si>
    <t>1669139217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</si>
  <si>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</si>
  <si>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40</t>
  </si>
  <si>
    <t>577144111</t>
  </si>
  <si>
    <t>Asfaltový beton vrstva obrusná ACO 11 (ABS) s rozprostřením a se zhutněním z nemodifikovaného asfaltu v pruhu šířky do 3 m tř. I, po zhutnění tl. 50 mm</t>
  </si>
  <si>
    <t>-986665489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</si>
  <si>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</si>
  <si>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Úpravy povrchů, podlahy a osazování výplní</t>
  </si>
  <si>
    <t>63</t>
  </si>
  <si>
    <t>Podlahy a podlahové konstrukce</t>
  </si>
  <si>
    <t>41</t>
  </si>
  <si>
    <t>639571215.R</t>
  </si>
  <si>
    <t>Okapový chodník podél budovy z kačírku tl. 100 mm</t>
  </si>
  <si>
    <t>-122667335</t>
  </si>
  <si>
    <t>Trubní vedení</t>
  </si>
  <si>
    <t>42</t>
  </si>
  <si>
    <t>817314111</t>
  </si>
  <si>
    <t>Montáž betonových útesů s hrdlem na potrubí betonovém a železobetonovém DN 150</t>
  </si>
  <si>
    <t>-1271663471</t>
  </si>
  <si>
    <t xml:space="preserve">Poznámka k souboru cen:_x000d_
1. V cenách jsou započteny i náklady na odsekání betonových trub na útesy a na vysekání otvorů v betonových nebo železobetonových troubách._x000d_
2. V cenách nejsou započteny náklady na:_x000d_
a) obetonování útesů; tyto náklady se oceňují cenami souboru cen 899 62-11 Obetonování drenážního potrubí prostým betonem, katalogu 831-1 Hydromeliorace zemědělské, části A 01 tohoto katalogu,_x000d_
b) dodání trouby pro útes; tyto náklady se oceňují ve specifikaci. Ztratné lze dohodnout ve výši 1 %._x000d_
</t>
  </si>
  <si>
    <t>"zaústění kanal. přípojky nové UV do stáv. potrubí" 1</t>
  </si>
  <si>
    <t>43</t>
  </si>
  <si>
    <t>871263121</t>
  </si>
  <si>
    <t>Montáž kanalizačního potrubí z plastů z tvrdého PVC těsněných gumovým kroužkem v otevřeném výkopu ve sklonu do 20 % DN 110</t>
  </si>
  <si>
    <t>1315993936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</si>
  <si>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</si>
  <si>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"PŘÍPOJKA ODVODŇOVACÍHO ŽLABU" 1,5</t>
  </si>
  <si>
    <t>44</t>
  </si>
  <si>
    <t>28611170</t>
  </si>
  <si>
    <t>trubka kanalizační PVC DN 110x1000mm SN10</t>
  </si>
  <si>
    <t>-115383521</t>
  </si>
  <si>
    <t>1,5*1,03 'Přepočtené koeficientem množství</t>
  </si>
  <si>
    <t>45</t>
  </si>
  <si>
    <t>871313121</t>
  </si>
  <si>
    <t>Montáž kanalizačního potrubí z plastů z tvrdého PVC těsněných gumovým kroužkem v otevřeném výkopu ve sklonu do 20 % DN 160</t>
  </si>
  <si>
    <t>-23386502</t>
  </si>
  <si>
    <t>"PŘÍPOJKA UV"</t>
  </si>
  <si>
    <t>"UV1" 27,5</t>
  </si>
  <si>
    <t>46</t>
  </si>
  <si>
    <t>28611164</t>
  </si>
  <si>
    <t>trubka kanalizační PVC DN 160x1000mm SN8</t>
  </si>
  <si>
    <t>1756448072</t>
  </si>
  <si>
    <t>27,5*1,03 'Přepočtené koeficientem množství</t>
  </si>
  <si>
    <t>47</t>
  </si>
  <si>
    <t>877315211</t>
  </si>
  <si>
    <t>Montáž tvarovek na kanalizačním potrubí z trub z plastu z tvrdého PVC nebo z polypropylenu v otevřeném výkopu jednoosých DN 160</t>
  </si>
  <si>
    <t>-1069458449</t>
  </si>
  <si>
    <t xml:space="preserve">Poznámka k souboru cen:_x000d_
1. V cenách nejsou započteny náklady na dodání tvarovek. Tvarovky se oceňují ve ve specifikaci._x000d_
</t>
  </si>
  <si>
    <t>"PŘÍPOJKA UV" 1</t>
  </si>
  <si>
    <t>48</t>
  </si>
  <si>
    <t>28611361</t>
  </si>
  <si>
    <t>koleno kanalizační PVC KG 160x45°</t>
  </si>
  <si>
    <t>-1152988951</t>
  </si>
  <si>
    <t>49</t>
  </si>
  <si>
    <t>877315221</t>
  </si>
  <si>
    <t>Montáž tvarovek na kanalizačním potrubí z trub z plastu z tvrdého PVC nebo z polypropylenu v otevřeném výkopu dvouosých DN 160</t>
  </si>
  <si>
    <t>-1815357087</t>
  </si>
  <si>
    <t>"PŘÍPOJKA ULIČNÍ VPUSTI" 1</t>
  </si>
  <si>
    <t>50</t>
  </si>
  <si>
    <t>28611390</t>
  </si>
  <si>
    <t>odbočka kanalizační plastová s hrdlem KG 150/110/45°</t>
  </si>
  <si>
    <t>1926300975</t>
  </si>
  <si>
    <t>51</t>
  </si>
  <si>
    <t>895941111</t>
  </si>
  <si>
    <t>Zřízení vpusti kanalizační uliční z betonových dílců typ UV-50 normální</t>
  </si>
  <si>
    <t>-1357326222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</si>
  <si>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</si>
  <si>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"km 0,030 14" 1</t>
  </si>
  <si>
    <t>52</t>
  </si>
  <si>
    <t>59223852</t>
  </si>
  <si>
    <t>dno pro uliční vpusť s kalovou prohlubní betonové 450x300x50mm</t>
  </si>
  <si>
    <t>2039225885</t>
  </si>
  <si>
    <t>53</t>
  </si>
  <si>
    <t>59223854</t>
  </si>
  <si>
    <t>skruž pro uliční vpusť s výtokovým otvorem PVC betonová 450x350x50mm</t>
  </si>
  <si>
    <t>1582391625</t>
  </si>
  <si>
    <t>54</t>
  </si>
  <si>
    <t>59223857</t>
  </si>
  <si>
    <t>skruž pro uliční vpusť horní betonová 450x295x50mm</t>
  </si>
  <si>
    <t>1541163235</t>
  </si>
  <si>
    <t>55</t>
  </si>
  <si>
    <t>59223860</t>
  </si>
  <si>
    <t>skruž pro uliční vpusť středová betonová 450x195x50mm</t>
  </si>
  <si>
    <t>-2124010884</t>
  </si>
  <si>
    <t>56</t>
  </si>
  <si>
    <t>59223864</t>
  </si>
  <si>
    <t>prstenec pro uliční vpusť vyrovnávací betonový 390x60x130mm</t>
  </si>
  <si>
    <t>744033016</t>
  </si>
  <si>
    <t>57</t>
  </si>
  <si>
    <t>899204112</t>
  </si>
  <si>
    <t>Osazení mříží litinových včetně rámů a košů na bahno pro třídu zatížení D400, E600</t>
  </si>
  <si>
    <t>660781822</t>
  </si>
  <si>
    <t xml:space="preserve">Poznámka k souboru cen:_x000d_
1. V cenách nejsou započteny náklady na dodání mříží, rámů a košů na bahno; tyto náklady se oceňují ve specifikaci._x000d_
</t>
  </si>
  <si>
    <t>58</t>
  </si>
  <si>
    <t>55242320</t>
  </si>
  <si>
    <t>mříž vtoková litinová plochá 500x500mm</t>
  </si>
  <si>
    <t>-1036956560</t>
  </si>
  <si>
    <t>59</t>
  </si>
  <si>
    <t>59223871</t>
  </si>
  <si>
    <t>koš vysoký pro uliční vpusti žárově Pz plech pro rám 500/500mm</t>
  </si>
  <si>
    <t>-1721978083</t>
  </si>
  <si>
    <t>60</t>
  </si>
  <si>
    <t>899431111</t>
  </si>
  <si>
    <t>Výšková úprava uličního vstupu nebo vpusti do 200 mm zvýšením krycího hrnce, šoupěte nebo hydrantu bez úpravy armatur</t>
  </si>
  <si>
    <t>1445203735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</si>
  <si>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</si>
  <si>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"stáv. vodovodní uzávěr v trase"</t>
  </si>
  <si>
    <t>"km 0,013 04" 1</t>
  </si>
  <si>
    <t>61</t>
  </si>
  <si>
    <t>899623161</t>
  </si>
  <si>
    <t>Obetonování potrubí nebo zdiva stok betonem prostým v otevřeném výkopu, beton tř. C 20/25</t>
  </si>
  <si>
    <t>1606079966</t>
  </si>
  <si>
    <t xml:space="preserve">Poznámka k souboru cen:_x000d_
1. Obetonování zdiva stok ve štole se oceňuje cenami souboru cen 359 31-02 Výplň za rubem cihelného zdiva stok části A 03 tohoto katalogu._x000d_
</t>
  </si>
  <si>
    <t>"v místě zaústění kanal. přípojky nové UV do stáv. potrubí" 1*0,25</t>
  </si>
  <si>
    <t>Ostatní konstrukce a práce, bourání</t>
  </si>
  <si>
    <t>62</t>
  </si>
  <si>
    <t>912221111</t>
  </si>
  <si>
    <t>Montáž směrového sloupku ocelového pružného ručním beraněním silničního</t>
  </si>
  <si>
    <t>1833947228</t>
  </si>
  <si>
    <t xml:space="preserve">Poznámka k souboru cen:_x000d_
1. V cenách jsou započteny i náklady:_x000d_
a) u cen 912 21-1111 a -1112 na vykopání jamek pro sloupky s odhozením výkopku na hromadu nebo naložením na dopravní prostředek,_x000d_
b) u ceny 912 21-1121 na spojovací materiál,_x000d_
c) u ceny 912 21-1131 na vyvrtání otvoru a lepidlo._x000d_
2. V cenách nejsou započteny náklady:_x000d_
a) na dodání sloupku, tyto se oceňují ve specifikaci,_x000d_
b) u ceny 912 21-1131 i na spojovací materiál, který je součástí dodávky sloupku,_x000d_
c) odklizení výkopku, tyto se oceňují cenami části A 01 katalogu 800-1 Zemní práce._x000d_
</t>
  </si>
  <si>
    <t>"celkem" 3</t>
  </si>
  <si>
    <t>"(znovuosazení po zřízení nové sil. obruby)"</t>
  </si>
  <si>
    <t>40445165</t>
  </si>
  <si>
    <t>sloupek směrový silniční ocelový (získaný v trase)</t>
  </si>
  <si>
    <t>-1201234047</t>
  </si>
  <si>
    <t>64</t>
  </si>
  <si>
    <t>913121111</t>
  </si>
  <si>
    <t>Montáž a demontáž dočasných dopravních značek kompletních značek vč. podstavce a sloupku základních</t>
  </si>
  <si>
    <t>-1661403416</t>
  </si>
  <si>
    <t xml:space="preserve">Poznámka k souboru cen:_x000d_
1. V cenách jsou započteny náklady na montáž i demontáž dočasné značky, nebo podstavce._x000d_
</t>
  </si>
  <si>
    <t xml:space="preserve">"viz příloha PD - Dopravní opatření během stavby" </t>
  </si>
  <si>
    <t>"A 15" 2</t>
  </si>
  <si>
    <t>"C 4b" 1</t>
  </si>
  <si>
    <t>65</t>
  </si>
  <si>
    <t>913121211</t>
  </si>
  <si>
    <t>Montáž a demontáž dočasných dopravních značek Příplatek za první a každý další den použití dočasných dopravních značek k ceně 12-1111</t>
  </si>
  <si>
    <t>-1393735822</t>
  </si>
  <si>
    <t>"předpokládaná doba výstavby cca 30 dní"</t>
  </si>
  <si>
    <t>30*3</t>
  </si>
  <si>
    <t>66</t>
  </si>
  <si>
    <t>913221113</t>
  </si>
  <si>
    <t>Montáž a demontáž dočasných dopravních zábran světelných včetně zásobníku na akumulátor, šířky 3 m, 5 světel</t>
  </si>
  <si>
    <t>-831123787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</si>
  <si>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</si>
  <si>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"viz příloha PD - Dopravní opatření během stavby"</t>
  </si>
  <si>
    <t>"Z 2 + S 7" 2</t>
  </si>
  <si>
    <t>67</t>
  </si>
  <si>
    <t>913221213</t>
  </si>
  <si>
    <t>Montáž a demontáž dočasných dopravních zábran Příplatek za první a každý další den použití dočasných dopravních zábran k ceně 22-1113</t>
  </si>
  <si>
    <t>-1288259272</t>
  </si>
  <si>
    <t>30*2</t>
  </si>
  <si>
    <t>68</t>
  </si>
  <si>
    <t>913321111</t>
  </si>
  <si>
    <t>Montáž a demontáž dočasných dopravních vodících zařízení směrové desky základní</t>
  </si>
  <si>
    <t>845826498</t>
  </si>
  <si>
    <t xml:space="preserve">Poznámka k souboru cen:_x000d_
1. V cenách jsou započteny náklady na montáž i demontáž dočasného vodícího zařízení._x000d_
</t>
  </si>
  <si>
    <t>"Z 4b" 10</t>
  </si>
  <si>
    <t>69</t>
  </si>
  <si>
    <t>913321211</t>
  </si>
  <si>
    <t>Montáž a demontáž dočasných dopravních vodících zařízení Příplatek za první a každý další den použití dočasných dopravních vodících zařízení k ceně 32-1111</t>
  </si>
  <si>
    <t>-1195010517</t>
  </si>
  <si>
    <t>30*10</t>
  </si>
  <si>
    <t>70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</si>
  <si>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</si>
  <si>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</si>
  <si>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-2128878832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</si>
  <si>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</si>
  <si>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"PŘÍDLAŽBA" 0</t>
  </si>
  <si>
    <t>"km 0,000 00 - 0,031 17" 31,24</t>
  </si>
  <si>
    <t>"KOLEM UV" 3*0,5</t>
  </si>
  <si>
    <t>71</t>
  </si>
  <si>
    <t>59245020</t>
  </si>
  <si>
    <t>dlažba tvar obdélník betonová 200x100x80mm přírodní</t>
  </si>
  <si>
    <t>-237650930</t>
  </si>
  <si>
    <t>32,74*0,102 'Přepočtené koeficientem množství</t>
  </si>
  <si>
    <t>72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</si>
  <si>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</si>
  <si>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</si>
  <si>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744267026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</si>
  <si>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</si>
  <si>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"km 0,000 00 - 0,033 69"</t>
  </si>
  <si>
    <t>"dl. 1 m" 24</t>
  </si>
  <si>
    <t>"přechodové L/P" 1</t>
  </si>
  <si>
    <t>"R 1" 2*1,57</t>
  </si>
  <si>
    <t>"R 2" 3,1</t>
  </si>
  <si>
    <t>73</t>
  </si>
  <si>
    <t>59217030</t>
  </si>
  <si>
    <t>obrubník betonový silniční přechodový 1000x150x150-250mm</t>
  </si>
  <si>
    <t>2072296797</t>
  </si>
  <si>
    <t>"viz položka osazení" 1</t>
  </si>
  <si>
    <t>74</t>
  </si>
  <si>
    <t>59217034</t>
  </si>
  <si>
    <t>obrubník betonový silniční 1000x150x300mm</t>
  </si>
  <si>
    <t>-2082521731</t>
  </si>
  <si>
    <t>"viz položka osazení" 24</t>
  </si>
  <si>
    <t>75</t>
  </si>
  <si>
    <t>59217035</t>
  </si>
  <si>
    <t>obrubník betonový obloukový vnější 780x150x250mm</t>
  </si>
  <si>
    <t>167742632</t>
  </si>
  <si>
    <t>"viz položka osazení"</t>
  </si>
  <si>
    <t>76</t>
  </si>
  <si>
    <t>916331112</t>
  </si>
  <si>
    <t>Osazení zahradního obrubníku betonového s ložem tl. od 50 do 100 mm z betonu prostého tř. C 12/15 s boční opěrou z betonu prostého tř. C 12/15</t>
  </si>
  <si>
    <t>-1341075351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</si>
  <si>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</si>
  <si>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"km 0,011 70 - 0,031 17" 20,5</t>
  </si>
  <si>
    <t>77</t>
  </si>
  <si>
    <t>59217008</t>
  </si>
  <si>
    <t>obrubník betonový parkový 1000x80x200mm</t>
  </si>
  <si>
    <t>27367190</t>
  </si>
  <si>
    <t>78</t>
  </si>
  <si>
    <t>916991121</t>
  </si>
  <si>
    <t>Lože pod obrubníky, krajníky nebo obruby z dlažebních kostek z betonu prostého tř. C 16/20</t>
  </si>
  <si>
    <t>1019034294</t>
  </si>
  <si>
    <t>"tloušťka lože cca 0,13 m"</t>
  </si>
  <si>
    <t>0,5*0,03*31,24</t>
  </si>
  <si>
    <t>79</t>
  </si>
  <si>
    <t>919731122</t>
  </si>
  <si>
    <t>Zarovnání styčné plochy podkladu nebo krytu podél vybourané části komunikace nebo zpevněné plochy živičné tl. přes 50 do 100 mm</t>
  </si>
  <si>
    <t>-1825842847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</si>
  <si>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</si>
  <si>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"v místě napojení na stáv. asf. kryt"</t>
  </si>
  <si>
    <t>"km 0,000 00 - 0,033 69" 38,5</t>
  </si>
  <si>
    <t>80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</si>
  <si>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</si>
  <si>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</si>
  <si>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-1882516602</t>
  </si>
  <si>
    <t xml:space="preserve">Poznámka k souboru cen:_x000d_
1. V cenách jsou započteny i náklady na vyčištění spár, na impregnaci a zalití spár včetně dodání hmot._x000d_
</t>
  </si>
  <si>
    <t>"km 0,000 00 0,033 69" 38,5</t>
  </si>
  <si>
    <t>81</t>
  </si>
  <si>
    <t>919735112</t>
  </si>
  <si>
    <t>Řezání stávajícího živičného krytu nebo podkladu hloubky přes 50 do 100 mm</t>
  </si>
  <si>
    <t>1716814558</t>
  </si>
  <si>
    <t xml:space="preserve">Poznámka k souboru cen:_x000d_
1. V cenách jsou započteny i náklady na spotřebu vody._x000d_
</t>
  </si>
  <si>
    <t>82</t>
  </si>
  <si>
    <t>935932314</t>
  </si>
  <si>
    <t>Odvodňovací plastový žlab pro třídu zatížení C 250 vnitřní šířky 100 mm s krycím roštem můstkovým z litiny</t>
  </si>
  <si>
    <t>1887536988</t>
  </si>
  <si>
    <t xml:space="preserve">Poznámka k souboru cen:_x000d_
1. V cenách jsou započteny i náklady na předepsané obetonování a lože z betonu._x000d_
2. V cenách nejsou započteny náklady na:_x000d_
a) přípojné kanalizační potrubí, které se oceňuje cenami části A 03 katalogu 827-1 Vedení trubní dálková a přípojná - vodovody a kanalizace,_x000d_
b) zemní práce, které se oceňují cenami katalogu 800-1 Zemní práce._x000d_
</t>
  </si>
  <si>
    <t>"km 0,003 75 - 0,010 33" 6,6</t>
  </si>
  <si>
    <t>83</t>
  </si>
  <si>
    <t>938908411</t>
  </si>
  <si>
    <t>Čištění vozovek splachováním vodou povrchu podkladu nebo krytu živičného, betonového nebo dlážděného</t>
  </si>
  <si>
    <t>-1932912396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</si>
  <si>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</si>
  <si>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"během a po skončení stav. prací"</t>
  </si>
  <si>
    <t>"kryt silnice III/0226"</t>
  </si>
  <si>
    <t>5*50*3</t>
  </si>
  <si>
    <t>84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</si>
  <si>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</si>
  <si>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</si>
  <si>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-1043623254</t>
  </si>
  <si>
    <t>85</t>
  </si>
  <si>
    <t>966006255</t>
  </si>
  <si>
    <t>Odstranění směrových sloupků s odklizením materiálu na vzdálenost do 20 m nebo s naložením na dopravní prostředek uloženého do země plastového nebo kovového</t>
  </si>
  <si>
    <t>-1297990960</t>
  </si>
  <si>
    <t xml:space="preserve">Poznámka k souboru cen:_x000d_
1. Přemístění demontovaných sloupků na vzdálenost přes 20 m se oceňuje cenami souborů cen 997 22-1 Vodorovná doprava suti a vybouraných hmot._x000d_
</t>
  </si>
  <si>
    <t>"stáv. sil. sloupky v trase" 3</t>
  </si>
  <si>
    <t>997</t>
  </si>
  <si>
    <t>Přesun sutě</t>
  </si>
  <si>
    <t>86</t>
  </si>
  <si>
    <t>997221551</t>
  </si>
  <si>
    <t>Vodorovná doprava suti bez naložení, ale se složením a s hrubým urovnáním ze sypkých materiálů, na vzdálenost do 1 km</t>
  </si>
  <si>
    <t>-1219961994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</si>
  <si>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</si>
  <si>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"štěrk, štět" 28,6</t>
  </si>
  <si>
    <t>"materiál z čištění komunikací" 15+15</t>
  </si>
  <si>
    <t>87</t>
  </si>
  <si>
    <t>997221559</t>
  </si>
  <si>
    <t>Vodorovná doprava suti bez naložení, ale se složením a s hrubým urovnáním Příplatek k ceně za každý další i započatý 1 km přes 1 km</t>
  </si>
  <si>
    <t>-1578695067</t>
  </si>
  <si>
    <t>"odvoz do recyklačního centra AZS 98"</t>
  </si>
  <si>
    <t>"štěrk, štět do 26-ti km" 25*28,6</t>
  </si>
  <si>
    <t>"materiál z čištění komunikací do 26-ti km" 25*(15+15)</t>
  </si>
  <si>
    <t>88</t>
  </si>
  <si>
    <t>997221561</t>
  </si>
  <si>
    <t>Vodorovná doprava suti bez naložení, ale se složením a s hrubým urovnáním z kusových materiálů, na vzdálenost do 1 km</t>
  </si>
  <si>
    <t>807001967</t>
  </si>
  <si>
    <t>"živičné kry" 6,37</t>
  </si>
  <si>
    <t>"beton. kry" 11,25</t>
  </si>
  <si>
    <t>89</t>
  </si>
  <si>
    <t>997221569</t>
  </si>
  <si>
    <t>249821191</t>
  </si>
  <si>
    <t>"živičné kry do 26-ti km" 25*6,37</t>
  </si>
  <si>
    <t>"beton. kry do 26-ti km" 25*11,25</t>
  </si>
  <si>
    <t>90</t>
  </si>
  <si>
    <t>997221861</t>
  </si>
  <si>
    <t>Poplatek za uložení stavebního odpadu na recyklační skládce (skládkovné) z prostého betonu zatříděného do Katalogu odpadů pod kódem 17 01 01</t>
  </si>
  <si>
    <t>-632484631</t>
  </si>
  <si>
    <t>91</t>
  </si>
  <si>
    <t>997221873</t>
  </si>
  <si>
    <t>-90443423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</si>
  <si>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</si>
  <si>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</si>
  <si>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</si>
  <si>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-2021189770</t>
  </si>
  <si>
    <t>998</t>
  </si>
  <si>
    <t>Přesun hmot</t>
  </si>
  <si>
    <t>93</t>
  </si>
  <si>
    <t>998225111</t>
  </si>
  <si>
    <t>Přesun hmot pro komunikace s krytem z kameniva, monolitickým betonovým nebo živičným dopravní vzdálenost do 200 m jakékoliv délky objektu</t>
  </si>
  <si>
    <t>283694884</t>
  </si>
  <si>
    <t xml:space="preserve">Poznámka k souboru cen:_x000d_
1. Ceny lze použít i pro plochy letišť s krytem monolitickým betonovým nebo živičným._x000d_
</t>
  </si>
  <si>
    <t>PSV</t>
  </si>
  <si>
    <t>Práce a dodávky PSV</t>
  </si>
  <si>
    <t>711</t>
  </si>
  <si>
    <t>Izolace proti vodě, vlhkosti a plynům</t>
  </si>
  <si>
    <t>94</t>
  </si>
  <si>
    <t>711132311.R</t>
  </si>
  <si>
    <t>Prov. izolace nopovou fólií svisle, vč. uchyc. prvků</t>
  </si>
  <si>
    <t>713220371</t>
  </si>
  <si>
    <t>"celkem" 21*0,5</t>
  </si>
  <si>
    <t>95</t>
  </si>
  <si>
    <t>28323005</t>
  </si>
  <si>
    <t>fólie profilovaná (nopová) drenážní HDPE s výškou nopů 8mm</t>
  </si>
  <si>
    <t>1879446480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</si>
  <si>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</si>
  <si>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</si>
  <si>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</si>
  <si>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</si>
  <si>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</si>
  <si>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</si>
  <si>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</si>
  <si>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</si>
  <si>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012103000</t>
  </si>
  <si>
    <t>Geodetické práce před výstavbou</t>
  </si>
  <si>
    <t>komplet</t>
  </si>
  <si>
    <t>1024</t>
  </si>
  <si>
    <t>-1269139105</t>
  </si>
  <si>
    <t>"vytýčení stavby a podzemních inž. sítí" 1</t>
  </si>
  <si>
    <t>012303000</t>
  </si>
  <si>
    <t>Geodetické práce po výstavbě</t>
  </si>
  <si>
    <t>2083579574</t>
  </si>
  <si>
    <t>"polohopisné a výškopisné zaměření skutečného provedení stavby" 1</t>
  </si>
  <si>
    <t>"(v případě potřeby - upřesní investor)"</t>
  </si>
  <si>
    <t>VRN3</t>
  </si>
  <si>
    <t>Zařízení staveniště</t>
  </si>
  <si>
    <t>032103000</t>
  </si>
  <si>
    <t>Náklady na stavební buňky</t>
  </si>
  <si>
    <t>-2139075731</t>
  </si>
  <si>
    <t>"stavební buňka" 1</t>
  </si>
  <si>
    <t>"mobilní WC" 1</t>
  </si>
  <si>
    <t>034503000</t>
  </si>
  <si>
    <t>Informační tabule na staveništi</t>
  </si>
  <si>
    <t>-1889318170</t>
  </si>
  <si>
    <t>"výstražné a informační tabule na staveništi" 4</t>
  </si>
  <si>
    <t>"(předpoklad)"</t>
  </si>
  <si>
    <t>039103000</t>
  </si>
  <si>
    <t>Rozebrání, bourání a odvoz zařízení staveniště</t>
  </si>
  <si>
    <t>-1731044374</t>
  </si>
  <si>
    <t>VRN4</t>
  </si>
  <si>
    <t>Inženýrská činnost</t>
  </si>
  <si>
    <t>043154000</t>
  </si>
  <si>
    <t>Zkoušky hutnicí</t>
  </si>
  <si>
    <t>-52845922</t>
  </si>
  <si>
    <t>"dle TKP staveb pozemních komunikací"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</si>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</sst>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2020_17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III/0226 SMRŽOVICE - ODVODNĚNÍ U Č.P. 13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Smržovice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13. 10. 2020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'101 - Komunikace'!P92</f>
        <v>0</v>
      </c>
      <c r="AV55" s="121">
        <f>'101 - Komunikace'!J33</f>
        <v>0</v>
      </c>
      <c r="AW55" s="121">
        <f>'101 - Komunikace'!J34</f>
        <v>0</v>
      </c>
      <c r="AX55" s="121">
        <f>'101 - Komunikace'!J35</f>
        <v>0</v>
      </c>
      <c r="AY55" s="121">
        <f>'101 - Komunikace'!J36</f>
        <v>0</v>
      </c>
      <c r="AZ55" s="121">
        <f>'101 - Komunikace'!F33</f>
        <v>0</v>
      </c>
      <c r="BA55" s="121">
        <f>'101 - Komunikace'!F34</f>
        <v>0</v>
      </c>
      <c r="BB55" s="121">
        <f>'101 - Komunikace'!F35</f>
        <v>0</v>
      </c>
      <c r="BC55" s="121">
        <f>'101 - Komunikace'!F36</f>
        <v>0</v>
      </c>
      <c r="BD55" s="123">
        <f>'101 - Komunikace'!F37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82</v>
      </c>
      <c r="CM55" s="124" t="s">
        <v>83</v>
      </c>
    </row>
    <row r="56" s="7" customFormat="1" ht="16.5" customHeight="1">
      <c r="A56" s="112" t="s">
        <v>76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'901 -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86</v>
      </c>
      <c r="AR56" s="119"/>
      <c r="AS56" s="125">
        <v>0</v>
      </c>
      <c r="AT56" s="126">
        <f>ROUND(SUM(AV56:AW56),2)</f>
        <v>0</v>
      </c>
      <c r="AU56" s="127">
        <f>'901 - Vedlejší rozpočtové...'!P83</f>
        <v>0</v>
      </c>
      <c r="AV56" s="126">
        <f>'901 - Vedlejší rozpočtové...'!J33</f>
        <v>0</v>
      </c>
      <c r="AW56" s="126">
        <f>'901 - Vedlejší rozpočtové...'!J34</f>
        <v>0</v>
      </c>
      <c r="AX56" s="126">
        <f>'901 - Vedlejší rozpočtové...'!J35</f>
        <v>0</v>
      </c>
      <c r="AY56" s="126">
        <f>'901 - Vedlejší rozpočtové...'!J36</f>
        <v>0</v>
      </c>
      <c r="AZ56" s="126">
        <f>'901 - Vedlejší rozpočtové...'!F33</f>
        <v>0</v>
      </c>
      <c r="BA56" s="126">
        <f>'901 - Vedlejší rozpočtové...'!F34</f>
        <v>0</v>
      </c>
      <c r="BB56" s="126">
        <f>'901 - Vedlejší rozpočtové...'!F35</f>
        <v>0</v>
      </c>
      <c r="BC56" s="126">
        <f>'901 - Vedlejší rozpočtové...'!F36</f>
        <v>0</v>
      </c>
      <c r="BD56" s="128">
        <f>'901 - Vedlejší rozpočtové...'!F37</f>
        <v>0</v>
      </c>
      <c r="BE56" s="7"/>
      <c r="BT56" s="124" t="s">
        <v>80</v>
      </c>
      <c r="BV56" s="124" t="s">
        <v>74</v>
      </c>
      <c r="BW56" s="124" t="s">
        <v>87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bVglPTFXFfKBPQHiH4smwol+Xyc8BUhqazDKUpgG1Sx04gIS+4ME4AtNmtJ+zAwCILaJlP++hm1HaWzTkfRd0Q==" hashValue="IIvvYSeQ5R933zp5osY1VddqNZ1MUjH/slHbmd7+VmY3eTadjP1UcqSKm9RYbQxWsBLDINUiSBIytA0aVHVKU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Komunikace'!C2" display="/"/>
    <hyperlink ref="A5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III/0226 SMRŽOVICE - ODVODNĚNÍ U Č.P. 13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82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13. 10. 2020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ROUND(J92,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ROUND((SUM(BE92:BE447)),  2)</f>
        <v>0</v>
      </c>
      <c r="G33" s="39"/>
      <c r="H33" s="39"/>
      <c r="I33" s="156">
        <v>0.20999999999999999</v>
      </c>
      <c r="J33" s="155">
        <f>ROUND(((SUM(BE92:BE447))*I33),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ROUND((SUM(BF92:BF447)),  2)</f>
        <v>0</v>
      </c>
      <c r="G34" s="39"/>
      <c r="H34" s="39"/>
      <c r="I34" s="156">
        <v>0.14999999999999999</v>
      </c>
      <c r="J34" s="155">
        <f>ROUND(((SUM(BF92:BF447))*I34),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ROUND((SUM(BG92:BG447)),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ROUND((SUM(BH92:BH447)),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ROUND((SUM(BI92:BI447)),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III/0226 SMRŽOVICE - ODVODNĚNÍ U Č.P. 13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Komunikace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Smržovice</v>
      </c>
      <c r="G52" s="41"/>
      <c r="H52" s="41"/>
      <c r="I52" s="141" t="s">
        <v>23</v>
      </c>
      <c r="J52" s="73" t="str">
        <f>IF(J12="","",J12)</f>
        <v>13. 10. 2020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92</v>
      </c>
      <c r="D57" s="173"/>
      <c r="E57" s="173"/>
      <c r="F57" s="173"/>
      <c r="G57" s="173"/>
      <c r="H57" s="173"/>
      <c r="I57" s="174"/>
      <c r="J57" s="175" t="s">
        <v>93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J92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77"/>
      <c r="C60" s="178"/>
      <c r="D60" s="179" t="s">
        <v>95</v>
      </c>
      <c r="E60" s="180"/>
      <c r="F60" s="180"/>
      <c r="G60" s="180"/>
      <c r="H60" s="180"/>
      <c r="I60" s="181"/>
      <c r="J60" s="182">
        <f>J93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96</v>
      </c>
      <c r="E61" s="187"/>
      <c r="F61" s="187"/>
      <c r="G61" s="187"/>
      <c r="H61" s="187"/>
      <c r="I61" s="188"/>
      <c r="J61" s="189">
        <f>J94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97</v>
      </c>
      <c r="E62" s="187"/>
      <c r="F62" s="187"/>
      <c r="G62" s="187"/>
      <c r="H62" s="187"/>
      <c r="I62" s="188"/>
      <c r="J62" s="189">
        <f>J219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98</v>
      </c>
      <c r="E63" s="187"/>
      <c r="F63" s="187"/>
      <c r="G63" s="187"/>
      <c r="H63" s="187"/>
      <c r="I63" s="188"/>
      <c r="J63" s="189">
        <f>J227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99</v>
      </c>
      <c r="E64" s="187"/>
      <c r="F64" s="187"/>
      <c r="G64" s="187"/>
      <c r="H64" s="187"/>
      <c r="I64" s="188"/>
      <c r="J64" s="189">
        <f>J241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100</v>
      </c>
      <c r="E65" s="187"/>
      <c r="F65" s="187"/>
      <c r="G65" s="187"/>
      <c r="H65" s="187"/>
      <c r="I65" s="188"/>
      <c r="J65" s="189">
        <f>J263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85"/>
      <c r="D66" s="186" t="s">
        <v>101</v>
      </c>
      <c r="E66" s="187"/>
      <c r="F66" s="187"/>
      <c r="G66" s="187"/>
      <c r="H66" s="187"/>
      <c r="I66" s="188"/>
      <c r="J66" s="189">
        <f>J264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102</v>
      </c>
      <c r="E67" s="187"/>
      <c r="F67" s="187"/>
      <c r="G67" s="187"/>
      <c r="H67" s="187"/>
      <c r="I67" s="188"/>
      <c r="J67" s="189">
        <f>J267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103</v>
      </c>
      <c r="E68" s="187"/>
      <c r="F68" s="187"/>
      <c r="G68" s="187"/>
      <c r="H68" s="187"/>
      <c r="I68" s="188"/>
      <c r="J68" s="189">
        <f>J316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104</v>
      </c>
      <c r="E69" s="187"/>
      <c r="F69" s="187"/>
      <c r="G69" s="187"/>
      <c r="H69" s="187"/>
      <c r="I69" s="188"/>
      <c r="J69" s="189">
        <f>J409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85"/>
      <c r="D70" s="186" t="s">
        <v>105</v>
      </c>
      <c r="E70" s="187"/>
      <c r="F70" s="187"/>
      <c r="G70" s="187"/>
      <c r="H70" s="187"/>
      <c r="I70" s="188"/>
      <c r="J70" s="189">
        <f>J440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106</v>
      </c>
      <c r="E71" s="180"/>
      <c r="F71" s="180"/>
      <c r="G71" s="180"/>
      <c r="H71" s="180"/>
      <c r="I71" s="181"/>
      <c r="J71" s="182">
        <f>J443</f>
        <v>0</v>
      </c>
      <c r="K71" s="178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85"/>
      <c r="D72" s="186" t="s">
        <v>107</v>
      </c>
      <c r="E72" s="187"/>
      <c r="F72" s="187"/>
      <c r="G72" s="187"/>
      <c r="H72" s="187"/>
      <c r="I72" s="188"/>
      <c r="J72" s="189">
        <f>J444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7"/>
      <c r="J74" s="61"/>
      <c r="K74" s="6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0"/>
      <c r="J78" s="63"/>
      <c r="K78" s="63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108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III/0226 SMRŽOVICE - ODVODNĚNÍ U Č.P. 13</v>
      </c>
      <c r="F82" s="33"/>
      <c r="G82" s="33"/>
      <c r="H82" s="33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89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101 - Komunikace</v>
      </c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Smržovice</v>
      </c>
      <c r="G86" s="41"/>
      <c r="H86" s="41"/>
      <c r="I86" s="141" t="s">
        <v>23</v>
      </c>
      <c r="J86" s="73" t="str">
        <f>IF(J12="","",J12)</f>
        <v>13. 10. 2020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SÚS Plzeňského kraje, p.o.</v>
      </c>
      <c r="G88" s="41"/>
      <c r="H88" s="41"/>
      <c r="I88" s="141" t="s">
        <v>31</v>
      </c>
      <c r="J88" s="37" t="str">
        <f>E21</f>
        <v>Ing. Jaroslav Rojt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141" t="s">
        <v>34</v>
      </c>
      <c r="J89" s="37" t="str">
        <f>E24</f>
        <v>Jan Leinhäupel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91"/>
      <c r="B91" s="192"/>
      <c r="C91" s="193" t="s">
        <v>109</v>
      </c>
      <c r="D91" s="194" t="s">
        <v>57</v>
      </c>
      <c r="E91" s="194" t="s">
        <v>53</v>
      </c>
      <c r="F91" s="194" t="s">
        <v>54</v>
      </c>
      <c r="G91" s="194" t="s">
        <v>110</v>
      </c>
      <c r="H91" s="194" t="s">
        <v>111</v>
      </c>
      <c r="I91" s="195" t="s">
        <v>112</v>
      </c>
      <c r="J91" s="194" t="s">
        <v>93</v>
      </c>
      <c r="K91" s="196" t="s">
        <v>113</v>
      </c>
      <c r="L91" s="197"/>
      <c r="M91" s="93" t="s">
        <v>19</v>
      </c>
      <c r="N91" s="94" t="s">
        <v>42</v>
      </c>
      <c r="O91" s="94" t="s">
        <v>114</v>
      </c>
      <c r="P91" s="94" t="s">
        <v>115</v>
      </c>
      <c r="Q91" s="94" t="s">
        <v>116</v>
      </c>
      <c r="R91" s="94" t="s">
        <v>117</v>
      </c>
      <c r="S91" s="94" t="s">
        <v>118</v>
      </c>
      <c r="T91" s="95" t="s">
        <v>119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39"/>
      <c r="B92" s="40"/>
      <c r="C92" s="100" t="s">
        <v>120</v>
      </c>
      <c r="D92" s="41"/>
      <c r="E92" s="41"/>
      <c r="F92" s="41"/>
      <c r="G92" s="41"/>
      <c r="H92" s="41"/>
      <c r="I92" s="137"/>
      <c r="J92" s="198">
        <f>BK92</f>
        <v>0</v>
      </c>
      <c r="K92" s="41"/>
      <c r="L92" s="45"/>
      <c r="M92" s="96"/>
      <c r="N92" s="199"/>
      <c r="O92" s="97"/>
      <c r="P92" s="200">
        <f>P93+P443</f>
        <v>0</v>
      </c>
      <c r="Q92" s="97"/>
      <c r="R92" s="200">
        <f>R93+R443</f>
        <v>57.455417409999995</v>
      </c>
      <c r="S92" s="97"/>
      <c r="T92" s="201">
        <f>T93+T443</f>
        <v>76.226299999999995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94</v>
      </c>
      <c r="BK92" s="202">
        <f>BK93+BK443</f>
        <v>0</v>
      </c>
    </row>
    <row r="93" s="12" customFormat="1" ht="25.92" customHeight="1">
      <c r="A93" s="12"/>
      <c r="B93" s="203"/>
      <c r="C93" s="204"/>
      <c r="D93" s="205" t="s">
        <v>71</v>
      </c>
      <c r="E93" s="206" t="s">
        <v>121</v>
      </c>
      <c r="F93" s="206" t="s">
        <v>122</v>
      </c>
      <c r="G93" s="204"/>
      <c r="H93" s="204"/>
      <c r="I93" s="207"/>
      <c r="J93" s="208">
        <f>BK93</f>
        <v>0</v>
      </c>
      <c r="K93" s="204"/>
      <c r="L93" s="209"/>
      <c r="M93" s="210"/>
      <c r="N93" s="211"/>
      <c r="O93" s="211"/>
      <c r="P93" s="212">
        <f>P94+P219+P227+P241+P263+P267+P316+P409+P440</f>
        <v>0</v>
      </c>
      <c r="Q93" s="211"/>
      <c r="R93" s="212">
        <f>R94+R219+R227+R241+R263+R267+R316+R409+R440</f>
        <v>57.451427409999994</v>
      </c>
      <c r="S93" s="211"/>
      <c r="T93" s="213">
        <f>T94+T219+T227+T241+T263+T267+T316+T409+T440</f>
        <v>76.226299999999995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80</v>
      </c>
      <c r="AT93" s="215" t="s">
        <v>71</v>
      </c>
      <c r="AU93" s="215" t="s">
        <v>72</v>
      </c>
      <c r="AY93" s="214" t="s">
        <v>123</v>
      </c>
      <c r="BK93" s="216">
        <f>BK94+BK219+BK227+BK241+BK263+BK267+BK316+BK409+BK440</f>
        <v>0</v>
      </c>
    </row>
    <row r="94" s="12" customFormat="1" ht="22.8" customHeight="1">
      <c r="A94" s="12"/>
      <c r="B94" s="203"/>
      <c r="C94" s="204"/>
      <c r="D94" s="205" t="s">
        <v>71</v>
      </c>
      <c r="E94" s="217" t="s">
        <v>80</v>
      </c>
      <c r="F94" s="217" t="s">
        <v>124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SUM(P95:P218)</f>
        <v>0</v>
      </c>
      <c r="Q94" s="211"/>
      <c r="R94" s="212">
        <f>SUM(R95:R218)</f>
        <v>32.200749999999999</v>
      </c>
      <c r="S94" s="211"/>
      <c r="T94" s="213">
        <f>SUM(T95:T218)</f>
        <v>46.219999999999999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80</v>
      </c>
      <c r="AT94" s="215" t="s">
        <v>71</v>
      </c>
      <c r="AU94" s="215" t="s">
        <v>80</v>
      </c>
      <c r="AY94" s="214" t="s">
        <v>123</v>
      </c>
      <c r="BK94" s="216">
        <f>SUM(BK95:BK218)</f>
        <v>0</v>
      </c>
    </row>
    <row r="95" s="2" customFormat="1" ht="21.75" customHeight="1">
      <c r="A95" s="39"/>
      <c r="B95" s="40"/>
      <c r="C95" s="219" t="s">
        <v>80</v>
      </c>
      <c r="D95" s="219" t="s">
        <v>125</v>
      </c>
      <c r="E95" s="220" t="s">
        <v>126</v>
      </c>
      <c r="F95" s="221" t="s">
        <v>127</v>
      </c>
      <c r="G95" s="222" t="s">
        <v>128</v>
      </c>
      <c r="H95" s="223">
        <v>65</v>
      </c>
      <c r="I95" s="224"/>
      <c r="J95" s="225">
        <f>ROUND(I95*H95,2)</f>
        <v>0</v>
      </c>
      <c r="K95" s="221" t="s">
        <v>129</v>
      </c>
      <c r="L95" s="45"/>
      <c r="M95" s="226" t="s">
        <v>19</v>
      </c>
      <c r="N95" s="227" t="s">
        <v>43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0.098000000000000004</v>
      </c>
      <c r="T95" s="229">
        <f>S95*H95</f>
        <v>6.3700000000000001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130</v>
      </c>
      <c r="AT95" s="230" t="s">
        <v>125</v>
      </c>
      <c r="AU95" s="230" t="s">
        <v>83</v>
      </c>
      <c r="AY95" s="18" t="s">
        <v>123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80</v>
      </c>
      <c r="BK95" s="231">
        <f>ROUND(I95*H95,2)</f>
        <v>0</v>
      </c>
      <c r="BL95" s="18" t="s">
        <v>130</v>
      </c>
      <c r="BM95" s="230" t="s">
        <v>131</v>
      </c>
    </row>
    <row r="96" s="2" customFormat="1">
      <c r="A96" s="39"/>
      <c r="B96" s="40"/>
      <c r="C96" s="41"/>
      <c r="D96" s="232" t="s">
        <v>132</v>
      </c>
      <c r="E96" s="41"/>
      <c r="F96" s="233" t="s">
        <v>133</v>
      </c>
      <c r="G96" s="41"/>
      <c r="H96" s="41"/>
      <c r="I96" s="137"/>
      <c r="J96" s="41"/>
      <c r="K96" s="41"/>
      <c r="L96" s="45"/>
      <c r="M96" s="234"/>
      <c r="N96" s="23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132</v>
      </c>
      <c r="AU96" s="18" t="s">
        <v>83</v>
      </c>
    </row>
    <row r="97" s="13" customFormat="1">
      <c r="A97" s="13"/>
      <c r="B97" s="236"/>
      <c r="C97" s="237"/>
      <c r="D97" s="232" t="s">
        <v>134</v>
      </c>
      <c r="E97" s="238" t="s">
        <v>19</v>
      </c>
      <c r="F97" s="239" t="s">
        <v>135</v>
      </c>
      <c r="G97" s="237"/>
      <c r="H97" s="240">
        <v>65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134</v>
      </c>
      <c r="AU97" s="246" t="s">
        <v>83</v>
      </c>
      <c r="AV97" s="13" t="s">
        <v>83</v>
      </c>
      <c r="AW97" s="13" t="s">
        <v>33</v>
      </c>
      <c r="AX97" s="13" t="s">
        <v>80</v>
      </c>
      <c r="AY97" s="246" t="s">
        <v>123</v>
      </c>
    </row>
    <row r="98" s="2" customFormat="1" ht="33" customHeight="1">
      <c r="A98" s="39"/>
      <c r="B98" s="40"/>
      <c r="C98" s="219" t="s">
        <v>83</v>
      </c>
      <c r="D98" s="219" t="s">
        <v>125</v>
      </c>
      <c r="E98" s="220" t="s">
        <v>136</v>
      </c>
      <c r="F98" s="221" t="s">
        <v>137</v>
      </c>
      <c r="G98" s="222" t="s">
        <v>128</v>
      </c>
      <c r="H98" s="223">
        <v>65</v>
      </c>
      <c r="I98" s="224"/>
      <c r="J98" s="225">
        <f>ROUND(I98*H98,2)</f>
        <v>0</v>
      </c>
      <c r="K98" s="221" t="s">
        <v>129</v>
      </c>
      <c r="L98" s="45"/>
      <c r="M98" s="226" t="s">
        <v>19</v>
      </c>
      <c r="N98" s="227" t="s">
        <v>43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0.44</v>
      </c>
      <c r="T98" s="229">
        <f>S98*H98</f>
        <v>28.600000000000001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130</v>
      </c>
      <c r="AT98" s="230" t="s">
        <v>125</v>
      </c>
      <c r="AU98" s="230" t="s">
        <v>83</v>
      </c>
      <c r="AY98" s="18" t="s">
        <v>123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80</v>
      </c>
      <c r="BK98" s="231">
        <f>ROUND(I98*H98,2)</f>
        <v>0</v>
      </c>
      <c r="BL98" s="18" t="s">
        <v>130</v>
      </c>
      <c r="BM98" s="230" t="s">
        <v>138</v>
      </c>
    </row>
    <row r="99" s="2" customFormat="1">
      <c r="A99" s="39"/>
      <c r="B99" s="40"/>
      <c r="C99" s="41"/>
      <c r="D99" s="232" t="s">
        <v>132</v>
      </c>
      <c r="E99" s="41"/>
      <c r="F99" s="233" t="s">
        <v>133</v>
      </c>
      <c r="G99" s="41"/>
      <c r="H99" s="41"/>
      <c r="I99" s="137"/>
      <c r="J99" s="41"/>
      <c r="K99" s="41"/>
      <c r="L99" s="45"/>
      <c r="M99" s="234"/>
      <c r="N99" s="23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83</v>
      </c>
    </row>
    <row r="100" s="13" customFormat="1">
      <c r="A100" s="13"/>
      <c r="B100" s="236"/>
      <c r="C100" s="237"/>
      <c r="D100" s="232" t="s">
        <v>134</v>
      </c>
      <c r="E100" s="238" t="s">
        <v>19</v>
      </c>
      <c r="F100" s="239" t="s">
        <v>139</v>
      </c>
      <c r="G100" s="237"/>
      <c r="H100" s="240">
        <v>65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134</v>
      </c>
      <c r="AU100" s="246" t="s">
        <v>83</v>
      </c>
      <c r="AV100" s="13" t="s">
        <v>83</v>
      </c>
      <c r="AW100" s="13" t="s">
        <v>33</v>
      </c>
      <c r="AX100" s="13" t="s">
        <v>80</v>
      </c>
      <c r="AY100" s="246" t="s">
        <v>123</v>
      </c>
    </row>
    <row r="101" s="2" customFormat="1" ht="21.75" customHeight="1">
      <c r="A101" s="39"/>
      <c r="B101" s="40"/>
      <c r="C101" s="219" t="s">
        <v>140</v>
      </c>
      <c r="D101" s="219" t="s">
        <v>125</v>
      </c>
      <c r="E101" s="220" t="s">
        <v>141</v>
      </c>
      <c r="F101" s="221" t="s">
        <v>142</v>
      </c>
      <c r="G101" s="222" t="s">
        <v>128</v>
      </c>
      <c r="H101" s="223">
        <v>18</v>
      </c>
      <c r="I101" s="224"/>
      <c r="J101" s="225">
        <f>ROUND(I101*H101,2)</f>
        <v>0</v>
      </c>
      <c r="K101" s="221" t="s">
        <v>129</v>
      </c>
      <c r="L101" s="45"/>
      <c r="M101" s="226" t="s">
        <v>19</v>
      </c>
      <c r="N101" s="227" t="s">
        <v>43</v>
      </c>
      <c r="O101" s="85"/>
      <c r="P101" s="228">
        <f>O101*H101</f>
        <v>0</v>
      </c>
      <c r="Q101" s="228">
        <v>0</v>
      </c>
      <c r="R101" s="228">
        <f>Q101*H101</f>
        <v>0</v>
      </c>
      <c r="S101" s="228">
        <v>0.625</v>
      </c>
      <c r="T101" s="229">
        <f>S101*H101</f>
        <v>11.25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130</v>
      </c>
      <c r="AT101" s="230" t="s">
        <v>125</v>
      </c>
      <c r="AU101" s="230" t="s">
        <v>83</v>
      </c>
      <c r="AY101" s="18" t="s">
        <v>123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80</v>
      </c>
      <c r="BK101" s="231">
        <f>ROUND(I101*H101,2)</f>
        <v>0</v>
      </c>
      <c r="BL101" s="18" t="s">
        <v>130</v>
      </c>
      <c r="BM101" s="230" t="s">
        <v>143</v>
      </c>
    </row>
    <row r="102" s="2" customFormat="1">
      <c r="A102" s="39"/>
      <c r="B102" s="40"/>
      <c r="C102" s="41"/>
      <c r="D102" s="232" t="s">
        <v>132</v>
      </c>
      <c r="E102" s="41"/>
      <c r="F102" s="233" t="s">
        <v>133</v>
      </c>
      <c r="G102" s="41"/>
      <c r="H102" s="41"/>
      <c r="I102" s="137"/>
      <c r="J102" s="41"/>
      <c r="K102" s="41"/>
      <c r="L102" s="45"/>
      <c r="M102" s="234"/>
      <c r="N102" s="23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132</v>
      </c>
      <c r="AU102" s="18" t="s">
        <v>83</v>
      </c>
    </row>
    <row r="103" s="13" customFormat="1">
      <c r="A103" s="13"/>
      <c r="B103" s="236"/>
      <c r="C103" s="237"/>
      <c r="D103" s="232" t="s">
        <v>134</v>
      </c>
      <c r="E103" s="238" t="s">
        <v>19</v>
      </c>
      <c r="F103" s="239" t="s">
        <v>144</v>
      </c>
      <c r="G103" s="237"/>
      <c r="H103" s="240">
        <v>18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134</v>
      </c>
      <c r="AU103" s="246" t="s">
        <v>83</v>
      </c>
      <c r="AV103" s="13" t="s">
        <v>83</v>
      </c>
      <c r="AW103" s="13" t="s">
        <v>33</v>
      </c>
      <c r="AX103" s="13" t="s">
        <v>80</v>
      </c>
      <c r="AY103" s="246" t="s">
        <v>123</v>
      </c>
    </row>
    <row r="104" s="2" customFormat="1" ht="16.5" customHeight="1">
      <c r="A104" s="39"/>
      <c r="B104" s="40"/>
      <c r="C104" s="219" t="s">
        <v>130</v>
      </c>
      <c r="D104" s="219" t="s">
        <v>125</v>
      </c>
      <c r="E104" s="220" t="s">
        <v>145</v>
      </c>
      <c r="F104" s="221" t="s">
        <v>146</v>
      </c>
      <c r="G104" s="222" t="s">
        <v>147</v>
      </c>
      <c r="H104" s="223">
        <v>9</v>
      </c>
      <c r="I104" s="224"/>
      <c r="J104" s="225">
        <f>ROUND(I104*H104,2)</f>
        <v>0</v>
      </c>
      <c r="K104" s="221" t="s">
        <v>129</v>
      </c>
      <c r="L104" s="45"/>
      <c r="M104" s="226" t="s">
        <v>19</v>
      </c>
      <c r="N104" s="227" t="s">
        <v>43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130</v>
      </c>
      <c r="AT104" s="230" t="s">
        <v>125</v>
      </c>
      <c r="AU104" s="230" t="s">
        <v>83</v>
      </c>
      <c r="AY104" s="18" t="s">
        <v>123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80</v>
      </c>
      <c r="BK104" s="231">
        <f>ROUND(I104*H104,2)</f>
        <v>0</v>
      </c>
      <c r="BL104" s="18" t="s">
        <v>130</v>
      </c>
      <c r="BM104" s="230" t="s">
        <v>148</v>
      </c>
    </row>
    <row r="105" s="2" customFormat="1">
      <c r="A105" s="39"/>
      <c r="B105" s="40"/>
      <c r="C105" s="41"/>
      <c r="D105" s="232" t="s">
        <v>132</v>
      </c>
      <c r="E105" s="41"/>
      <c r="F105" s="233" t="s">
        <v>149</v>
      </c>
      <c r="G105" s="41"/>
      <c r="H105" s="41"/>
      <c r="I105" s="137"/>
      <c r="J105" s="41"/>
      <c r="K105" s="41"/>
      <c r="L105" s="45"/>
      <c r="M105" s="234"/>
      <c r="N105" s="23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132</v>
      </c>
      <c r="AU105" s="18" t="s">
        <v>83</v>
      </c>
    </row>
    <row r="106" s="13" customFormat="1">
      <c r="A106" s="13"/>
      <c r="B106" s="236"/>
      <c r="C106" s="237"/>
      <c r="D106" s="232" t="s">
        <v>134</v>
      </c>
      <c r="E106" s="238" t="s">
        <v>19</v>
      </c>
      <c r="F106" s="239" t="s">
        <v>150</v>
      </c>
      <c r="G106" s="237"/>
      <c r="H106" s="240">
        <v>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134</v>
      </c>
      <c r="AU106" s="246" t="s">
        <v>83</v>
      </c>
      <c r="AV106" s="13" t="s">
        <v>83</v>
      </c>
      <c r="AW106" s="13" t="s">
        <v>33</v>
      </c>
      <c r="AX106" s="13" t="s">
        <v>80</v>
      </c>
      <c r="AY106" s="246" t="s">
        <v>123</v>
      </c>
    </row>
    <row r="107" s="2" customFormat="1" ht="21.75" customHeight="1">
      <c r="A107" s="39"/>
      <c r="B107" s="40"/>
      <c r="C107" s="219" t="s">
        <v>151</v>
      </c>
      <c r="D107" s="219" t="s">
        <v>125</v>
      </c>
      <c r="E107" s="220" t="s">
        <v>152</v>
      </c>
      <c r="F107" s="221" t="s">
        <v>153</v>
      </c>
      <c r="G107" s="222" t="s">
        <v>147</v>
      </c>
      <c r="H107" s="223">
        <v>3.375</v>
      </c>
      <c r="I107" s="224"/>
      <c r="J107" s="225">
        <f>ROUND(I107*H107,2)</f>
        <v>0</v>
      </c>
      <c r="K107" s="221" t="s">
        <v>129</v>
      </c>
      <c r="L107" s="45"/>
      <c r="M107" s="226" t="s">
        <v>19</v>
      </c>
      <c r="N107" s="227" t="s">
        <v>43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130</v>
      </c>
      <c r="AT107" s="230" t="s">
        <v>125</v>
      </c>
      <c r="AU107" s="230" t="s">
        <v>83</v>
      </c>
      <c r="AY107" s="18" t="s">
        <v>123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80</v>
      </c>
      <c r="BK107" s="231">
        <f>ROUND(I107*H107,2)</f>
        <v>0</v>
      </c>
      <c r="BL107" s="18" t="s">
        <v>130</v>
      </c>
      <c r="BM107" s="230" t="s">
        <v>154</v>
      </c>
    </row>
    <row r="108" s="2" customFormat="1">
      <c r="A108" s="39"/>
      <c r="B108" s="40"/>
      <c r="C108" s="41"/>
      <c r="D108" s="232" t="s">
        <v>132</v>
      </c>
      <c r="E108" s="41"/>
      <c r="F108" s="233" t="s">
        <v>155</v>
      </c>
      <c r="G108" s="41"/>
      <c r="H108" s="41"/>
      <c r="I108" s="137"/>
      <c r="J108" s="41"/>
      <c r="K108" s="41"/>
      <c r="L108" s="45"/>
      <c r="M108" s="234"/>
      <c r="N108" s="23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132</v>
      </c>
      <c r="AU108" s="18" t="s">
        <v>83</v>
      </c>
    </row>
    <row r="109" s="14" customFormat="1">
      <c r="A109" s="14"/>
      <c r="B109" s="247"/>
      <c r="C109" s="248"/>
      <c r="D109" s="232" t="s">
        <v>134</v>
      </c>
      <c r="E109" s="249" t="s">
        <v>19</v>
      </c>
      <c r="F109" s="250" t="s">
        <v>156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134</v>
      </c>
      <c r="AU109" s="256" t="s">
        <v>83</v>
      </c>
      <c r="AV109" s="14" t="s">
        <v>80</v>
      </c>
      <c r="AW109" s="14" t="s">
        <v>33</v>
      </c>
      <c r="AX109" s="14" t="s">
        <v>72</v>
      </c>
      <c r="AY109" s="256" t="s">
        <v>123</v>
      </c>
    </row>
    <row r="110" s="13" customFormat="1">
      <c r="A110" s="13"/>
      <c r="B110" s="236"/>
      <c r="C110" s="237"/>
      <c r="D110" s="232" t="s">
        <v>134</v>
      </c>
      <c r="E110" s="238" t="s">
        <v>19</v>
      </c>
      <c r="F110" s="239" t="s">
        <v>157</v>
      </c>
      <c r="G110" s="237"/>
      <c r="H110" s="240">
        <v>3.375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134</v>
      </c>
      <c r="AU110" s="246" t="s">
        <v>83</v>
      </c>
      <c r="AV110" s="13" t="s">
        <v>83</v>
      </c>
      <c r="AW110" s="13" t="s">
        <v>33</v>
      </c>
      <c r="AX110" s="13" t="s">
        <v>80</v>
      </c>
      <c r="AY110" s="246" t="s">
        <v>123</v>
      </c>
    </row>
    <row r="111" s="14" customFormat="1">
      <c r="A111" s="14"/>
      <c r="B111" s="247"/>
      <c r="C111" s="248"/>
      <c r="D111" s="232" t="s">
        <v>134</v>
      </c>
      <c r="E111" s="249" t="s">
        <v>19</v>
      </c>
      <c r="F111" s="250" t="s">
        <v>158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134</v>
      </c>
      <c r="AU111" s="256" t="s">
        <v>83</v>
      </c>
      <c r="AV111" s="14" t="s">
        <v>80</v>
      </c>
      <c r="AW111" s="14" t="s">
        <v>33</v>
      </c>
      <c r="AX111" s="14" t="s">
        <v>72</v>
      </c>
      <c r="AY111" s="256" t="s">
        <v>123</v>
      </c>
    </row>
    <row r="112" s="2" customFormat="1" ht="21.75" customHeight="1">
      <c r="A112" s="39"/>
      <c r="B112" s="40"/>
      <c r="C112" s="219" t="s">
        <v>159</v>
      </c>
      <c r="D112" s="219" t="s">
        <v>125</v>
      </c>
      <c r="E112" s="220" t="s">
        <v>160</v>
      </c>
      <c r="F112" s="221" t="s">
        <v>161</v>
      </c>
      <c r="G112" s="222" t="s">
        <v>147</v>
      </c>
      <c r="H112" s="223">
        <v>29.449999999999999</v>
      </c>
      <c r="I112" s="224"/>
      <c r="J112" s="225">
        <f>ROUND(I112*H112,2)</f>
        <v>0</v>
      </c>
      <c r="K112" s="221" t="s">
        <v>129</v>
      </c>
      <c r="L112" s="45"/>
      <c r="M112" s="226" t="s">
        <v>19</v>
      </c>
      <c r="N112" s="227" t="s">
        <v>43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0" t="s">
        <v>130</v>
      </c>
      <c r="AT112" s="230" t="s">
        <v>125</v>
      </c>
      <c r="AU112" s="230" t="s">
        <v>83</v>
      </c>
      <c r="AY112" s="18" t="s">
        <v>123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8" t="s">
        <v>80</v>
      </c>
      <c r="BK112" s="231">
        <f>ROUND(I112*H112,2)</f>
        <v>0</v>
      </c>
      <c r="BL112" s="18" t="s">
        <v>130</v>
      </c>
      <c r="BM112" s="230" t="s">
        <v>162</v>
      </c>
    </row>
    <row r="113" s="2" customFormat="1">
      <c r="A113" s="39"/>
      <c r="B113" s="40"/>
      <c r="C113" s="41"/>
      <c r="D113" s="232" t="s">
        <v>132</v>
      </c>
      <c r="E113" s="41"/>
      <c r="F113" s="233" t="s">
        <v>163</v>
      </c>
      <c r="G113" s="41"/>
      <c r="H113" s="41"/>
      <c r="I113" s="137"/>
      <c r="J113" s="41"/>
      <c r="K113" s="41"/>
      <c r="L113" s="45"/>
      <c r="M113" s="234"/>
      <c r="N113" s="23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132</v>
      </c>
      <c r="AU113" s="18" t="s">
        <v>83</v>
      </c>
    </row>
    <row r="114" s="14" customFormat="1">
      <c r="A114" s="14"/>
      <c r="B114" s="247"/>
      <c r="C114" s="248"/>
      <c r="D114" s="232" t="s">
        <v>134</v>
      </c>
      <c r="E114" s="249" t="s">
        <v>19</v>
      </c>
      <c r="F114" s="250" t="s">
        <v>164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134</v>
      </c>
      <c r="AU114" s="256" t="s">
        <v>83</v>
      </c>
      <c r="AV114" s="14" t="s">
        <v>80</v>
      </c>
      <c r="AW114" s="14" t="s">
        <v>33</v>
      </c>
      <c r="AX114" s="14" t="s">
        <v>72</v>
      </c>
      <c r="AY114" s="256" t="s">
        <v>123</v>
      </c>
    </row>
    <row r="115" s="13" customFormat="1">
      <c r="A115" s="13"/>
      <c r="B115" s="236"/>
      <c r="C115" s="237"/>
      <c r="D115" s="232" t="s">
        <v>134</v>
      </c>
      <c r="E115" s="238" t="s">
        <v>19</v>
      </c>
      <c r="F115" s="239" t="s">
        <v>165</v>
      </c>
      <c r="G115" s="237"/>
      <c r="H115" s="240">
        <v>6.25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134</v>
      </c>
      <c r="AU115" s="246" t="s">
        <v>83</v>
      </c>
      <c r="AV115" s="13" t="s">
        <v>83</v>
      </c>
      <c r="AW115" s="13" t="s">
        <v>33</v>
      </c>
      <c r="AX115" s="13" t="s">
        <v>72</v>
      </c>
      <c r="AY115" s="246" t="s">
        <v>123</v>
      </c>
    </row>
    <row r="116" s="14" customFormat="1">
      <c r="A116" s="14"/>
      <c r="B116" s="247"/>
      <c r="C116" s="248"/>
      <c r="D116" s="232" t="s">
        <v>134</v>
      </c>
      <c r="E116" s="249" t="s">
        <v>19</v>
      </c>
      <c r="F116" s="250" t="s">
        <v>166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134</v>
      </c>
      <c r="AU116" s="256" t="s">
        <v>83</v>
      </c>
      <c r="AV116" s="14" t="s">
        <v>80</v>
      </c>
      <c r="AW116" s="14" t="s">
        <v>33</v>
      </c>
      <c r="AX116" s="14" t="s">
        <v>72</v>
      </c>
      <c r="AY116" s="256" t="s">
        <v>123</v>
      </c>
    </row>
    <row r="117" s="13" customFormat="1">
      <c r="A117" s="13"/>
      <c r="B117" s="236"/>
      <c r="C117" s="237"/>
      <c r="D117" s="232" t="s">
        <v>134</v>
      </c>
      <c r="E117" s="238" t="s">
        <v>19</v>
      </c>
      <c r="F117" s="239" t="s">
        <v>167</v>
      </c>
      <c r="G117" s="237"/>
      <c r="H117" s="240">
        <v>23.199999999999999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134</v>
      </c>
      <c r="AU117" s="246" t="s">
        <v>83</v>
      </c>
      <c r="AV117" s="13" t="s">
        <v>83</v>
      </c>
      <c r="AW117" s="13" t="s">
        <v>33</v>
      </c>
      <c r="AX117" s="13" t="s">
        <v>72</v>
      </c>
      <c r="AY117" s="246" t="s">
        <v>123</v>
      </c>
    </row>
    <row r="118" s="15" customFormat="1">
      <c r="A118" s="15"/>
      <c r="B118" s="257"/>
      <c r="C118" s="258"/>
      <c r="D118" s="232" t="s">
        <v>134</v>
      </c>
      <c r="E118" s="259" t="s">
        <v>19</v>
      </c>
      <c r="F118" s="260" t="s">
        <v>168</v>
      </c>
      <c r="G118" s="258"/>
      <c r="H118" s="261">
        <v>29.449999999999999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134</v>
      </c>
      <c r="AU118" s="267" t="s">
        <v>83</v>
      </c>
      <c r="AV118" s="15" t="s">
        <v>130</v>
      </c>
      <c r="AW118" s="15" t="s">
        <v>33</v>
      </c>
      <c r="AX118" s="15" t="s">
        <v>80</v>
      </c>
      <c r="AY118" s="267" t="s">
        <v>123</v>
      </c>
    </row>
    <row r="119" s="2" customFormat="1" ht="33" customHeight="1">
      <c r="A119" s="39"/>
      <c r="B119" s="40"/>
      <c r="C119" s="219" t="s">
        <v>169</v>
      </c>
      <c r="D119" s="219" t="s">
        <v>125</v>
      </c>
      <c r="E119" s="220" t="s">
        <v>170</v>
      </c>
      <c r="F119" s="221" t="s">
        <v>171</v>
      </c>
      <c r="G119" s="222" t="s">
        <v>147</v>
      </c>
      <c r="H119" s="223">
        <v>35</v>
      </c>
      <c r="I119" s="224"/>
      <c r="J119" s="225">
        <f>ROUND(I119*H119,2)</f>
        <v>0</v>
      </c>
      <c r="K119" s="221" t="s">
        <v>129</v>
      </c>
      <c r="L119" s="45"/>
      <c r="M119" s="226" t="s">
        <v>19</v>
      </c>
      <c r="N119" s="227" t="s">
        <v>43</v>
      </c>
      <c r="O119" s="8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130</v>
      </c>
      <c r="AT119" s="230" t="s">
        <v>125</v>
      </c>
      <c r="AU119" s="230" t="s">
        <v>83</v>
      </c>
      <c r="AY119" s="18" t="s">
        <v>123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80</v>
      </c>
      <c r="BK119" s="231">
        <f>ROUND(I119*H119,2)</f>
        <v>0</v>
      </c>
      <c r="BL119" s="18" t="s">
        <v>130</v>
      </c>
      <c r="BM119" s="230" t="s">
        <v>172</v>
      </c>
    </row>
    <row r="120" s="2" customFormat="1">
      <c r="A120" s="39"/>
      <c r="B120" s="40"/>
      <c r="C120" s="41"/>
      <c r="D120" s="232" t="s">
        <v>132</v>
      </c>
      <c r="E120" s="41"/>
      <c r="F120" s="233" t="s">
        <v>173</v>
      </c>
      <c r="G120" s="41"/>
      <c r="H120" s="41"/>
      <c r="I120" s="137"/>
      <c r="J120" s="41"/>
      <c r="K120" s="41"/>
      <c r="L120" s="45"/>
      <c r="M120" s="234"/>
      <c r="N120" s="23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132</v>
      </c>
      <c r="AU120" s="18" t="s">
        <v>83</v>
      </c>
    </row>
    <row r="121" s="14" customFormat="1">
      <c r="A121" s="14"/>
      <c r="B121" s="247"/>
      <c r="C121" s="248"/>
      <c r="D121" s="232" t="s">
        <v>134</v>
      </c>
      <c r="E121" s="249" t="s">
        <v>19</v>
      </c>
      <c r="F121" s="250" t="s">
        <v>174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134</v>
      </c>
      <c r="AU121" s="256" t="s">
        <v>83</v>
      </c>
      <c r="AV121" s="14" t="s">
        <v>80</v>
      </c>
      <c r="AW121" s="14" t="s">
        <v>33</v>
      </c>
      <c r="AX121" s="14" t="s">
        <v>72</v>
      </c>
      <c r="AY121" s="256" t="s">
        <v>123</v>
      </c>
    </row>
    <row r="122" s="13" customFormat="1">
      <c r="A122" s="13"/>
      <c r="B122" s="236"/>
      <c r="C122" s="237"/>
      <c r="D122" s="232" t="s">
        <v>134</v>
      </c>
      <c r="E122" s="238" t="s">
        <v>19</v>
      </c>
      <c r="F122" s="239" t="s">
        <v>175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134</v>
      </c>
      <c r="AU122" s="246" t="s">
        <v>83</v>
      </c>
      <c r="AV122" s="13" t="s">
        <v>83</v>
      </c>
      <c r="AW122" s="13" t="s">
        <v>33</v>
      </c>
      <c r="AX122" s="13" t="s">
        <v>72</v>
      </c>
      <c r="AY122" s="246" t="s">
        <v>123</v>
      </c>
    </row>
    <row r="123" s="13" customFormat="1">
      <c r="A123" s="13"/>
      <c r="B123" s="236"/>
      <c r="C123" s="237"/>
      <c r="D123" s="232" t="s">
        <v>134</v>
      </c>
      <c r="E123" s="238" t="s">
        <v>19</v>
      </c>
      <c r="F123" s="239" t="s">
        <v>176</v>
      </c>
      <c r="G123" s="237"/>
      <c r="H123" s="240">
        <v>12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134</v>
      </c>
      <c r="AU123" s="246" t="s">
        <v>83</v>
      </c>
      <c r="AV123" s="13" t="s">
        <v>83</v>
      </c>
      <c r="AW123" s="13" t="s">
        <v>33</v>
      </c>
      <c r="AX123" s="13" t="s">
        <v>72</v>
      </c>
      <c r="AY123" s="246" t="s">
        <v>123</v>
      </c>
    </row>
    <row r="124" s="13" customFormat="1">
      <c r="A124" s="13"/>
      <c r="B124" s="236"/>
      <c r="C124" s="237"/>
      <c r="D124" s="232" t="s">
        <v>134</v>
      </c>
      <c r="E124" s="238" t="s">
        <v>19</v>
      </c>
      <c r="F124" s="239" t="s">
        <v>177</v>
      </c>
      <c r="G124" s="237"/>
      <c r="H124" s="240">
        <v>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134</v>
      </c>
      <c r="AU124" s="246" t="s">
        <v>83</v>
      </c>
      <c r="AV124" s="13" t="s">
        <v>83</v>
      </c>
      <c r="AW124" s="13" t="s">
        <v>33</v>
      </c>
      <c r="AX124" s="13" t="s">
        <v>72</v>
      </c>
      <c r="AY124" s="246" t="s">
        <v>123</v>
      </c>
    </row>
    <row r="125" s="13" customFormat="1">
      <c r="A125" s="13"/>
      <c r="B125" s="236"/>
      <c r="C125" s="237"/>
      <c r="D125" s="232" t="s">
        <v>134</v>
      </c>
      <c r="E125" s="238" t="s">
        <v>19</v>
      </c>
      <c r="F125" s="239" t="s">
        <v>178</v>
      </c>
      <c r="G125" s="237"/>
      <c r="H125" s="240">
        <v>16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134</v>
      </c>
      <c r="AU125" s="246" t="s">
        <v>83</v>
      </c>
      <c r="AV125" s="13" t="s">
        <v>83</v>
      </c>
      <c r="AW125" s="13" t="s">
        <v>33</v>
      </c>
      <c r="AX125" s="13" t="s">
        <v>72</v>
      </c>
      <c r="AY125" s="246" t="s">
        <v>123</v>
      </c>
    </row>
    <row r="126" s="15" customFormat="1">
      <c r="A126" s="15"/>
      <c r="B126" s="257"/>
      <c r="C126" s="258"/>
      <c r="D126" s="232" t="s">
        <v>134</v>
      </c>
      <c r="E126" s="259" t="s">
        <v>19</v>
      </c>
      <c r="F126" s="260" t="s">
        <v>168</v>
      </c>
      <c r="G126" s="258"/>
      <c r="H126" s="261">
        <v>35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134</v>
      </c>
      <c r="AU126" s="267" t="s">
        <v>83</v>
      </c>
      <c r="AV126" s="15" t="s">
        <v>130</v>
      </c>
      <c r="AW126" s="15" t="s">
        <v>33</v>
      </c>
      <c r="AX126" s="15" t="s">
        <v>80</v>
      </c>
      <c r="AY126" s="267" t="s">
        <v>123</v>
      </c>
    </row>
    <row r="127" s="2" customFormat="1" ht="33" customHeight="1">
      <c r="A127" s="39"/>
      <c r="B127" s="40"/>
      <c r="C127" s="219" t="s">
        <v>179</v>
      </c>
      <c r="D127" s="219" t="s">
        <v>125</v>
      </c>
      <c r="E127" s="220" t="s">
        <v>180</v>
      </c>
      <c r="F127" s="221" t="s">
        <v>181</v>
      </c>
      <c r="G127" s="222" t="s">
        <v>147</v>
      </c>
      <c r="H127" s="223">
        <v>5</v>
      </c>
      <c r="I127" s="224"/>
      <c r="J127" s="225">
        <f>ROUND(I127*H127,2)</f>
        <v>0</v>
      </c>
      <c r="K127" s="221" t="s">
        <v>129</v>
      </c>
      <c r="L127" s="45"/>
      <c r="M127" s="226" t="s">
        <v>19</v>
      </c>
      <c r="N127" s="227" t="s">
        <v>43</v>
      </c>
      <c r="O127" s="8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130</v>
      </c>
      <c r="AT127" s="230" t="s">
        <v>125</v>
      </c>
      <c r="AU127" s="230" t="s">
        <v>83</v>
      </c>
      <c r="AY127" s="18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80</v>
      </c>
      <c r="BK127" s="231">
        <f>ROUND(I127*H127,2)</f>
        <v>0</v>
      </c>
      <c r="BL127" s="18" t="s">
        <v>130</v>
      </c>
      <c r="BM127" s="230" t="s">
        <v>182</v>
      </c>
    </row>
    <row r="128" s="2" customFormat="1">
      <c r="A128" s="39"/>
      <c r="B128" s="40"/>
      <c r="C128" s="41"/>
      <c r="D128" s="232" t="s">
        <v>132</v>
      </c>
      <c r="E128" s="41"/>
      <c r="F128" s="233" t="s">
        <v>173</v>
      </c>
      <c r="G128" s="41"/>
      <c r="H128" s="41"/>
      <c r="I128" s="137"/>
      <c r="J128" s="41"/>
      <c r="K128" s="41"/>
      <c r="L128" s="45"/>
      <c r="M128" s="234"/>
      <c r="N128" s="23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83</v>
      </c>
    </row>
    <row r="129" s="13" customFormat="1">
      <c r="A129" s="13"/>
      <c r="B129" s="236"/>
      <c r="C129" s="237"/>
      <c r="D129" s="232" t="s">
        <v>134</v>
      </c>
      <c r="E129" s="238" t="s">
        <v>19</v>
      </c>
      <c r="F129" s="239" t="s">
        <v>183</v>
      </c>
      <c r="G129" s="237"/>
      <c r="H129" s="240">
        <v>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134</v>
      </c>
      <c r="AU129" s="246" t="s">
        <v>83</v>
      </c>
      <c r="AV129" s="13" t="s">
        <v>83</v>
      </c>
      <c r="AW129" s="13" t="s">
        <v>33</v>
      </c>
      <c r="AX129" s="13" t="s">
        <v>80</v>
      </c>
      <c r="AY129" s="246" t="s">
        <v>123</v>
      </c>
    </row>
    <row r="130" s="2" customFormat="1" ht="33" customHeight="1">
      <c r="A130" s="39"/>
      <c r="B130" s="40"/>
      <c r="C130" s="219" t="s">
        <v>184</v>
      </c>
      <c r="D130" s="219" t="s">
        <v>125</v>
      </c>
      <c r="E130" s="220" t="s">
        <v>185</v>
      </c>
      <c r="F130" s="221" t="s">
        <v>186</v>
      </c>
      <c r="G130" s="222" t="s">
        <v>147</v>
      </c>
      <c r="H130" s="223">
        <v>24.5</v>
      </c>
      <c r="I130" s="224"/>
      <c r="J130" s="225">
        <f>ROUND(I130*H130,2)</f>
        <v>0</v>
      </c>
      <c r="K130" s="221" t="s">
        <v>129</v>
      </c>
      <c r="L130" s="45"/>
      <c r="M130" s="226" t="s">
        <v>19</v>
      </c>
      <c r="N130" s="227" t="s">
        <v>43</v>
      </c>
      <c r="O130" s="8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130</v>
      </c>
      <c r="AT130" s="230" t="s">
        <v>125</v>
      </c>
      <c r="AU130" s="230" t="s">
        <v>83</v>
      </c>
      <c r="AY130" s="18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80</v>
      </c>
      <c r="BK130" s="231">
        <f>ROUND(I130*H130,2)</f>
        <v>0</v>
      </c>
      <c r="BL130" s="18" t="s">
        <v>130</v>
      </c>
      <c r="BM130" s="230" t="s">
        <v>187</v>
      </c>
    </row>
    <row r="131" s="2" customFormat="1">
      <c r="A131" s="39"/>
      <c r="B131" s="40"/>
      <c r="C131" s="41"/>
      <c r="D131" s="232" t="s">
        <v>132</v>
      </c>
      <c r="E131" s="41"/>
      <c r="F131" s="233" t="s">
        <v>173</v>
      </c>
      <c r="G131" s="41"/>
      <c r="H131" s="41"/>
      <c r="I131" s="137"/>
      <c r="J131" s="41"/>
      <c r="K131" s="41"/>
      <c r="L131" s="45"/>
      <c r="M131" s="234"/>
      <c r="N131" s="23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132</v>
      </c>
      <c r="AU131" s="18" t="s">
        <v>83</v>
      </c>
    </row>
    <row r="132" s="14" customFormat="1">
      <c r="A132" s="14"/>
      <c r="B132" s="247"/>
      <c r="C132" s="248"/>
      <c r="D132" s="232" t="s">
        <v>134</v>
      </c>
      <c r="E132" s="249" t="s">
        <v>19</v>
      </c>
      <c r="F132" s="250" t="s">
        <v>188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134</v>
      </c>
      <c r="AU132" s="256" t="s">
        <v>83</v>
      </c>
      <c r="AV132" s="14" t="s">
        <v>80</v>
      </c>
      <c r="AW132" s="14" t="s">
        <v>33</v>
      </c>
      <c r="AX132" s="14" t="s">
        <v>72</v>
      </c>
      <c r="AY132" s="256" t="s">
        <v>123</v>
      </c>
    </row>
    <row r="133" s="13" customFormat="1">
      <c r="A133" s="13"/>
      <c r="B133" s="236"/>
      <c r="C133" s="237"/>
      <c r="D133" s="232" t="s">
        <v>134</v>
      </c>
      <c r="E133" s="238" t="s">
        <v>19</v>
      </c>
      <c r="F133" s="239" t="s">
        <v>189</v>
      </c>
      <c r="G133" s="237"/>
      <c r="H133" s="240">
        <v>42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134</v>
      </c>
      <c r="AU133" s="246" t="s">
        <v>83</v>
      </c>
      <c r="AV133" s="13" t="s">
        <v>83</v>
      </c>
      <c r="AW133" s="13" t="s">
        <v>33</v>
      </c>
      <c r="AX133" s="13" t="s">
        <v>72</v>
      </c>
      <c r="AY133" s="246" t="s">
        <v>123</v>
      </c>
    </row>
    <row r="134" s="13" customFormat="1">
      <c r="A134" s="13"/>
      <c r="B134" s="236"/>
      <c r="C134" s="237"/>
      <c r="D134" s="232" t="s">
        <v>134</v>
      </c>
      <c r="E134" s="238" t="s">
        <v>19</v>
      </c>
      <c r="F134" s="239" t="s">
        <v>190</v>
      </c>
      <c r="G134" s="237"/>
      <c r="H134" s="240">
        <v>-0.5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134</v>
      </c>
      <c r="AU134" s="246" t="s">
        <v>83</v>
      </c>
      <c r="AV134" s="13" t="s">
        <v>83</v>
      </c>
      <c r="AW134" s="13" t="s">
        <v>33</v>
      </c>
      <c r="AX134" s="13" t="s">
        <v>72</v>
      </c>
      <c r="AY134" s="246" t="s">
        <v>123</v>
      </c>
    </row>
    <row r="135" s="13" customFormat="1">
      <c r="A135" s="13"/>
      <c r="B135" s="236"/>
      <c r="C135" s="237"/>
      <c r="D135" s="232" t="s">
        <v>134</v>
      </c>
      <c r="E135" s="238" t="s">
        <v>19</v>
      </c>
      <c r="F135" s="239" t="s">
        <v>191</v>
      </c>
      <c r="G135" s="237"/>
      <c r="H135" s="240">
        <v>-6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134</v>
      </c>
      <c r="AU135" s="246" t="s">
        <v>83</v>
      </c>
      <c r="AV135" s="13" t="s">
        <v>83</v>
      </c>
      <c r="AW135" s="13" t="s">
        <v>33</v>
      </c>
      <c r="AX135" s="13" t="s">
        <v>72</v>
      </c>
      <c r="AY135" s="246" t="s">
        <v>123</v>
      </c>
    </row>
    <row r="136" s="13" customFormat="1">
      <c r="A136" s="13"/>
      <c r="B136" s="236"/>
      <c r="C136" s="237"/>
      <c r="D136" s="232" t="s">
        <v>134</v>
      </c>
      <c r="E136" s="238" t="s">
        <v>19</v>
      </c>
      <c r="F136" s="239" t="s">
        <v>192</v>
      </c>
      <c r="G136" s="237"/>
      <c r="H136" s="240">
        <v>-3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134</v>
      </c>
      <c r="AU136" s="246" t="s">
        <v>83</v>
      </c>
      <c r="AV136" s="13" t="s">
        <v>83</v>
      </c>
      <c r="AW136" s="13" t="s">
        <v>33</v>
      </c>
      <c r="AX136" s="13" t="s">
        <v>72</v>
      </c>
      <c r="AY136" s="246" t="s">
        <v>123</v>
      </c>
    </row>
    <row r="137" s="13" customFormat="1">
      <c r="A137" s="13"/>
      <c r="B137" s="236"/>
      <c r="C137" s="237"/>
      <c r="D137" s="232" t="s">
        <v>134</v>
      </c>
      <c r="E137" s="238" t="s">
        <v>19</v>
      </c>
      <c r="F137" s="239" t="s">
        <v>193</v>
      </c>
      <c r="G137" s="237"/>
      <c r="H137" s="240">
        <v>-8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134</v>
      </c>
      <c r="AU137" s="246" t="s">
        <v>83</v>
      </c>
      <c r="AV137" s="13" t="s">
        <v>83</v>
      </c>
      <c r="AW137" s="13" t="s">
        <v>33</v>
      </c>
      <c r="AX137" s="13" t="s">
        <v>72</v>
      </c>
      <c r="AY137" s="246" t="s">
        <v>123</v>
      </c>
    </row>
    <row r="138" s="15" customFormat="1">
      <c r="A138" s="15"/>
      <c r="B138" s="257"/>
      <c r="C138" s="258"/>
      <c r="D138" s="232" t="s">
        <v>134</v>
      </c>
      <c r="E138" s="259" t="s">
        <v>19</v>
      </c>
      <c r="F138" s="260" t="s">
        <v>168</v>
      </c>
      <c r="G138" s="258"/>
      <c r="H138" s="261">
        <v>24.5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134</v>
      </c>
      <c r="AU138" s="267" t="s">
        <v>83</v>
      </c>
      <c r="AV138" s="15" t="s">
        <v>130</v>
      </c>
      <c r="AW138" s="15" t="s">
        <v>33</v>
      </c>
      <c r="AX138" s="15" t="s">
        <v>80</v>
      </c>
      <c r="AY138" s="267" t="s">
        <v>123</v>
      </c>
    </row>
    <row r="139" s="2" customFormat="1" ht="33" customHeight="1">
      <c r="A139" s="39"/>
      <c r="B139" s="40"/>
      <c r="C139" s="219" t="s">
        <v>194</v>
      </c>
      <c r="D139" s="219" t="s">
        <v>125</v>
      </c>
      <c r="E139" s="220" t="s">
        <v>195</v>
      </c>
      <c r="F139" s="221" t="s">
        <v>196</v>
      </c>
      <c r="G139" s="222" t="s">
        <v>147</v>
      </c>
      <c r="H139" s="223">
        <v>392</v>
      </c>
      <c r="I139" s="224"/>
      <c r="J139" s="225">
        <f>ROUND(I139*H139,2)</f>
        <v>0</v>
      </c>
      <c r="K139" s="221" t="s">
        <v>129</v>
      </c>
      <c r="L139" s="45"/>
      <c r="M139" s="226" t="s">
        <v>19</v>
      </c>
      <c r="N139" s="227" t="s">
        <v>43</v>
      </c>
      <c r="O139" s="8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130</v>
      </c>
      <c r="AT139" s="230" t="s">
        <v>125</v>
      </c>
      <c r="AU139" s="230" t="s">
        <v>83</v>
      </c>
      <c r="AY139" s="18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80</v>
      </c>
      <c r="BK139" s="231">
        <f>ROUND(I139*H139,2)</f>
        <v>0</v>
      </c>
      <c r="BL139" s="18" t="s">
        <v>130</v>
      </c>
      <c r="BM139" s="230" t="s">
        <v>197</v>
      </c>
    </row>
    <row r="140" s="2" customFormat="1">
      <c r="A140" s="39"/>
      <c r="B140" s="40"/>
      <c r="C140" s="41"/>
      <c r="D140" s="232" t="s">
        <v>132</v>
      </c>
      <c r="E140" s="41"/>
      <c r="F140" s="233" t="s">
        <v>173</v>
      </c>
      <c r="G140" s="41"/>
      <c r="H140" s="41"/>
      <c r="I140" s="137"/>
      <c r="J140" s="41"/>
      <c r="K140" s="41"/>
      <c r="L140" s="45"/>
      <c r="M140" s="234"/>
      <c r="N140" s="23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83</v>
      </c>
    </row>
    <row r="141" s="13" customFormat="1">
      <c r="A141" s="13"/>
      <c r="B141" s="236"/>
      <c r="C141" s="237"/>
      <c r="D141" s="232" t="s">
        <v>134</v>
      </c>
      <c r="E141" s="238" t="s">
        <v>19</v>
      </c>
      <c r="F141" s="239" t="s">
        <v>198</v>
      </c>
      <c r="G141" s="237"/>
      <c r="H141" s="240">
        <v>392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134</v>
      </c>
      <c r="AU141" s="246" t="s">
        <v>83</v>
      </c>
      <c r="AV141" s="13" t="s">
        <v>83</v>
      </c>
      <c r="AW141" s="13" t="s">
        <v>33</v>
      </c>
      <c r="AX141" s="13" t="s">
        <v>80</v>
      </c>
      <c r="AY141" s="246" t="s">
        <v>123</v>
      </c>
    </row>
    <row r="142" s="14" customFormat="1">
      <c r="A142" s="14"/>
      <c r="B142" s="247"/>
      <c r="C142" s="248"/>
      <c r="D142" s="232" t="s">
        <v>134</v>
      </c>
      <c r="E142" s="249" t="s">
        <v>19</v>
      </c>
      <c r="F142" s="250" t="s">
        <v>199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134</v>
      </c>
      <c r="AU142" s="256" t="s">
        <v>83</v>
      </c>
      <c r="AV142" s="14" t="s">
        <v>80</v>
      </c>
      <c r="AW142" s="14" t="s">
        <v>33</v>
      </c>
      <c r="AX142" s="14" t="s">
        <v>72</v>
      </c>
      <c r="AY142" s="256" t="s">
        <v>123</v>
      </c>
    </row>
    <row r="143" s="2" customFormat="1" ht="21.75" customHeight="1">
      <c r="A143" s="39"/>
      <c r="B143" s="40"/>
      <c r="C143" s="219" t="s">
        <v>200</v>
      </c>
      <c r="D143" s="219" t="s">
        <v>125</v>
      </c>
      <c r="E143" s="220" t="s">
        <v>201</v>
      </c>
      <c r="F143" s="221" t="s">
        <v>202</v>
      </c>
      <c r="G143" s="222" t="s">
        <v>147</v>
      </c>
      <c r="H143" s="223">
        <v>5</v>
      </c>
      <c r="I143" s="224"/>
      <c r="J143" s="225">
        <f>ROUND(I143*H143,2)</f>
        <v>0</v>
      </c>
      <c r="K143" s="221" t="s">
        <v>129</v>
      </c>
      <c r="L143" s="45"/>
      <c r="M143" s="226" t="s">
        <v>19</v>
      </c>
      <c r="N143" s="227" t="s">
        <v>43</v>
      </c>
      <c r="O143" s="85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130</v>
      </c>
      <c r="AT143" s="230" t="s">
        <v>125</v>
      </c>
      <c r="AU143" s="230" t="s">
        <v>83</v>
      </c>
      <c r="AY143" s="18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80</v>
      </c>
      <c r="BK143" s="231">
        <f>ROUND(I143*H143,2)</f>
        <v>0</v>
      </c>
      <c r="BL143" s="18" t="s">
        <v>130</v>
      </c>
      <c r="BM143" s="230" t="s">
        <v>203</v>
      </c>
    </row>
    <row r="144" s="2" customFormat="1">
      <c r="A144" s="39"/>
      <c r="B144" s="40"/>
      <c r="C144" s="41"/>
      <c r="D144" s="232" t="s">
        <v>132</v>
      </c>
      <c r="E144" s="41"/>
      <c r="F144" s="233" t="s">
        <v>204</v>
      </c>
      <c r="G144" s="41"/>
      <c r="H144" s="41"/>
      <c r="I144" s="137"/>
      <c r="J144" s="41"/>
      <c r="K144" s="41"/>
      <c r="L144" s="45"/>
      <c r="M144" s="234"/>
      <c r="N144" s="23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132</v>
      </c>
      <c r="AU144" s="18" t="s">
        <v>83</v>
      </c>
    </row>
    <row r="145" s="13" customFormat="1">
      <c r="A145" s="13"/>
      <c r="B145" s="236"/>
      <c r="C145" s="237"/>
      <c r="D145" s="232" t="s">
        <v>134</v>
      </c>
      <c r="E145" s="238" t="s">
        <v>19</v>
      </c>
      <c r="F145" s="239" t="s">
        <v>183</v>
      </c>
      <c r="G145" s="237"/>
      <c r="H145" s="240">
        <v>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134</v>
      </c>
      <c r="AU145" s="246" t="s">
        <v>83</v>
      </c>
      <c r="AV145" s="13" t="s">
        <v>83</v>
      </c>
      <c r="AW145" s="13" t="s">
        <v>33</v>
      </c>
      <c r="AX145" s="13" t="s">
        <v>80</v>
      </c>
      <c r="AY145" s="246" t="s">
        <v>123</v>
      </c>
    </row>
    <row r="146" s="2" customFormat="1" ht="21.75" customHeight="1">
      <c r="A146" s="39"/>
      <c r="B146" s="40"/>
      <c r="C146" s="219" t="s">
        <v>205</v>
      </c>
      <c r="D146" s="219" t="s">
        <v>125</v>
      </c>
      <c r="E146" s="220" t="s">
        <v>206</v>
      </c>
      <c r="F146" s="221" t="s">
        <v>207</v>
      </c>
      <c r="G146" s="222" t="s">
        <v>147</v>
      </c>
      <c r="H146" s="223">
        <v>17.5</v>
      </c>
      <c r="I146" s="224"/>
      <c r="J146" s="225">
        <f>ROUND(I146*H146,2)</f>
        <v>0</v>
      </c>
      <c r="K146" s="221" t="s">
        <v>129</v>
      </c>
      <c r="L146" s="45"/>
      <c r="M146" s="226" t="s">
        <v>19</v>
      </c>
      <c r="N146" s="227" t="s">
        <v>43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130</v>
      </c>
      <c r="AT146" s="230" t="s">
        <v>125</v>
      </c>
      <c r="AU146" s="230" t="s">
        <v>83</v>
      </c>
      <c r="AY146" s="18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80</v>
      </c>
      <c r="BK146" s="231">
        <f>ROUND(I146*H146,2)</f>
        <v>0</v>
      </c>
      <c r="BL146" s="18" t="s">
        <v>130</v>
      </c>
      <c r="BM146" s="230" t="s">
        <v>208</v>
      </c>
    </row>
    <row r="147" s="2" customFormat="1">
      <c r="A147" s="39"/>
      <c r="B147" s="40"/>
      <c r="C147" s="41"/>
      <c r="D147" s="232" t="s">
        <v>132</v>
      </c>
      <c r="E147" s="41"/>
      <c r="F147" s="233" t="s">
        <v>204</v>
      </c>
      <c r="G147" s="41"/>
      <c r="H147" s="41"/>
      <c r="I147" s="137"/>
      <c r="J147" s="41"/>
      <c r="K147" s="41"/>
      <c r="L147" s="45"/>
      <c r="M147" s="234"/>
      <c r="N147" s="23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132</v>
      </c>
      <c r="AU147" s="18" t="s">
        <v>83</v>
      </c>
    </row>
    <row r="148" s="14" customFormat="1">
      <c r="A148" s="14"/>
      <c r="B148" s="247"/>
      <c r="C148" s="248"/>
      <c r="D148" s="232" t="s">
        <v>134</v>
      </c>
      <c r="E148" s="249" t="s">
        <v>19</v>
      </c>
      <c r="F148" s="250" t="s">
        <v>209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134</v>
      </c>
      <c r="AU148" s="256" t="s">
        <v>83</v>
      </c>
      <c r="AV148" s="14" t="s">
        <v>80</v>
      </c>
      <c r="AW148" s="14" t="s">
        <v>33</v>
      </c>
      <c r="AX148" s="14" t="s">
        <v>72</v>
      </c>
      <c r="AY148" s="256" t="s">
        <v>123</v>
      </c>
    </row>
    <row r="149" s="13" customFormat="1">
      <c r="A149" s="13"/>
      <c r="B149" s="236"/>
      <c r="C149" s="237"/>
      <c r="D149" s="232" t="s">
        <v>134</v>
      </c>
      <c r="E149" s="238" t="s">
        <v>19</v>
      </c>
      <c r="F149" s="239" t="s">
        <v>210</v>
      </c>
      <c r="G149" s="237"/>
      <c r="H149" s="240">
        <v>0.5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134</v>
      </c>
      <c r="AU149" s="246" t="s">
        <v>83</v>
      </c>
      <c r="AV149" s="13" t="s">
        <v>83</v>
      </c>
      <c r="AW149" s="13" t="s">
        <v>33</v>
      </c>
      <c r="AX149" s="13" t="s">
        <v>72</v>
      </c>
      <c r="AY149" s="246" t="s">
        <v>123</v>
      </c>
    </row>
    <row r="150" s="13" customFormat="1">
      <c r="A150" s="13"/>
      <c r="B150" s="236"/>
      <c r="C150" s="237"/>
      <c r="D150" s="232" t="s">
        <v>134</v>
      </c>
      <c r="E150" s="238" t="s">
        <v>19</v>
      </c>
      <c r="F150" s="239" t="s">
        <v>211</v>
      </c>
      <c r="G150" s="237"/>
      <c r="H150" s="240">
        <v>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134</v>
      </c>
      <c r="AU150" s="246" t="s">
        <v>83</v>
      </c>
      <c r="AV150" s="13" t="s">
        <v>83</v>
      </c>
      <c r="AW150" s="13" t="s">
        <v>33</v>
      </c>
      <c r="AX150" s="13" t="s">
        <v>72</v>
      </c>
      <c r="AY150" s="246" t="s">
        <v>123</v>
      </c>
    </row>
    <row r="151" s="13" customFormat="1">
      <c r="A151" s="13"/>
      <c r="B151" s="236"/>
      <c r="C151" s="237"/>
      <c r="D151" s="232" t="s">
        <v>134</v>
      </c>
      <c r="E151" s="238" t="s">
        <v>19</v>
      </c>
      <c r="F151" s="239" t="s">
        <v>212</v>
      </c>
      <c r="G151" s="237"/>
      <c r="H151" s="240">
        <v>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134</v>
      </c>
      <c r="AU151" s="246" t="s">
        <v>83</v>
      </c>
      <c r="AV151" s="13" t="s">
        <v>83</v>
      </c>
      <c r="AW151" s="13" t="s">
        <v>33</v>
      </c>
      <c r="AX151" s="13" t="s">
        <v>72</v>
      </c>
      <c r="AY151" s="246" t="s">
        <v>123</v>
      </c>
    </row>
    <row r="152" s="13" customFormat="1">
      <c r="A152" s="13"/>
      <c r="B152" s="236"/>
      <c r="C152" s="237"/>
      <c r="D152" s="232" t="s">
        <v>134</v>
      </c>
      <c r="E152" s="238" t="s">
        <v>19</v>
      </c>
      <c r="F152" s="239" t="s">
        <v>213</v>
      </c>
      <c r="G152" s="237"/>
      <c r="H152" s="240">
        <v>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134</v>
      </c>
      <c r="AU152" s="246" t="s">
        <v>83</v>
      </c>
      <c r="AV152" s="13" t="s">
        <v>83</v>
      </c>
      <c r="AW152" s="13" t="s">
        <v>33</v>
      </c>
      <c r="AX152" s="13" t="s">
        <v>72</v>
      </c>
      <c r="AY152" s="246" t="s">
        <v>123</v>
      </c>
    </row>
    <row r="153" s="15" customFormat="1">
      <c r="A153" s="15"/>
      <c r="B153" s="257"/>
      <c r="C153" s="258"/>
      <c r="D153" s="232" t="s">
        <v>134</v>
      </c>
      <c r="E153" s="259" t="s">
        <v>19</v>
      </c>
      <c r="F153" s="260" t="s">
        <v>168</v>
      </c>
      <c r="G153" s="258"/>
      <c r="H153" s="261">
        <v>17.5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134</v>
      </c>
      <c r="AU153" s="267" t="s">
        <v>83</v>
      </c>
      <c r="AV153" s="15" t="s">
        <v>130</v>
      </c>
      <c r="AW153" s="15" t="s">
        <v>33</v>
      </c>
      <c r="AX153" s="15" t="s">
        <v>80</v>
      </c>
      <c r="AY153" s="267" t="s">
        <v>123</v>
      </c>
    </row>
    <row r="154" s="2" customFormat="1" ht="16.5" customHeight="1">
      <c r="A154" s="39"/>
      <c r="B154" s="40"/>
      <c r="C154" s="219" t="s">
        <v>214</v>
      </c>
      <c r="D154" s="219" t="s">
        <v>125</v>
      </c>
      <c r="E154" s="220" t="s">
        <v>215</v>
      </c>
      <c r="F154" s="221" t="s">
        <v>216</v>
      </c>
      <c r="G154" s="222" t="s">
        <v>128</v>
      </c>
      <c r="H154" s="223">
        <v>30</v>
      </c>
      <c r="I154" s="224"/>
      <c r="J154" s="225">
        <f>ROUND(I154*H154,2)</f>
        <v>0</v>
      </c>
      <c r="K154" s="221" t="s">
        <v>129</v>
      </c>
      <c r="L154" s="45"/>
      <c r="M154" s="226" t="s">
        <v>19</v>
      </c>
      <c r="N154" s="227" t="s">
        <v>43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130</v>
      </c>
      <c r="AT154" s="230" t="s">
        <v>125</v>
      </c>
      <c r="AU154" s="230" t="s">
        <v>83</v>
      </c>
      <c r="AY154" s="18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80</v>
      </c>
      <c r="BK154" s="231">
        <f>ROUND(I154*H154,2)</f>
        <v>0</v>
      </c>
      <c r="BL154" s="18" t="s">
        <v>130</v>
      </c>
      <c r="BM154" s="230" t="s">
        <v>217</v>
      </c>
    </row>
    <row r="155" s="13" customFormat="1">
      <c r="A155" s="13"/>
      <c r="B155" s="236"/>
      <c r="C155" s="237"/>
      <c r="D155" s="232" t="s">
        <v>134</v>
      </c>
      <c r="E155" s="238" t="s">
        <v>19</v>
      </c>
      <c r="F155" s="239" t="s">
        <v>218</v>
      </c>
      <c r="G155" s="237"/>
      <c r="H155" s="240">
        <v>30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134</v>
      </c>
      <c r="AU155" s="246" t="s">
        <v>83</v>
      </c>
      <c r="AV155" s="13" t="s">
        <v>83</v>
      </c>
      <c r="AW155" s="13" t="s">
        <v>33</v>
      </c>
      <c r="AX155" s="13" t="s">
        <v>80</v>
      </c>
      <c r="AY155" s="246" t="s">
        <v>123</v>
      </c>
    </row>
    <row r="156" s="2" customFormat="1" ht="21.75" customHeight="1">
      <c r="A156" s="39"/>
      <c r="B156" s="40"/>
      <c r="C156" s="219" t="s">
        <v>219</v>
      </c>
      <c r="D156" s="219" t="s">
        <v>125</v>
      </c>
      <c r="E156" s="220" t="s">
        <v>220</v>
      </c>
      <c r="F156" s="221" t="s">
        <v>221</v>
      </c>
      <c r="G156" s="222" t="s">
        <v>147</v>
      </c>
      <c r="H156" s="223">
        <v>8</v>
      </c>
      <c r="I156" s="224"/>
      <c r="J156" s="225">
        <f>ROUND(I156*H156,2)</f>
        <v>0</v>
      </c>
      <c r="K156" s="221" t="s">
        <v>129</v>
      </c>
      <c r="L156" s="45"/>
      <c r="M156" s="226" t="s">
        <v>19</v>
      </c>
      <c r="N156" s="227" t="s">
        <v>43</v>
      </c>
      <c r="O156" s="8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130</v>
      </c>
      <c r="AT156" s="230" t="s">
        <v>125</v>
      </c>
      <c r="AU156" s="230" t="s">
        <v>83</v>
      </c>
      <c r="AY156" s="18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80</v>
      </c>
      <c r="BK156" s="231">
        <f>ROUND(I156*H156,2)</f>
        <v>0</v>
      </c>
      <c r="BL156" s="18" t="s">
        <v>130</v>
      </c>
      <c r="BM156" s="230" t="s">
        <v>222</v>
      </c>
    </row>
    <row r="157" s="2" customFormat="1">
      <c r="A157" s="39"/>
      <c r="B157" s="40"/>
      <c r="C157" s="41"/>
      <c r="D157" s="232" t="s">
        <v>132</v>
      </c>
      <c r="E157" s="41"/>
      <c r="F157" s="233" t="s">
        <v>223</v>
      </c>
      <c r="G157" s="41"/>
      <c r="H157" s="41"/>
      <c r="I157" s="137"/>
      <c r="J157" s="41"/>
      <c r="K157" s="41"/>
      <c r="L157" s="45"/>
      <c r="M157" s="234"/>
      <c r="N157" s="23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83</v>
      </c>
    </row>
    <row r="158" s="14" customFormat="1">
      <c r="A158" s="14"/>
      <c r="B158" s="247"/>
      <c r="C158" s="248"/>
      <c r="D158" s="232" t="s">
        <v>134</v>
      </c>
      <c r="E158" s="249" t="s">
        <v>19</v>
      </c>
      <c r="F158" s="250" t="s">
        <v>224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134</v>
      </c>
      <c r="AU158" s="256" t="s">
        <v>83</v>
      </c>
      <c r="AV158" s="14" t="s">
        <v>80</v>
      </c>
      <c r="AW158" s="14" t="s">
        <v>33</v>
      </c>
      <c r="AX158" s="14" t="s">
        <v>72</v>
      </c>
      <c r="AY158" s="256" t="s">
        <v>123</v>
      </c>
    </row>
    <row r="159" s="13" customFormat="1">
      <c r="A159" s="13"/>
      <c r="B159" s="236"/>
      <c r="C159" s="237"/>
      <c r="D159" s="232" t="s">
        <v>134</v>
      </c>
      <c r="E159" s="238" t="s">
        <v>19</v>
      </c>
      <c r="F159" s="239" t="s">
        <v>225</v>
      </c>
      <c r="G159" s="237"/>
      <c r="H159" s="240">
        <v>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134</v>
      </c>
      <c r="AU159" s="246" t="s">
        <v>83</v>
      </c>
      <c r="AV159" s="13" t="s">
        <v>83</v>
      </c>
      <c r="AW159" s="13" t="s">
        <v>33</v>
      </c>
      <c r="AX159" s="13" t="s">
        <v>80</v>
      </c>
      <c r="AY159" s="246" t="s">
        <v>123</v>
      </c>
    </row>
    <row r="160" s="2" customFormat="1" ht="21.75" customHeight="1">
      <c r="A160" s="39"/>
      <c r="B160" s="40"/>
      <c r="C160" s="219" t="s">
        <v>8</v>
      </c>
      <c r="D160" s="219" t="s">
        <v>125</v>
      </c>
      <c r="E160" s="220" t="s">
        <v>226</v>
      </c>
      <c r="F160" s="221" t="s">
        <v>227</v>
      </c>
      <c r="G160" s="222" t="s">
        <v>228</v>
      </c>
      <c r="H160" s="223">
        <v>49</v>
      </c>
      <c r="I160" s="224"/>
      <c r="J160" s="225">
        <f>ROUND(I160*H160,2)</f>
        <v>0</v>
      </c>
      <c r="K160" s="221" t="s">
        <v>129</v>
      </c>
      <c r="L160" s="45"/>
      <c r="M160" s="226" t="s">
        <v>19</v>
      </c>
      <c r="N160" s="227" t="s">
        <v>43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130</v>
      </c>
      <c r="AT160" s="230" t="s">
        <v>125</v>
      </c>
      <c r="AU160" s="230" t="s">
        <v>83</v>
      </c>
      <c r="AY160" s="18" t="s">
        <v>123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80</v>
      </c>
      <c r="BK160" s="231">
        <f>ROUND(I160*H160,2)</f>
        <v>0</v>
      </c>
      <c r="BL160" s="18" t="s">
        <v>130</v>
      </c>
      <c r="BM160" s="230" t="s">
        <v>229</v>
      </c>
    </row>
    <row r="161" s="13" customFormat="1">
      <c r="A161" s="13"/>
      <c r="B161" s="236"/>
      <c r="C161" s="237"/>
      <c r="D161" s="232" t="s">
        <v>134</v>
      </c>
      <c r="E161" s="238" t="s">
        <v>19</v>
      </c>
      <c r="F161" s="239" t="s">
        <v>230</v>
      </c>
      <c r="G161" s="237"/>
      <c r="H161" s="240">
        <v>24.5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134</v>
      </c>
      <c r="AU161" s="246" t="s">
        <v>83</v>
      </c>
      <c r="AV161" s="13" t="s">
        <v>83</v>
      </c>
      <c r="AW161" s="13" t="s">
        <v>33</v>
      </c>
      <c r="AX161" s="13" t="s">
        <v>80</v>
      </c>
      <c r="AY161" s="246" t="s">
        <v>123</v>
      </c>
    </row>
    <row r="162" s="13" customFormat="1">
      <c r="A162" s="13"/>
      <c r="B162" s="236"/>
      <c r="C162" s="237"/>
      <c r="D162" s="232" t="s">
        <v>134</v>
      </c>
      <c r="E162" s="237"/>
      <c r="F162" s="239" t="s">
        <v>231</v>
      </c>
      <c r="G162" s="237"/>
      <c r="H162" s="240">
        <v>49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134</v>
      </c>
      <c r="AU162" s="246" t="s">
        <v>83</v>
      </c>
      <c r="AV162" s="13" t="s">
        <v>83</v>
      </c>
      <c r="AW162" s="13" t="s">
        <v>4</v>
      </c>
      <c r="AX162" s="13" t="s">
        <v>80</v>
      </c>
      <c r="AY162" s="246" t="s">
        <v>123</v>
      </c>
    </row>
    <row r="163" s="2" customFormat="1" ht="21.75" customHeight="1">
      <c r="A163" s="39"/>
      <c r="B163" s="40"/>
      <c r="C163" s="219" t="s">
        <v>232</v>
      </c>
      <c r="D163" s="219" t="s">
        <v>125</v>
      </c>
      <c r="E163" s="220" t="s">
        <v>233</v>
      </c>
      <c r="F163" s="221" t="s">
        <v>234</v>
      </c>
      <c r="G163" s="222" t="s">
        <v>147</v>
      </c>
      <c r="H163" s="223">
        <v>47</v>
      </c>
      <c r="I163" s="224"/>
      <c r="J163" s="225">
        <f>ROUND(I163*H163,2)</f>
        <v>0</v>
      </c>
      <c r="K163" s="221" t="s">
        <v>129</v>
      </c>
      <c r="L163" s="45"/>
      <c r="M163" s="226" t="s">
        <v>19</v>
      </c>
      <c r="N163" s="227" t="s">
        <v>43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130</v>
      </c>
      <c r="AT163" s="230" t="s">
        <v>125</v>
      </c>
      <c r="AU163" s="230" t="s">
        <v>83</v>
      </c>
      <c r="AY163" s="18" t="s">
        <v>123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80</v>
      </c>
      <c r="BK163" s="231">
        <f>ROUND(I163*H163,2)</f>
        <v>0</v>
      </c>
      <c r="BL163" s="18" t="s">
        <v>130</v>
      </c>
      <c r="BM163" s="230" t="s">
        <v>235</v>
      </c>
    </row>
    <row r="164" s="2" customFormat="1">
      <c r="A164" s="39"/>
      <c r="B164" s="40"/>
      <c r="C164" s="41"/>
      <c r="D164" s="232" t="s">
        <v>132</v>
      </c>
      <c r="E164" s="41"/>
      <c r="F164" s="233" t="s">
        <v>236</v>
      </c>
      <c r="G164" s="41"/>
      <c r="H164" s="41"/>
      <c r="I164" s="137"/>
      <c r="J164" s="41"/>
      <c r="K164" s="41"/>
      <c r="L164" s="45"/>
      <c r="M164" s="234"/>
      <c r="N164" s="23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132</v>
      </c>
      <c r="AU164" s="18" t="s">
        <v>83</v>
      </c>
    </row>
    <row r="165" s="13" customFormat="1">
      <c r="A165" s="13"/>
      <c r="B165" s="236"/>
      <c r="C165" s="237"/>
      <c r="D165" s="232" t="s">
        <v>134</v>
      </c>
      <c r="E165" s="238" t="s">
        <v>19</v>
      </c>
      <c r="F165" s="239" t="s">
        <v>237</v>
      </c>
      <c r="G165" s="237"/>
      <c r="H165" s="240">
        <v>17.5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134</v>
      </c>
      <c r="AU165" s="246" t="s">
        <v>83</v>
      </c>
      <c r="AV165" s="13" t="s">
        <v>83</v>
      </c>
      <c r="AW165" s="13" t="s">
        <v>33</v>
      </c>
      <c r="AX165" s="13" t="s">
        <v>72</v>
      </c>
      <c r="AY165" s="246" t="s">
        <v>123</v>
      </c>
    </row>
    <row r="166" s="13" customFormat="1">
      <c r="A166" s="13"/>
      <c r="B166" s="236"/>
      <c r="C166" s="237"/>
      <c r="D166" s="232" t="s">
        <v>134</v>
      </c>
      <c r="E166" s="238" t="s">
        <v>19</v>
      </c>
      <c r="F166" s="239" t="s">
        <v>238</v>
      </c>
      <c r="G166" s="237"/>
      <c r="H166" s="240">
        <v>24.5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134</v>
      </c>
      <c r="AU166" s="246" t="s">
        <v>83</v>
      </c>
      <c r="AV166" s="13" t="s">
        <v>83</v>
      </c>
      <c r="AW166" s="13" t="s">
        <v>33</v>
      </c>
      <c r="AX166" s="13" t="s">
        <v>72</v>
      </c>
      <c r="AY166" s="246" t="s">
        <v>123</v>
      </c>
    </row>
    <row r="167" s="13" customFormat="1">
      <c r="A167" s="13"/>
      <c r="B167" s="236"/>
      <c r="C167" s="237"/>
      <c r="D167" s="232" t="s">
        <v>134</v>
      </c>
      <c r="E167" s="238" t="s">
        <v>19</v>
      </c>
      <c r="F167" s="239" t="s">
        <v>239</v>
      </c>
      <c r="G167" s="237"/>
      <c r="H167" s="240">
        <v>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134</v>
      </c>
      <c r="AU167" s="246" t="s">
        <v>83</v>
      </c>
      <c r="AV167" s="13" t="s">
        <v>83</v>
      </c>
      <c r="AW167" s="13" t="s">
        <v>33</v>
      </c>
      <c r="AX167" s="13" t="s">
        <v>72</v>
      </c>
      <c r="AY167" s="246" t="s">
        <v>123</v>
      </c>
    </row>
    <row r="168" s="15" customFormat="1">
      <c r="A168" s="15"/>
      <c r="B168" s="257"/>
      <c r="C168" s="258"/>
      <c r="D168" s="232" t="s">
        <v>134</v>
      </c>
      <c r="E168" s="259" t="s">
        <v>19</v>
      </c>
      <c r="F168" s="260" t="s">
        <v>168</v>
      </c>
      <c r="G168" s="258"/>
      <c r="H168" s="261">
        <v>47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134</v>
      </c>
      <c r="AU168" s="267" t="s">
        <v>83</v>
      </c>
      <c r="AV168" s="15" t="s">
        <v>130</v>
      </c>
      <c r="AW168" s="15" t="s">
        <v>33</v>
      </c>
      <c r="AX168" s="15" t="s">
        <v>80</v>
      </c>
      <c r="AY168" s="267" t="s">
        <v>123</v>
      </c>
    </row>
    <row r="169" s="2" customFormat="1" ht="21.75" customHeight="1">
      <c r="A169" s="39"/>
      <c r="B169" s="40"/>
      <c r="C169" s="219" t="s">
        <v>240</v>
      </c>
      <c r="D169" s="219" t="s">
        <v>125</v>
      </c>
      <c r="E169" s="220" t="s">
        <v>241</v>
      </c>
      <c r="F169" s="221" t="s">
        <v>242</v>
      </c>
      <c r="G169" s="222" t="s">
        <v>147</v>
      </c>
      <c r="H169" s="223">
        <v>6.2999999999999998</v>
      </c>
      <c r="I169" s="224"/>
      <c r="J169" s="225">
        <f>ROUND(I169*H169,2)</f>
        <v>0</v>
      </c>
      <c r="K169" s="221" t="s">
        <v>129</v>
      </c>
      <c r="L169" s="45"/>
      <c r="M169" s="226" t="s">
        <v>19</v>
      </c>
      <c r="N169" s="227" t="s">
        <v>43</v>
      </c>
      <c r="O169" s="8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130</v>
      </c>
      <c r="AT169" s="230" t="s">
        <v>125</v>
      </c>
      <c r="AU169" s="230" t="s">
        <v>83</v>
      </c>
      <c r="AY169" s="18" t="s">
        <v>123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80</v>
      </c>
      <c r="BK169" s="231">
        <f>ROUND(I169*H169,2)</f>
        <v>0</v>
      </c>
      <c r="BL169" s="18" t="s">
        <v>130</v>
      </c>
      <c r="BM169" s="230" t="s">
        <v>243</v>
      </c>
    </row>
    <row r="170" s="2" customFormat="1">
      <c r="A170" s="39"/>
      <c r="B170" s="40"/>
      <c r="C170" s="41"/>
      <c r="D170" s="232" t="s">
        <v>132</v>
      </c>
      <c r="E170" s="41"/>
      <c r="F170" s="233" t="s">
        <v>244</v>
      </c>
      <c r="G170" s="41"/>
      <c r="H170" s="41"/>
      <c r="I170" s="137"/>
      <c r="J170" s="41"/>
      <c r="K170" s="41"/>
      <c r="L170" s="45"/>
      <c r="M170" s="234"/>
      <c r="N170" s="23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132</v>
      </c>
      <c r="AU170" s="18" t="s">
        <v>83</v>
      </c>
    </row>
    <row r="171" s="14" customFormat="1">
      <c r="A171" s="14"/>
      <c r="B171" s="247"/>
      <c r="C171" s="248"/>
      <c r="D171" s="232" t="s">
        <v>134</v>
      </c>
      <c r="E171" s="249" t="s">
        <v>19</v>
      </c>
      <c r="F171" s="250" t="s">
        <v>245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134</v>
      </c>
      <c r="AU171" s="256" t="s">
        <v>83</v>
      </c>
      <c r="AV171" s="14" t="s">
        <v>80</v>
      </c>
      <c r="AW171" s="14" t="s">
        <v>33</v>
      </c>
      <c r="AX171" s="14" t="s">
        <v>72</v>
      </c>
      <c r="AY171" s="256" t="s">
        <v>123</v>
      </c>
    </row>
    <row r="172" s="13" customFormat="1">
      <c r="A172" s="13"/>
      <c r="B172" s="236"/>
      <c r="C172" s="237"/>
      <c r="D172" s="232" t="s">
        <v>134</v>
      </c>
      <c r="E172" s="238" t="s">
        <v>19</v>
      </c>
      <c r="F172" s="239" t="s">
        <v>246</v>
      </c>
      <c r="G172" s="237"/>
      <c r="H172" s="240">
        <v>5.7999999999999998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134</v>
      </c>
      <c r="AU172" s="246" t="s">
        <v>83</v>
      </c>
      <c r="AV172" s="13" t="s">
        <v>83</v>
      </c>
      <c r="AW172" s="13" t="s">
        <v>33</v>
      </c>
      <c r="AX172" s="13" t="s">
        <v>72</v>
      </c>
      <c r="AY172" s="246" t="s">
        <v>123</v>
      </c>
    </row>
    <row r="173" s="14" customFormat="1">
      <c r="A173" s="14"/>
      <c r="B173" s="247"/>
      <c r="C173" s="248"/>
      <c r="D173" s="232" t="s">
        <v>134</v>
      </c>
      <c r="E173" s="249" t="s">
        <v>19</v>
      </c>
      <c r="F173" s="250" t="s">
        <v>247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134</v>
      </c>
      <c r="AU173" s="256" t="s">
        <v>83</v>
      </c>
      <c r="AV173" s="14" t="s">
        <v>80</v>
      </c>
      <c r="AW173" s="14" t="s">
        <v>33</v>
      </c>
      <c r="AX173" s="14" t="s">
        <v>72</v>
      </c>
      <c r="AY173" s="256" t="s">
        <v>123</v>
      </c>
    </row>
    <row r="174" s="13" customFormat="1">
      <c r="A174" s="13"/>
      <c r="B174" s="236"/>
      <c r="C174" s="237"/>
      <c r="D174" s="232" t="s">
        <v>134</v>
      </c>
      <c r="E174" s="238" t="s">
        <v>19</v>
      </c>
      <c r="F174" s="239" t="s">
        <v>248</v>
      </c>
      <c r="G174" s="237"/>
      <c r="H174" s="240">
        <v>0.5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134</v>
      </c>
      <c r="AU174" s="246" t="s">
        <v>83</v>
      </c>
      <c r="AV174" s="13" t="s">
        <v>83</v>
      </c>
      <c r="AW174" s="13" t="s">
        <v>33</v>
      </c>
      <c r="AX174" s="13" t="s">
        <v>72</v>
      </c>
      <c r="AY174" s="246" t="s">
        <v>123</v>
      </c>
    </row>
    <row r="175" s="15" customFormat="1">
      <c r="A175" s="15"/>
      <c r="B175" s="257"/>
      <c r="C175" s="258"/>
      <c r="D175" s="232" t="s">
        <v>134</v>
      </c>
      <c r="E175" s="259" t="s">
        <v>19</v>
      </c>
      <c r="F175" s="260" t="s">
        <v>168</v>
      </c>
      <c r="G175" s="258"/>
      <c r="H175" s="261">
        <v>6.2999999999999998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134</v>
      </c>
      <c r="AU175" s="267" t="s">
        <v>83</v>
      </c>
      <c r="AV175" s="15" t="s">
        <v>130</v>
      </c>
      <c r="AW175" s="15" t="s">
        <v>33</v>
      </c>
      <c r="AX175" s="15" t="s">
        <v>80</v>
      </c>
      <c r="AY175" s="267" t="s">
        <v>123</v>
      </c>
    </row>
    <row r="176" s="2" customFormat="1" ht="33" customHeight="1">
      <c r="A176" s="39"/>
      <c r="B176" s="40"/>
      <c r="C176" s="219" t="s">
        <v>249</v>
      </c>
      <c r="D176" s="219" t="s">
        <v>125</v>
      </c>
      <c r="E176" s="220" t="s">
        <v>250</v>
      </c>
      <c r="F176" s="221" t="s">
        <v>251</v>
      </c>
      <c r="G176" s="222" t="s">
        <v>147</v>
      </c>
      <c r="H176" s="223">
        <v>11.6</v>
      </c>
      <c r="I176" s="224"/>
      <c r="J176" s="225">
        <f>ROUND(I176*H176,2)</f>
        <v>0</v>
      </c>
      <c r="K176" s="221" t="s">
        <v>129</v>
      </c>
      <c r="L176" s="45"/>
      <c r="M176" s="226" t="s">
        <v>19</v>
      </c>
      <c r="N176" s="227" t="s">
        <v>43</v>
      </c>
      <c r="O176" s="85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130</v>
      </c>
      <c r="AT176" s="230" t="s">
        <v>125</v>
      </c>
      <c r="AU176" s="230" t="s">
        <v>83</v>
      </c>
      <c r="AY176" s="18" t="s">
        <v>123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80</v>
      </c>
      <c r="BK176" s="231">
        <f>ROUND(I176*H176,2)</f>
        <v>0</v>
      </c>
      <c r="BL176" s="18" t="s">
        <v>130</v>
      </c>
      <c r="BM176" s="230" t="s">
        <v>252</v>
      </c>
    </row>
    <row r="177" s="2" customFormat="1">
      <c r="A177" s="39"/>
      <c r="B177" s="40"/>
      <c r="C177" s="41"/>
      <c r="D177" s="232" t="s">
        <v>132</v>
      </c>
      <c r="E177" s="41"/>
      <c r="F177" s="233" t="s">
        <v>253</v>
      </c>
      <c r="G177" s="41"/>
      <c r="H177" s="41"/>
      <c r="I177" s="137"/>
      <c r="J177" s="41"/>
      <c r="K177" s="41"/>
      <c r="L177" s="45"/>
      <c r="M177" s="234"/>
      <c r="N177" s="23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132</v>
      </c>
      <c r="AU177" s="18" t="s">
        <v>83</v>
      </c>
    </row>
    <row r="178" s="14" customFormat="1">
      <c r="A178" s="14"/>
      <c r="B178" s="247"/>
      <c r="C178" s="248"/>
      <c r="D178" s="232" t="s">
        <v>134</v>
      </c>
      <c r="E178" s="249" t="s">
        <v>19</v>
      </c>
      <c r="F178" s="250" t="s">
        <v>254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134</v>
      </c>
      <c r="AU178" s="256" t="s">
        <v>83</v>
      </c>
      <c r="AV178" s="14" t="s">
        <v>80</v>
      </c>
      <c r="AW178" s="14" t="s">
        <v>33</v>
      </c>
      <c r="AX178" s="14" t="s">
        <v>72</v>
      </c>
      <c r="AY178" s="256" t="s">
        <v>123</v>
      </c>
    </row>
    <row r="179" s="13" customFormat="1">
      <c r="A179" s="13"/>
      <c r="B179" s="236"/>
      <c r="C179" s="237"/>
      <c r="D179" s="232" t="s">
        <v>134</v>
      </c>
      <c r="E179" s="238" t="s">
        <v>19</v>
      </c>
      <c r="F179" s="239" t="s">
        <v>255</v>
      </c>
      <c r="G179" s="237"/>
      <c r="H179" s="240">
        <v>11.6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134</v>
      </c>
      <c r="AU179" s="246" t="s">
        <v>83</v>
      </c>
      <c r="AV179" s="13" t="s">
        <v>83</v>
      </c>
      <c r="AW179" s="13" t="s">
        <v>33</v>
      </c>
      <c r="AX179" s="13" t="s">
        <v>80</v>
      </c>
      <c r="AY179" s="246" t="s">
        <v>123</v>
      </c>
    </row>
    <row r="180" s="2" customFormat="1" ht="16.5" customHeight="1">
      <c r="A180" s="39"/>
      <c r="B180" s="40"/>
      <c r="C180" s="268" t="s">
        <v>256</v>
      </c>
      <c r="D180" s="268" t="s">
        <v>257</v>
      </c>
      <c r="E180" s="269" t="s">
        <v>258</v>
      </c>
      <c r="F180" s="270" t="s">
        <v>259</v>
      </c>
      <c r="G180" s="271" t="s">
        <v>228</v>
      </c>
      <c r="H180" s="272">
        <v>23.199999999999999</v>
      </c>
      <c r="I180" s="273"/>
      <c r="J180" s="274">
        <f>ROUND(I180*H180,2)</f>
        <v>0</v>
      </c>
      <c r="K180" s="270" t="s">
        <v>129</v>
      </c>
      <c r="L180" s="275"/>
      <c r="M180" s="276" t="s">
        <v>19</v>
      </c>
      <c r="N180" s="277" t="s">
        <v>43</v>
      </c>
      <c r="O180" s="85"/>
      <c r="P180" s="228">
        <f>O180*H180</f>
        <v>0</v>
      </c>
      <c r="Q180" s="228">
        <v>1</v>
      </c>
      <c r="R180" s="228">
        <f>Q180*H180</f>
        <v>23.199999999999999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179</v>
      </c>
      <c r="AT180" s="230" t="s">
        <v>257</v>
      </c>
      <c r="AU180" s="230" t="s">
        <v>83</v>
      </c>
      <c r="AY180" s="18" t="s">
        <v>123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80</v>
      </c>
      <c r="BK180" s="231">
        <f>ROUND(I180*H180,2)</f>
        <v>0</v>
      </c>
      <c r="BL180" s="18" t="s">
        <v>130</v>
      </c>
      <c r="BM180" s="230" t="s">
        <v>260</v>
      </c>
    </row>
    <row r="181" s="13" customFormat="1">
      <c r="A181" s="13"/>
      <c r="B181" s="236"/>
      <c r="C181" s="237"/>
      <c r="D181" s="232" t="s">
        <v>134</v>
      </c>
      <c r="E181" s="237"/>
      <c r="F181" s="239" t="s">
        <v>261</v>
      </c>
      <c r="G181" s="237"/>
      <c r="H181" s="240">
        <v>23.199999999999999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134</v>
      </c>
      <c r="AU181" s="246" t="s">
        <v>83</v>
      </c>
      <c r="AV181" s="13" t="s">
        <v>83</v>
      </c>
      <c r="AW181" s="13" t="s">
        <v>4</v>
      </c>
      <c r="AX181" s="13" t="s">
        <v>80</v>
      </c>
      <c r="AY181" s="246" t="s">
        <v>123</v>
      </c>
    </row>
    <row r="182" s="2" customFormat="1" ht="16.5" customHeight="1">
      <c r="A182" s="39"/>
      <c r="B182" s="40"/>
      <c r="C182" s="219" t="s">
        <v>262</v>
      </c>
      <c r="D182" s="219" t="s">
        <v>125</v>
      </c>
      <c r="E182" s="220" t="s">
        <v>263</v>
      </c>
      <c r="F182" s="221" t="s">
        <v>264</v>
      </c>
      <c r="G182" s="222" t="s">
        <v>128</v>
      </c>
      <c r="H182" s="223">
        <v>15</v>
      </c>
      <c r="I182" s="224"/>
      <c r="J182" s="225">
        <f>ROUND(I182*H182,2)</f>
        <v>0</v>
      </c>
      <c r="K182" s="221" t="s">
        <v>129</v>
      </c>
      <c r="L182" s="45"/>
      <c r="M182" s="226" t="s">
        <v>19</v>
      </c>
      <c r="N182" s="227" t="s">
        <v>43</v>
      </c>
      <c r="O182" s="8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130</v>
      </c>
      <c r="AT182" s="230" t="s">
        <v>125</v>
      </c>
      <c r="AU182" s="230" t="s">
        <v>83</v>
      </c>
      <c r="AY182" s="18" t="s">
        <v>123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80</v>
      </c>
      <c r="BK182" s="231">
        <f>ROUND(I182*H182,2)</f>
        <v>0</v>
      </c>
      <c r="BL182" s="18" t="s">
        <v>130</v>
      </c>
      <c r="BM182" s="230" t="s">
        <v>265</v>
      </c>
    </row>
    <row r="183" s="14" customFormat="1">
      <c r="A183" s="14"/>
      <c r="B183" s="247"/>
      <c r="C183" s="248"/>
      <c r="D183" s="232" t="s">
        <v>134</v>
      </c>
      <c r="E183" s="249" t="s">
        <v>19</v>
      </c>
      <c r="F183" s="250" t="s">
        <v>266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134</v>
      </c>
      <c r="AU183" s="256" t="s">
        <v>83</v>
      </c>
      <c r="AV183" s="14" t="s">
        <v>80</v>
      </c>
      <c r="AW183" s="14" t="s">
        <v>33</v>
      </c>
      <c r="AX183" s="14" t="s">
        <v>72</v>
      </c>
      <c r="AY183" s="256" t="s">
        <v>123</v>
      </c>
    </row>
    <row r="184" s="13" customFormat="1">
      <c r="A184" s="13"/>
      <c r="B184" s="236"/>
      <c r="C184" s="237"/>
      <c r="D184" s="232" t="s">
        <v>134</v>
      </c>
      <c r="E184" s="238" t="s">
        <v>19</v>
      </c>
      <c r="F184" s="239" t="s">
        <v>267</v>
      </c>
      <c r="G184" s="237"/>
      <c r="H184" s="240">
        <v>15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134</v>
      </c>
      <c r="AU184" s="246" t="s">
        <v>83</v>
      </c>
      <c r="AV184" s="13" t="s">
        <v>83</v>
      </c>
      <c r="AW184" s="13" t="s">
        <v>33</v>
      </c>
      <c r="AX184" s="13" t="s">
        <v>80</v>
      </c>
      <c r="AY184" s="246" t="s">
        <v>123</v>
      </c>
    </row>
    <row r="185" s="2" customFormat="1" ht="16.5" customHeight="1">
      <c r="A185" s="39"/>
      <c r="B185" s="40"/>
      <c r="C185" s="219" t="s">
        <v>7</v>
      </c>
      <c r="D185" s="219" t="s">
        <v>125</v>
      </c>
      <c r="E185" s="220" t="s">
        <v>268</v>
      </c>
      <c r="F185" s="221" t="s">
        <v>269</v>
      </c>
      <c r="G185" s="222" t="s">
        <v>128</v>
      </c>
      <c r="H185" s="223">
        <v>100</v>
      </c>
      <c r="I185" s="224"/>
      <c r="J185" s="225">
        <f>ROUND(I185*H185,2)</f>
        <v>0</v>
      </c>
      <c r="K185" s="221" t="s">
        <v>129</v>
      </c>
      <c r="L185" s="45"/>
      <c r="M185" s="226" t="s">
        <v>19</v>
      </c>
      <c r="N185" s="227" t="s">
        <v>43</v>
      </c>
      <c r="O185" s="85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130</v>
      </c>
      <c r="AT185" s="230" t="s">
        <v>125</v>
      </c>
      <c r="AU185" s="230" t="s">
        <v>83</v>
      </c>
      <c r="AY185" s="18" t="s">
        <v>123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80</v>
      </c>
      <c r="BK185" s="231">
        <f>ROUND(I185*H185,2)</f>
        <v>0</v>
      </c>
      <c r="BL185" s="18" t="s">
        <v>130</v>
      </c>
      <c r="BM185" s="230" t="s">
        <v>270</v>
      </c>
    </row>
    <row r="186" s="2" customFormat="1">
      <c r="A186" s="39"/>
      <c r="B186" s="40"/>
      <c r="C186" s="41"/>
      <c r="D186" s="232" t="s">
        <v>132</v>
      </c>
      <c r="E186" s="41"/>
      <c r="F186" s="233" t="s">
        <v>271</v>
      </c>
      <c r="G186" s="41"/>
      <c r="H186" s="41"/>
      <c r="I186" s="137"/>
      <c r="J186" s="41"/>
      <c r="K186" s="41"/>
      <c r="L186" s="45"/>
      <c r="M186" s="234"/>
      <c r="N186" s="23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132</v>
      </c>
      <c r="AU186" s="18" t="s">
        <v>83</v>
      </c>
    </row>
    <row r="187" s="14" customFormat="1">
      <c r="A187" s="14"/>
      <c r="B187" s="247"/>
      <c r="C187" s="248"/>
      <c r="D187" s="232" t="s">
        <v>134</v>
      </c>
      <c r="E187" s="249" t="s">
        <v>19</v>
      </c>
      <c r="F187" s="250" t="s">
        <v>272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134</v>
      </c>
      <c r="AU187" s="256" t="s">
        <v>83</v>
      </c>
      <c r="AV187" s="14" t="s">
        <v>80</v>
      </c>
      <c r="AW187" s="14" t="s">
        <v>33</v>
      </c>
      <c r="AX187" s="14" t="s">
        <v>72</v>
      </c>
      <c r="AY187" s="256" t="s">
        <v>123</v>
      </c>
    </row>
    <row r="188" s="13" customFormat="1">
      <c r="A188" s="13"/>
      <c r="B188" s="236"/>
      <c r="C188" s="237"/>
      <c r="D188" s="232" t="s">
        <v>134</v>
      </c>
      <c r="E188" s="238" t="s">
        <v>19</v>
      </c>
      <c r="F188" s="239" t="s">
        <v>273</v>
      </c>
      <c r="G188" s="237"/>
      <c r="H188" s="240">
        <v>80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134</v>
      </c>
      <c r="AU188" s="246" t="s">
        <v>83</v>
      </c>
      <c r="AV188" s="13" t="s">
        <v>83</v>
      </c>
      <c r="AW188" s="13" t="s">
        <v>33</v>
      </c>
      <c r="AX188" s="13" t="s">
        <v>72</v>
      </c>
      <c r="AY188" s="246" t="s">
        <v>123</v>
      </c>
    </row>
    <row r="189" s="14" customFormat="1">
      <c r="A189" s="14"/>
      <c r="B189" s="247"/>
      <c r="C189" s="248"/>
      <c r="D189" s="232" t="s">
        <v>134</v>
      </c>
      <c r="E189" s="249" t="s">
        <v>19</v>
      </c>
      <c r="F189" s="250" t="s">
        <v>274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134</v>
      </c>
      <c r="AU189" s="256" t="s">
        <v>83</v>
      </c>
      <c r="AV189" s="14" t="s">
        <v>80</v>
      </c>
      <c r="AW189" s="14" t="s">
        <v>33</v>
      </c>
      <c r="AX189" s="14" t="s">
        <v>72</v>
      </c>
      <c r="AY189" s="256" t="s">
        <v>123</v>
      </c>
    </row>
    <row r="190" s="13" customFormat="1">
      <c r="A190" s="13"/>
      <c r="B190" s="236"/>
      <c r="C190" s="237"/>
      <c r="D190" s="232" t="s">
        <v>134</v>
      </c>
      <c r="E190" s="238" t="s">
        <v>19</v>
      </c>
      <c r="F190" s="239" t="s">
        <v>275</v>
      </c>
      <c r="G190" s="237"/>
      <c r="H190" s="240">
        <v>20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134</v>
      </c>
      <c r="AU190" s="246" t="s">
        <v>83</v>
      </c>
      <c r="AV190" s="13" t="s">
        <v>83</v>
      </c>
      <c r="AW190" s="13" t="s">
        <v>33</v>
      </c>
      <c r="AX190" s="13" t="s">
        <v>72</v>
      </c>
      <c r="AY190" s="246" t="s">
        <v>123</v>
      </c>
    </row>
    <row r="191" s="15" customFormat="1">
      <c r="A191" s="15"/>
      <c r="B191" s="257"/>
      <c r="C191" s="258"/>
      <c r="D191" s="232" t="s">
        <v>134</v>
      </c>
      <c r="E191" s="259" t="s">
        <v>19</v>
      </c>
      <c r="F191" s="260" t="s">
        <v>168</v>
      </c>
      <c r="G191" s="258"/>
      <c r="H191" s="261">
        <v>100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134</v>
      </c>
      <c r="AU191" s="267" t="s">
        <v>83</v>
      </c>
      <c r="AV191" s="15" t="s">
        <v>130</v>
      </c>
      <c r="AW191" s="15" t="s">
        <v>33</v>
      </c>
      <c r="AX191" s="15" t="s">
        <v>80</v>
      </c>
      <c r="AY191" s="267" t="s">
        <v>123</v>
      </c>
    </row>
    <row r="192" s="2" customFormat="1" ht="21.75" customHeight="1">
      <c r="A192" s="39"/>
      <c r="B192" s="40"/>
      <c r="C192" s="219" t="s">
        <v>276</v>
      </c>
      <c r="D192" s="219" t="s">
        <v>125</v>
      </c>
      <c r="E192" s="220" t="s">
        <v>277</v>
      </c>
      <c r="F192" s="221" t="s">
        <v>278</v>
      </c>
      <c r="G192" s="222" t="s">
        <v>128</v>
      </c>
      <c r="H192" s="223">
        <v>20</v>
      </c>
      <c r="I192" s="224"/>
      <c r="J192" s="225">
        <f>ROUND(I192*H192,2)</f>
        <v>0</v>
      </c>
      <c r="K192" s="221" t="s">
        <v>129</v>
      </c>
      <c r="L192" s="45"/>
      <c r="M192" s="226" t="s">
        <v>19</v>
      </c>
      <c r="N192" s="227" t="s">
        <v>43</v>
      </c>
      <c r="O192" s="85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130</v>
      </c>
      <c r="AT192" s="230" t="s">
        <v>125</v>
      </c>
      <c r="AU192" s="230" t="s">
        <v>83</v>
      </c>
      <c r="AY192" s="18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80</v>
      </c>
      <c r="BK192" s="231">
        <f>ROUND(I192*H192,2)</f>
        <v>0</v>
      </c>
      <c r="BL192" s="18" t="s">
        <v>130</v>
      </c>
      <c r="BM192" s="230" t="s">
        <v>279</v>
      </c>
    </row>
    <row r="193" s="2" customFormat="1">
      <c r="A193" s="39"/>
      <c r="B193" s="40"/>
      <c r="C193" s="41"/>
      <c r="D193" s="232" t="s">
        <v>132</v>
      </c>
      <c r="E193" s="41"/>
      <c r="F193" s="233" t="s">
        <v>280</v>
      </c>
      <c r="G193" s="41"/>
      <c r="H193" s="41"/>
      <c r="I193" s="137"/>
      <c r="J193" s="41"/>
      <c r="K193" s="41"/>
      <c r="L193" s="45"/>
      <c r="M193" s="234"/>
      <c r="N193" s="23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132</v>
      </c>
      <c r="AU193" s="18" t="s">
        <v>83</v>
      </c>
    </row>
    <row r="194" s="14" customFormat="1">
      <c r="A194" s="14"/>
      <c r="B194" s="247"/>
      <c r="C194" s="248"/>
      <c r="D194" s="232" t="s">
        <v>134</v>
      </c>
      <c r="E194" s="249" t="s">
        <v>19</v>
      </c>
      <c r="F194" s="250" t="s">
        <v>281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134</v>
      </c>
      <c r="AU194" s="256" t="s">
        <v>83</v>
      </c>
      <c r="AV194" s="14" t="s">
        <v>80</v>
      </c>
      <c r="AW194" s="14" t="s">
        <v>33</v>
      </c>
      <c r="AX194" s="14" t="s">
        <v>72</v>
      </c>
      <c r="AY194" s="256" t="s">
        <v>123</v>
      </c>
    </row>
    <row r="195" s="13" customFormat="1">
      <c r="A195" s="13"/>
      <c r="B195" s="236"/>
      <c r="C195" s="237"/>
      <c r="D195" s="232" t="s">
        <v>134</v>
      </c>
      <c r="E195" s="238" t="s">
        <v>19</v>
      </c>
      <c r="F195" s="239" t="s">
        <v>282</v>
      </c>
      <c r="G195" s="237"/>
      <c r="H195" s="240">
        <v>20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134</v>
      </c>
      <c r="AU195" s="246" t="s">
        <v>83</v>
      </c>
      <c r="AV195" s="13" t="s">
        <v>83</v>
      </c>
      <c r="AW195" s="13" t="s">
        <v>33</v>
      </c>
      <c r="AX195" s="13" t="s">
        <v>80</v>
      </c>
      <c r="AY195" s="246" t="s">
        <v>123</v>
      </c>
    </row>
    <row r="196" s="2" customFormat="1" ht="16.5" customHeight="1">
      <c r="A196" s="39"/>
      <c r="B196" s="40"/>
      <c r="C196" s="268" t="s">
        <v>283</v>
      </c>
      <c r="D196" s="268" t="s">
        <v>257</v>
      </c>
      <c r="E196" s="269" t="s">
        <v>284</v>
      </c>
      <c r="F196" s="270" t="s">
        <v>285</v>
      </c>
      <c r="G196" s="271" t="s">
        <v>228</v>
      </c>
      <c r="H196" s="272">
        <v>3.6000000000000001</v>
      </c>
      <c r="I196" s="273"/>
      <c r="J196" s="274">
        <f>ROUND(I196*H196,2)</f>
        <v>0</v>
      </c>
      <c r="K196" s="270" t="s">
        <v>129</v>
      </c>
      <c r="L196" s="275"/>
      <c r="M196" s="276" t="s">
        <v>19</v>
      </c>
      <c r="N196" s="277" t="s">
        <v>43</v>
      </c>
      <c r="O196" s="85"/>
      <c r="P196" s="228">
        <f>O196*H196</f>
        <v>0</v>
      </c>
      <c r="Q196" s="228">
        <v>1</v>
      </c>
      <c r="R196" s="228">
        <f>Q196*H196</f>
        <v>3.6000000000000001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179</v>
      </c>
      <c r="AT196" s="230" t="s">
        <v>257</v>
      </c>
      <c r="AU196" s="230" t="s">
        <v>83</v>
      </c>
      <c r="AY196" s="18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130</v>
      </c>
      <c r="BM196" s="230" t="s">
        <v>286</v>
      </c>
    </row>
    <row r="197" s="13" customFormat="1">
      <c r="A197" s="13"/>
      <c r="B197" s="236"/>
      <c r="C197" s="237"/>
      <c r="D197" s="232" t="s">
        <v>134</v>
      </c>
      <c r="E197" s="237"/>
      <c r="F197" s="239" t="s">
        <v>287</v>
      </c>
      <c r="G197" s="237"/>
      <c r="H197" s="240">
        <v>3.6000000000000001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134</v>
      </c>
      <c r="AU197" s="246" t="s">
        <v>83</v>
      </c>
      <c r="AV197" s="13" t="s">
        <v>83</v>
      </c>
      <c r="AW197" s="13" t="s">
        <v>4</v>
      </c>
      <c r="AX197" s="13" t="s">
        <v>80</v>
      </c>
      <c r="AY197" s="246" t="s">
        <v>123</v>
      </c>
    </row>
    <row r="198" s="2" customFormat="1" ht="21.75" customHeight="1">
      <c r="A198" s="39"/>
      <c r="B198" s="40"/>
      <c r="C198" s="219" t="s">
        <v>288</v>
      </c>
      <c r="D198" s="219" t="s">
        <v>125</v>
      </c>
      <c r="E198" s="220" t="s">
        <v>289</v>
      </c>
      <c r="F198" s="221" t="s">
        <v>290</v>
      </c>
      <c r="G198" s="222" t="s">
        <v>128</v>
      </c>
      <c r="H198" s="223">
        <v>20</v>
      </c>
      <c r="I198" s="224"/>
      <c r="J198" s="225">
        <f>ROUND(I198*H198,2)</f>
        <v>0</v>
      </c>
      <c r="K198" s="221" t="s">
        <v>129</v>
      </c>
      <c r="L198" s="45"/>
      <c r="M198" s="226" t="s">
        <v>19</v>
      </c>
      <c r="N198" s="227" t="s">
        <v>43</v>
      </c>
      <c r="O198" s="85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130</v>
      </c>
      <c r="AT198" s="230" t="s">
        <v>125</v>
      </c>
      <c r="AU198" s="230" t="s">
        <v>83</v>
      </c>
      <c r="AY198" s="18" t="s">
        <v>123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80</v>
      </c>
      <c r="BK198" s="231">
        <f>ROUND(I198*H198,2)</f>
        <v>0</v>
      </c>
      <c r="BL198" s="18" t="s">
        <v>130</v>
      </c>
      <c r="BM198" s="230" t="s">
        <v>291</v>
      </c>
    </row>
    <row r="199" s="2" customFormat="1">
      <c r="A199" s="39"/>
      <c r="B199" s="40"/>
      <c r="C199" s="41"/>
      <c r="D199" s="232" t="s">
        <v>132</v>
      </c>
      <c r="E199" s="41"/>
      <c r="F199" s="233" t="s">
        <v>292</v>
      </c>
      <c r="G199" s="41"/>
      <c r="H199" s="41"/>
      <c r="I199" s="137"/>
      <c r="J199" s="41"/>
      <c r="K199" s="41"/>
      <c r="L199" s="45"/>
      <c r="M199" s="234"/>
      <c r="N199" s="23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132</v>
      </c>
      <c r="AU199" s="18" t="s">
        <v>83</v>
      </c>
    </row>
    <row r="200" s="14" customFormat="1">
      <c r="A200" s="14"/>
      <c r="B200" s="247"/>
      <c r="C200" s="248"/>
      <c r="D200" s="232" t="s">
        <v>134</v>
      </c>
      <c r="E200" s="249" t="s">
        <v>19</v>
      </c>
      <c r="F200" s="250" t="s">
        <v>281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134</v>
      </c>
      <c r="AU200" s="256" t="s">
        <v>83</v>
      </c>
      <c r="AV200" s="14" t="s">
        <v>80</v>
      </c>
      <c r="AW200" s="14" t="s">
        <v>33</v>
      </c>
      <c r="AX200" s="14" t="s">
        <v>72</v>
      </c>
      <c r="AY200" s="256" t="s">
        <v>123</v>
      </c>
    </row>
    <row r="201" s="13" customFormat="1">
      <c r="A201" s="13"/>
      <c r="B201" s="236"/>
      <c r="C201" s="237"/>
      <c r="D201" s="232" t="s">
        <v>134</v>
      </c>
      <c r="E201" s="238" t="s">
        <v>19</v>
      </c>
      <c r="F201" s="239" t="s">
        <v>282</v>
      </c>
      <c r="G201" s="237"/>
      <c r="H201" s="240">
        <v>20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134</v>
      </c>
      <c r="AU201" s="246" t="s">
        <v>83</v>
      </c>
      <c r="AV201" s="13" t="s">
        <v>83</v>
      </c>
      <c r="AW201" s="13" t="s">
        <v>33</v>
      </c>
      <c r="AX201" s="13" t="s">
        <v>80</v>
      </c>
      <c r="AY201" s="246" t="s">
        <v>123</v>
      </c>
    </row>
    <row r="202" s="2" customFormat="1" ht="16.5" customHeight="1">
      <c r="A202" s="39"/>
      <c r="B202" s="40"/>
      <c r="C202" s="268" t="s">
        <v>293</v>
      </c>
      <c r="D202" s="268" t="s">
        <v>257</v>
      </c>
      <c r="E202" s="269" t="s">
        <v>294</v>
      </c>
      <c r="F202" s="270" t="s">
        <v>295</v>
      </c>
      <c r="G202" s="271" t="s">
        <v>296</v>
      </c>
      <c r="H202" s="272">
        <v>0.29999999999999999</v>
      </c>
      <c r="I202" s="273"/>
      <c r="J202" s="274">
        <f>ROUND(I202*H202,2)</f>
        <v>0</v>
      </c>
      <c r="K202" s="270" t="s">
        <v>129</v>
      </c>
      <c r="L202" s="275"/>
      <c r="M202" s="276" t="s">
        <v>19</v>
      </c>
      <c r="N202" s="277" t="s">
        <v>43</v>
      </c>
      <c r="O202" s="85"/>
      <c r="P202" s="228">
        <f>O202*H202</f>
        <v>0</v>
      </c>
      <c r="Q202" s="228">
        <v>0.001</v>
      </c>
      <c r="R202" s="228">
        <f>Q202*H202</f>
        <v>0.00029999999999999997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179</v>
      </c>
      <c r="AT202" s="230" t="s">
        <v>257</v>
      </c>
      <c r="AU202" s="230" t="s">
        <v>83</v>
      </c>
      <c r="AY202" s="18" t="s">
        <v>123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80</v>
      </c>
      <c r="BK202" s="231">
        <f>ROUND(I202*H202,2)</f>
        <v>0</v>
      </c>
      <c r="BL202" s="18" t="s">
        <v>130</v>
      </c>
      <c r="BM202" s="230" t="s">
        <v>297</v>
      </c>
    </row>
    <row r="203" s="13" customFormat="1">
      <c r="A203" s="13"/>
      <c r="B203" s="236"/>
      <c r="C203" s="237"/>
      <c r="D203" s="232" t="s">
        <v>134</v>
      </c>
      <c r="E203" s="237"/>
      <c r="F203" s="239" t="s">
        <v>298</v>
      </c>
      <c r="G203" s="237"/>
      <c r="H203" s="240">
        <v>0.29999999999999999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134</v>
      </c>
      <c r="AU203" s="246" t="s">
        <v>83</v>
      </c>
      <c r="AV203" s="13" t="s">
        <v>83</v>
      </c>
      <c r="AW203" s="13" t="s">
        <v>4</v>
      </c>
      <c r="AX203" s="13" t="s">
        <v>80</v>
      </c>
      <c r="AY203" s="246" t="s">
        <v>123</v>
      </c>
    </row>
    <row r="204" s="2" customFormat="1" ht="21.75" customHeight="1">
      <c r="A204" s="39"/>
      <c r="B204" s="40"/>
      <c r="C204" s="219" t="s">
        <v>299</v>
      </c>
      <c r="D204" s="219" t="s">
        <v>125</v>
      </c>
      <c r="E204" s="220" t="s">
        <v>300</v>
      </c>
      <c r="F204" s="221" t="s">
        <v>301</v>
      </c>
      <c r="G204" s="222" t="s">
        <v>128</v>
      </c>
      <c r="H204" s="223">
        <v>30</v>
      </c>
      <c r="I204" s="224"/>
      <c r="J204" s="225">
        <f>ROUND(I204*H204,2)</f>
        <v>0</v>
      </c>
      <c r="K204" s="221" t="s">
        <v>129</v>
      </c>
      <c r="L204" s="45"/>
      <c r="M204" s="226" t="s">
        <v>19</v>
      </c>
      <c r="N204" s="227" t="s">
        <v>43</v>
      </c>
      <c r="O204" s="85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130</v>
      </c>
      <c r="AT204" s="230" t="s">
        <v>125</v>
      </c>
      <c r="AU204" s="230" t="s">
        <v>83</v>
      </c>
      <c r="AY204" s="18" t="s">
        <v>123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80</v>
      </c>
      <c r="BK204" s="231">
        <f>ROUND(I204*H204,2)</f>
        <v>0</v>
      </c>
      <c r="BL204" s="18" t="s">
        <v>130</v>
      </c>
      <c r="BM204" s="230" t="s">
        <v>302</v>
      </c>
    </row>
    <row r="205" s="2" customFormat="1">
      <c r="A205" s="39"/>
      <c r="B205" s="40"/>
      <c r="C205" s="41"/>
      <c r="D205" s="232" t="s">
        <v>132</v>
      </c>
      <c r="E205" s="41"/>
      <c r="F205" s="233" t="s">
        <v>292</v>
      </c>
      <c r="G205" s="41"/>
      <c r="H205" s="41"/>
      <c r="I205" s="137"/>
      <c r="J205" s="41"/>
      <c r="K205" s="41"/>
      <c r="L205" s="45"/>
      <c r="M205" s="234"/>
      <c r="N205" s="23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132</v>
      </c>
      <c r="AU205" s="18" t="s">
        <v>83</v>
      </c>
    </row>
    <row r="206" s="14" customFormat="1">
      <c r="A206" s="14"/>
      <c r="B206" s="247"/>
      <c r="C206" s="248"/>
      <c r="D206" s="232" t="s">
        <v>134</v>
      </c>
      <c r="E206" s="249" t="s">
        <v>19</v>
      </c>
      <c r="F206" s="250" t="s">
        <v>281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134</v>
      </c>
      <c r="AU206" s="256" t="s">
        <v>83</v>
      </c>
      <c r="AV206" s="14" t="s">
        <v>80</v>
      </c>
      <c r="AW206" s="14" t="s">
        <v>33</v>
      </c>
      <c r="AX206" s="14" t="s">
        <v>72</v>
      </c>
      <c r="AY206" s="256" t="s">
        <v>123</v>
      </c>
    </row>
    <row r="207" s="13" customFormat="1">
      <c r="A207" s="13"/>
      <c r="B207" s="236"/>
      <c r="C207" s="237"/>
      <c r="D207" s="232" t="s">
        <v>134</v>
      </c>
      <c r="E207" s="238" t="s">
        <v>19</v>
      </c>
      <c r="F207" s="239" t="s">
        <v>218</v>
      </c>
      <c r="G207" s="237"/>
      <c r="H207" s="240">
        <v>30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134</v>
      </c>
      <c r="AU207" s="246" t="s">
        <v>83</v>
      </c>
      <c r="AV207" s="13" t="s">
        <v>83</v>
      </c>
      <c r="AW207" s="13" t="s">
        <v>33</v>
      </c>
      <c r="AX207" s="13" t="s">
        <v>80</v>
      </c>
      <c r="AY207" s="246" t="s">
        <v>123</v>
      </c>
    </row>
    <row r="208" s="2" customFormat="1" ht="16.5" customHeight="1">
      <c r="A208" s="39"/>
      <c r="B208" s="40"/>
      <c r="C208" s="268" t="s">
        <v>303</v>
      </c>
      <c r="D208" s="268" t="s">
        <v>257</v>
      </c>
      <c r="E208" s="269" t="s">
        <v>294</v>
      </c>
      <c r="F208" s="270" t="s">
        <v>295</v>
      </c>
      <c r="G208" s="271" t="s">
        <v>296</v>
      </c>
      <c r="H208" s="272">
        <v>0.45000000000000001</v>
      </c>
      <c r="I208" s="273"/>
      <c r="J208" s="274">
        <f>ROUND(I208*H208,2)</f>
        <v>0</v>
      </c>
      <c r="K208" s="270" t="s">
        <v>129</v>
      </c>
      <c r="L208" s="275"/>
      <c r="M208" s="276" t="s">
        <v>19</v>
      </c>
      <c r="N208" s="277" t="s">
        <v>43</v>
      </c>
      <c r="O208" s="85"/>
      <c r="P208" s="228">
        <f>O208*H208</f>
        <v>0</v>
      </c>
      <c r="Q208" s="228">
        <v>0.001</v>
      </c>
      <c r="R208" s="228">
        <f>Q208*H208</f>
        <v>0.00045000000000000004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179</v>
      </c>
      <c r="AT208" s="230" t="s">
        <v>257</v>
      </c>
      <c r="AU208" s="230" t="s">
        <v>83</v>
      </c>
      <c r="AY208" s="18" t="s">
        <v>123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80</v>
      </c>
      <c r="BK208" s="231">
        <f>ROUND(I208*H208,2)</f>
        <v>0</v>
      </c>
      <c r="BL208" s="18" t="s">
        <v>130</v>
      </c>
      <c r="BM208" s="230" t="s">
        <v>304</v>
      </c>
    </row>
    <row r="209" s="13" customFormat="1">
      <c r="A209" s="13"/>
      <c r="B209" s="236"/>
      <c r="C209" s="237"/>
      <c r="D209" s="232" t="s">
        <v>134</v>
      </c>
      <c r="E209" s="237"/>
      <c r="F209" s="239" t="s">
        <v>305</v>
      </c>
      <c r="G209" s="237"/>
      <c r="H209" s="240">
        <v>0.45000000000000001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134</v>
      </c>
      <c r="AU209" s="246" t="s">
        <v>83</v>
      </c>
      <c r="AV209" s="13" t="s">
        <v>83</v>
      </c>
      <c r="AW209" s="13" t="s">
        <v>4</v>
      </c>
      <c r="AX209" s="13" t="s">
        <v>80</v>
      </c>
      <c r="AY209" s="246" t="s">
        <v>123</v>
      </c>
    </row>
    <row r="210" s="2" customFormat="1" ht="21.75" customHeight="1">
      <c r="A210" s="39"/>
      <c r="B210" s="40"/>
      <c r="C210" s="219" t="s">
        <v>306</v>
      </c>
      <c r="D210" s="219" t="s">
        <v>125</v>
      </c>
      <c r="E210" s="220" t="s">
        <v>307</v>
      </c>
      <c r="F210" s="221" t="s">
        <v>308</v>
      </c>
      <c r="G210" s="222" t="s">
        <v>128</v>
      </c>
      <c r="H210" s="223">
        <v>30</v>
      </c>
      <c r="I210" s="224"/>
      <c r="J210" s="225">
        <f>ROUND(I210*H210,2)</f>
        <v>0</v>
      </c>
      <c r="K210" s="221" t="s">
        <v>129</v>
      </c>
      <c r="L210" s="45"/>
      <c r="M210" s="226" t="s">
        <v>19</v>
      </c>
      <c r="N210" s="227" t="s">
        <v>43</v>
      </c>
      <c r="O210" s="85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130</v>
      </c>
      <c r="AT210" s="230" t="s">
        <v>125</v>
      </c>
      <c r="AU210" s="230" t="s">
        <v>83</v>
      </c>
      <c r="AY210" s="18" t="s">
        <v>123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80</v>
      </c>
      <c r="BK210" s="231">
        <f>ROUND(I210*H210,2)</f>
        <v>0</v>
      </c>
      <c r="BL210" s="18" t="s">
        <v>130</v>
      </c>
      <c r="BM210" s="230" t="s">
        <v>309</v>
      </c>
    </row>
    <row r="211" s="2" customFormat="1">
      <c r="A211" s="39"/>
      <c r="B211" s="40"/>
      <c r="C211" s="41"/>
      <c r="D211" s="232" t="s">
        <v>132</v>
      </c>
      <c r="E211" s="41"/>
      <c r="F211" s="233" t="s">
        <v>310</v>
      </c>
      <c r="G211" s="41"/>
      <c r="H211" s="41"/>
      <c r="I211" s="137"/>
      <c r="J211" s="41"/>
      <c r="K211" s="41"/>
      <c r="L211" s="45"/>
      <c r="M211" s="234"/>
      <c r="N211" s="23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132</v>
      </c>
      <c r="AU211" s="18" t="s">
        <v>83</v>
      </c>
    </row>
    <row r="212" s="13" customFormat="1">
      <c r="A212" s="13"/>
      <c r="B212" s="236"/>
      <c r="C212" s="237"/>
      <c r="D212" s="232" t="s">
        <v>134</v>
      </c>
      <c r="E212" s="238" t="s">
        <v>19</v>
      </c>
      <c r="F212" s="239" t="s">
        <v>218</v>
      </c>
      <c r="G212" s="237"/>
      <c r="H212" s="240">
        <v>30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134</v>
      </c>
      <c r="AU212" s="246" t="s">
        <v>83</v>
      </c>
      <c r="AV212" s="13" t="s">
        <v>83</v>
      </c>
      <c r="AW212" s="13" t="s">
        <v>33</v>
      </c>
      <c r="AX212" s="13" t="s">
        <v>80</v>
      </c>
      <c r="AY212" s="246" t="s">
        <v>123</v>
      </c>
    </row>
    <row r="213" s="2" customFormat="1" ht="21.75" customHeight="1">
      <c r="A213" s="39"/>
      <c r="B213" s="40"/>
      <c r="C213" s="219" t="s">
        <v>311</v>
      </c>
      <c r="D213" s="219" t="s">
        <v>125</v>
      </c>
      <c r="E213" s="220" t="s">
        <v>312</v>
      </c>
      <c r="F213" s="221" t="s">
        <v>313</v>
      </c>
      <c r="G213" s="222" t="s">
        <v>128</v>
      </c>
      <c r="H213" s="223">
        <v>30</v>
      </c>
      <c r="I213" s="224"/>
      <c r="J213" s="225">
        <f>ROUND(I213*H213,2)</f>
        <v>0</v>
      </c>
      <c r="K213" s="221" t="s">
        <v>129</v>
      </c>
      <c r="L213" s="45"/>
      <c r="M213" s="226" t="s">
        <v>19</v>
      </c>
      <c r="N213" s="227" t="s">
        <v>43</v>
      </c>
      <c r="O213" s="85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130</v>
      </c>
      <c r="AT213" s="230" t="s">
        <v>125</v>
      </c>
      <c r="AU213" s="230" t="s">
        <v>83</v>
      </c>
      <c r="AY213" s="18" t="s">
        <v>123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80</v>
      </c>
      <c r="BK213" s="231">
        <f>ROUND(I213*H213,2)</f>
        <v>0</v>
      </c>
      <c r="BL213" s="18" t="s">
        <v>130</v>
      </c>
      <c r="BM213" s="230" t="s">
        <v>314</v>
      </c>
    </row>
    <row r="214" s="2" customFormat="1">
      <c r="A214" s="39"/>
      <c r="B214" s="40"/>
      <c r="C214" s="41"/>
      <c r="D214" s="232" t="s">
        <v>132</v>
      </c>
      <c r="E214" s="41"/>
      <c r="F214" s="233" t="s">
        <v>280</v>
      </c>
      <c r="G214" s="41"/>
      <c r="H214" s="41"/>
      <c r="I214" s="137"/>
      <c r="J214" s="41"/>
      <c r="K214" s="41"/>
      <c r="L214" s="45"/>
      <c r="M214" s="234"/>
      <c r="N214" s="23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132</v>
      </c>
      <c r="AU214" s="18" t="s">
        <v>83</v>
      </c>
    </row>
    <row r="215" s="14" customFormat="1">
      <c r="A215" s="14"/>
      <c r="B215" s="247"/>
      <c r="C215" s="248"/>
      <c r="D215" s="232" t="s">
        <v>134</v>
      </c>
      <c r="E215" s="249" t="s">
        <v>19</v>
      </c>
      <c r="F215" s="250" t="s">
        <v>281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134</v>
      </c>
      <c r="AU215" s="256" t="s">
        <v>83</v>
      </c>
      <c r="AV215" s="14" t="s">
        <v>80</v>
      </c>
      <c r="AW215" s="14" t="s">
        <v>33</v>
      </c>
      <c r="AX215" s="14" t="s">
        <v>72</v>
      </c>
      <c r="AY215" s="256" t="s">
        <v>123</v>
      </c>
    </row>
    <row r="216" s="13" customFormat="1">
      <c r="A216" s="13"/>
      <c r="B216" s="236"/>
      <c r="C216" s="237"/>
      <c r="D216" s="232" t="s">
        <v>134</v>
      </c>
      <c r="E216" s="238" t="s">
        <v>19</v>
      </c>
      <c r="F216" s="239" t="s">
        <v>218</v>
      </c>
      <c r="G216" s="237"/>
      <c r="H216" s="240">
        <v>30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134</v>
      </c>
      <c r="AU216" s="246" t="s">
        <v>83</v>
      </c>
      <c r="AV216" s="13" t="s">
        <v>83</v>
      </c>
      <c r="AW216" s="13" t="s">
        <v>33</v>
      </c>
      <c r="AX216" s="13" t="s">
        <v>80</v>
      </c>
      <c r="AY216" s="246" t="s">
        <v>123</v>
      </c>
    </row>
    <row r="217" s="2" customFormat="1" ht="16.5" customHeight="1">
      <c r="A217" s="39"/>
      <c r="B217" s="40"/>
      <c r="C217" s="268" t="s">
        <v>315</v>
      </c>
      <c r="D217" s="268" t="s">
        <v>257</v>
      </c>
      <c r="E217" s="269" t="s">
        <v>284</v>
      </c>
      <c r="F217" s="270" t="s">
        <v>285</v>
      </c>
      <c r="G217" s="271" t="s">
        <v>228</v>
      </c>
      <c r="H217" s="272">
        <v>5.4000000000000004</v>
      </c>
      <c r="I217" s="273"/>
      <c r="J217" s="274">
        <f>ROUND(I217*H217,2)</f>
        <v>0</v>
      </c>
      <c r="K217" s="270" t="s">
        <v>129</v>
      </c>
      <c r="L217" s="275"/>
      <c r="M217" s="276" t="s">
        <v>19</v>
      </c>
      <c r="N217" s="277" t="s">
        <v>43</v>
      </c>
      <c r="O217" s="85"/>
      <c r="P217" s="228">
        <f>O217*H217</f>
        <v>0</v>
      </c>
      <c r="Q217" s="228">
        <v>1</v>
      </c>
      <c r="R217" s="228">
        <f>Q217*H217</f>
        <v>5.4000000000000004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179</v>
      </c>
      <c r="AT217" s="230" t="s">
        <v>257</v>
      </c>
      <c r="AU217" s="230" t="s">
        <v>83</v>
      </c>
      <c r="AY217" s="18" t="s">
        <v>123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80</v>
      </c>
      <c r="BK217" s="231">
        <f>ROUND(I217*H217,2)</f>
        <v>0</v>
      </c>
      <c r="BL217" s="18" t="s">
        <v>130</v>
      </c>
      <c r="BM217" s="230" t="s">
        <v>316</v>
      </c>
    </row>
    <row r="218" s="13" customFormat="1">
      <c r="A218" s="13"/>
      <c r="B218" s="236"/>
      <c r="C218" s="237"/>
      <c r="D218" s="232" t="s">
        <v>134</v>
      </c>
      <c r="E218" s="237"/>
      <c r="F218" s="239" t="s">
        <v>317</v>
      </c>
      <c r="G218" s="237"/>
      <c r="H218" s="240">
        <v>5.4000000000000004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134</v>
      </c>
      <c r="AU218" s="246" t="s">
        <v>83</v>
      </c>
      <c r="AV218" s="13" t="s">
        <v>83</v>
      </c>
      <c r="AW218" s="13" t="s">
        <v>4</v>
      </c>
      <c r="AX218" s="13" t="s">
        <v>80</v>
      </c>
      <c r="AY218" s="246" t="s">
        <v>123</v>
      </c>
    </row>
    <row r="219" s="12" customFormat="1" ht="22.8" customHeight="1">
      <c r="A219" s="12"/>
      <c r="B219" s="203"/>
      <c r="C219" s="204"/>
      <c r="D219" s="205" t="s">
        <v>71</v>
      </c>
      <c r="E219" s="217" t="s">
        <v>83</v>
      </c>
      <c r="F219" s="217" t="s">
        <v>318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SUM(P220:P226)</f>
        <v>0</v>
      </c>
      <c r="Q219" s="211"/>
      <c r="R219" s="212">
        <f>SUM(R220:R226)</f>
        <v>5.1172500000000003</v>
      </c>
      <c r="S219" s="211"/>
      <c r="T219" s="213">
        <f>SUM(T220:T226)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80</v>
      </c>
      <c r="AT219" s="215" t="s">
        <v>71</v>
      </c>
      <c r="AU219" s="215" t="s">
        <v>80</v>
      </c>
      <c r="AY219" s="214" t="s">
        <v>123</v>
      </c>
      <c r="BK219" s="216">
        <f>SUM(BK220:BK226)</f>
        <v>0</v>
      </c>
    </row>
    <row r="220" s="2" customFormat="1" ht="21.75" customHeight="1">
      <c r="A220" s="39"/>
      <c r="B220" s="40"/>
      <c r="C220" s="219" t="s">
        <v>319</v>
      </c>
      <c r="D220" s="219" t="s">
        <v>125</v>
      </c>
      <c r="E220" s="220" t="s">
        <v>320</v>
      </c>
      <c r="F220" s="221" t="s">
        <v>321</v>
      </c>
      <c r="G220" s="222" t="s">
        <v>147</v>
      </c>
      <c r="H220" s="223">
        <v>3.75</v>
      </c>
      <c r="I220" s="224"/>
      <c r="J220" s="225">
        <f>ROUND(I220*H220,2)</f>
        <v>0</v>
      </c>
      <c r="K220" s="221" t="s">
        <v>129</v>
      </c>
      <c r="L220" s="45"/>
      <c r="M220" s="226" t="s">
        <v>19</v>
      </c>
      <c r="N220" s="227" t="s">
        <v>43</v>
      </c>
      <c r="O220" s="85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130</v>
      </c>
      <c r="AT220" s="230" t="s">
        <v>125</v>
      </c>
      <c r="AU220" s="230" t="s">
        <v>83</v>
      </c>
      <c r="AY220" s="18" t="s">
        <v>123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80</v>
      </c>
      <c r="BK220" s="231">
        <f>ROUND(I220*H220,2)</f>
        <v>0</v>
      </c>
      <c r="BL220" s="18" t="s">
        <v>130</v>
      </c>
      <c r="BM220" s="230" t="s">
        <v>322</v>
      </c>
    </row>
    <row r="221" s="2" customFormat="1">
      <c r="A221" s="39"/>
      <c r="B221" s="40"/>
      <c r="C221" s="41"/>
      <c r="D221" s="232" t="s">
        <v>132</v>
      </c>
      <c r="E221" s="41"/>
      <c r="F221" s="233" t="s">
        <v>323</v>
      </c>
      <c r="G221" s="41"/>
      <c r="H221" s="41"/>
      <c r="I221" s="137"/>
      <c r="J221" s="41"/>
      <c r="K221" s="41"/>
      <c r="L221" s="45"/>
      <c r="M221" s="234"/>
      <c r="N221" s="23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132</v>
      </c>
      <c r="AU221" s="18" t="s">
        <v>83</v>
      </c>
    </row>
    <row r="222" s="14" customFormat="1">
      <c r="A222" s="14"/>
      <c r="B222" s="247"/>
      <c r="C222" s="248"/>
      <c r="D222" s="232" t="s">
        <v>134</v>
      </c>
      <c r="E222" s="249" t="s">
        <v>19</v>
      </c>
      <c r="F222" s="250" t="s">
        <v>324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134</v>
      </c>
      <c r="AU222" s="256" t="s">
        <v>83</v>
      </c>
      <c r="AV222" s="14" t="s">
        <v>80</v>
      </c>
      <c r="AW222" s="14" t="s">
        <v>33</v>
      </c>
      <c r="AX222" s="14" t="s">
        <v>72</v>
      </c>
      <c r="AY222" s="256" t="s">
        <v>123</v>
      </c>
    </row>
    <row r="223" s="13" customFormat="1">
      <c r="A223" s="13"/>
      <c r="B223" s="236"/>
      <c r="C223" s="237"/>
      <c r="D223" s="232" t="s">
        <v>134</v>
      </c>
      <c r="E223" s="238" t="s">
        <v>19</v>
      </c>
      <c r="F223" s="239" t="s">
        <v>325</v>
      </c>
      <c r="G223" s="237"/>
      <c r="H223" s="240">
        <v>3.75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134</v>
      </c>
      <c r="AU223" s="246" t="s">
        <v>83</v>
      </c>
      <c r="AV223" s="13" t="s">
        <v>83</v>
      </c>
      <c r="AW223" s="13" t="s">
        <v>33</v>
      </c>
      <c r="AX223" s="13" t="s">
        <v>80</v>
      </c>
      <c r="AY223" s="246" t="s">
        <v>123</v>
      </c>
    </row>
    <row r="224" s="2" customFormat="1" ht="21.75" customHeight="1">
      <c r="A224" s="39"/>
      <c r="B224" s="40"/>
      <c r="C224" s="219" t="s">
        <v>326</v>
      </c>
      <c r="D224" s="219" t="s">
        <v>125</v>
      </c>
      <c r="E224" s="220" t="s">
        <v>327</v>
      </c>
      <c r="F224" s="221" t="s">
        <v>328</v>
      </c>
      <c r="G224" s="222" t="s">
        <v>329</v>
      </c>
      <c r="H224" s="223">
        <v>25</v>
      </c>
      <c r="I224" s="224"/>
      <c r="J224" s="225">
        <f>ROUND(I224*H224,2)</f>
        <v>0</v>
      </c>
      <c r="K224" s="221" t="s">
        <v>129</v>
      </c>
      <c r="L224" s="45"/>
      <c r="M224" s="226" t="s">
        <v>19</v>
      </c>
      <c r="N224" s="227" t="s">
        <v>43</v>
      </c>
      <c r="O224" s="85"/>
      <c r="P224" s="228">
        <f>O224*H224</f>
        <v>0</v>
      </c>
      <c r="Q224" s="228">
        <v>0.20469000000000001</v>
      </c>
      <c r="R224" s="228">
        <f>Q224*H224</f>
        <v>5.1172500000000003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130</v>
      </c>
      <c r="AT224" s="230" t="s">
        <v>125</v>
      </c>
      <c r="AU224" s="230" t="s">
        <v>83</v>
      </c>
      <c r="AY224" s="18" t="s">
        <v>123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80</v>
      </c>
      <c r="BK224" s="231">
        <f>ROUND(I224*H224,2)</f>
        <v>0</v>
      </c>
      <c r="BL224" s="18" t="s">
        <v>130</v>
      </c>
      <c r="BM224" s="230" t="s">
        <v>330</v>
      </c>
    </row>
    <row r="225" s="2" customFormat="1">
      <c r="A225" s="39"/>
      <c r="B225" s="40"/>
      <c r="C225" s="41"/>
      <c r="D225" s="232" t="s">
        <v>132</v>
      </c>
      <c r="E225" s="41"/>
      <c r="F225" s="233" t="s">
        <v>331</v>
      </c>
      <c r="G225" s="41"/>
      <c r="H225" s="41"/>
      <c r="I225" s="137"/>
      <c r="J225" s="41"/>
      <c r="K225" s="41"/>
      <c r="L225" s="45"/>
      <c r="M225" s="234"/>
      <c r="N225" s="23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132</v>
      </c>
      <c r="AU225" s="18" t="s">
        <v>83</v>
      </c>
    </row>
    <row r="226" s="13" customFormat="1">
      <c r="A226" s="13"/>
      <c r="B226" s="236"/>
      <c r="C226" s="237"/>
      <c r="D226" s="232" t="s">
        <v>134</v>
      </c>
      <c r="E226" s="238" t="s">
        <v>19</v>
      </c>
      <c r="F226" s="239" t="s">
        <v>332</v>
      </c>
      <c r="G226" s="237"/>
      <c r="H226" s="240">
        <v>25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134</v>
      </c>
      <c r="AU226" s="246" t="s">
        <v>83</v>
      </c>
      <c r="AV226" s="13" t="s">
        <v>83</v>
      </c>
      <c r="AW226" s="13" t="s">
        <v>33</v>
      </c>
      <c r="AX226" s="13" t="s">
        <v>80</v>
      </c>
      <c r="AY226" s="246" t="s">
        <v>123</v>
      </c>
    </row>
    <row r="227" s="12" customFormat="1" ht="22.8" customHeight="1">
      <c r="A227" s="12"/>
      <c r="B227" s="203"/>
      <c r="C227" s="204"/>
      <c r="D227" s="205" t="s">
        <v>71</v>
      </c>
      <c r="E227" s="217" t="s">
        <v>130</v>
      </c>
      <c r="F227" s="217" t="s">
        <v>333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SUM(P228:P240)</f>
        <v>0</v>
      </c>
      <c r="Q227" s="211"/>
      <c r="R227" s="212">
        <f>SUM(R228:R240)</f>
        <v>0.088319999999999996</v>
      </c>
      <c r="S227" s="211"/>
      <c r="T227" s="213">
        <f>SUM(T228:T240)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80</v>
      </c>
      <c r="AT227" s="215" t="s">
        <v>71</v>
      </c>
      <c r="AU227" s="215" t="s">
        <v>80</v>
      </c>
      <c r="AY227" s="214" t="s">
        <v>123</v>
      </c>
      <c r="BK227" s="216">
        <f>SUM(BK228:BK240)</f>
        <v>0</v>
      </c>
    </row>
    <row r="228" s="2" customFormat="1" ht="16.5" customHeight="1">
      <c r="A228" s="39"/>
      <c r="B228" s="40"/>
      <c r="C228" s="219" t="s">
        <v>334</v>
      </c>
      <c r="D228" s="219" t="s">
        <v>125</v>
      </c>
      <c r="E228" s="220" t="s">
        <v>335</v>
      </c>
      <c r="F228" s="221" t="s">
        <v>336</v>
      </c>
      <c r="G228" s="222" t="s">
        <v>147</v>
      </c>
      <c r="H228" s="223">
        <v>0.59999999999999998</v>
      </c>
      <c r="I228" s="224"/>
      <c r="J228" s="225">
        <f>ROUND(I228*H228,2)</f>
        <v>0</v>
      </c>
      <c r="K228" s="221" t="s">
        <v>129</v>
      </c>
      <c r="L228" s="45"/>
      <c r="M228" s="226" t="s">
        <v>19</v>
      </c>
      <c r="N228" s="227" t="s">
        <v>43</v>
      </c>
      <c r="O228" s="85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130</v>
      </c>
      <c r="AT228" s="230" t="s">
        <v>125</v>
      </c>
      <c r="AU228" s="230" t="s">
        <v>83</v>
      </c>
      <c r="AY228" s="18" t="s">
        <v>123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80</v>
      </c>
      <c r="BK228" s="231">
        <f>ROUND(I228*H228,2)</f>
        <v>0</v>
      </c>
      <c r="BL228" s="18" t="s">
        <v>130</v>
      </c>
      <c r="BM228" s="230" t="s">
        <v>337</v>
      </c>
    </row>
    <row r="229" s="2" customFormat="1">
      <c r="A229" s="39"/>
      <c r="B229" s="40"/>
      <c r="C229" s="41"/>
      <c r="D229" s="232" t="s">
        <v>132</v>
      </c>
      <c r="E229" s="41"/>
      <c r="F229" s="233" t="s">
        <v>338</v>
      </c>
      <c r="G229" s="41"/>
      <c r="H229" s="41"/>
      <c r="I229" s="137"/>
      <c r="J229" s="41"/>
      <c r="K229" s="41"/>
      <c r="L229" s="45"/>
      <c r="M229" s="234"/>
      <c r="N229" s="23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132</v>
      </c>
      <c r="AU229" s="18" t="s">
        <v>83</v>
      </c>
    </row>
    <row r="230" s="14" customFormat="1">
      <c r="A230" s="14"/>
      <c r="B230" s="247"/>
      <c r="C230" s="248"/>
      <c r="D230" s="232" t="s">
        <v>134</v>
      </c>
      <c r="E230" s="249" t="s">
        <v>19</v>
      </c>
      <c r="F230" s="250" t="s">
        <v>324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134</v>
      </c>
      <c r="AU230" s="256" t="s">
        <v>83</v>
      </c>
      <c r="AV230" s="14" t="s">
        <v>80</v>
      </c>
      <c r="AW230" s="14" t="s">
        <v>33</v>
      </c>
      <c r="AX230" s="14" t="s">
        <v>72</v>
      </c>
      <c r="AY230" s="256" t="s">
        <v>123</v>
      </c>
    </row>
    <row r="231" s="13" customFormat="1">
      <c r="A231" s="13"/>
      <c r="B231" s="236"/>
      <c r="C231" s="237"/>
      <c r="D231" s="232" t="s">
        <v>134</v>
      </c>
      <c r="E231" s="238" t="s">
        <v>19</v>
      </c>
      <c r="F231" s="239" t="s">
        <v>339</v>
      </c>
      <c r="G231" s="237"/>
      <c r="H231" s="240">
        <v>0.59999999999999998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134</v>
      </c>
      <c r="AU231" s="246" t="s">
        <v>83</v>
      </c>
      <c r="AV231" s="13" t="s">
        <v>83</v>
      </c>
      <c r="AW231" s="13" t="s">
        <v>33</v>
      </c>
      <c r="AX231" s="13" t="s">
        <v>80</v>
      </c>
      <c r="AY231" s="246" t="s">
        <v>123</v>
      </c>
    </row>
    <row r="232" s="2" customFormat="1" ht="16.5" customHeight="1">
      <c r="A232" s="39"/>
      <c r="B232" s="40"/>
      <c r="C232" s="219" t="s">
        <v>340</v>
      </c>
      <c r="D232" s="219" t="s">
        <v>125</v>
      </c>
      <c r="E232" s="220" t="s">
        <v>341</v>
      </c>
      <c r="F232" s="221" t="s">
        <v>342</v>
      </c>
      <c r="G232" s="222" t="s">
        <v>147</v>
      </c>
      <c r="H232" s="223">
        <v>2.3199999999999998</v>
      </c>
      <c r="I232" s="224"/>
      <c r="J232" s="225">
        <f>ROUND(I232*H232,2)</f>
        <v>0</v>
      </c>
      <c r="K232" s="221" t="s">
        <v>129</v>
      </c>
      <c r="L232" s="45"/>
      <c r="M232" s="226" t="s">
        <v>19</v>
      </c>
      <c r="N232" s="227" t="s">
        <v>43</v>
      </c>
      <c r="O232" s="85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130</v>
      </c>
      <c r="AT232" s="230" t="s">
        <v>125</v>
      </c>
      <c r="AU232" s="230" t="s">
        <v>83</v>
      </c>
      <c r="AY232" s="18" t="s">
        <v>123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80</v>
      </c>
      <c r="BK232" s="231">
        <f>ROUND(I232*H232,2)</f>
        <v>0</v>
      </c>
      <c r="BL232" s="18" t="s">
        <v>130</v>
      </c>
      <c r="BM232" s="230" t="s">
        <v>343</v>
      </c>
    </row>
    <row r="233" s="2" customFormat="1">
      <c r="A233" s="39"/>
      <c r="B233" s="40"/>
      <c r="C233" s="41"/>
      <c r="D233" s="232" t="s">
        <v>132</v>
      </c>
      <c r="E233" s="41"/>
      <c r="F233" s="233" t="s">
        <v>338</v>
      </c>
      <c r="G233" s="41"/>
      <c r="H233" s="41"/>
      <c r="I233" s="137"/>
      <c r="J233" s="41"/>
      <c r="K233" s="41"/>
      <c r="L233" s="45"/>
      <c r="M233" s="234"/>
      <c r="N233" s="23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132</v>
      </c>
      <c r="AU233" s="18" t="s">
        <v>83</v>
      </c>
    </row>
    <row r="234" s="14" customFormat="1">
      <c r="A234" s="14"/>
      <c r="B234" s="247"/>
      <c r="C234" s="248"/>
      <c r="D234" s="232" t="s">
        <v>134</v>
      </c>
      <c r="E234" s="249" t="s">
        <v>19</v>
      </c>
      <c r="F234" s="250" t="s">
        <v>344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134</v>
      </c>
      <c r="AU234" s="256" t="s">
        <v>83</v>
      </c>
      <c r="AV234" s="14" t="s">
        <v>80</v>
      </c>
      <c r="AW234" s="14" t="s">
        <v>33</v>
      </c>
      <c r="AX234" s="14" t="s">
        <v>72</v>
      </c>
      <c r="AY234" s="256" t="s">
        <v>123</v>
      </c>
    </row>
    <row r="235" s="13" customFormat="1">
      <c r="A235" s="13"/>
      <c r="B235" s="236"/>
      <c r="C235" s="237"/>
      <c r="D235" s="232" t="s">
        <v>134</v>
      </c>
      <c r="E235" s="238" t="s">
        <v>19</v>
      </c>
      <c r="F235" s="239" t="s">
        <v>345</v>
      </c>
      <c r="G235" s="237"/>
      <c r="H235" s="240">
        <v>2.3199999999999998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134</v>
      </c>
      <c r="AU235" s="246" t="s">
        <v>83</v>
      </c>
      <c r="AV235" s="13" t="s">
        <v>83</v>
      </c>
      <c r="AW235" s="13" t="s">
        <v>33</v>
      </c>
      <c r="AX235" s="13" t="s">
        <v>80</v>
      </c>
      <c r="AY235" s="246" t="s">
        <v>123</v>
      </c>
    </row>
    <row r="236" s="14" customFormat="1">
      <c r="A236" s="14"/>
      <c r="B236" s="247"/>
      <c r="C236" s="248"/>
      <c r="D236" s="232" t="s">
        <v>134</v>
      </c>
      <c r="E236" s="249" t="s">
        <v>19</v>
      </c>
      <c r="F236" s="250" t="s">
        <v>346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134</v>
      </c>
      <c r="AU236" s="256" t="s">
        <v>83</v>
      </c>
      <c r="AV236" s="14" t="s">
        <v>80</v>
      </c>
      <c r="AW236" s="14" t="s">
        <v>33</v>
      </c>
      <c r="AX236" s="14" t="s">
        <v>72</v>
      </c>
      <c r="AY236" s="256" t="s">
        <v>123</v>
      </c>
    </row>
    <row r="237" s="2" customFormat="1" ht="21.75" customHeight="1">
      <c r="A237" s="39"/>
      <c r="B237" s="40"/>
      <c r="C237" s="219" t="s">
        <v>347</v>
      </c>
      <c r="D237" s="219" t="s">
        <v>125</v>
      </c>
      <c r="E237" s="220" t="s">
        <v>348</v>
      </c>
      <c r="F237" s="221" t="s">
        <v>349</v>
      </c>
      <c r="G237" s="222" t="s">
        <v>350</v>
      </c>
      <c r="H237" s="223">
        <v>1</v>
      </c>
      <c r="I237" s="224"/>
      <c r="J237" s="225">
        <f>ROUND(I237*H237,2)</f>
        <v>0</v>
      </c>
      <c r="K237" s="221" t="s">
        <v>129</v>
      </c>
      <c r="L237" s="45"/>
      <c r="M237" s="226" t="s">
        <v>19</v>
      </c>
      <c r="N237" s="227" t="s">
        <v>43</v>
      </c>
      <c r="O237" s="85"/>
      <c r="P237" s="228">
        <f>O237*H237</f>
        <v>0</v>
      </c>
      <c r="Q237" s="228">
        <v>0.088319999999999996</v>
      </c>
      <c r="R237" s="228">
        <f>Q237*H237</f>
        <v>0.088319999999999996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130</v>
      </c>
      <c r="AT237" s="230" t="s">
        <v>125</v>
      </c>
      <c r="AU237" s="230" t="s">
        <v>83</v>
      </c>
      <c r="AY237" s="18" t="s">
        <v>123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80</v>
      </c>
      <c r="BK237" s="231">
        <f>ROUND(I237*H237,2)</f>
        <v>0</v>
      </c>
      <c r="BL237" s="18" t="s">
        <v>130</v>
      </c>
      <c r="BM237" s="230" t="s">
        <v>351</v>
      </c>
    </row>
    <row r="238" s="2" customFormat="1">
      <c r="A238" s="39"/>
      <c r="B238" s="40"/>
      <c r="C238" s="41"/>
      <c r="D238" s="232" t="s">
        <v>132</v>
      </c>
      <c r="E238" s="41"/>
      <c r="F238" s="233" t="s">
        <v>352</v>
      </c>
      <c r="G238" s="41"/>
      <c r="H238" s="41"/>
      <c r="I238" s="137"/>
      <c r="J238" s="41"/>
      <c r="K238" s="41"/>
      <c r="L238" s="45"/>
      <c r="M238" s="234"/>
      <c r="N238" s="23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132</v>
      </c>
      <c r="AU238" s="18" t="s">
        <v>83</v>
      </c>
    </row>
    <row r="239" s="13" customFormat="1">
      <c r="A239" s="13"/>
      <c r="B239" s="236"/>
      <c r="C239" s="237"/>
      <c r="D239" s="232" t="s">
        <v>134</v>
      </c>
      <c r="E239" s="238" t="s">
        <v>19</v>
      </c>
      <c r="F239" s="239" t="s">
        <v>353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134</v>
      </c>
      <c r="AU239" s="246" t="s">
        <v>83</v>
      </c>
      <c r="AV239" s="13" t="s">
        <v>83</v>
      </c>
      <c r="AW239" s="13" t="s">
        <v>33</v>
      </c>
      <c r="AX239" s="13" t="s">
        <v>80</v>
      </c>
      <c r="AY239" s="246" t="s">
        <v>123</v>
      </c>
    </row>
    <row r="240" s="14" customFormat="1">
      <c r="A240" s="14"/>
      <c r="B240" s="247"/>
      <c r="C240" s="248"/>
      <c r="D240" s="232" t="s">
        <v>134</v>
      </c>
      <c r="E240" s="249" t="s">
        <v>19</v>
      </c>
      <c r="F240" s="250" t="s">
        <v>158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134</v>
      </c>
      <c r="AU240" s="256" t="s">
        <v>83</v>
      </c>
      <c r="AV240" s="14" t="s">
        <v>80</v>
      </c>
      <c r="AW240" s="14" t="s">
        <v>33</v>
      </c>
      <c r="AX240" s="14" t="s">
        <v>72</v>
      </c>
      <c r="AY240" s="256" t="s">
        <v>123</v>
      </c>
    </row>
    <row r="241" s="12" customFormat="1" ht="22.8" customHeight="1">
      <c r="A241" s="12"/>
      <c r="B241" s="203"/>
      <c r="C241" s="204"/>
      <c r="D241" s="205" t="s">
        <v>71</v>
      </c>
      <c r="E241" s="217" t="s">
        <v>151</v>
      </c>
      <c r="F241" s="217" t="s">
        <v>354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SUM(P242:P262)</f>
        <v>0</v>
      </c>
      <c r="Q241" s="211"/>
      <c r="R241" s="212">
        <f>SUM(R242:R262)</f>
        <v>0</v>
      </c>
      <c r="S241" s="211"/>
      <c r="T241" s="213">
        <f>SUM(T242:T262)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80</v>
      </c>
      <c r="AT241" s="215" t="s">
        <v>71</v>
      </c>
      <c r="AU241" s="215" t="s">
        <v>80</v>
      </c>
      <c r="AY241" s="214" t="s">
        <v>123</v>
      </c>
      <c r="BK241" s="216">
        <f>SUM(BK242:BK262)</f>
        <v>0</v>
      </c>
    </row>
    <row r="242" s="2" customFormat="1" ht="16.5" customHeight="1">
      <c r="A242" s="39"/>
      <c r="B242" s="40"/>
      <c r="C242" s="219" t="s">
        <v>355</v>
      </c>
      <c r="D242" s="219" t="s">
        <v>125</v>
      </c>
      <c r="E242" s="220" t="s">
        <v>356</v>
      </c>
      <c r="F242" s="221" t="s">
        <v>357</v>
      </c>
      <c r="G242" s="222" t="s">
        <v>128</v>
      </c>
      <c r="H242" s="223">
        <v>20</v>
      </c>
      <c r="I242" s="224"/>
      <c r="J242" s="225">
        <f>ROUND(I242*H242,2)</f>
        <v>0</v>
      </c>
      <c r="K242" s="221" t="s">
        <v>129</v>
      </c>
      <c r="L242" s="45"/>
      <c r="M242" s="226" t="s">
        <v>19</v>
      </c>
      <c r="N242" s="227" t="s">
        <v>43</v>
      </c>
      <c r="O242" s="85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130</v>
      </c>
      <c r="AT242" s="230" t="s">
        <v>125</v>
      </c>
      <c r="AU242" s="230" t="s">
        <v>83</v>
      </c>
      <c r="AY242" s="18" t="s">
        <v>123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80</v>
      </c>
      <c r="BK242" s="231">
        <f>ROUND(I242*H242,2)</f>
        <v>0</v>
      </c>
      <c r="BL242" s="18" t="s">
        <v>130</v>
      </c>
      <c r="BM242" s="230" t="s">
        <v>358</v>
      </c>
    </row>
    <row r="243" s="14" customFormat="1">
      <c r="A243" s="14"/>
      <c r="B243" s="247"/>
      <c r="C243" s="248"/>
      <c r="D243" s="232" t="s">
        <v>134</v>
      </c>
      <c r="E243" s="249" t="s">
        <v>19</v>
      </c>
      <c r="F243" s="250" t="s">
        <v>274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134</v>
      </c>
      <c r="AU243" s="256" t="s">
        <v>83</v>
      </c>
      <c r="AV243" s="14" t="s">
        <v>80</v>
      </c>
      <c r="AW243" s="14" t="s">
        <v>33</v>
      </c>
      <c r="AX243" s="14" t="s">
        <v>72</v>
      </c>
      <c r="AY243" s="256" t="s">
        <v>123</v>
      </c>
    </row>
    <row r="244" s="13" customFormat="1">
      <c r="A244" s="13"/>
      <c r="B244" s="236"/>
      <c r="C244" s="237"/>
      <c r="D244" s="232" t="s">
        <v>134</v>
      </c>
      <c r="E244" s="238" t="s">
        <v>19</v>
      </c>
      <c r="F244" s="239" t="s">
        <v>275</v>
      </c>
      <c r="G244" s="237"/>
      <c r="H244" s="240">
        <v>20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134</v>
      </c>
      <c r="AU244" s="246" t="s">
        <v>83</v>
      </c>
      <c r="AV244" s="13" t="s">
        <v>83</v>
      </c>
      <c r="AW244" s="13" t="s">
        <v>33</v>
      </c>
      <c r="AX244" s="13" t="s">
        <v>80</v>
      </c>
      <c r="AY244" s="246" t="s">
        <v>123</v>
      </c>
    </row>
    <row r="245" s="2" customFormat="1" ht="16.5" customHeight="1">
      <c r="A245" s="39"/>
      <c r="B245" s="40"/>
      <c r="C245" s="219" t="s">
        <v>359</v>
      </c>
      <c r="D245" s="219" t="s">
        <v>125</v>
      </c>
      <c r="E245" s="220" t="s">
        <v>360</v>
      </c>
      <c r="F245" s="221" t="s">
        <v>361</v>
      </c>
      <c r="G245" s="222" t="s">
        <v>128</v>
      </c>
      <c r="H245" s="223">
        <v>165</v>
      </c>
      <c r="I245" s="224"/>
      <c r="J245" s="225">
        <f>ROUND(I245*H245,2)</f>
        <v>0</v>
      </c>
      <c r="K245" s="221" t="s">
        <v>129</v>
      </c>
      <c r="L245" s="45"/>
      <c r="M245" s="226" t="s">
        <v>19</v>
      </c>
      <c r="N245" s="227" t="s">
        <v>43</v>
      </c>
      <c r="O245" s="85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130</v>
      </c>
      <c r="AT245" s="230" t="s">
        <v>125</v>
      </c>
      <c r="AU245" s="230" t="s">
        <v>83</v>
      </c>
      <c r="AY245" s="18" t="s">
        <v>123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80</v>
      </c>
      <c r="BK245" s="231">
        <f>ROUND(I245*H245,2)</f>
        <v>0</v>
      </c>
      <c r="BL245" s="18" t="s">
        <v>130</v>
      </c>
      <c r="BM245" s="230" t="s">
        <v>362</v>
      </c>
    </row>
    <row r="246" s="14" customFormat="1">
      <c r="A246" s="14"/>
      <c r="B246" s="247"/>
      <c r="C246" s="248"/>
      <c r="D246" s="232" t="s">
        <v>134</v>
      </c>
      <c r="E246" s="249" t="s">
        <v>19</v>
      </c>
      <c r="F246" s="250" t="s">
        <v>272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134</v>
      </c>
      <c r="AU246" s="256" t="s">
        <v>83</v>
      </c>
      <c r="AV246" s="14" t="s">
        <v>80</v>
      </c>
      <c r="AW246" s="14" t="s">
        <v>33</v>
      </c>
      <c r="AX246" s="14" t="s">
        <v>72</v>
      </c>
      <c r="AY246" s="256" t="s">
        <v>123</v>
      </c>
    </row>
    <row r="247" s="13" customFormat="1">
      <c r="A247" s="13"/>
      <c r="B247" s="236"/>
      <c r="C247" s="237"/>
      <c r="D247" s="232" t="s">
        <v>134</v>
      </c>
      <c r="E247" s="238" t="s">
        <v>19</v>
      </c>
      <c r="F247" s="239" t="s">
        <v>363</v>
      </c>
      <c r="G247" s="237"/>
      <c r="H247" s="240">
        <v>155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134</v>
      </c>
      <c r="AU247" s="246" t="s">
        <v>83</v>
      </c>
      <c r="AV247" s="13" t="s">
        <v>83</v>
      </c>
      <c r="AW247" s="13" t="s">
        <v>33</v>
      </c>
      <c r="AX247" s="13" t="s">
        <v>72</v>
      </c>
      <c r="AY247" s="246" t="s">
        <v>123</v>
      </c>
    </row>
    <row r="248" s="14" customFormat="1">
      <c r="A248" s="14"/>
      <c r="B248" s="247"/>
      <c r="C248" s="248"/>
      <c r="D248" s="232" t="s">
        <v>134</v>
      </c>
      <c r="E248" s="249" t="s">
        <v>19</v>
      </c>
      <c r="F248" s="250" t="s">
        <v>274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134</v>
      </c>
      <c r="AU248" s="256" t="s">
        <v>83</v>
      </c>
      <c r="AV248" s="14" t="s">
        <v>80</v>
      </c>
      <c r="AW248" s="14" t="s">
        <v>33</v>
      </c>
      <c r="AX248" s="14" t="s">
        <v>72</v>
      </c>
      <c r="AY248" s="256" t="s">
        <v>123</v>
      </c>
    </row>
    <row r="249" s="13" customFormat="1">
      <c r="A249" s="13"/>
      <c r="B249" s="236"/>
      <c r="C249" s="237"/>
      <c r="D249" s="232" t="s">
        <v>134</v>
      </c>
      <c r="E249" s="238" t="s">
        <v>19</v>
      </c>
      <c r="F249" s="239" t="s">
        <v>364</v>
      </c>
      <c r="G249" s="237"/>
      <c r="H249" s="240">
        <v>10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134</v>
      </c>
      <c r="AU249" s="246" t="s">
        <v>83</v>
      </c>
      <c r="AV249" s="13" t="s">
        <v>83</v>
      </c>
      <c r="AW249" s="13" t="s">
        <v>33</v>
      </c>
      <c r="AX249" s="13" t="s">
        <v>72</v>
      </c>
      <c r="AY249" s="246" t="s">
        <v>123</v>
      </c>
    </row>
    <row r="250" s="15" customFormat="1">
      <c r="A250" s="15"/>
      <c r="B250" s="257"/>
      <c r="C250" s="258"/>
      <c r="D250" s="232" t="s">
        <v>134</v>
      </c>
      <c r="E250" s="259" t="s">
        <v>19</v>
      </c>
      <c r="F250" s="260" t="s">
        <v>168</v>
      </c>
      <c r="G250" s="258"/>
      <c r="H250" s="261">
        <v>165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134</v>
      </c>
      <c r="AU250" s="267" t="s">
        <v>83</v>
      </c>
      <c r="AV250" s="15" t="s">
        <v>130</v>
      </c>
      <c r="AW250" s="15" t="s">
        <v>33</v>
      </c>
      <c r="AX250" s="15" t="s">
        <v>80</v>
      </c>
      <c r="AY250" s="267" t="s">
        <v>123</v>
      </c>
    </row>
    <row r="251" s="2" customFormat="1" ht="21.75" customHeight="1">
      <c r="A251" s="39"/>
      <c r="B251" s="40"/>
      <c r="C251" s="219" t="s">
        <v>365</v>
      </c>
      <c r="D251" s="219" t="s">
        <v>125</v>
      </c>
      <c r="E251" s="220" t="s">
        <v>366</v>
      </c>
      <c r="F251" s="221" t="s">
        <v>367</v>
      </c>
      <c r="G251" s="222" t="s">
        <v>128</v>
      </c>
      <c r="H251" s="223">
        <v>75</v>
      </c>
      <c r="I251" s="224"/>
      <c r="J251" s="225">
        <f>ROUND(I251*H251,2)</f>
        <v>0</v>
      </c>
      <c r="K251" s="221" t="s">
        <v>129</v>
      </c>
      <c r="L251" s="45"/>
      <c r="M251" s="226" t="s">
        <v>19</v>
      </c>
      <c r="N251" s="227" t="s">
        <v>43</v>
      </c>
      <c r="O251" s="85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130</v>
      </c>
      <c r="AT251" s="230" t="s">
        <v>125</v>
      </c>
      <c r="AU251" s="230" t="s">
        <v>83</v>
      </c>
      <c r="AY251" s="18" t="s">
        <v>123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80</v>
      </c>
      <c r="BK251" s="231">
        <f>ROUND(I251*H251,2)</f>
        <v>0</v>
      </c>
      <c r="BL251" s="18" t="s">
        <v>130</v>
      </c>
      <c r="BM251" s="230" t="s">
        <v>368</v>
      </c>
    </row>
    <row r="252" s="2" customFormat="1">
      <c r="A252" s="39"/>
      <c r="B252" s="40"/>
      <c r="C252" s="41"/>
      <c r="D252" s="232" t="s">
        <v>132</v>
      </c>
      <c r="E252" s="41"/>
      <c r="F252" s="233" t="s">
        <v>369</v>
      </c>
      <c r="G252" s="41"/>
      <c r="H252" s="41"/>
      <c r="I252" s="137"/>
      <c r="J252" s="41"/>
      <c r="K252" s="41"/>
      <c r="L252" s="45"/>
      <c r="M252" s="234"/>
      <c r="N252" s="23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83</v>
      </c>
    </row>
    <row r="253" s="14" customFormat="1">
      <c r="A253" s="14"/>
      <c r="B253" s="247"/>
      <c r="C253" s="248"/>
      <c r="D253" s="232" t="s">
        <v>134</v>
      </c>
      <c r="E253" s="249" t="s">
        <v>19</v>
      </c>
      <c r="F253" s="250" t="s">
        <v>272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134</v>
      </c>
      <c r="AU253" s="256" t="s">
        <v>83</v>
      </c>
      <c r="AV253" s="14" t="s">
        <v>80</v>
      </c>
      <c r="AW253" s="14" t="s">
        <v>33</v>
      </c>
      <c r="AX253" s="14" t="s">
        <v>72</v>
      </c>
      <c r="AY253" s="256" t="s">
        <v>123</v>
      </c>
    </row>
    <row r="254" s="13" customFormat="1">
      <c r="A254" s="13"/>
      <c r="B254" s="236"/>
      <c r="C254" s="237"/>
      <c r="D254" s="232" t="s">
        <v>134</v>
      </c>
      <c r="E254" s="238" t="s">
        <v>19</v>
      </c>
      <c r="F254" s="239" t="s">
        <v>370</v>
      </c>
      <c r="G254" s="237"/>
      <c r="H254" s="240">
        <v>75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134</v>
      </c>
      <c r="AU254" s="246" t="s">
        <v>83</v>
      </c>
      <c r="AV254" s="13" t="s">
        <v>83</v>
      </c>
      <c r="AW254" s="13" t="s">
        <v>33</v>
      </c>
      <c r="AX254" s="13" t="s">
        <v>80</v>
      </c>
      <c r="AY254" s="246" t="s">
        <v>123</v>
      </c>
    </row>
    <row r="255" s="2" customFormat="1" ht="21.75" customHeight="1">
      <c r="A255" s="39"/>
      <c r="B255" s="40"/>
      <c r="C255" s="219" t="s">
        <v>371</v>
      </c>
      <c r="D255" s="219" t="s">
        <v>125</v>
      </c>
      <c r="E255" s="220" t="s">
        <v>372</v>
      </c>
      <c r="F255" s="221" t="s">
        <v>373</v>
      </c>
      <c r="G255" s="222" t="s">
        <v>128</v>
      </c>
      <c r="H255" s="223">
        <v>75</v>
      </c>
      <c r="I255" s="224"/>
      <c r="J255" s="225">
        <f>ROUND(I255*H255,2)</f>
        <v>0</v>
      </c>
      <c r="K255" s="221" t="s">
        <v>129</v>
      </c>
      <c r="L255" s="45"/>
      <c r="M255" s="226" t="s">
        <v>19</v>
      </c>
      <c r="N255" s="227" t="s">
        <v>43</v>
      </c>
      <c r="O255" s="85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130</v>
      </c>
      <c r="AT255" s="230" t="s">
        <v>125</v>
      </c>
      <c r="AU255" s="230" t="s">
        <v>83</v>
      </c>
      <c r="AY255" s="18" t="s">
        <v>123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80</v>
      </c>
      <c r="BK255" s="231">
        <f>ROUND(I255*H255,2)</f>
        <v>0</v>
      </c>
      <c r="BL255" s="18" t="s">
        <v>130</v>
      </c>
      <c r="BM255" s="230" t="s">
        <v>374</v>
      </c>
    </row>
    <row r="256" s="2" customFormat="1">
      <c r="A256" s="39"/>
      <c r="B256" s="40"/>
      <c r="C256" s="41"/>
      <c r="D256" s="232" t="s">
        <v>132</v>
      </c>
      <c r="E256" s="41"/>
      <c r="F256" s="233" t="s">
        <v>375</v>
      </c>
      <c r="G256" s="41"/>
      <c r="H256" s="41"/>
      <c r="I256" s="137"/>
      <c r="J256" s="41"/>
      <c r="K256" s="41"/>
      <c r="L256" s="45"/>
      <c r="M256" s="234"/>
      <c r="N256" s="23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132</v>
      </c>
      <c r="AU256" s="18" t="s">
        <v>83</v>
      </c>
    </row>
    <row r="257" s="14" customFormat="1">
      <c r="A257" s="14"/>
      <c r="B257" s="247"/>
      <c r="C257" s="248"/>
      <c r="D257" s="232" t="s">
        <v>134</v>
      </c>
      <c r="E257" s="249" t="s">
        <v>19</v>
      </c>
      <c r="F257" s="250" t="s">
        <v>272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134</v>
      </c>
      <c r="AU257" s="256" t="s">
        <v>83</v>
      </c>
      <c r="AV257" s="14" t="s">
        <v>80</v>
      </c>
      <c r="AW257" s="14" t="s">
        <v>33</v>
      </c>
      <c r="AX257" s="14" t="s">
        <v>72</v>
      </c>
      <c r="AY257" s="256" t="s">
        <v>123</v>
      </c>
    </row>
    <row r="258" s="13" customFormat="1">
      <c r="A258" s="13"/>
      <c r="B258" s="236"/>
      <c r="C258" s="237"/>
      <c r="D258" s="232" t="s">
        <v>134</v>
      </c>
      <c r="E258" s="238" t="s">
        <v>19</v>
      </c>
      <c r="F258" s="239" t="s">
        <v>370</v>
      </c>
      <c r="G258" s="237"/>
      <c r="H258" s="240">
        <v>75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134</v>
      </c>
      <c r="AU258" s="246" t="s">
        <v>83</v>
      </c>
      <c r="AV258" s="13" t="s">
        <v>83</v>
      </c>
      <c r="AW258" s="13" t="s">
        <v>33</v>
      </c>
      <c r="AX258" s="13" t="s">
        <v>80</v>
      </c>
      <c r="AY258" s="246" t="s">
        <v>123</v>
      </c>
    </row>
    <row r="259" s="2" customFormat="1" ht="21.75" customHeight="1">
      <c r="A259" s="39"/>
      <c r="B259" s="40"/>
      <c r="C259" s="219" t="s">
        <v>376</v>
      </c>
      <c r="D259" s="219" t="s">
        <v>125</v>
      </c>
      <c r="E259" s="220" t="s">
        <v>377</v>
      </c>
      <c r="F259" s="221" t="s">
        <v>378</v>
      </c>
      <c r="G259" s="222" t="s">
        <v>128</v>
      </c>
      <c r="H259" s="223">
        <v>75</v>
      </c>
      <c r="I259" s="224"/>
      <c r="J259" s="225">
        <f>ROUND(I259*H259,2)</f>
        <v>0</v>
      </c>
      <c r="K259" s="221" t="s">
        <v>129</v>
      </c>
      <c r="L259" s="45"/>
      <c r="M259" s="226" t="s">
        <v>19</v>
      </c>
      <c r="N259" s="227" t="s">
        <v>43</v>
      </c>
      <c r="O259" s="85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130</v>
      </c>
      <c r="AT259" s="230" t="s">
        <v>125</v>
      </c>
      <c r="AU259" s="230" t="s">
        <v>83</v>
      </c>
      <c r="AY259" s="18" t="s">
        <v>123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80</v>
      </c>
      <c r="BK259" s="231">
        <f>ROUND(I259*H259,2)</f>
        <v>0</v>
      </c>
      <c r="BL259" s="18" t="s">
        <v>130</v>
      </c>
      <c r="BM259" s="230" t="s">
        <v>379</v>
      </c>
    </row>
    <row r="260" s="2" customFormat="1">
      <c r="A260" s="39"/>
      <c r="B260" s="40"/>
      <c r="C260" s="41"/>
      <c r="D260" s="232" t="s">
        <v>132</v>
      </c>
      <c r="E260" s="41"/>
      <c r="F260" s="233" t="s">
        <v>380</v>
      </c>
      <c r="G260" s="41"/>
      <c r="H260" s="41"/>
      <c r="I260" s="137"/>
      <c r="J260" s="41"/>
      <c r="K260" s="41"/>
      <c r="L260" s="45"/>
      <c r="M260" s="234"/>
      <c r="N260" s="23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132</v>
      </c>
      <c r="AU260" s="18" t="s">
        <v>83</v>
      </c>
    </row>
    <row r="261" s="14" customFormat="1">
      <c r="A261" s="14"/>
      <c r="B261" s="247"/>
      <c r="C261" s="248"/>
      <c r="D261" s="232" t="s">
        <v>134</v>
      </c>
      <c r="E261" s="249" t="s">
        <v>19</v>
      </c>
      <c r="F261" s="250" t="s">
        <v>272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134</v>
      </c>
      <c r="AU261" s="256" t="s">
        <v>83</v>
      </c>
      <c r="AV261" s="14" t="s">
        <v>80</v>
      </c>
      <c r="AW261" s="14" t="s">
        <v>33</v>
      </c>
      <c r="AX261" s="14" t="s">
        <v>72</v>
      </c>
      <c r="AY261" s="256" t="s">
        <v>123</v>
      </c>
    </row>
    <row r="262" s="13" customFormat="1">
      <c r="A262" s="13"/>
      <c r="B262" s="236"/>
      <c r="C262" s="237"/>
      <c r="D262" s="232" t="s">
        <v>134</v>
      </c>
      <c r="E262" s="238" t="s">
        <v>19</v>
      </c>
      <c r="F262" s="239" t="s">
        <v>370</v>
      </c>
      <c r="G262" s="237"/>
      <c r="H262" s="240">
        <v>75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134</v>
      </c>
      <c r="AU262" s="246" t="s">
        <v>83</v>
      </c>
      <c r="AV262" s="13" t="s">
        <v>83</v>
      </c>
      <c r="AW262" s="13" t="s">
        <v>33</v>
      </c>
      <c r="AX262" s="13" t="s">
        <v>80</v>
      </c>
      <c r="AY262" s="246" t="s">
        <v>123</v>
      </c>
    </row>
    <row r="263" s="12" customFormat="1" ht="22.8" customHeight="1">
      <c r="A263" s="12"/>
      <c r="B263" s="203"/>
      <c r="C263" s="204"/>
      <c r="D263" s="205" t="s">
        <v>71</v>
      </c>
      <c r="E263" s="217" t="s">
        <v>159</v>
      </c>
      <c r="F263" s="217" t="s">
        <v>381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P264</f>
        <v>0</v>
      </c>
      <c r="Q263" s="211"/>
      <c r="R263" s="212">
        <f>R264</f>
        <v>2</v>
      </c>
      <c r="S263" s="211"/>
      <c r="T263" s="213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80</v>
      </c>
      <c r="AT263" s="215" t="s">
        <v>71</v>
      </c>
      <c r="AU263" s="215" t="s">
        <v>80</v>
      </c>
      <c r="AY263" s="214" t="s">
        <v>123</v>
      </c>
      <c r="BK263" s="216">
        <f>BK264</f>
        <v>0</v>
      </c>
    </row>
    <row r="264" s="12" customFormat="1" ht="20.88" customHeight="1">
      <c r="A264" s="12"/>
      <c r="B264" s="203"/>
      <c r="C264" s="204"/>
      <c r="D264" s="205" t="s">
        <v>71</v>
      </c>
      <c r="E264" s="217" t="s">
        <v>382</v>
      </c>
      <c r="F264" s="217" t="s">
        <v>383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SUM(P265:P266)</f>
        <v>0</v>
      </c>
      <c r="Q264" s="211"/>
      <c r="R264" s="212">
        <f>SUM(R265:R266)</f>
        <v>2</v>
      </c>
      <c r="S264" s="211"/>
      <c r="T264" s="21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80</v>
      </c>
      <c r="AT264" s="215" t="s">
        <v>71</v>
      </c>
      <c r="AU264" s="215" t="s">
        <v>83</v>
      </c>
      <c r="AY264" s="214" t="s">
        <v>123</v>
      </c>
      <c r="BK264" s="216">
        <f>SUM(BK265:BK266)</f>
        <v>0</v>
      </c>
    </row>
    <row r="265" s="2" customFormat="1" ht="16.5" customHeight="1">
      <c r="A265" s="39"/>
      <c r="B265" s="40"/>
      <c r="C265" s="219" t="s">
        <v>384</v>
      </c>
      <c r="D265" s="219" t="s">
        <v>125</v>
      </c>
      <c r="E265" s="220" t="s">
        <v>385</v>
      </c>
      <c r="F265" s="221" t="s">
        <v>386</v>
      </c>
      <c r="G265" s="222" t="s">
        <v>128</v>
      </c>
      <c r="H265" s="223">
        <v>10</v>
      </c>
      <c r="I265" s="224"/>
      <c r="J265" s="225">
        <f>ROUND(I265*H265,2)</f>
        <v>0</v>
      </c>
      <c r="K265" s="221" t="s">
        <v>19</v>
      </c>
      <c r="L265" s="45"/>
      <c r="M265" s="226" t="s">
        <v>19</v>
      </c>
      <c r="N265" s="227" t="s">
        <v>43</v>
      </c>
      <c r="O265" s="85"/>
      <c r="P265" s="228">
        <f>O265*H265</f>
        <v>0</v>
      </c>
      <c r="Q265" s="228">
        <v>0.20000000000000001</v>
      </c>
      <c r="R265" s="228">
        <f>Q265*H265</f>
        <v>2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130</v>
      </c>
      <c r="AT265" s="230" t="s">
        <v>125</v>
      </c>
      <c r="AU265" s="230" t="s">
        <v>140</v>
      </c>
      <c r="AY265" s="18" t="s">
        <v>123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80</v>
      </c>
      <c r="BK265" s="231">
        <f>ROUND(I265*H265,2)</f>
        <v>0</v>
      </c>
      <c r="BL265" s="18" t="s">
        <v>130</v>
      </c>
      <c r="BM265" s="230" t="s">
        <v>387</v>
      </c>
    </row>
    <row r="266" s="13" customFormat="1">
      <c r="A266" s="13"/>
      <c r="B266" s="236"/>
      <c r="C266" s="237"/>
      <c r="D266" s="232" t="s">
        <v>134</v>
      </c>
      <c r="E266" s="238" t="s">
        <v>19</v>
      </c>
      <c r="F266" s="239" t="s">
        <v>364</v>
      </c>
      <c r="G266" s="237"/>
      <c r="H266" s="240">
        <v>10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134</v>
      </c>
      <c r="AU266" s="246" t="s">
        <v>140</v>
      </c>
      <c r="AV266" s="13" t="s">
        <v>83</v>
      </c>
      <c r="AW266" s="13" t="s">
        <v>33</v>
      </c>
      <c r="AX266" s="13" t="s">
        <v>80</v>
      </c>
      <c r="AY266" s="246" t="s">
        <v>123</v>
      </c>
    </row>
    <row r="267" s="12" customFormat="1" ht="22.8" customHeight="1">
      <c r="A267" s="12"/>
      <c r="B267" s="203"/>
      <c r="C267" s="204"/>
      <c r="D267" s="205" t="s">
        <v>71</v>
      </c>
      <c r="E267" s="217" t="s">
        <v>179</v>
      </c>
      <c r="F267" s="217" t="s">
        <v>388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SUM(P268:P315)</f>
        <v>0</v>
      </c>
      <c r="Q267" s="211"/>
      <c r="R267" s="212">
        <f>SUM(R268:R315)</f>
        <v>1.2836207499999999</v>
      </c>
      <c r="S267" s="211"/>
      <c r="T267" s="213">
        <f>SUM(T268:T315)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80</v>
      </c>
      <c r="AT267" s="215" t="s">
        <v>71</v>
      </c>
      <c r="AU267" s="215" t="s">
        <v>80</v>
      </c>
      <c r="AY267" s="214" t="s">
        <v>123</v>
      </c>
      <c r="BK267" s="216">
        <f>SUM(BK268:BK315)</f>
        <v>0</v>
      </c>
    </row>
    <row r="268" s="2" customFormat="1" ht="16.5" customHeight="1">
      <c r="A268" s="39"/>
      <c r="B268" s="40"/>
      <c r="C268" s="219" t="s">
        <v>389</v>
      </c>
      <c r="D268" s="219" t="s">
        <v>125</v>
      </c>
      <c r="E268" s="220" t="s">
        <v>390</v>
      </c>
      <c r="F268" s="221" t="s">
        <v>391</v>
      </c>
      <c r="G268" s="222" t="s">
        <v>350</v>
      </c>
      <c r="H268" s="223">
        <v>1</v>
      </c>
      <c r="I268" s="224"/>
      <c r="J268" s="225">
        <f>ROUND(I268*H268,2)</f>
        <v>0</v>
      </c>
      <c r="K268" s="221" t="s">
        <v>129</v>
      </c>
      <c r="L268" s="45"/>
      <c r="M268" s="226" t="s">
        <v>19</v>
      </c>
      <c r="N268" s="227" t="s">
        <v>43</v>
      </c>
      <c r="O268" s="85"/>
      <c r="P268" s="228">
        <f>O268*H268</f>
        <v>0</v>
      </c>
      <c r="Q268" s="228">
        <v>0.0027299999999999998</v>
      </c>
      <c r="R268" s="228">
        <f>Q268*H268</f>
        <v>0.0027299999999999998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130</v>
      </c>
      <c r="AT268" s="230" t="s">
        <v>125</v>
      </c>
      <c r="AU268" s="230" t="s">
        <v>83</v>
      </c>
      <c r="AY268" s="18" t="s">
        <v>123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80</v>
      </c>
      <c r="BK268" s="231">
        <f>ROUND(I268*H268,2)</f>
        <v>0</v>
      </c>
      <c r="BL268" s="18" t="s">
        <v>130</v>
      </c>
      <c r="BM268" s="230" t="s">
        <v>392</v>
      </c>
    </row>
    <row r="269" s="2" customFormat="1">
      <c r="A269" s="39"/>
      <c r="B269" s="40"/>
      <c r="C269" s="41"/>
      <c r="D269" s="232" t="s">
        <v>132</v>
      </c>
      <c r="E269" s="41"/>
      <c r="F269" s="233" t="s">
        <v>393</v>
      </c>
      <c r="G269" s="41"/>
      <c r="H269" s="41"/>
      <c r="I269" s="137"/>
      <c r="J269" s="41"/>
      <c r="K269" s="41"/>
      <c r="L269" s="45"/>
      <c r="M269" s="234"/>
      <c r="N269" s="23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132</v>
      </c>
      <c r="AU269" s="18" t="s">
        <v>83</v>
      </c>
    </row>
    <row r="270" s="13" customFormat="1">
      <c r="A270" s="13"/>
      <c r="B270" s="236"/>
      <c r="C270" s="237"/>
      <c r="D270" s="232" t="s">
        <v>134</v>
      </c>
      <c r="E270" s="238" t="s">
        <v>19</v>
      </c>
      <c r="F270" s="239" t="s">
        <v>394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134</v>
      </c>
      <c r="AU270" s="246" t="s">
        <v>83</v>
      </c>
      <c r="AV270" s="13" t="s">
        <v>83</v>
      </c>
      <c r="AW270" s="13" t="s">
        <v>33</v>
      </c>
      <c r="AX270" s="13" t="s">
        <v>80</v>
      </c>
      <c r="AY270" s="246" t="s">
        <v>123</v>
      </c>
    </row>
    <row r="271" s="14" customFormat="1">
      <c r="A271" s="14"/>
      <c r="B271" s="247"/>
      <c r="C271" s="248"/>
      <c r="D271" s="232" t="s">
        <v>134</v>
      </c>
      <c r="E271" s="249" t="s">
        <v>19</v>
      </c>
      <c r="F271" s="250" t="s">
        <v>158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134</v>
      </c>
      <c r="AU271" s="256" t="s">
        <v>83</v>
      </c>
      <c r="AV271" s="14" t="s">
        <v>80</v>
      </c>
      <c r="AW271" s="14" t="s">
        <v>33</v>
      </c>
      <c r="AX271" s="14" t="s">
        <v>72</v>
      </c>
      <c r="AY271" s="256" t="s">
        <v>123</v>
      </c>
    </row>
    <row r="272" s="2" customFormat="1" ht="21.75" customHeight="1">
      <c r="A272" s="39"/>
      <c r="B272" s="40"/>
      <c r="C272" s="219" t="s">
        <v>395</v>
      </c>
      <c r="D272" s="219" t="s">
        <v>125</v>
      </c>
      <c r="E272" s="220" t="s">
        <v>396</v>
      </c>
      <c r="F272" s="221" t="s">
        <v>397</v>
      </c>
      <c r="G272" s="222" t="s">
        <v>329</v>
      </c>
      <c r="H272" s="223">
        <v>1.5</v>
      </c>
      <c r="I272" s="224"/>
      <c r="J272" s="225">
        <f>ROUND(I272*H272,2)</f>
        <v>0</v>
      </c>
      <c r="K272" s="221" t="s">
        <v>129</v>
      </c>
      <c r="L272" s="45"/>
      <c r="M272" s="226" t="s">
        <v>19</v>
      </c>
      <c r="N272" s="227" t="s">
        <v>43</v>
      </c>
      <c r="O272" s="85"/>
      <c r="P272" s="228">
        <f>O272*H272</f>
        <v>0</v>
      </c>
      <c r="Q272" s="228">
        <v>1.0000000000000001E-05</v>
      </c>
      <c r="R272" s="228">
        <f>Q272*H272</f>
        <v>1.5000000000000002E-05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130</v>
      </c>
      <c r="AT272" s="230" t="s">
        <v>125</v>
      </c>
      <c r="AU272" s="230" t="s">
        <v>83</v>
      </c>
      <c r="AY272" s="18" t="s">
        <v>123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80</v>
      </c>
      <c r="BK272" s="231">
        <f>ROUND(I272*H272,2)</f>
        <v>0</v>
      </c>
      <c r="BL272" s="18" t="s">
        <v>130</v>
      </c>
      <c r="BM272" s="230" t="s">
        <v>398</v>
      </c>
    </row>
    <row r="273" s="2" customFormat="1">
      <c r="A273" s="39"/>
      <c r="B273" s="40"/>
      <c r="C273" s="41"/>
      <c r="D273" s="232" t="s">
        <v>132</v>
      </c>
      <c r="E273" s="41"/>
      <c r="F273" s="233" t="s">
        <v>399</v>
      </c>
      <c r="G273" s="41"/>
      <c r="H273" s="41"/>
      <c r="I273" s="137"/>
      <c r="J273" s="41"/>
      <c r="K273" s="41"/>
      <c r="L273" s="45"/>
      <c r="M273" s="234"/>
      <c r="N273" s="23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132</v>
      </c>
      <c r="AU273" s="18" t="s">
        <v>83</v>
      </c>
    </row>
    <row r="274" s="13" customFormat="1">
      <c r="A274" s="13"/>
      <c r="B274" s="236"/>
      <c r="C274" s="237"/>
      <c r="D274" s="232" t="s">
        <v>134</v>
      </c>
      <c r="E274" s="238" t="s">
        <v>19</v>
      </c>
      <c r="F274" s="239" t="s">
        <v>400</v>
      </c>
      <c r="G274" s="237"/>
      <c r="H274" s="240">
        <v>1.5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134</v>
      </c>
      <c r="AU274" s="246" t="s">
        <v>83</v>
      </c>
      <c r="AV274" s="13" t="s">
        <v>83</v>
      </c>
      <c r="AW274" s="13" t="s">
        <v>33</v>
      </c>
      <c r="AX274" s="13" t="s">
        <v>80</v>
      </c>
      <c r="AY274" s="246" t="s">
        <v>123</v>
      </c>
    </row>
    <row r="275" s="2" customFormat="1" ht="16.5" customHeight="1">
      <c r="A275" s="39"/>
      <c r="B275" s="40"/>
      <c r="C275" s="268" t="s">
        <v>401</v>
      </c>
      <c r="D275" s="268" t="s">
        <v>257</v>
      </c>
      <c r="E275" s="269" t="s">
        <v>402</v>
      </c>
      <c r="F275" s="270" t="s">
        <v>403</v>
      </c>
      <c r="G275" s="271" t="s">
        <v>329</v>
      </c>
      <c r="H275" s="272">
        <v>1.5449999999999999</v>
      </c>
      <c r="I275" s="273"/>
      <c r="J275" s="274">
        <f>ROUND(I275*H275,2)</f>
        <v>0</v>
      </c>
      <c r="K275" s="270" t="s">
        <v>129</v>
      </c>
      <c r="L275" s="275"/>
      <c r="M275" s="276" t="s">
        <v>19</v>
      </c>
      <c r="N275" s="277" t="s">
        <v>43</v>
      </c>
      <c r="O275" s="85"/>
      <c r="P275" s="228">
        <f>O275*H275</f>
        <v>0</v>
      </c>
      <c r="Q275" s="228">
        <v>0.0014</v>
      </c>
      <c r="R275" s="228">
        <f>Q275*H275</f>
        <v>0.002163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179</v>
      </c>
      <c r="AT275" s="230" t="s">
        <v>257</v>
      </c>
      <c r="AU275" s="230" t="s">
        <v>83</v>
      </c>
      <c r="AY275" s="18" t="s">
        <v>123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80</v>
      </c>
      <c r="BK275" s="231">
        <f>ROUND(I275*H275,2)</f>
        <v>0</v>
      </c>
      <c r="BL275" s="18" t="s">
        <v>130</v>
      </c>
      <c r="BM275" s="230" t="s">
        <v>404</v>
      </c>
    </row>
    <row r="276" s="13" customFormat="1">
      <c r="A276" s="13"/>
      <c r="B276" s="236"/>
      <c r="C276" s="237"/>
      <c r="D276" s="232" t="s">
        <v>134</v>
      </c>
      <c r="E276" s="237"/>
      <c r="F276" s="239" t="s">
        <v>405</v>
      </c>
      <c r="G276" s="237"/>
      <c r="H276" s="240">
        <v>1.5449999999999999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134</v>
      </c>
      <c r="AU276" s="246" t="s">
        <v>83</v>
      </c>
      <c r="AV276" s="13" t="s">
        <v>83</v>
      </c>
      <c r="AW276" s="13" t="s">
        <v>4</v>
      </c>
      <c r="AX276" s="13" t="s">
        <v>80</v>
      </c>
      <c r="AY276" s="246" t="s">
        <v>123</v>
      </c>
    </row>
    <row r="277" s="2" customFormat="1" ht="21.75" customHeight="1">
      <c r="A277" s="39"/>
      <c r="B277" s="40"/>
      <c r="C277" s="219" t="s">
        <v>406</v>
      </c>
      <c r="D277" s="219" t="s">
        <v>125</v>
      </c>
      <c r="E277" s="220" t="s">
        <v>407</v>
      </c>
      <c r="F277" s="221" t="s">
        <v>408</v>
      </c>
      <c r="G277" s="222" t="s">
        <v>329</v>
      </c>
      <c r="H277" s="223">
        <v>27.5</v>
      </c>
      <c r="I277" s="224"/>
      <c r="J277" s="225">
        <f>ROUND(I277*H277,2)</f>
        <v>0</v>
      </c>
      <c r="K277" s="221" t="s">
        <v>129</v>
      </c>
      <c r="L277" s="45"/>
      <c r="M277" s="226" t="s">
        <v>19</v>
      </c>
      <c r="N277" s="227" t="s">
        <v>43</v>
      </c>
      <c r="O277" s="85"/>
      <c r="P277" s="228">
        <f>O277*H277</f>
        <v>0</v>
      </c>
      <c r="Q277" s="228">
        <v>1.0000000000000001E-05</v>
      </c>
      <c r="R277" s="228">
        <f>Q277*H277</f>
        <v>0.00027500000000000002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130</v>
      </c>
      <c r="AT277" s="230" t="s">
        <v>125</v>
      </c>
      <c r="AU277" s="230" t="s">
        <v>83</v>
      </c>
      <c r="AY277" s="18" t="s">
        <v>123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80</v>
      </c>
      <c r="BK277" s="231">
        <f>ROUND(I277*H277,2)</f>
        <v>0</v>
      </c>
      <c r="BL277" s="18" t="s">
        <v>130</v>
      </c>
      <c r="BM277" s="230" t="s">
        <v>409</v>
      </c>
    </row>
    <row r="278" s="2" customFormat="1">
      <c r="A278" s="39"/>
      <c r="B278" s="40"/>
      <c r="C278" s="41"/>
      <c r="D278" s="232" t="s">
        <v>132</v>
      </c>
      <c r="E278" s="41"/>
      <c r="F278" s="233" t="s">
        <v>399</v>
      </c>
      <c r="G278" s="41"/>
      <c r="H278" s="41"/>
      <c r="I278" s="137"/>
      <c r="J278" s="41"/>
      <c r="K278" s="41"/>
      <c r="L278" s="45"/>
      <c r="M278" s="234"/>
      <c r="N278" s="23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132</v>
      </c>
      <c r="AU278" s="18" t="s">
        <v>83</v>
      </c>
    </row>
    <row r="279" s="14" customFormat="1">
      <c r="A279" s="14"/>
      <c r="B279" s="247"/>
      <c r="C279" s="248"/>
      <c r="D279" s="232" t="s">
        <v>134</v>
      </c>
      <c r="E279" s="249" t="s">
        <v>19</v>
      </c>
      <c r="F279" s="250" t="s">
        <v>410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134</v>
      </c>
      <c r="AU279" s="256" t="s">
        <v>83</v>
      </c>
      <c r="AV279" s="14" t="s">
        <v>80</v>
      </c>
      <c r="AW279" s="14" t="s">
        <v>33</v>
      </c>
      <c r="AX279" s="14" t="s">
        <v>72</v>
      </c>
      <c r="AY279" s="256" t="s">
        <v>123</v>
      </c>
    </row>
    <row r="280" s="13" customFormat="1">
      <c r="A280" s="13"/>
      <c r="B280" s="236"/>
      <c r="C280" s="237"/>
      <c r="D280" s="232" t="s">
        <v>134</v>
      </c>
      <c r="E280" s="238" t="s">
        <v>19</v>
      </c>
      <c r="F280" s="239" t="s">
        <v>411</v>
      </c>
      <c r="G280" s="237"/>
      <c r="H280" s="240">
        <v>27.5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134</v>
      </c>
      <c r="AU280" s="246" t="s">
        <v>83</v>
      </c>
      <c r="AV280" s="13" t="s">
        <v>83</v>
      </c>
      <c r="AW280" s="13" t="s">
        <v>33</v>
      </c>
      <c r="AX280" s="13" t="s">
        <v>80</v>
      </c>
      <c r="AY280" s="246" t="s">
        <v>123</v>
      </c>
    </row>
    <row r="281" s="2" customFormat="1" ht="16.5" customHeight="1">
      <c r="A281" s="39"/>
      <c r="B281" s="40"/>
      <c r="C281" s="268" t="s">
        <v>412</v>
      </c>
      <c r="D281" s="268" t="s">
        <v>257</v>
      </c>
      <c r="E281" s="269" t="s">
        <v>413</v>
      </c>
      <c r="F281" s="270" t="s">
        <v>414</v>
      </c>
      <c r="G281" s="271" t="s">
        <v>329</v>
      </c>
      <c r="H281" s="272">
        <v>28.324999999999999</v>
      </c>
      <c r="I281" s="273"/>
      <c r="J281" s="274">
        <f>ROUND(I281*H281,2)</f>
        <v>0</v>
      </c>
      <c r="K281" s="270" t="s">
        <v>129</v>
      </c>
      <c r="L281" s="275"/>
      <c r="M281" s="276" t="s">
        <v>19</v>
      </c>
      <c r="N281" s="277" t="s">
        <v>43</v>
      </c>
      <c r="O281" s="85"/>
      <c r="P281" s="228">
        <f>O281*H281</f>
        <v>0</v>
      </c>
      <c r="Q281" s="228">
        <v>0.0026700000000000001</v>
      </c>
      <c r="R281" s="228">
        <f>Q281*H281</f>
        <v>0.075627749999999994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179</v>
      </c>
      <c r="AT281" s="230" t="s">
        <v>257</v>
      </c>
      <c r="AU281" s="230" t="s">
        <v>83</v>
      </c>
      <c r="AY281" s="18" t="s">
        <v>123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80</v>
      </c>
      <c r="BK281" s="231">
        <f>ROUND(I281*H281,2)</f>
        <v>0</v>
      </c>
      <c r="BL281" s="18" t="s">
        <v>130</v>
      </c>
      <c r="BM281" s="230" t="s">
        <v>415</v>
      </c>
    </row>
    <row r="282" s="13" customFormat="1">
      <c r="A282" s="13"/>
      <c r="B282" s="236"/>
      <c r="C282" s="237"/>
      <c r="D282" s="232" t="s">
        <v>134</v>
      </c>
      <c r="E282" s="237"/>
      <c r="F282" s="239" t="s">
        <v>416</v>
      </c>
      <c r="G282" s="237"/>
      <c r="H282" s="240">
        <v>28.324999999999999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134</v>
      </c>
      <c r="AU282" s="246" t="s">
        <v>83</v>
      </c>
      <c r="AV282" s="13" t="s">
        <v>83</v>
      </c>
      <c r="AW282" s="13" t="s">
        <v>4</v>
      </c>
      <c r="AX282" s="13" t="s">
        <v>80</v>
      </c>
      <c r="AY282" s="246" t="s">
        <v>123</v>
      </c>
    </row>
    <row r="283" s="2" customFormat="1" ht="21.75" customHeight="1">
      <c r="A283" s="39"/>
      <c r="B283" s="40"/>
      <c r="C283" s="219" t="s">
        <v>417</v>
      </c>
      <c r="D283" s="219" t="s">
        <v>125</v>
      </c>
      <c r="E283" s="220" t="s">
        <v>418</v>
      </c>
      <c r="F283" s="221" t="s">
        <v>419</v>
      </c>
      <c r="G283" s="222" t="s">
        <v>350</v>
      </c>
      <c r="H283" s="223">
        <v>1</v>
      </c>
      <c r="I283" s="224"/>
      <c r="J283" s="225">
        <f>ROUND(I283*H283,2)</f>
        <v>0</v>
      </c>
      <c r="K283" s="221" t="s">
        <v>129</v>
      </c>
      <c r="L283" s="45"/>
      <c r="M283" s="226" t="s">
        <v>19</v>
      </c>
      <c r="N283" s="227" t="s">
        <v>43</v>
      </c>
      <c r="O283" s="85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130</v>
      </c>
      <c r="AT283" s="230" t="s">
        <v>125</v>
      </c>
      <c r="AU283" s="230" t="s">
        <v>83</v>
      </c>
      <c r="AY283" s="18" t="s">
        <v>123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80</v>
      </c>
      <c r="BK283" s="231">
        <f>ROUND(I283*H283,2)</f>
        <v>0</v>
      </c>
      <c r="BL283" s="18" t="s">
        <v>130</v>
      </c>
      <c r="BM283" s="230" t="s">
        <v>420</v>
      </c>
    </row>
    <row r="284" s="2" customFormat="1">
      <c r="A284" s="39"/>
      <c r="B284" s="40"/>
      <c r="C284" s="41"/>
      <c r="D284" s="232" t="s">
        <v>132</v>
      </c>
      <c r="E284" s="41"/>
      <c r="F284" s="233" t="s">
        <v>421</v>
      </c>
      <c r="G284" s="41"/>
      <c r="H284" s="41"/>
      <c r="I284" s="137"/>
      <c r="J284" s="41"/>
      <c r="K284" s="41"/>
      <c r="L284" s="45"/>
      <c r="M284" s="234"/>
      <c r="N284" s="23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132</v>
      </c>
      <c r="AU284" s="18" t="s">
        <v>83</v>
      </c>
    </row>
    <row r="285" s="13" customFormat="1">
      <c r="A285" s="13"/>
      <c r="B285" s="236"/>
      <c r="C285" s="237"/>
      <c r="D285" s="232" t="s">
        <v>134</v>
      </c>
      <c r="E285" s="238" t="s">
        <v>19</v>
      </c>
      <c r="F285" s="239" t="s">
        <v>422</v>
      </c>
      <c r="G285" s="237"/>
      <c r="H285" s="240">
        <v>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134</v>
      </c>
      <c r="AU285" s="246" t="s">
        <v>83</v>
      </c>
      <c r="AV285" s="13" t="s">
        <v>83</v>
      </c>
      <c r="AW285" s="13" t="s">
        <v>33</v>
      </c>
      <c r="AX285" s="13" t="s">
        <v>80</v>
      </c>
      <c r="AY285" s="246" t="s">
        <v>123</v>
      </c>
    </row>
    <row r="286" s="14" customFormat="1">
      <c r="A286" s="14"/>
      <c r="B286" s="247"/>
      <c r="C286" s="248"/>
      <c r="D286" s="232" t="s">
        <v>134</v>
      </c>
      <c r="E286" s="249" t="s">
        <v>19</v>
      </c>
      <c r="F286" s="250" t="s">
        <v>158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134</v>
      </c>
      <c r="AU286" s="256" t="s">
        <v>83</v>
      </c>
      <c r="AV286" s="14" t="s">
        <v>80</v>
      </c>
      <c r="AW286" s="14" t="s">
        <v>33</v>
      </c>
      <c r="AX286" s="14" t="s">
        <v>72</v>
      </c>
      <c r="AY286" s="256" t="s">
        <v>123</v>
      </c>
    </row>
    <row r="287" s="2" customFormat="1" ht="16.5" customHeight="1">
      <c r="A287" s="39"/>
      <c r="B287" s="40"/>
      <c r="C287" s="268" t="s">
        <v>423</v>
      </c>
      <c r="D287" s="268" t="s">
        <v>257</v>
      </c>
      <c r="E287" s="269" t="s">
        <v>424</v>
      </c>
      <c r="F287" s="270" t="s">
        <v>425</v>
      </c>
      <c r="G287" s="271" t="s">
        <v>350</v>
      </c>
      <c r="H287" s="272">
        <v>1</v>
      </c>
      <c r="I287" s="273"/>
      <c r="J287" s="274">
        <f>ROUND(I287*H287,2)</f>
        <v>0</v>
      </c>
      <c r="K287" s="270" t="s">
        <v>129</v>
      </c>
      <c r="L287" s="275"/>
      <c r="M287" s="276" t="s">
        <v>19</v>
      </c>
      <c r="N287" s="277" t="s">
        <v>43</v>
      </c>
      <c r="O287" s="85"/>
      <c r="P287" s="228">
        <f>O287*H287</f>
        <v>0</v>
      </c>
      <c r="Q287" s="228">
        <v>0.00064999999999999997</v>
      </c>
      <c r="R287" s="228">
        <f>Q287*H287</f>
        <v>0.00064999999999999997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179</v>
      </c>
      <c r="AT287" s="230" t="s">
        <v>257</v>
      </c>
      <c r="AU287" s="230" t="s">
        <v>83</v>
      </c>
      <c r="AY287" s="18" t="s">
        <v>123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80</v>
      </c>
      <c r="BK287" s="231">
        <f>ROUND(I287*H287,2)</f>
        <v>0</v>
      </c>
      <c r="BL287" s="18" t="s">
        <v>130</v>
      </c>
      <c r="BM287" s="230" t="s">
        <v>426</v>
      </c>
    </row>
    <row r="288" s="2" customFormat="1" ht="21.75" customHeight="1">
      <c r="A288" s="39"/>
      <c r="B288" s="40"/>
      <c r="C288" s="219" t="s">
        <v>427</v>
      </c>
      <c r="D288" s="219" t="s">
        <v>125</v>
      </c>
      <c r="E288" s="220" t="s">
        <v>428</v>
      </c>
      <c r="F288" s="221" t="s">
        <v>429</v>
      </c>
      <c r="G288" s="222" t="s">
        <v>350</v>
      </c>
      <c r="H288" s="223">
        <v>1</v>
      </c>
      <c r="I288" s="224"/>
      <c r="J288" s="225">
        <f>ROUND(I288*H288,2)</f>
        <v>0</v>
      </c>
      <c r="K288" s="221" t="s">
        <v>129</v>
      </c>
      <c r="L288" s="45"/>
      <c r="M288" s="226" t="s">
        <v>19</v>
      </c>
      <c r="N288" s="227" t="s">
        <v>43</v>
      </c>
      <c r="O288" s="85"/>
      <c r="P288" s="228">
        <f>O288*H288</f>
        <v>0</v>
      </c>
      <c r="Q288" s="228">
        <v>1.0000000000000001E-05</v>
      </c>
      <c r="R288" s="228">
        <f>Q288*H288</f>
        <v>1.0000000000000001E-05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130</v>
      </c>
      <c r="AT288" s="230" t="s">
        <v>125</v>
      </c>
      <c r="AU288" s="230" t="s">
        <v>83</v>
      </c>
      <c r="AY288" s="18" t="s">
        <v>123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80</v>
      </c>
      <c r="BK288" s="231">
        <f>ROUND(I288*H288,2)</f>
        <v>0</v>
      </c>
      <c r="BL288" s="18" t="s">
        <v>130</v>
      </c>
      <c r="BM288" s="230" t="s">
        <v>430</v>
      </c>
    </row>
    <row r="289" s="2" customFormat="1">
      <c r="A289" s="39"/>
      <c r="B289" s="40"/>
      <c r="C289" s="41"/>
      <c r="D289" s="232" t="s">
        <v>132</v>
      </c>
      <c r="E289" s="41"/>
      <c r="F289" s="233" t="s">
        <v>421</v>
      </c>
      <c r="G289" s="41"/>
      <c r="H289" s="41"/>
      <c r="I289" s="137"/>
      <c r="J289" s="41"/>
      <c r="K289" s="41"/>
      <c r="L289" s="45"/>
      <c r="M289" s="234"/>
      <c r="N289" s="23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132</v>
      </c>
      <c r="AU289" s="18" t="s">
        <v>83</v>
      </c>
    </row>
    <row r="290" s="13" customFormat="1">
      <c r="A290" s="13"/>
      <c r="B290" s="236"/>
      <c r="C290" s="237"/>
      <c r="D290" s="232" t="s">
        <v>134</v>
      </c>
      <c r="E290" s="238" t="s">
        <v>19</v>
      </c>
      <c r="F290" s="239" t="s">
        <v>431</v>
      </c>
      <c r="G290" s="237"/>
      <c r="H290" s="240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134</v>
      </c>
      <c r="AU290" s="246" t="s">
        <v>83</v>
      </c>
      <c r="AV290" s="13" t="s">
        <v>83</v>
      </c>
      <c r="AW290" s="13" t="s">
        <v>33</v>
      </c>
      <c r="AX290" s="13" t="s">
        <v>80</v>
      </c>
      <c r="AY290" s="246" t="s">
        <v>123</v>
      </c>
    </row>
    <row r="291" s="14" customFormat="1">
      <c r="A291" s="14"/>
      <c r="B291" s="247"/>
      <c r="C291" s="248"/>
      <c r="D291" s="232" t="s">
        <v>134</v>
      </c>
      <c r="E291" s="249" t="s">
        <v>19</v>
      </c>
      <c r="F291" s="250" t="s">
        <v>158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134</v>
      </c>
      <c r="AU291" s="256" t="s">
        <v>83</v>
      </c>
      <c r="AV291" s="14" t="s">
        <v>80</v>
      </c>
      <c r="AW291" s="14" t="s">
        <v>33</v>
      </c>
      <c r="AX291" s="14" t="s">
        <v>72</v>
      </c>
      <c r="AY291" s="256" t="s">
        <v>123</v>
      </c>
    </row>
    <row r="292" s="2" customFormat="1" ht="16.5" customHeight="1">
      <c r="A292" s="39"/>
      <c r="B292" s="40"/>
      <c r="C292" s="268" t="s">
        <v>432</v>
      </c>
      <c r="D292" s="268" t="s">
        <v>257</v>
      </c>
      <c r="E292" s="269" t="s">
        <v>433</v>
      </c>
      <c r="F292" s="270" t="s">
        <v>434</v>
      </c>
      <c r="G292" s="271" t="s">
        <v>350</v>
      </c>
      <c r="H292" s="272">
        <v>1</v>
      </c>
      <c r="I292" s="273"/>
      <c r="J292" s="274">
        <f>ROUND(I292*H292,2)</f>
        <v>0</v>
      </c>
      <c r="K292" s="270" t="s">
        <v>129</v>
      </c>
      <c r="L292" s="275"/>
      <c r="M292" s="276" t="s">
        <v>19</v>
      </c>
      <c r="N292" s="277" t="s">
        <v>43</v>
      </c>
      <c r="O292" s="85"/>
      <c r="P292" s="228">
        <f>O292*H292</f>
        <v>0</v>
      </c>
      <c r="Q292" s="228">
        <v>0.00123</v>
      </c>
      <c r="R292" s="228">
        <f>Q292*H292</f>
        <v>0.00123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179</v>
      </c>
      <c r="AT292" s="230" t="s">
        <v>257</v>
      </c>
      <c r="AU292" s="230" t="s">
        <v>83</v>
      </c>
      <c r="AY292" s="18" t="s">
        <v>123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80</v>
      </c>
      <c r="BK292" s="231">
        <f>ROUND(I292*H292,2)</f>
        <v>0</v>
      </c>
      <c r="BL292" s="18" t="s">
        <v>130</v>
      </c>
      <c r="BM292" s="230" t="s">
        <v>435</v>
      </c>
    </row>
    <row r="293" s="2" customFormat="1" ht="16.5" customHeight="1">
      <c r="A293" s="39"/>
      <c r="B293" s="40"/>
      <c r="C293" s="219" t="s">
        <v>436</v>
      </c>
      <c r="D293" s="219" t="s">
        <v>125</v>
      </c>
      <c r="E293" s="220" t="s">
        <v>437</v>
      </c>
      <c r="F293" s="221" t="s">
        <v>438</v>
      </c>
      <c r="G293" s="222" t="s">
        <v>350</v>
      </c>
      <c r="H293" s="223">
        <v>1</v>
      </c>
      <c r="I293" s="224"/>
      <c r="J293" s="225">
        <f>ROUND(I293*H293,2)</f>
        <v>0</v>
      </c>
      <c r="K293" s="221" t="s">
        <v>129</v>
      </c>
      <c r="L293" s="45"/>
      <c r="M293" s="226" t="s">
        <v>19</v>
      </c>
      <c r="N293" s="227" t="s">
        <v>43</v>
      </c>
      <c r="O293" s="85"/>
      <c r="P293" s="228">
        <f>O293*H293</f>
        <v>0</v>
      </c>
      <c r="Q293" s="228">
        <v>0.34089999999999998</v>
      </c>
      <c r="R293" s="228">
        <f>Q293*H293</f>
        <v>0.34089999999999998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130</v>
      </c>
      <c r="AT293" s="230" t="s">
        <v>125</v>
      </c>
      <c r="AU293" s="230" t="s">
        <v>83</v>
      </c>
      <c r="AY293" s="18" t="s">
        <v>123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80</v>
      </c>
      <c r="BK293" s="231">
        <f>ROUND(I293*H293,2)</f>
        <v>0</v>
      </c>
      <c r="BL293" s="18" t="s">
        <v>130</v>
      </c>
      <c r="BM293" s="230" t="s">
        <v>439</v>
      </c>
    </row>
    <row r="294" s="2" customFormat="1">
      <c r="A294" s="39"/>
      <c r="B294" s="40"/>
      <c r="C294" s="41"/>
      <c r="D294" s="232" t="s">
        <v>132</v>
      </c>
      <c r="E294" s="41"/>
      <c r="F294" s="233" t="s">
        <v>440</v>
      </c>
      <c r="G294" s="41"/>
      <c r="H294" s="41"/>
      <c r="I294" s="137"/>
      <c r="J294" s="41"/>
      <c r="K294" s="41"/>
      <c r="L294" s="45"/>
      <c r="M294" s="234"/>
      <c r="N294" s="23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132</v>
      </c>
      <c r="AU294" s="18" t="s">
        <v>83</v>
      </c>
    </row>
    <row r="295" s="13" customFormat="1">
      <c r="A295" s="13"/>
      <c r="B295" s="236"/>
      <c r="C295" s="237"/>
      <c r="D295" s="232" t="s">
        <v>134</v>
      </c>
      <c r="E295" s="238" t="s">
        <v>19</v>
      </c>
      <c r="F295" s="239" t="s">
        <v>441</v>
      </c>
      <c r="G295" s="237"/>
      <c r="H295" s="240">
        <v>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134</v>
      </c>
      <c r="AU295" s="246" t="s">
        <v>83</v>
      </c>
      <c r="AV295" s="13" t="s">
        <v>83</v>
      </c>
      <c r="AW295" s="13" t="s">
        <v>33</v>
      </c>
      <c r="AX295" s="13" t="s">
        <v>80</v>
      </c>
      <c r="AY295" s="246" t="s">
        <v>123</v>
      </c>
    </row>
    <row r="296" s="14" customFormat="1">
      <c r="A296" s="14"/>
      <c r="B296" s="247"/>
      <c r="C296" s="248"/>
      <c r="D296" s="232" t="s">
        <v>134</v>
      </c>
      <c r="E296" s="249" t="s">
        <v>19</v>
      </c>
      <c r="F296" s="250" t="s">
        <v>158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134</v>
      </c>
      <c r="AU296" s="256" t="s">
        <v>83</v>
      </c>
      <c r="AV296" s="14" t="s">
        <v>80</v>
      </c>
      <c r="AW296" s="14" t="s">
        <v>33</v>
      </c>
      <c r="AX296" s="14" t="s">
        <v>72</v>
      </c>
      <c r="AY296" s="256" t="s">
        <v>123</v>
      </c>
    </row>
    <row r="297" s="2" customFormat="1" ht="16.5" customHeight="1">
      <c r="A297" s="39"/>
      <c r="B297" s="40"/>
      <c r="C297" s="268" t="s">
        <v>442</v>
      </c>
      <c r="D297" s="268" t="s">
        <v>257</v>
      </c>
      <c r="E297" s="269" t="s">
        <v>443</v>
      </c>
      <c r="F297" s="270" t="s">
        <v>444</v>
      </c>
      <c r="G297" s="271" t="s">
        <v>350</v>
      </c>
      <c r="H297" s="272">
        <v>1</v>
      </c>
      <c r="I297" s="273"/>
      <c r="J297" s="274">
        <f>ROUND(I297*H297,2)</f>
        <v>0</v>
      </c>
      <c r="K297" s="270" t="s">
        <v>129</v>
      </c>
      <c r="L297" s="275"/>
      <c r="M297" s="276" t="s">
        <v>19</v>
      </c>
      <c r="N297" s="277" t="s">
        <v>43</v>
      </c>
      <c r="O297" s="85"/>
      <c r="P297" s="228">
        <f>O297*H297</f>
        <v>0</v>
      </c>
      <c r="Q297" s="228">
        <v>0.071999999999999995</v>
      </c>
      <c r="R297" s="228">
        <f>Q297*H297</f>
        <v>0.071999999999999995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179</v>
      </c>
      <c r="AT297" s="230" t="s">
        <v>257</v>
      </c>
      <c r="AU297" s="230" t="s">
        <v>83</v>
      </c>
      <c r="AY297" s="18" t="s">
        <v>123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80</v>
      </c>
      <c r="BK297" s="231">
        <f>ROUND(I297*H297,2)</f>
        <v>0</v>
      </c>
      <c r="BL297" s="18" t="s">
        <v>130</v>
      </c>
      <c r="BM297" s="230" t="s">
        <v>445</v>
      </c>
    </row>
    <row r="298" s="2" customFormat="1" ht="16.5" customHeight="1">
      <c r="A298" s="39"/>
      <c r="B298" s="40"/>
      <c r="C298" s="268" t="s">
        <v>446</v>
      </c>
      <c r="D298" s="268" t="s">
        <v>257</v>
      </c>
      <c r="E298" s="269" t="s">
        <v>447</v>
      </c>
      <c r="F298" s="270" t="s">
        <v>448</v>
      </c>
      <c r="G298" s="271" t="s">
        <v>350</v>
      </c>
      <c r="H298" s="272">
        <v>1</v>
      </c>
      <c r="I298" s="273"/>
      <c r="J298" s="274">
        <f>ROUND(I298*H298,2)</f>
        <v>0</v>
      </c>
      <c r="K298" s="270" t="s">
        <v>129</v>
      </c>
      <c r="L298" s="275"/>
      <c r="M298" s="276" t="s">
        <v>19</v>
      </c>
      <c r="N298" s="277" t="s">
        <v>43</v>
      </c>
      <c r="O298" s="85"/>
      <c r="P298" s="228">
        <f>O298*H298</f>
        <v>0</v>
      </c>
      <c r="Q298" s="228">
        <v>0.080000000000000002</v>
      </c>
      <c r="R298" s="228">
        <f>Q298*H298</f>
        <v>0.080000000000000002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179</v>
      </c>
      <c r="AT298" s="230" t="s">
        <v>257</v>
      </c>
      <c r="AU298" s="230" t="s">
        <v>83</v>
      </c>
      <c r="AY298" s="18" t="s">
        <v>123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80</v>
      </c>
      <c r="BK298" s="231">
        <f>ROUND(I298*H298,2)</f>
        <v>0</v>
      </c>
      <c r="BL298" s="18" t="s">
        <v>130</v>
      </c>
      <c r="BM298" s="230" t="s">
        <v>449</v>
      </c>
    </row>
    <row r="299" s="2" customFormat="1" ht="16.5" customHeight="1">
      <c r="A299" s="39"/>
      <c r="B299" s="40"/>
      <c r="C299" s="268" t="s">
        <v>450</v>
      </c>
      <c r="D299" s="268" t="s">
        <v>257</v>
      </c>
      <c r="E299" s="269" t="s">
        <v>451</v>
      </c>
      <c r="F299" s="270" t="s">
        <v>452</v>
      </c>
      <c r="G299" s="271" t="s">
        <v>350</v>
      </c>
      <c r="H299" s="272">
        <v>1</v>
      </c>
      <c r="I299" s="273"/>
      <c r="J299" s="274">
        <f>ROUND(I299*H299,2)</f>
        <v>0</v>
      </c>
      <c r="K299" s="270" t="s">
        <v>129</v>
      </c>
      <c r="L299" s="275"/>
      <c r="M299" s="276" t="s">
        <v>19</v>
      </c>
      <c r="N299" s="277" t="s">
        <v>43</v>
      </c>
      <c r="O299" s="85"/>
      <c r="P299" s="228">
        <f>O299*H299</f>
        <v>0</v>
      </c>
      <c r="Q299" s="228">
        <v>0.058000000000000003</v>
      </c>
      <c r="R299" s="228">
        <f>Q299*H299</f>
        <v>0.058000000000000003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179</v>
      </c>
      <c r="AT299" s="230" t="s">
        <v>257</v>
      </c>
      <c r="AU299" s="230" t="s">
        <v>83</v>
      </c>
      <c r="AY299" s="18" t="s">
        <v>123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80</v>
      </c>
      <c r="BK299" s="231">
        <f>ROUND(I299*H299,2)</f>
        <v>0</v>
      </c>
      <c r="BL299" s="18" t="s">
        <v>130</v>
      </c>
      <c r="BM299" s="230" t="s">
        <v>453</v>
      </c>
    </row>
    <row r="300" s="2" customFormat="1" ht="16.5" customHeight="1">
      <c r="A300" s="39"/>
      <c r="B300" s="40"/>
      <c r="C300" s="268" t="s">
        <v>454</v>
      </c>
      <c r="D300" s="268" t="s">
        <v>257</v>
      </c>
      <c r="E300" s="269" t="s">
        <v>455</v>
      </c>
      <c r="F300" s="270" t="s">
        <v>456</v>
      </c>
      <c r="G300" s="271" t="s">
        <v>350</v>
      </c>
      <c r="H300" s="272">
        <v>1</v>
      </c>
      <c r="I300" s="273"/>
      <c r="J300" s="274">
        <f>ROUND(I300*H300,2)</f>
        <v>0</v>
      </c>
      <c r="K300" s="270" t="s">
        <v>129</v>
      </c>
      <c r="L300" s="275"/>
      <c r="M300" s="276" t="s">
        <v>19</v>
      </c>
      <c r="N300" s="277" t="s">
        <v>43</v>
      </c>
      <c r="O300" s="85"/>
      <c r="P300" s="228">
        <f>O300*H300</f>
        <v>0</v>
      </c>
      <c r="Q300" s="228">
        <v>0.040000000000000001</v>
      </c>
      <c r="R300" s="228">
        <f>Q300*H300</f>
        <v>0.040000000000000001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179</v>
      </c>
      <c r="AT300" s="230" t="s">
        <v>257</v>
      </c>
      <c r="AU300" s="230" t="s">
        <v>83</v>
      </c>
      <c r="AY300" s="18" t="s">
        <v>123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80</v>
      </c>
      <c r="BK300" s="231">
        <f>ROUND(I300*H300,2)</f>
        <v>0</v>
      </c>
      <c r="BL300" s="18" t="s">
        <v>130</v>
      </c>
      <c r="BM300" s="230" t="s">
        <v>457</v>
      </c>
    </row>
    <row r="301" s="2" customFormat="1" ht="16.5" customHeight="1">
      <c r="A301" s="39"/>
      <c r="B301" s="40"/>
      <c r="C301" s="268" t="s">
        <v>458</v>
      </c>
      <c r="D301" s="268" t="s">
        <v>257</v>
      </c>
      <c r="E301" s="269" t="s">
        <v>459</v>
      </c>
      <c r="F301" s="270" t="s">
        <v>460</v>
      </c>
      <c r="G301" s="271" t="s">
        <v>350</v>
      </c>
      <c r="H301" s="272">
        <v>1</v>
      </c>
      <c r="I301" s="273"/>
      <c r="J301" s="274">
        <f>ROUND(I301*H301,2)</f>
        <v>0</v>
      </c>
      <c r="K301" s="270" t="s">
        <v>129</v>
      </c>
      <c r="L301" s="275"/>
      <c r="M301" s="276" t="s">
        <v>19</v>
      </c>
      <c r="N301" s="277" t="s">
        <v>43</v>
      </c>
      <c r="O301" s="85"/>
      <c r="P301" s="228">
        <f>O301*H301</f>
        <v>0</v>
      </c>
      <c r="Q301" s="228">
        <v>0.027</v>
      </c>
      <c r="R301" s="228">
        <f>Q301*H301</f>
        <v>0.027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179</v>
      </c>
      <c r="AT301" s="230" t="s">
        <v>257</v>
      </c>
      <c r="AU301" s="230" t="s">
        <v>83</v>
      </c>
      <c r="AY301" s="18" t="s">
        <v>123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80</v>
      </c>
      <c r="BK301" s="231">
        <f>ROUND(I301*H301,2)</f>
        <v>0</v>
      </c>
      <c r="BL301" s="18" t="s">
        <v>130</v>
      </c>
      <c r="BM301" s="230" t="s">
        <v>461</v>
      </c>
    </row>
    <row r="302" s="2" customFormat="1" ht="16.5" customHeight="1">
      <c r="A302" s="39"/>
      <c r="B302" s="40"/>
      <c r="C302" s="219" t="s">
        <v>462</v>
      </c>
      <c r="D302" s="219" t="s">
        <v>125</v>
      </c>
      <c r="E302" s="220" t="s">
        <v>463</v>
      </c>
      <c r="F302" s="221" t="s">
        <v>464</v>
      </c>
      <c r="G302" s="222" t="s">
        <v>350</v>
      </c>
      <c r="H302" s="223">
        <v>1</v>
      </c>
      <c r="I302" s="224"/>
      <c r="J302" s="225">
        <f>ROUND(I302*H302,2)</f>
        <v>0</v>
      </c>
      <c r="K302" s="221" t="s">
        <v>129</v>
      </c>
      <c r="L302" s="45"/>
      <c r="M302" s="226" t="s">
        <v>19</v>
      </c>
      <c r="N302" s="227" t="s">
        <v>43</v>
      </c>
      <c r="O302" s="85"/>
      <c r="P302" s="228">
        <f>O302*H302</f>
        <v>0</v>
      </c>
      <c r="Q302" s="228">
        <v>0.21734000000000001</v>
      </c>
      <c r="R302" s="228">
        <f>Q302*H302</f>
        <v>0.21734000000000001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130</v>
      </c>
      <c r="AT302" s="230" t="s">
        <v>125</v>
      </c>
      <c r="AU302" s="230" t="s">
        <v>83</v>
      </c>
      <c r="AY302" s="18" t="s">
        <v>123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80</v>
      </c>
      <c r="BK302" s="231">
        <f>ROUND(I302*H302,2)</f>
        <v>0</v>
      </c>
      <c r="BL302" s="18" t="s">
        <v>130</v>
      </c>
      <c r="BM302" s="230" t="s">
        <v>465</v>
      </c>
    </row>
    <row r="303" s="2" customFormat="1">
      <c r="A303" s="39"/>
      <c r="B303" s="40"/>
      <c r="C303" s="41"/>
      <c r="D303" s="232" t="s">
        <v>132</v>
      </c>
      <c r="E303" s="41"/>
      <c r="F303" s="233" t="s">
        <v>466</v>
      </c>
      <c r="G303" s="41"/>
      <c r="H303" s="41"/>
      <c r="I303" s="137"/>
      <c r="J303" s="41"/>
      <c r="K303" s="41"/>
      <c r="L303" s="45"/>
      <c r="M303" s="234"/>
      <c r="N303" s="235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132</v>
      </c>
      <c r="AU303" s="18" t="s">
        <v>83</v>
      </c>
    </row>
    <row r="304" s="13" customFormat="1">
      <c r="A304" s="13"/>
      <c r="B304" s="236"/>
      <c r="C304" s="237"/>
      <c r="D304" s="232" t="s">
        <v>134</v>
      </c>
      <c r="E304" s="238" t="s">
        <v>19</v>
      </c>
      <c r="F304" s="239" t="s">
        <v>353</v>
      </c>
      <c r="G304" s="237"/>
      <c r="H304" s="240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134</v>
      </c>
      <c r="AU304" s="246" t="s">
        <v>83</v>
      </c>
      <c r="AV304" s="13" t="s">
        <v>83</v>
      </c>
      <c r="AW304" s="13" t="s">
        <v>33</v>
      </c>
      <c r="AX304" s="13" t="s">
        <v>80</v>
      </c>
      <c r="AY304" s="246" t="s">
        <v>123</v>
      </c>
    </row>
    <row r="305" s="14" customFormat="1">
      <c r="A305" s="14"/>
      <c r="B305" s="247"/>
      <c r="C305" s="248"/>
      <c r="D305" s="232" t="s">
        <v>134</v>
      </c>
      <c r="E305" s="249" t="s">
        <v>19</v>
      </c>
      <c r="F305" s="250" t="s">
        <v>158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134</v>
      </c>
      <c r="AU305" s="256" t="s">
        <v>83</v>
      </c>
      <c r="AV305" s="14" t="s">
        <v>80</v>
      </c>
      <c r="AW305" s="14" t="s">
        <v>33</v>
      </c>
      <c r="AX305" s="14" t="s">
        <v>72</v>
      </c>
      <c r="AY305" s="256" t="s">
        <v>123</v>
      </c>
    </row>
    <row r="306" s="2" customFormat="1" ht="16.5" customHeight="1">
      <c r="A306" s="39"/>
      <c r="B306" s="40"/>
      <c r="C306" s="268" t="s">
        <v>467</v>
      </c>
      <c r="D306" s="268" t="s">
        <v>257</v>
      </c>
      <c r="E306" s="269" t="s">
        <v>468</v>
      </c>
      <c r="F306" s="270" t="s">
        <v>469</v>
      </c>
      <c r="G306" s="271" t="s">
        <v>350</v>
      </c>
      <c r="H306" s="272">
        <v>1</v>
      </c>
      <c r="I306" s="273"/>
      <c r="J306" s="274">
        <f>ROUND(I306*H306,2)</f>
        <v>0</v>
      </c>
      <c r="K306" s="270" t="s">
        <v>129</v>
      </c>
      <c r="L306" s="275"/>
      <c r="M306" s="276" t="s">
        <v>19</v>
      </c>
      <c r="N306" s="277" t="s">
        <v>43</v>
      </c>
      <c r="O306" s="85"/>
      <c r="P306" s="228">
        <f>O306*H306</f>
        <v>0</v>
      </c>
      <c r="Q306" s="228">
        <v>0.050599999999999999</v>
      </c>
      <c r="R306" s="228">
        <f>Q306*H306</f>
        <v>0.050599999999999999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179</v>
      </c>
      <c r="AT306" s="230" t="s">
        <v>257</v>
      </c>
      <c r="AU306" s="230" t="s">
        <v>83</v>
      </c>
      <c r="AY306" s="18" t="s">
        <v>123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80</v>
      </c>
      <c r="BK306" s="231">
        <f>ROUND(I306*H306,2)</f>
        <v>0</v>
      </c>
      <c r="BL306" s="18" t="s">
        <v>130</v>
      </c>
      <c r="BM306" s="230" t="s">
        <v>470</v>
      </c>
    </row>
    <row r="307" s="2" customFormat="1" ht="16.5" customHeight="1">
      <c r="A307" s="39"/>
      <c r="B307" s="40"/>
      <c r="C307" s="268" t="s">
        <v>471</v>
      </c>
      <c r="D307" s="268" t="s">
        <v>257</v>
      </c>
      <c r="E307" s="269" t="s">
        <v>472</v>
      </c>
      <c r="F307" s="270" t="s">
        <v>473</v>
      </c>
      <c r="G307" s="271" t="s">
        <v>350</v>
      </c>
      <c r="H307" s="272">
        <v>1</v>
      </c>
      <c r="I307" s="273"/>
      <c r="J307" s="274">
        <f>ROUND(I307*H307,2)</f>
        <v>0</v>
      </c>
      <c r="K307" s="270" t="s">
        <v>129</v>
      </c>
      <c r="L307" s="275"/>
      <c r="M307" s="276" t="s">
        <v>19</v>
      </c>
      <c r="N307" s="277" t="s">
        <v>43</v>
      </c>
      <c r="O307" s="85"/>
      <c r="P307" s="228">
        <f>O307*H307</f>
        <v>0</v>
      </c>
      <c r="Q307" s="228">
        <v>0.0040000000000000001</v>
      </c>
      <c r="R307" s="228">
        <f>Q307*H307</f>
        <v>0.0040000000000000001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179</v>
      </c>
      <c r="AT307" s="230" t="s">
        <v>257</v>
      </c>
      <c r="AU307" s="230" t="s">
        <v>83</v>
      </c>
      <c r="AY307" s="18" t="s">
        <v>123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80</v>
      </c>
      <c r="BK307" s="231">
        <f>ROUND(I307*H307,2)</f>
        <v>0</v>
      </c>
      <c r="BL307" s="18" t="s">
        <v>130</v>
      </c>
      <c r="BM307" s="230" t="s">
        <v>474</v>
      </c>
    </row>
    <row r="308" s="2" customFormat="1" ht="21.75" customHeight="1">
      <c r="A308" s="39"/>
      <c r="B308" s="40"/>
      <c r="C308" s="219" t="s">
        <v>475</v>
      </c>
      <c r="D308" s="219" t="s">
        <v>125</v>
      </c>
      <c r="E308" s="220" t="s">
        <v>476</v>
      </c>
      <c r="F308" s="221" t="s">
        <v>477</v>
      </c>
      <c r="G308" s="222" t="s">
        <v>350</v>
      </c>
      <c r="H308" s="223">
        <v>1</v>
      </c>
      <c r="I308" s="224"/>
      <c r="J308" s="225">
        <f>ROUND(I308*H308,2)</f>
        <v>0</v>
      </c>
      <c r="K308" s="221" t="s">
        <v>129</v>
      </c>
      <c r="L308" s="45"/>
      <c r="M308" s="226" t="s">
        <v>19</v>
      </c>
      <c r="N308" s="227" t="s">
        <v>43</v>
      </c>
      <c r="O308" s="85"/>
      <c r="P308" s="228">
        <f>O308*H308</f>
        <v>0</v>
      </c>
      <c r="Q308" s="228">
        <v>0.31108000000000002</v>
      </c>
      <c r="R308" s="228">
        <f>Q308*H308</f>
        <v>0.31108000000000002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130</v>
      </c>
      <c r="AT308" s="230" t="s">
        <v>125</v>
      </c>
      <c r="AU308" s="230" t="s">
        <v>83</v>
      </c>
      <c r="AY308" s="18" t="s">
        <v>123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80</v>
      </c>
      <c r="BK308" s="231">
        <f>ROUND(I308*H308,2)</f>
        <v>0</v>
      </c>
      <c r="BL308" s="18" t="s">
        <v>130</v>
      </c>
      <c r="BM308" s="230" t="s">
        <v>478</v>
      </c>
    </row>
    <row r="309" s="2" customFormat="1">
      <c r="A309" s="39"/>
      <c r="B309" s="40"/>
      <c r="C309" s="41"/>
      <c r="D309" s="232" t="s">
        <v>132</v>
      </c>
      <c r="E309" s="41"/>
      <c r="F309" s="233" t="s">
        <v>479</v>
      </c>
      <c r="G309" s="41"/>
      <c r="H309" s="41"/>
      <c r="I309" s="137"/>
      <c r="J309" s="41"/>
      <c r="K309" s="41"/>
      <c r="L309" s="45"/>
      <c r="M309" s="234"/>
      <c r="N309" s="23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132</v>
      </c>
      <c r="AU309" s="18" t="s">
        <v>83</v>
      </c>
    </row>
    <row r="310" s="14" customFormat="1">
      <c r="A310" s="14"/>
      <c r="B310" s="247"/>
      <c r="C310" s="248"/>
      <c r="D310" s="232" t="s">
        <v>134</v>
      </c>
      <c r="E310" s="249" t="s">
        <v>19</v>
      </c>
      <c r="F310" s="250" t="s">
        <v>480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134</v>
      </c>
      <c r="AU310" s="256" t="s">
        <v>83</v>
      </c>
      <c r="AV310" s="14" t="s">
        <v>80</v>
      </c>
      <c r="AW310" s="14" t="s">
        <v>33</v>
      </c>
      <c r="AX310" s="14" t="s">
        <v>72</v>
      </c>
      <c r="AY310" s="256" t="s">
        <v>123</v>
      </c>
    </row>
    <row r="311" s="13" customFormat="1">
      <c r="A311" s="13"/>
      <c r="B311" s="236"/>
      <c r="C311" s="237"/>
      <c r="D311" s="232" t="s">
        <v>134</v>
      </c>
      <c r="E311" s="238" t="s">
        <v>19</v>
      </c>
      <c r="F311" s="239" t="s">
        <v>481</v>
      </c>
      <c r="G311" s="237"/>
      <c r="H311" s="240">
        <v>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134</v>
      </c>
      <c r="AU311" s="246" t="s">
        <v>83</v>
      </c>
      <c r="AV311" s="13" t="s">
        <v>83</v>
      </c>
      <c r="AW311" s="13" t="s">
        <v>33</v>
      </c>
      <c r="AX311" s="13" t="s">
        <v>80</v>
      </c>
      <c r="AY311" s="246" t="s">
        <v>123</v>
      </c>
    </row>
    <row r="312" s="2" customFormat="1" ht="16.5" customHeight="1">
      <c r="A312" s="39"/>
      <c r="B312" s="40"/>
      <c r="C312" s="219" t="s">
        <v>482</v>
      </c>
      <c r="D312" s="219" t="s">
        <v>125</v>
      </c>
      <c r="E312" s="220" t="s">
        <v>483</v>
      </c>
      <c r="F312" s="221" t="s">
        <v>484</v>
      </c>
      <c r="G312" s="222" t="s">
        <v>147</v>
      </c>
      <c r="H312" s="223">
        <v>0.25</v>
      </c>
      <c r="I312" s="224"/>
      <c r="J312" s="225">
        <f>ROUND(I312*H312,2)</f>
        <v>0</v>
      </c>
      <c r="K312" s="221" t="s">
        <v>129</v>
      </c>
      <c r="L312" s="45"/>
      <c r="M312" s="226" t="s">
        <v>19</v>
      </c>
      <c r="N312" s="227" t="s">
        <v>43</v>
      </c>
      <c r="O312" s="85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130</v>
      </c>
      <c r="AT312" s="230" t="s">
        <v>125</v>
      </c>
      <c r="AU312" s="230" t="s">
        <v>83</v>
      </c>
      <c r="AY312" s="18" t="s">
        <v>123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80</v>
      </c>
      <c r="BK312" s="231">
        <f>ROUND(I312*H312,2)</f>
        <v>0</v>
      </c>
      <c r="BL312" s="18" t="s">
        <v>130</v>
      </c>
      <c r="BM312" s="230" t="s">
        <v>485</v>
      </c>
    </row>
    <row r="313" s="2" customFormat="1">
      <c r="A313" s="39"/>
      <c r="B313" s="40"/>
      <c r="C313" s="41"/>
      <c r="D313" s="232" t="s">
        <v>132</v>
      </c>
      <c r="E313" s="41"/>
      <c r="F313" s="233" t="s">
        <v>486</v>
      </c>
      <c r="G313" s="41"/>
      <c r="H313" s="41"/>
      <c r="I313" s="137"/>
      <c r="J313" s="41"/>
      <c r="K313" s="41"/>
      <c r="L313" s="45"/>
      <c r="M313" s="234"/>
      <c r="N313" s="23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132</v>
      </c>
      <c r="AU313" s="18" t="s">
        <v>83</v>
      </c>
    </row>
    <row r="314" s="13" customFormat="1">
      <c r="A314" s="13"/>
      <c r="B314" s="236"/>
      <c r="C314" s="237"/>
      <c r="D314" s="232" t="s">
        <v>134</v>
      </c>
      <c r="E314" s="238" t="s">
        <v>19</v>
      </c>
      <c r="F314" s="239" t="s">
        <v>487</v>
      </c>
      <c r="G314" s="237"/>
      <c r="H314" s="240">
        <v>0.25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134</v>
      </c>
      <c r="AU314" s="246" t="s">
        <v>83</v>
      </c>
      <c r="AV314" s="13" t="s">
        <v>83</v>
      </c>
      <c r="AW314" s="13" t="s">
        <v>33</v>
      </c>
      <c r="AX314" s="13" t="s">
        <v>80</v>
      </c>
      <c r="AY314" s="246" t="s">
        <v>123</v>
      </c>
    </row>
    <row r="315" s="14" customFormat="1">
      <c r="A315" s="14"/>
      <c r="B315" s="247"/>
      <c r="C315" s="248"/>
      <c r="D315" s="232" t="s">
        <v>134</v>
      </c>
      <c r="E315" s="249" t="s">
        <v>19</v>
      </c>
      <c r="F315" s="250" t="s">
        <v>158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134</v>
      </c>
      <c r="AU315" s="256" t="s">
        <v>83</v>
      </c>
      <c r="AV315" s="14" t="s">
        <v>80</v>
      </c>
      <c r="AW315" s="14" t="s">
        <v>33</v>
      </c>
      <c r="AX315" s="14" t="s">
        <v>72</v>
      </c>
      <c r="AY315" s="256" t="s">
        <v>123</v>
      </c>
    </row>
    <row r="316" s="12" customFormat="1" ht="22.8" customHeight="1">
      <c r="A316" s="12"/>
      <c r="B316" s="203"/>
      <c r="C316" s="204"/>
      <c r="D316" s="205" t="s">
        <v>71</v>
      </c>
      <c r="E316" s="217" t="s">
        <v>184</v>
      </c>
      <c r="F316" s="217" t="s">
        <v>488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SUM(P317:P408)</f>
        <v>0</v>
      </c>
      <c r="Q316" s="211"/>
      <c r="R316" s="212">
        <f>SUM(R317:R408)</f>
        <v>16.761486659999999</v>
      </c>
      <c r="S316" s="211"/>
      <c r="T316" s="213">
        <f>SUM(T317:T408)</f>
        <v>30.0063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80</v>
      </c>
      <c r="AT316" s="215" t="s">
        <v>71</v>
      </c>
      <c r="AU316" s="215" t="s">
        <v>80</v>
      </c>
      <c r="AY316" s="214" t="s">
        <v>123</v>
      </c>
      <c r="BK316" s="216">
        <f>SUM(BK317:BK408)</f>
        <v>0</v>
      </c>
    </row>
    <row r="317" s="2" customFormat="1" ht="16.5" customHeight="1">
      <c r="A317" s="39"/>
      <c r="B317" s="40"/>
      <c r="C317" s="219" t="s">
        <v>489</v>
      </c>
      <c r="D317" s="219" t="s">
        <v>125</v>
      </c>
      <c r="E317" s="220" t="s">
        <v>490</v>
      </c>
      <c r="F317" s="221" t="s">
        <v>491</v>
      </c>
      <c r="G317" s="222" t="s">
        <v>350</v>
      </c>
      <c r="H317" s="223">
        <v>3</v>
      </c>
      <c r="I317" s="224"/>
      <c r="J317" s="225">
        <f>ROUND(I317*H317,2)</f>
        <v>0</v>
      </c>
      <c r="K317" s="221" t="s">
        <v>129</v>
      </c>
      <c r="L317" s="45"/>
      <c r="M317" s="226" t="s">
        <v>19</v>
      </c>
      <c r="N317" s="227" t="s">
        <v>43</v>
      </c>
      <c r="O317" s="85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130</v>
      </c>
      <c r="AT317" s="230" t="s">
        <v>125</v>
      </c>
      <c r="AU317" s="230" t="s">
        <v>83</v>
      </c>
      <c r="AY317" s="18" t="s">
        <v>123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80</v>
      </c>
      <c r="BK317" s="231">
        <f>ROUND(I317*H317,2)</f>
        <v>0</v>
      </c>
      <c r="BL317" s="18" t="s">
        <v>130</v>
      </c>
      <c r="BM317" s="230" t="s">
        <v>492</v>
      </c>
    </row>
    <row r="318" s="2" customFormat="1">
      <c r="A318" s="39"/>
      <c r="B318" s="40"/>
      <c r="C318" s="41"/>
      <c r="D318" s="232" t="s">
        <v>132</v>
      </c>
      <c r="E318" s="41"/>
      <c r="F318" s="233" t="s">
        <v>493</v>
      </c>
      <c r="G318" s="41"/>
      <c r="H318" s="41"/>
      <c r="I318" s="137"/>
      <c r="J318" s="41"/>
      <c r="K318" s="41"/>
      <c r="L318" s="45"/>
      <c r="M318" s="234"/>
      <c r="N318" s="235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132</v>
      </c>
      <c r="AU318" s="18" t="s">
        <v>83</v>
      </c>
    </row>
    <row r="319" s="13" customFormat="1">
      <c r="A319" s="13"/>
      <c r="B319" s="236"/>
      <c r="C319" s="237"/>
      <c r="D319" s="232" t="s">
        <v>134</v>
      </c>
      <c r="E319" s="238" t="s">
        <v>19</v>
      </c>
      <c r="F319" s="239" t="s">
        <v>494</v>
      </c>
      <c r="G319" s="237"/>
      <c r="H319" s="240">
        <v>3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134</v>
      </c>
      <c r="AU319" s="246" t="s">
        <v>83</v>
      </c>
      <c r="AV319" s="13" t="s">
        <v>83</v>
      </c>
      <c r="AW319" s="13" t="s">
        <v>33</v>
      </c>
      <c r="AX319" s="13" t="s">
        <v>80</v>
      </c>
      <c r="AY319" s="246" t="s">
        <v>123</v>
      </c>
    </row>
    <row r="320" s="14" customFormat="1">
      <c r="A320" s="14"/>
      <c r="B320" s="247"/>
      <c r="C320" s="248"/>
      <c r="D320" s="232" t="s">
        <v>134</v>
      </c>
      <c r="E320" s="249" t="s">
        <v>19</v>
      </c>
      <c r="F320" s="250" t="s">
        <v>495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134</v>
      </c>
      <c r="AU320" s="256" t="s">
        <v>83</v>
      </c>
      <c r="AV320" s="14" t="s">
        <v>80</v>
      </c>
      <c r="AW320" s="14" t="s">
        <v>33</v>
      </c>
      <c r="AX320" s="14" t="s">
        <v>72</v>
      </c>
      <c r="AY320" s="256" t="s">
        <v>123</v>
      </c>
    </row>
    <row r="321" s="2" customFormat="1" ht="16.5" customHeight="1">
      <c r="A321" s="39"/>
      <c r="B321" s="40"/>
      <c r="C321" s="268" t="s">
        <v>382</v>
      </c>
      <c r="D321" s="268" t="s">
        <v>257</v>
      </c>
      <c r="E321" s="269" t="s">
        <v>496</v>
      </c>
      <c r="F321" s="270" t="s">
        <v>497</v>
      </c>
      <c r="G321" s="271" t="s">
        <v>350</v>
      </c>
      <c r="H321" s="272">
        <v>3</v>
      </c>
      <c r="I321" s="273"/>
      <c r="J321" s="274">
        <f>ROUND(I321*H321,2)</f>
        <v>0</v>
      </c>
      <c r="K321" s="270" t="s">
        <v>129</v>
      </c>
      <c r="L321" s="275"/>
      <c r="M321" s="276" t="s">
        <v>19</v>
      </c>
      <c r="N321" s="277" t="s">
        <v>43</v>
      </c>
      <c r="O321" s="85"/>
      <c r="P321" s="228">
        <f>O321*H321</f>
        <v>0</v>
      </c>
      <c r="Q321" s="228">
        <v>0.0014499999999999999</v>
      </c>
      <c r="R321" s="228">
        <f>Q321*H321</f>
        <v>0.0043499999999999997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179</v>
      </c>
      <c r="AT321" s="230" t="s">
        <v>257</v>
      </c>
      <c r="AU321" s="230" t="s">
        <v>83</v>
      </c>
      <c r="AY321" s="18" t="s">
        <v>123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80</v>
      </c>
      <c r="BK321" s="231">
        <f>ROUND(I321*H321,2)</f>
        <v>0</v>
      </c>
      <c r="BL321" s="18" t="s">
        <v>130</v>
      </c>
      <c r="BM321" s="230" t="s">
        <v>498</v>
      </c>
    </row>
    <row r="322" s="2" customFormat="1" ht="16.5" customHeight="1">
      <c r="A322" s="39"/>
      <c r="B322" s="40"/>
      <c r="C322" s="219" t="s">
        <v>499</v>
      </c>
      <c r="D322" s="219" t="s">
        <v>125</v>
      </c>
      <c r="E322" s="220" t="s">
        <v>500</v>
      </c>
      <c r="F322" s="221" t="s">
        <v>501</v>
      </c>
      <c r="G322" s="222" t="s">
        <v>350</v>
      </c>
      <c r="H322" s="223">
        <v>3</v>
      </c>
      <c r="I322" s="224"/>
      <c r="J322" s="225">
        <f>ROUND(I322*H322,2)</f>
        <v>0</v>
      </c>
      <c r="K322" s="221" t="s">
        <v>129</v>
      </c>
      <c r="L322" s="45"/>
      <c r="M322" s="226" t="s">
        <v>19</v>
      </c>
      <c r="N322" s="227" t="s">
        <v>43</v>
      </c>
      <c r="O322" s="85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130</v>
      </c>
      <c r="AT322" s="230" t="s">
        <v>125</v>
      </c>
      <c r="AU322" s="230" t="s">
        <v>83</v>
      </c>
      <c r="AY322" s="18" t="s">
        <v>123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80</v>
      </c>
      <c r="BK322" s="231">
        <f>ROUND(I322*H322,2)</f>
        <v>0</v>
      </c>
      <c r="BL322" s="18" t="s">
        <v>130</v>
      </c>
      <c r="BM322" s="230" t="s">
        <v>502</v>
      </c>
    </row>
    <row r="323" s="2" customFormat="1">
      <c r="A323" s="39"/>
      <c r="B323" s="40"/>
      <c r="C323" s="41"/>
      <c r="D323" s="232" t="s">
        <v>132</v>
      </c>
      <c r="E323" s="41"/>
      <c r="F323" s="233" t="s">
        <v>503</v>
      </c>
      <c r="G323" s="41"/>
      <c r="H323" s="41"/>
      <c r="I323" s="137"/>
      <c r="J323" s="41"/>
      <c r="K323" s="41"/>
      <c r="L323" s="45"/>
      <c r="M323" s="234"/>
      <c r="N323" s="235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132</v>
      </c>
      <c r="AU323" s="18" t="s">
        <v>83</v>
      </c>
    </row>
    <row r="324" s="14" customFormat="1">
      <c r="A324" s="14"/>
      <c r="B324" s="247"/>
      <c r="C324" s="248"/>
      <c r="D324" s="232" t="s">
        <v>134</v>
      </c>
      <c r="E324" s="249" t="s">
        <v>19</v>
      </c>
      <c r="F324" s="250" t="s">
        <v>504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134</v>
      </c>
      <c r="AU324" s="256" t="s">
        <v>83</v>
      </c>
      <c r="AV324" s="14" t="s">
        <v>80</v>
      </c>
      <c r="AW324" s="14" t="s">
        <v>33</v>
      </c>
      <c r="AX324" s="14" t="s">
        <v>72</v>
      </c>
      <c r="AY324" s="256" t="s">
        <v>123</v>
      </c>
    </row>
    <row r="325" s="13" customFormat="1">
      <c r="A325" s="13"/>
      <c r="B325" s="236"/>
      <c r="C325" s="237"/>
      <c r="D325" s="232" t="s">
        <v>134</v>
      </c>
      <c r="E325" s="238" t="s">
        <v>19</v>
      </c>
      <c r="F325" s="239" t="s">
        <v>505</v>
      </c>
      <c r="G325" s="237"/>
      <c r="H325" s="240">
        <v>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134</v>
      </c>
      <c r="AU325" s="246" t="s">
        <v>83</v>
      </c>
      <c r="AV325" s="13" t="s">
        <v>83</v>
      </c>
      <c r="AW325" s="13" t="s">
        <v>33</v>
      </c>
      <c r="AX325" s="13" t="s">
        <v>72</v>
      </c>
      <c r="AY325" s="246" t="s">
        <v>123</v>
      </c>
    </row>
    <row r="326" s="13" customFormat="1">
      <c r="A326" s="13"/>
      <c r="B326" s="236"/>
      <c r="C326" s="237"/>
      <c r="D326" s="232" t="s">
        <v>134</v>
      </c>
      <c r="E326" s="238" t="s">
        <v>19</v>
      </c>
      <c r="F326" s="239" t="s">
        <v>506</v>
      </c>
      <c r="G326" s="237"/>
      <c r="H326" s="240">
        <v>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134</v>
      </c>
      <c r="AU326" s="246" t="s">
        <v>83</v>
      </c>
      <c r="AV326" s="13" t="s">
        <v>83</v>
      </c>
      <c r="AW326" s="13" t="s">
        <v>33</v>
      </c>
      <c r="AX326" s="13" t="s">
        <v>72</v>
      </c>
      <c r="AY326" s="246" t="s">
        <v>123</v>
      </c>
    </row>
    <row r="327" s="15" customFormat="1">
      <c r="A327" s="15"/>
      <c r="B327" s="257"/>
      <c r="C327" s="258"/>
      <c r="D327" s="232" t="s">
        <v>134</v>
      </c>
      <c r="E327" s="259" t="s">
        <v>19</v>
      </c>
      <c r="F327" s="260" t="s">
        <v>168</v>
      </c>
      <c r="G327" s="258"/>
      <c r="H327" s="261">
        <v>3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134</v>
      </c>
      <c r="AU327" s="267" t="s">
        <v>83</v>
      </c>
      <c r="AV327" s="15" t="s">
        <v>130</v>
      </c>
      <c r="AW327" s="15" t="s">
        <v>33</v>
      </c>
      <c r="AX327" s="15" t="s">
        <v>80</v>
      </c>
      <c r="AY327" s="267" t="s">
        <v>123</v>
      </c>
    </row>
    <row r="328" s="2" customFormat="1" ht="21.75" customHeight="1">
      <c r="A328" s="39"/>
      <c r="B328" s="40"/>
      <c r="C328" s="219" t="s">
        <v>507</v>
      </c>
      <c r="D328" s="219" t="s">
        <v>125</v>
      </c>
      <c r="E328" s="220" t="s">
        <v>508</v>
      </c>
      <c r="F328" s="221" t="s">
        <v>509</v>
      </c>
      <c r="G328" s="222" t="s">
        <v>350</v>
      </c>
      <c r="H328" s="223">
        <v>90</v>
      </c>
      <c r="I328" s="224"/>
      <c r="J328" s="225">
        <f>ROUND(I328*H328,2)</f>
        <v>0</v>
      </c>
      <c r="K328" s="221" t="s">
        <v>129</v>
      </c>
      <c r="L328" s="45"/>
      <c r="M328" s="226" t="s">
        <v>19</v>
      </c>
      <c r="N328" s="227" t="s">
        <v>43</v>
      </c>
      <c r="O328" s="85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130</v>
      </c>
      <c r="AT328" s="230" t="s">
        <v>125</v>
      </c>
      <c r="AU328" s="230" t="s">
        <v>83</v>
      </c>
      <c r="AY328" s="18" t="s">
        <v>123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80</v>
      </c>
      <c r="BK328" s="231">
        <f>ROUND(I328*H328,2)</f>
        <v>0</v>
      </c>
      <c r="BL328" s="18" t="s">
        <v>130</v>
      </c>
      <c r="BM328" s="230" t="s">
        <v>510</v>
      </c>
    </row>
    <row r="329" s="2" customFormat="1">
      <c r="A329" s="39"/>
      <c r="B329" s="40"/>
      <c r="C329" s="41"/>
      <c r="D329" s="232" t="s">
        <v>132</v>
      </c>
      <c r="E329" s="41"/>
      <c r="F329" s="233" t="s">
        <v>503</v>
      </c>
      <c r="G329" s="41"/>
      <c r="H329" s="41"/>
      <c r="I329" s="137"/>
      <c r="J329" s="41"/>
      <c r="K329" s="41"/>
      <c r="L329" s="45"/>
      <c r="M329" s="234"/>
      <c r="N329" s="235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132</v>
      </c>
      <c r="AU329" s="18" t="s">
        <v>83</v>
      </c>
    </row>
    <row r="330" s="14" customFormat="1">
      <c r="A330" s="14"/>
      <c r="B330" s="247"/>
      <c r="C330" s="248"/>
      <c r="D330" s="232" t="s">
        <v>134</v>
      </c>
      <c r="E330" s="249" t="s">
        <v>19</v>
      </c>
      <c r="F330" s="250" t="s">
        <v>511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134</v>
      </c>
      <c r="AU330" s="256" t="s">
        <v>83</v>
      </c>
      <c r="AV330" s="14" t="s">
        <v>80</v>
      </c>
      <c r="AW330" s="14" t="s">
        <v>33</v>
      </c>
      <c r="AX330" s="14" t="s">
        <v>72</v>
      </c>
      <c r="AY330" s="256" t="s">
        <v>123</v>
      </c>
    </row>
    <row r="331" s="13" customFormat="1">
      <c r="A331" s="13"/>
      <c r="B331" s="236"/>
      <c r="C331" s="237"/>
      <c r="D331" s="232" t="s">
        <v>134</v>
      </c>
      <c r="E331" s="238" t="s">
        <v>19</v>
      </c>
      <c r="F331" s="239" t="s">
        <v>512</v>
      </c>
      <c r="G331" s="237"/>
      <c r="H331" s="240">
        <v>90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134</v>
      </c>
      <c r="AU331" s="246" t="s">
        <v>83</v>
      </c>
      <c r="AV331" s="13" t="s">
        <v>83</v>
      </c>
      <c r="AW331" s="13" t="s">
        <v>33</v>
      </c>
      <c r="AX331" s="13" t="s">
        <v>80</v>
      </c>
      <c r="AY331" s="246" t="s">
        <v>123</v>
      </c>
    </row>
    <row r="332" s="2" customFormat="1" ht="21.75" customHeight="1">
      <c r="A332" s="39"/>
      <c r="B332" s="40"/>
      <c r="C332" s="219" t="s">
        <v>513</v>
      </c>
      <c r="D332" s="219" t="s">
        <v>125</v>
      </c>
      <c r="E332" s="220" t="s">
        <v>514</v>
      </c>
      <c r="F332" s="221" t="s">
        <v>515</v>
      </c>
      <c r="G332" s="222" t="s">
        <v>350</v>
      </c>
      <c r="H332" s="223">
        <v>2</v>
      </c>
      <c r="I332" s="224"/>
      <c r="J332" s="225">
        <f>ROUND(I332*H332,2)</f>
        <v>0</v>
      </c>
      <c r="K332" s="221" t="s">
        <v>129</v>
      </c>
      <c r="L332" s="45"/>
      <c r="M332" s="226" t="s">
        <v>19</v>
      </c>
      <c r="N332" s="227" t="s">
        <v>43</v>
      </c>
      <c r="O332" s="85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130</v>
      </c>
      <c r="AT332" s="230" t="s">
        <v>125</v>
      </c>
      <c r="AU332" s="230" t="s">
        <v>83</v>
      </c>
      <c r="AY332" s="18" t="s">
        <v>123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80</v>
      </c>
      <c r="BK332" s="231">
        <f>ROUND(I332*H332,2)</f>
        <v>0</v>
      </c>
      <c r="BL332" s="18" t="s">
        <v>130</v>
      </c>
      <c r="BM332" s="230" t="s">
        <v>516</v>
      </c>
    </row>
    <row r="333" s="2" customFormat="1">
      <c r="A333" s="39"/>
      <c r="B333" s="40"/>
      <c r="C333" s="41"/>
      <c r="D333" s="232" t="s">
        <v>132</v>
      </c>
      <c r="E333" s="41"/>
      <c r="F333" s="233" t="s">
        <v>517</v>
      </c>
      <c r="G333" s="41"/>
      <c r="H333" s="41"/>
      <c r="I333" s="137"/>
      <c r="J333" s="41"/>
      <c r="K333" s="41"/>
      <c r="L333" s="45"/>
      <c r="M333" s="234"/>
      <c r="N333" s="23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132</v>
      </c>
      <c r="AU333" s="18" t="s">
        <v>83</v>
      </c>
    </row>
    <row r="334" s="14" customFormat="1">
      <c r="A334" s="14"/>
      <c r="B334" s="247"/>
      <c r="C334" s="248"/>
      <c r="D334" s="232" t="s">
        <v>134</v>
      </c>
      <c r="E334" s="249" t="s">
        <v>19</v>
      </c>
      <c r="F334" s="250" t="s">
        <v>518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134</v>
      </c>
      <c r="AU334" s="256" t="s">
        <v>83</v>
      </c>
      <c r="AV334" s="14" t="s">
        <v>80</v>
      </c>
      <c r="AW334" s="14" t="s">
        <v>33</v>
      </c>
      <c r="AX334" s="14" t="s">
        <v>72</v>
      </c>
      <c r="AY334" s="256" t="s">
        <v>123</v>
      </c>
    </row>
    <row r="335" s="13" customFormat="1">
      <c r="A335" s="13"/>
      <c r="B335" s="236"/>
      <c r="C335" s="237"/>
      <c r="D335" s="232" t="s">
        <v>134</v>
      </c>
      <c r="E335" s="238" t="s">
        <v>19</v>
      </c>
      <c r="F335" s="239" t="s">
        <v>519</v>
      </c>
      <c r="G335" s="237"/>
      <c r="H335" s="240">
        <v>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134</v>
      </c>
      <c r="AU335" s="246" t="s">
        <v>83</v>
      </c>
      <c r="AV335" s="13" t="s">
        <v>83</v>
      </c>
      <c r="AW335" s="13" t="s">
        <v>33</v>
      </c>
      <c r="AX335" s="13" t="s">
        <v>80</v>
      </c>
      <c r="AY335" s="246" t="s">
        <v>123</v>
      </c>
    </row>
    <row r="336" s="2" customFormat="1" ht="21.75" customHeight="1">
      <c r="A336" s="39"/>
      <c r="B336" s="40"/>
      <c r="C336" s="219" t="s">
        <v>520</v>
      </c>
      <c r="D336" s="219" t="s">
        <v>125</v>
      </c>
      <c r="E336" s="220" t="s">
        <v>521</v>
      </c>
      <c r="F336" s="221" t="s">
        <v>522</v>
      </c>
      <c r="G336" s="222" t="s">
        <v>350</v>
      </c>
      <c r="H336" s="223">
        <v>60</v>
      </c>
      <c r="I336" s="224"/>
      <c r="J336" s="225">
        <f>ROUND(I336*H336,2)</f>
        <v>0</v>
      </c>
      <c r="K336" s="221" t="s">
        <v>129</v>
      </c>
      <c r="L336" s="45"/>
      <c r="M336" s="226" t="s">
        <v>19</v>
      </c>
      <c r="N336" s="227" t="s">
        <v>43</v>
      </c>
      <c r="O336" s="85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130</v>
      </c>
      <c r="AT336" s="230" t="s">
        <v>125</v>
      </c>
      <c r="AU336" s="230" t="s">
        <v>83</v>
      </c>
      <c r="AY336" s="18" t="s">
        <v>123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80</v>
      </c>
      <c r="BK336" s="231">
        <f>ROUND(I336*H336,2)</f>
        <v>0</v>
      </c>
      <c r="BL336" s="18" t="s">
        <v>130</v>
      </c>
      <c r="BM336" s="230" t="s">
        <v>523</v>
      </c>
    </row>
    <row r="337" s="2" customFormat="1">
      <c r="A337" s="39"/>
      <c r="B337" s="40"/>
      <c r="C337" s="41"/>
      <c r="D337" s="232" t="s">
        <v>132</v>
      </c>
      <c r="E337" s="41"/>
      <c r="F337" s="233" t="s">
        <v>517</v>
      </c>
      <c r="G337" s="41"/>
      <c r="H337" s="41"/>
      <c r="I337" s="137"/>
      <c r="J337" s="41"/>
      <c r="K337" s="41"/>
      <c r="L337" s="45"/>
      <c r="M337" s="234"/>
      <c r="N337" s="23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132</v>
      </c>
      <c r="AU337" s="18" t="s">
        <v>83</v>
      </c>
    </row>
    <row r="338" s="14" customFormat="1">
      <c r="A338" s="14"/>
      <c r="B338" s="247"/>
      <c r="C338" s="248"/>
      <c r="D338" s="232" t="s">
        <v>134</v>
      </c>
      <c r="E338" s="249" t="s">
        <v>19</v>
      </c>
      <c r="F338" s="250" t="s">
        <v>511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134</v>
      </c>
      <c r="AU338" s="256" t="s">
        <v>83</v>
      </c>
      <c r="AV338" s="14" t="s">
        <v>80</v>
      </c>
      <c r="AW338" s="14" t="s">
        <v>33</v>
      </c>
      <c r="AX338" s="14" t="s">
        <v>72</v>
      </c>
      <c r="AY338" s="256" t="s">
        <v>123</v>
      </c>
    </row>
    <row r="339" s="13" customFormat="1">
      <c r="A339" s="13"/>
      <c r="B339" s="236"/>
      <c r="C339" s="237"/>
      <c r="D339" s="232" t="s">
        <v>134</v>
      </c>
      <c r="E339" s="238" t="s">
        <v>19</v>
      </c>
      <c r="F339" s="239" t="s">
        <v>524</v>
      </c>
      <c r="G339" s="237"/>
      <c r="H339" s="240">
        <v>60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134</v>
      </c>
      <c r="AU339" s="246" t="s">
        <v>83</v>
      </c>
      <c r="AV339" s="13" t="s">
        <v>83</v>
      </c>
      <c r="AW339" s="13" t="s">
        <v>33</v>
      </c>
      <c r="AX339" s="13" t="s">
        <v>80</v>
      </c>
      <c r="AY339" s="246" t="s">
        <v>123</v>
      </c>
    </row>
    <row r="340" s="2" customFormat="1" ht="16.5" customHeight="1">
      <c r="A340" s="39"/>
      <c r="B340" s="40"/>
      <c r="C340" s="219" t="s">
        <v>525</v>
      </c>
      <c r="D340" s="219" t="s">
        <v>125</v>
      </c>
      <c r="E340" s="220" t="s">
        <v>526</v>
      </c>
      <c r="F340" s="221" t="s">
        <v>527</v>
      </c>
      <c r="G340" s="222" t="s">
        <v>350</v>
      </c>
      <c r="H340" s="223">
        <v>10</v>
      </c>
      <c r="I340" s="224"/>
      <c r="J340" s="225">
        <f>ROUND(I340*H340,2)</f>
        <v>0</v>
      </c>
      <c r="K340" s="221" t="s">
        <v>129</v>
      </c>
      <c r="L340" s="45"/>
      <c r="M340" s="226" t="s">
        <v>19</v>
      </c>
      <c r="N340" s="227" t="s">
        <v>43</v>
      </c>
      <c r="O340" s="85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130</v>
      </c>
      <c r="AT340" s="230" t="s">
        <v>125</v>
      </c>
      <c r="AU340" s="230" t="s">
        <v>83</v>
      </c>
      <c r="AY340" s="18" t="s">
        <v>123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80</v>
      </c>
      <c r="BK340" s="231">
        <f>ROUND(I340*H340,2)</f>
        <v>0</v>
      </c>
      <c r="BL340" s="18" t="s">
        <v>130</v>
      </c>
      <c r="BM340" s="230" t="s">
        <v>528</v>
      </c>
    </row>
    <row r="341" s="2" customFormat="1">
      <c r="A341" s="39"/>
      <c r="B341" s="40"/>
      <c r="C341" s="41"/>
      <c r="D341" s="232" t="s">
        <v>132</v>
      </c>
      <c r="E341" s="41"/>
      <c r="F341" s="233" t="s">
        <v>529</v>
      </c>
      <c r="G341" s="41"/>
      <c r="H341" s="41"/>
      <c r="I341" s="137"/>
      <c r="J341" s="41"/>
      <c r="K341" s="41"/>
      <c r="L341" s="45"/>
      <c r="M341" s="234"/>
      <c r="N341" s="235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132</v>
      </c>
      <c r="AU341" s="18" t="s">
        <v>83</v>
      </c>
    </row>
    <row r="342" s="14" customFormat="1">
      <c r="A342" s="14"/>
      <c r="B342" s="247"/>
      <c r="C342" s="248"/>
      <c r="D342" s="232" t="s">
        <v>134</v>
      </c>
      <c r="E342" s="249" t="s">
        <v>19</v>
      </c>
      <c r="F342" s="250" t="s">
        <v>518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134</v>
      </c>
      <c r="AU342" s="256" t="s">
        <v>83</v>
      </c>
      <c r="AV342" s="14" t="s">
        <v>80</v>
      </c>
      <c r="AW342" s="14" t="s">
        <v>33</v>
      </c>
      <c r="AX342" s="14" t="s">
        <v>72</v>
      </c>
      <c r="AY342" s="256" t="s">
        <v>123</v>
      </c>
    </row>
    <row r="343" s="13" customFormat="1">
      <c r="A343" s="13"/>
      <c r="B343" s="236"/>
      <c r="C343" s="237"/>
      <c r="D343" s="232" t="s">
        <v>134</v>
      </c>
      <c r="E343" s="238" t="s">
        <v>19</v>
      </c>
      <c r="F343" s="239" t="s">
        <v>530</v>
      </c>
      <c r="G343" s="237"/>
      <c r="H343" s="240">
        <v>10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134</v>
      </c>
      <c r="AU343" s="246" t="s">
        <v>83</v>
      </c>
      <c r="AV343" s="13" t="s">
        <v>83</v>
      </c>
      <c r="AW343" s="13" t="s">
        <v>33</v>
      </c>
      <c r="AX343" s="13" t="s">
        <v>80</v>
      </c>
      <c r="AY343" s="246" t="s">
        <v>123</v>
      </c>
    </row>
    <row r="344" s="2" customFormat="1" ht="21.75" customHeight="1">
      <c r="A344" s="39"/>
      <c r="B344" s="40"/>
      <c r="C344" s="219" t="s">
        <v>531</v>
      </c>
      <c r="D344" s="219" t="s">
        <v>125</v>
      </c>
      <c r="E344" s="220" t="s">
        <v>532</v>
      </c>
      <c r="F344" s="221" t="s">
        <v>533</v>
      </c>
      <c r="G344" s="222" t="s">
        <v>350</v>
      </c>
      <c r="H344" s="223">
        <v>300</v>
      </c>
      <c r="I344" s="224"/>
      <c r="J344" s="225">
        <f>ROUND(I344*H344,2)</f>
        <v>0</v>
      </c>
      <c r="K344" s="221" t="s">
        <v>129</v>
      </c>
      <c r="L344" s="45"/>
      <c r="M344" s="226" t="s">
        <v>19</v>
      </c>
      <c r="N344" s="227" t="s">
        <v>43</v>
      </c>
      <c r="O344" s="85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130</v>
      </c>
      <c r="AT344" s="230" t="s">
        <v>125</v>
      </c>
      <c r="AU344" s="230" t="s">
        <v>83</v>
      </c>
      <c r="AY344" s="18" t="s">
        <v>123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80</v>
      </c>
      <c r="BK344" s="231">
        <f>ROUND(I344*H344,2)</f>
        <v>0</v>
      </c>
      <c r="BL344" s="18" t="s">
        <v>130</v>
      </c>
      <c r="BM344" s="230" t="s">
        <v>534</v>
      </c>
    </row>
    <row r="345" s="2" customFormat="1">
      <c r="A345" s="39"/>
      <c r="B345" s="40"/>
      <c r="C345" s="41"/>
      <c r="D345" s="232" t="s">
        <v>132</v>
      </c>
      <c r="E345" s="41"/>
      <c r="F345" s="233" t="s">
        <v>529</v>
      </c>
      <c r="G345" s="41"/>
      <c r="H345" s="41"/>
      <c r="I345" s="137"/>
      <c r="J345" s="41"/>
      <c r="K345" s="41"/>
      <c r="L345" s="45"/>
      <c r="M345" s="234"/>
      <c r="N345" s="235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132</v>
      </c>
      <c r="AU345" s="18" t="s">
        <v>83</v>
      </c>
    </row>
    <row r="346" s="14" customFormat="1">
      <c r="A346" s="14"/>
      <c r="B346" s="247"/>
      <c r="C346" s="248"/>
      <c r="D346" s="232" t="s">
        <v>134</v>
      </c>
      <c r="E346" s="249" t="s">
        <v>19</v>
      </c>
      <c r="F346" s="250" t="s">
        <v>511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134</v>
      </c>
      <c r="AU346" s="256" t="s">
        <v>83</v>
      </c>
      <c r="AV346" s="14" t="s">
        <v>80</v>
      </c>
      <c r="AW346" s="14" t="s">
        <v>33</v>
      </c>
      <c r="AX346" s="14" t="s">
        <v>72</v>
      </c>
      <c r="AY346" s="256" t="s">
        <v>123</v>
      </c>
    </row>
    <row r="347" s="13" customFormat="1">
      <c r="A347" s="13"/>
      <c r="B347" s="236"/>
      <c r="C347" s="237"/>
      <c r="D347" s="232" t="s">
        <v>134</v>
      </c>
      <c r="E347" s="238" t="s">
        <v>19</v>
      </c>
      <c r="F347" s="239" t="s">
        <v>535</v>
      </c>
      <c r="G347" s="237"/>
      <c r="H347" s="240">
        <v>300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134</v>
      </c>
      <c r="AU347" s="246" t="s">
        <v>83</v>
      </c>
      <c r="AV347" s="13" t="s">
        <v>83</v>
      </c>
      <c r="AW347" s="13" t="s">
        <v>33</v>
      </c>
      <c r="AX347" s="13" t="s">
        <v>80</v>
      </c>
      <c r="AY347" s="246" t="s">
        <v>123</v>
      </c>
    </row>
    <row r="348" s="2" customFormat="1" ht="33" customHeight="1">
      <c r="A348" s="39"/>
      <c r="B348" s="40"/>
      <c r="C348" s="219" t="s">
        <v>536</v>
      </c>
      <c r="D348" s="219" t="s">
        <v>125</v>
      </c>
      <c r="E348" s="220" t="s">
        <v>537</v>
      </c>
      <c r="F348" s="221" t="s">
        <v>538</v>
      </c>
      <c r="G348" s="222" t="s">
        <v>329</v>
      </c>
      <c r="H348" s="223">
        <v>32.740000000000002</v>
      </c>
      <c r="I348" s="224"/>
      <c r="J348" s="225">
        <f>ROUND(I348*H348,2)</f>
        <v>0</v>
      </c>
      <c r="K348" s="221" t="s">
        <v>129</v>
      </c>
      <c r="L348" s="45"/>
      <c r="M348" s="226" t="s">
        <v>19</v>
      </c>
      <c r="N348" s="227" t="s">
        <v>43</v>
      </c>
      <c r="O348" s="85"/>
      <c r="P348" s="228">
        <f>O348*H348</f>
        <v>0</v>
      </c>
      <c r="Q348" s="228">
        <v>0.089779999999999999</v>
      </c>
      <c r="R348" s="228">
        <f>Q348*H348</f>
        <v>2.9393972000000002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130</v>
      </c>
      <c r="AT348" s="230" t="s">
        <v>125</v>
      </c>
      <c r="AU348" s="230" t="s">
        <v>83</v>
      </c>
      <c r="AY348" s="18" t="s">
        <v>123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80</v>
      </c>
      <c r="BK348" s="231">
        <f>ROUND(I348*H348,2)</f>
        <v>0</v>
      </c>
      <c r="BL348" s="18" t="s">
        <v>130</v>
      </c>
      <c r="BM348" s="230" t="s">
        <v>539</v>
      </c>
    </row>
    <row r="349" s="2" customFormat="1">
      <c r="A349" s="39"/>
      <c r="B349" s="40"/>
      <c r="C349" s="41"/>
      <c r="D349" s="232" t="s">
        <v>132</v>
      </c>
      <c r="E349" s="41"/>
      <c r="F349" s="233" t="s">
        <v>540</v>
      </c>
      <c r="G349" s="41"/>
      <c r="H349" s="41"/>
      <c r="I349" s="137"/>
      <c r="J349" s="41"/>
      <c r="K349" s="41"/>
      <c r="L349" s="45"/>
      <c r="M349" s="234"/>
      <c r="N349" s="23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132</v>
      </c>
      <c r="AU349" s="18" t="s">
        <v>83</v>
      </c>
    </row>
    <row r="350" s="13" customFormat="1">
      <c r="A350" s="13"/>
      <c r="B350" s="236"/>
      <c r="C350" s="237"/>
      <c r="D350" s="232" t="s">
        <v>134</v>
      </c>
      <c r="E350" s="238" t="s">
        <v>19</v>
      </c>
      <c r="F350" s="239" t="s">
        <v>541</v>
      </c>
      <c r="G350" s="237"/>
      <c r="H350" s="240">
        <v>0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134</v>
      </c>
      <c r="AU350" s="246" t="s">
        <v>83</v>
      </c>
      <c r="AV350" s="13" t="s">
        <v>83</v>
      </c>
      <c r="AW350" s="13" t="s">
        <v>33</v>
      </c>
      <c r="AX350" s="13" t="s">
        <v>72</v>
      </c>
      <c r="AY350" s="246" t="s">
        <v>123</v>
      </c>
    </row>
    <row r="351" s="13" customFormat="1">
      <c r="A351" s="13"/>
      <c r="B351" s="236"/>
      <c r="C351" s="237"/>
      <c r="D351" s="232" t="s">
        <v>134</v>
      </c>
      <c r="E351" s="238" t="s">
        <v>19</v>
      </c>
      <c r="F351" s="239" t="s">
        <v>542</v>
      </c>
      <c r="G351" s="237"/>
      <c r="H351" s="240">
        <v>31.239999999999998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134</v>
      </c>
      <c r="AU351" s="246" t="s">
        <v>83</v>
      </c>
      <c r="AV351" s="13" t="s">
        <v>83</v>
      </c>
      <c r="AW351" s="13" t="s">
        <v>33</v>
      </c>
      <c r="AX351" s="13" t="s">
        <v>72</v>
      </c>
      <c r="AY351" s="246" t="s">
        <v>123</v>
      </c>
    </row>
    <row r="352" s="13" customFormat="1">
      <c r="A352" s="13"/>
      <c r="B352" s="236"/>
      <c r="C352" s="237"/>
      <c r="D352" s="232" t="s">
        <v>134</v>
      </c>
      <c r="E352" s="238" t="s">
        <v>19</v>
      </c>
      <c r="F352" s="239" t="s">
        <v>543</v>
      </c>
      <c r="G352" s="237"/>
      <c r="H352" s="240">
        <v>1.5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134</v>
      </c>
      <c r="AU352" s="246" t="s">
        <v>83</v>
      </c>
      <c r="AV352" s="13" t="s">
        <v>83</v>
      </c>
      <c r="AW352" s="13" t="s">
        <v>33</v>
      </c>
      <c r="AX352" s="13" t="s">
        <v>72</v>
      </c>
      <c r="AY352" s="246" t="s">
        <v>123</v>
      </c>
    </row>
    <row r="353" s="15" customFormat="1">
      <c r="A353" s="15"/>
      <c r="B353" s="257"/>
      <c r="C353" s="258"/>
      <c r="D353" s="232" t="s">
        <v>134</v>
      </c>
      <c r="E353" s="259" t="s">
        <v>19</v>
      </c>
      <c r="F353" s="260" t="s">
        <v>168</v>
      </c>
      <c r="G353" s="258"/>
      <c r="H353" s="261">
        <v>32.739999999999995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134</v>
      </c>
      <c r="AU353" s="267" t="s">
        <v>83</v>
      </c>
      <c r="AV353" s="15" t="s">
        <v>130</v>
      </c>
      <c r="AW353" s="15" t="s">
        <v>33</v>
      </c>
      <c r="AX353" s="15" t="s">
        <v>80</v>
      </c>
      <c r="AY353" s="267" t="s">
        <v>123</v>
      </c>
    </row>
    <row r="354" s="2" customFormat="1" ht="16.5" customHeight="1">
      <c r="A354" s="39"/>
      <c r="B354" s="40"/>
      <c r="C354" s="268" t="s">
        <v>544</v>
      </c>
      <c r="D354" s="268" t="s">
        <v>257</v>
      </c>
      <c r="E354" s="269" t="s">
        <v>545</v>
      </c>
      <c r="F354" s="270" t="s">
        <v>546</v>
      </c>
      <c r="G354" s="271" t="s">
        <v>128</v>
      </c>
      <c r="H354" s="272">
        <v>3.339</v>
      </c>
      <c r="I354" s="273"/>
      <c r="J354" s="274">
        <f>ROUND(I354*H354,2)</f>
        <v>0</v>
      </c>
      <c r="K354" s="270" t="s">
        <v>129</v>
      </c>
      <c r="L354" s="275"/>
      <c r="M354" s="276" t="s">
        <v>19</v>
      </c>
      <c r="N354" s="277" t="s">
        <v>43</v>
      </c>
      <c r="O354" s="85"/>
      <c r="P354" s="228">
        <f>O354*H354</f>
        <v>0</v>
      </c>
      <c r="Q354" s="228">
        <v>0.17599999999999999</v>
      </c>
      <c r="R354" s="228">
        <f>Q354*H354</f>
        <v>0.58766399999999996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179</v>
      </c>
      <c r="AT354" s="230" t="s">
        <v>257</v>
      </c>
      <c r="AU354" s="230" t="s">
        <v>83</v>
      </c>
      <c r="AY354" s="18" t="s">
        <v>123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80</v>
      </c>
      <c r="BK354" s="231">
        <f>ROUND(I354*H354,2)</f>
        <v>0</v>
      </c>
      <c r="BL354" s="18" t="s">
        <v>130</v>
      </c>
      <c r="BM354" s="230" t="s">
        <v>547</v>
      </c>
    </row>
    <row r="355" s="13" customFormat="1">
      <c r="A355" s="13"/>
      <c r="B355" s="236"/>
      <c r="C355" s="237"/>
      <c r="D355" s="232" t="s">
        <v>134</v>
      </c>
      <c r="E355" s="237"/>
      <c r="F355" s="239" t="s">
        <v>548</v>
      </c>
      <c r="G355" s="237"/>
      <c r="H355" s="240">
        <v>3.339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134</v>
      </c>
      <c r="AU355" s="246" t="s">
        <v>83</v>
      </c>
      <c r="AV355" s="13" t="s">
        <v>83</v>
      </c>
      <c r="AW355" s="13" t="s">
        <v>4</v>
      </c>
      <c r="AX355" s="13" t="s">
        <v>80</v>
      </c>
      <c r="AY355" s="246" t="s">
        <v>123</v>
      </c>
    </row>
    <row r="356" s="2" customFormat="1" ht="21.75" customHeight="1">
      <c r="A356" s="39"/>
      <c r="B356" s="40"/>
      <c r="C356" s="219" t="s">
        <v>549</v>
      </c>
      <c r="D356" s="219" t="s">
        <v>125</v>
      </c>
      <c r="E356" s="220" t="s">
        <v>550</v>
      </c>
      <c r="F356" s="221" t="s">
        <v>551</v>
      </c>
      <c r="G356" s="222" t="s">
        <v>329</v>
      </c>
      <c r="H356" s="223">
        <v>31.239999999999998</v>
      </c>
      <c r="I356" s="224"/>
      <c r="J356" s="225">
        <f>ROUND(I356*H356,2)</f>
        <v>0</v>
      </c>
      <c r="K356" s="221" t="s">
        <v>129</v>
      </c>
      <c r="L356" s="45"/>
      <c r="M356" s="226" t="s">
        <v>19</v>
      </c>
      <c r="N356" s="227" t="s">
        <v>43</v>
      </c>
      <c r="O356" s="85"/>
      <c r="P356" s="228">
        <f>O356*H356</f>
        <v>0</v>
      </c>
      <c r="Q356" s="228">
        <v>0.15540000000000001</v>
      </c>
      <c r="R356" s="228">
        <f>Q356*H356</f>
        <v>4.8546959999999997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130</v>
      </c>
      <c r="AT356" s="230" t="s">
        <v>125</v>
      </c>
      <c r="AU356" s="230" t="s">
        <v>83</v>
      </c>
      <c r="AY356" s="18" t="s">
        <v>123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80</v>
      </c>
      <c r="BK356" s="231">
        <f>ROUND(I356*H356,2)</f>
        <v>0</v>
      </c>
      <c r="BL356" s="18" t="s">
        <v>130</v>
      </c>
      <c r="BM356" s="230" t="s">
        <v>552</v>
      </c>
    </row>
    <row r="357" s="2" customFormat="1">
      <c r="A357" s="39"/>
      <c r="B357" s="40"/>
      <c r="C357" s="41"/>
      <c r="D357" s="232" t="s">
        <v>132</v>
      </c>
      <c r="E357" s="41"/>
      <c r="F357" s="233" t="s">
        <v>553</v>
      </c>
      <c r="G357" s="41"/>
      <c r="H357" s="41"/>
      <c r="I357" s="137"/>
      <c r="J357" s="41"/>
      <c r="K357" s="41"/>
      <c r="L357" s="45"/>
      <c r="M357" s="234"/>
      <c r="N357" s="23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132</v>
      </c>
      <c r="AU357" s="18" t="s">
        <v>83</v>
      </c>
    </row>
    <row r="358" s="14" customFormat="1">
      <c r="A358" s="14"/>
      <c r="B358" s="247"/>
      <c r="C358" s="248"/>
      <c r="D358" s="232" t="s">
        <v>134</v>
      </c>
      <c r="E358" s="249" t="s">
        <v>19</v>
      </c>
      <c r="F358" s="250" t="s">
        <v>554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134</v>
      </c>
      <c r="AU358" s="256" t="s">
        <v>83</v>
      </c>
      <c r="AV358" s="14" t="s">
        <v>80</v>
      </c>
      <c r="AW358" s="14" t="s">
        <v>33</v>
      </c>
      <c r="AX358" s="14" t="s">
        <v>72</v>
      </c>
      <c r="AY358" s="256" t="s">
        <v>123</v>
      </c>
    </row>
    <row r="359" s="13" customFormat="1">
      <c r="A359" s="13"/>
      <c r="B359" s="236"/>
      <c r="C359" s="237"/>
      <c r="D359" s="232" t="s">
        <v>134</v>
      </c>
      <c r="E359" s="238" t="s">
        <v>19</v>
      </c>
      <c r="F359" s="239" t="s">
        <v>555</v>
      </c>
      <c r="G359" s="237"/>
      <c r="H359" s="240">
        <v>24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134</v>
      </c>
      <c r="AU359" s="246" t="s">
        <v>83</v>
      </c>
      <c r="AV359" s="13" t="s">
        <v>83</v>
      </c>
      <c r="AW359" s="13" t="s">
        <v>33</v>
      </c>
      <c r="AX359" s="13" t="s">
        <v>72</v>
      </c>
      <c r="AY359" s="246" t="s">
        <v>123</v>
      </c>
    </row>
    <row r="360" s="13" customFormat="1">
      <c r="A360" s="13"/>
      <c r="B360" s="236"/>
      <c r="C360" s="237"/>
      <c r="D360" s="232" t="s">
        <v>134</v>
      </c>
      <c r="E360" s="238" t="s">
        <v>19</v>
      </c>
      <c r="F360" s="239" t="s">
        <v>556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134</v>
      </c>
      <c r="AU360" s="246" t="s">
        <v>83</v>
      </c>
      <c r="AV360" s="13" t="s">
        <v>83</v>
      </c>
      <c r="AW360" s="13" t="s">
        <v>33</v>
      </c>
      <c r="AX360" s="13" t="s">
        <v>72</v>
      </c>
      <c r="AY360" s="246" t="s">
        <v>123</v>
      </c>
    </row>
    <row r="361" s="13" customFormat="1">
      <c r="A361" s="13"/>
      <c r="B361" s="236"/>
      <c r="C361" s="237"/>
      <c r="D361" s="232" t="s">
        <v>134</v>
      </c>
      <c r="E361" s="238" t="s">
        <v>19</v>
      </c>
      <c r="F361" s="239" t="s">
        <v>557</v>
      </c>
      <c r="G361" s="237"/>
      <c r="H361" s="240">
        <v>3.1400000000000001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134</v>
      </c>
      <c r="AU361" s="246" t="s">
        <v>83</v>
      </c>
      <c r="AV361" s="13" t="s">
        <v>83</v>
      </c>
      <c r="AW361" s="13" t="s">
        <v>33</v>
      </c>
      <c r="AX361" s="13" t="s">
        <v>72</v>
      </c>
      <c r="AY361" s="246" t="s">
        <v>123</v>
      </c>
    </row>
    <row r="362" s="13" customFormat="1">
      <c r="A362" s="13"/>
      <c r="B362" s="236"/>
      <c r="C362" s="237"/>
      <c r="D362" s="232" t="s">
        <v>134</v>
      </c>
      <c r="E362" s="238" t="s">
        <v>19</v>
      </c>
      <c r="F362" s="239" t="s">
        <v>558</v>
      </c>
      <c r="G362" s="237"/>
      <c r="H362" s="240">
        <v>3.1000000000000001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134</v>
      </c>
      <c r="AU362" s="246" t="s">
        <v>83</v>
      </c>
      <c r="AV362" s="13" t="s">
        <v>83</v>
      </c>
      <c r="AW362" s="13" t="s">
        <v>33</v>
      </c>
      <c r="AX362" s="13" t="s">
        <v>72</v>
      </c>
      <c r="AY362" s="246" t="s">
        <v>123</v>
      </c>
    </row>
    <row r="363" s="15" customFormat="1">
      <c r="A363" s="15"/>
      <c r="B363" s="257"/>
      <c r="C363" s="258"/>
      <c r="D363" s="232" t="s">
        <v>134</v>
      </c>
      <c r="E363" s="259" t="s">
        <v>19</v>
      </c>
      <c r="F363" s="260" t="s">
        <v>168</v>
      </c>
      <c r="G363" s="258"/>
      <c r="H363" s="261">
        <v>31.240000000000002</v>
      </c>
      <c r="I363" s="262"/>
      <c r="J363" s="258"/>
      <c r="K363" s="258"/>
      <c r="L363" s="263"/>
      <c r="M363" s="264"/>
      <c r="N363" s="265"/>
      <c r="O363" s="265"/>
      <c r="P363" s="265"/>
      <c r="Q363" s="265"/>
      <c r="R363" s="265"/>
      <c r="S363" s="265"/>
      <c r="T363" s="26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7" t="s">
        <v>134</v>
      </c>
      <c r="AU363" s="267" t="s">
        <v>83</v>
      </c>
      <c r="AV363" s="15" t="s">
        <v>130</v>
      </c>
      <c r="AW363" s="15" t="s">
        <v>33</v>
      </c>
      <c r="AX363" s="15" t="s">
        <v>80</v>
      </c>
      <c r="AY363" s="267" t="s">
        <v>123</v>
      </c>
    </row>
    <row r="364" s="2" customFormat="1" ht="16.5" customHeight="1">
      <c r="A364" s="39"/>
      <c r="B364" s="40"/>
      <c r="C364" s="268" t="s">
        <v>559</v>
      </c>
      <c r="D364" s="268" t="s">
        <v>257</v>
      </c>
      <c r="E364" s="269" t="s">
        <v>560</v>
      </c>
      <c r="F364" s="270" t="s">
        <v>561</v>
      </c>
      <c r="G364" s="271" t="s">
        <v>329</v>
      </c>
      <c r="H364" s="272">
        <v>1</v>
      </c>
      <c r="I364" s="273"/>
      <c r="J364" s="274">
        <f>ROUND(I364*H364,2)</f>
        <v>0</v>
      </c>
      <c r="K364" s="270" t="s">
        <v>129</v>
      </c>
      <c r="L364" s="275"/>
      <c r="M364" s="276" t="s">
        <v>19</v>
      </c>
      <c r="N364" s="277" t="s">
        <v>43</v>
      </c>
      <c r="O364" s="85"/>
      <c r="P364" s="228">
        <f>O364*H364</f>
        <v>0</v>
      </c>
      <c r="Q364" s="228">
        <v>0.065670000000000006</v>
      </c>
      <c r="R364" s="228">
        <f>Q364*H364</f>
        <v>0.065670000000000006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179</v>
      </c>
      <c r="AT364" s="230" t="s">
        <v>257</v>
      </c>
      <c r="AU364" s="230" t="s">
        <v>83</v>
      </c>
      <c r="AY364" s="18" t="s">
        <v>123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80</v>
      </c>
      <c r="BK364" s="231">
        <f>ROUND(I364*H364,2)</f>
        <v>0</v>
      </c>
      <c r="BL364" s="18" t="s">
        <v>130</v>
      </c>
      <c r="BM364" s="230" t="s">
        <v>562</v>
      </c>
    </row>
    <row r="365" s="13" customFormat="1">
      <c r="A365" s="13"/>
      <c r="B365" s="236"/>
      <c r="C365" s="237"/>
      <c r="D365" s="232" t="s">
        <v>134</v>
      </c>
      <c r="E365" s="238" t="s">
        <v>19</v>
      </c>
      <c r="F365" s="239" t="s">
        <v>563</v>
      </c>
      <c r="G365" s="237"/>
      <c r="H365" s="240">
        <v>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134</v>
      </c>
      <c r="AU365" s="246" t="s">
        <v>83</v>
      </c>
      <c r="AV365" s="13" t="s">
        <v>83</v>
      </c>
      <c r="AW365" s="13" t="s">
        <v>33</v>
      </c>
      <c r="AX365" s="13" t="s">
        <v>80</v>
      </c>
      <c r="AY365" s="246" t="s">
        <v>123</v>
      </c>
    </row>
    <row r="366" s="2" customFormat="1" ht="16.5" customHeight="1">
      <c r="A366" s="39"/>
      <c r="B366" s="40"/>
      <c r="C366" s="268" t="s">
        <v>564</v>
      </c>
      <c r="D366" s="268" t="s">
        <v>257</v>
      </c>
      <c r="E366" s="269" t="s">
        <v>565</v>
      </c>
      <c r="F366" s="270" t="s">
        <v>566</v>
      </c>
      <c r="G366" s="271" t="s">
        <v>329</v>
      </c>
      <c r="H366" s="272">
        <v>24</v>
      </c>
      <c r="I366" s="273"/>
      <c r="J366" s="274">
        <f>ROUND(I366*H366,2)</f>
        <v>0</v>
      </c>
      <c r="K366" s="270" t="s">
        <v>129</v>
      </c>
      <c r="L366" s="275"/>
      <c r="M366" s="276" t="s">
        <v>19</v>
      </c>
      <c r="N366" s="277" t="s">
        <v>43</v>
      </c>
      <c r="O366" s="85"/>
      <c r="P366" s="228">
        <f>O366*H366</f>
        <v>0</v>
      </c>
      <c r="Q366" s="228">
        <v>0.10199999999999999</v>
      </c>
      <c r="R366" s="228">
        <f>Q366*H366</f>
        <v>2.448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179</v>
      </c>
      <c r="AT366" s="230" t="s">
        <v>257</v>
      </c>
      <c r="AU366" s="230" t="s">
        <v>83</v>
      </c>
      <c r="AY366" s="18" t="s">
        <v>123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80</v>
      </c>
      <c r="BK366" s="231">
        <f>ROUND(I366*H366,2)</f>
        <v>0</v>
      </c>
      <c r="BL366" s="18" t="s">
        <v>130</v>
      </c>
      <c r="BM366" s="230" t="s">
        <v>567</v>
      </c>
    </row>
    <row r="367" s="13" customFormat="1">
      <c r="A367" s="13"/>
      <c r="B367" s="236"/>
      <c r="C367" s="237"/>
      <c r="D367" s="232" t="s">
        <v>134</v>
      </c>
      <c r="E367" s="238" t="s">
        <v>19</v>
      </c>
      <c r="F367" s="239" t="s">
        <v>568</v>
      </c>
      <c r="G367" s="237"/>
      <c r="H367" s="240">
        <v>24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134</v>
      </c>
      <c r="AU367" s="246" t="s">
        <v>83</v>
      </c>
      <c r="AV367" s="13" t="s">
        <v>83</v>
      </c>
      <c r="AW367" s="13" t="s">
        <v>33</v>
      </c>
      <c r="AX367" s="13" t="s">
        <v>80</v>
      </c>
      <c r="AY367" s="246" t="s">
        <v>123</v>
      </c>
    </row>
    <row r="368" s="2" customFormat="1" ht="16.5" customHeight="1">
      <c r="A368" s="39"/>
      <c r="B368" s="40"/>
      <c r="C368" s="268" t="s">
        <v>569</v>
      </c>
      <c r="D368" s="268" t="s">
        <v>257</v>
      </c>
      <c r="E368" s="269" t="s">
        <v>570</v>
      </c>
      <c r="F368" s="270" t="s">
        <v>571</v>
      </c>
      <c r="G368" s="271" t="s">
        <v>329</v>
      </c>
      <c r="H368" s="272">
        <v>6.2400000000000002</v>
      </c>
      <c r="I368" s="273"/>
      <c r="J368" s="274">
        <f>ROUND(I368*H368,2)</f>
        <v>0</v>
      </c>
      <c r="K368" s="270" t="s">
        <v>129</v>
      </c>
      <c r="L368" s="275"/>
      <c r="M368" s="276" t="s">
        <v>19</v>
      </c>
      <c r="N368" s="277" t="s">
        <v>43</v>
      </c>
      <c r="O368" s="85"/>
      <c r="P368" s="228">
        <f>O368*H368</f>
        <v>0</v>
      </c>
      <c r="Q368" s="228">
        <v>0.060999999999999999</v>
      </c>
      <c r="R368" s="228">
        <f>Q368*H368</f>
        <v>0.38063999999999998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179</v>
      </c>
      <c r="AT368" s="230" t="s">
        <v>257</v>
      </c>
      <c r="AU368" s="230" t="s">
        <v>83</v>
      </c>
      <c r="AY368" s="18" t="s">
        <v>123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80</v>
      </c>
      <c r="BK368" s="231">
        <f>ROUND(I368*H368,2)</f>
        <v>0</v>
      </c>
      <c r="BL368" s="18" t="s">
        <v>130</v>
      </c>
      <c r="BM368" s="230" t="s">
        <v>572</v>
      </c>
    </row>
    <row r="369" s="14" customFormat="1">
      <c r="A369" s="14"/>
      <c r="B369" s="247"/>
      <c r="C369" s="248"/>
      <c r="D369" s="232" t="s">
        <v>134</v>
      </c>
      <c r="E369" s="249" t="s">
        <v>19</v>
      </c>
      <c r="F369" s="250" t="s">
        <v>573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134</v>
      </c>
      <c r="AU369" s="256" t="s">
        <v>83</v>
      </c>
      <c r="AV369" s="14" t="s">
        <v>80</v>
      </c>
      <c r="AW369" s="14" t="s">
        <v>33</v>
      </c>
      <c r="AX369" s="14" t="s">
        <v>72</v>
      </c>
      <c r="AY369" s="256" t="s">
        <v>123</v>
      </c>
    </row>
    <row r="370" s="13" customFormat="1">
      <c r="A370" s="13"/>
      <c r="B370" s="236"/>
      <c r="C370" s="237"/>
      <c r="D370" s="232" t="s">
        <v>134</v>
      </c>
      <c r="E370" s="238" t="s">
        <v>19</v>
      </c>
      <c r="F370" s="239" t="s">
        <v>557</v>
      </c>
      <c r="G370" s="237"/>
      <c r="H370" s="240">
        <v>3.1400000000000001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134</v>
      </c>
      <c r="AU370" s="246" t="s">
        <v>83</v>
      </c>
      <c r="AV370" s="13" t="s">
        <v>83</v>
      </c>
      <c r="AW370" s="13" t="s">
        <v>33</v>
      </c>
      <c r="AX370" s="13" t="s">
        <v>72</v>
      </c>
      <c r="AY370" s="246" t="s">
        <v>123</v>
      </c>
    </row>
    <row r="371" s="13" customFormat="1">
      <c r="A371" s="13"/>
      <c r="B371" s="236"/>
      <c r="C371" s="237"/>
      <c r="D371" s="232" t="s">
        <v>134</v>
      </c>
      <c r="E371" s="238" t="s">
        <v>19</v>
      </c>
      <c r="F371" s="239" t="s">
        <v>558</v>
      </c>
      <c r="G371" s="237"/>
      <c r="H371" s="240">
        <v>3.1000000000000001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134</v>
      </c>
      <c r="AU371" s="246" t="s">
        <v>83</v>
      </c>
      <c r="AV371" s="13" t="s">
        <v>83</v>
      </c>
      <c r="AW371" s="13" t="s">
        <v>33</v>
      </c>
      <c r="AX371" s="13" t="s">
        <v>72</v>
      </c>
      <c r="AY371" s="246" t="s">
        <v>123</v>
      </c>
    </row>
    <row r="372" s="15" customFormat="1">
      <c r="A372" s="15"/>
      <c r="B372" s="257"/>
      <c r="C372" s="258"/>
      <c r="D372" s="232" t="s">
        <v>134</v>
      </c>
      <c r="E372" s="259" t="s">
        <v>19</v>
      </c>
      <c r="F372" s="260" t="s">
        <v>168</v>
      </c>
      <c r="G372" s="258"/>
      <c r="H372" s="261">
        <v>6.2400000000000002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134</v>
      </c>
      <c r="AU372" s="267" t="s">
        <v>83</v>
      </c>
      <c r="AV372" s="15" t="s">
        <v>130</v>
      </c>
      <c r="AW372" s="15" t="s">
        <v>33</v>
      </c>
      <c r="AX372" s="15" t="s">
        <v>80</v>
      </c>
      <c r="AY372" s="267" t="s">
        <v>123</v>
      </c>
    </row>
    <row r="373" s="2" customFormat="1" ht="21.75" customHeight="1">
      <c r="A373" s="39"/>
      <c r="B373" s="40"/>
      <c r="C373" s="219" t="s">
        <v>574</v>
      </c>
      <c r="D373" s="219" t="s">
        <v>125</v>
      </c>
      <c r="E373" s="220" t="s">
        <v>575</v>
      </c>
      <c r="F373" s="221" t="s">
        <v>576</v>
      </c>
      <c r="G373" s="222" t="s">
        <v>329</v>
      </c>
      <c r="H373" s="223">
        <v>20.5</v>
      </c>
      <c r="I373" s="224"/>
      <c r="J373" s="225">
        <f>ROUND(I373*H373,2)</f>
        <v>0</v>
      </c>
      <c r="K373" s="221" t="s">
        <v>129</v>
      </c>
      <c r="L373" s="45"/>
      <c r="M373" s="226" t="s">
        <v>19</v>
      </c>
      <c r="N373" s="227" t="s">
        <v>43</v>
      </c>
      <c r="O373" s="85"/>
      <c r="P373" s="228">
        <f>O373*H373</f>
        <v>0</v>
      </c>
      <c r="Q373" s="228">
        <v>0.10095</v>
      </c>
      <c r="R373" s="228">
        <f>Q373*H373</f>
        <v>2.0694750000000002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130</v>
      </c>
      <c r="AT373" s="230" t="s">
        <v>125</v>
      </c>
      <c r="AU373" s="230" t="s">
        <v>83</v>
      </c>
      <c r="AY373" s="18" t="s">
        <v>123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80</v>
      </c>
      <c r="BK373" s="231">
        <f>ROUND(I373*H373,2)</f>
        <v>0</v>
      </c>
      <c r="BL373" s="18" t="s">
        <v>130</v>
      </c>
      <c r="BM373" s="230" t="s">
        <v>577</v>
      </c>
    </row>
    <row r="374" s="2" customFormat="1">
      <c r="A374" s="39"/>
      <c r="B374" s="40"/>
      <c r="C374" s="41"/>
      <c r="D374" s="232" t="s">
        <v>132</v>
      </c>
      <c r="E374" s="41"/>
      <c r="F374" s="233" t="s">
        <v>578</v>
      </c>
      <c r="G374" s="41"/>
      <c r="H374" s="41"/>
      <c r="I374" s="137"/>
      <c r="J374" s="41"/>
      <c r="K374" s="41"/>
      <c r="L374" s="45"/>
      <c r="M374" s="234"/>
      <c r="N374" s="235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132</v>
      </c>
      <c r="AU374" s="18" t="s">
        <v>83</v>
      </c>
    </row>
    <row r="375" s="14" customFormat="1">
      <c r="A375" s="14"/>
      <c r="B375" s="247"/>
      <c r="C375" s="248"/>
      <c r="D375" s="232" t="s">
        <v>134</v>
      </c>
      <c r="E375" s="249" t="s">
        <v>19</v>
      </c>
      <c r="F375" s="250" t="s">
        <v>274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134</v>
      </c>
      <c r="AU375" s="256" t="s">
        <v>83</v>
      </c>
      <c r="AV375" s="14" t="s">
        <v>80</v>
      </c>
      <c r="AW375" s="14" t="s">
        <v>33</v>
      </c>
      <c r="AX375" s="14" t="s">
        <v>72</v>
      </c>
      <c r="AY375" s="256" t="s">
        <v>123</v>
      </c>
    </row>
    <row r="376" s="13" customFormat="1">
      <c r="A376" s="13"/>
      <c r="B376" s="236"/>
      <c r="C376" s="237"/>
      <c r="D376" s="232" t="s">
        <v>134</v>
      </c>
      <c r="E376" s="238" t="s">
        <v>19</v>
      </c>
      <c r="F376" s="239" t="s">
        <v>579</v>
      </c>
      <c r="G376" s="237"/>
      <c r="H376" s="240">
        <v>20.5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134</v>
      </c>
      <c r="AU376" s="246" t="s">
        <v>83</v>
      </c>
      <c r="AV376" s="13" t="s">
        <v>83</v>
      </c>
      <c r="AW376" s="13" t="s">
        <v>33</v>
      </c>
      <c r="AX376" s="13" t="s">
        <v>80</v>
      </c>
      <c r="AY376" s="246" t="s">
        <v>123</v>
      </c>
    </row>
    <row r="377" s="2" customFormat="1" ht="16.5" customHeight="1">
      <c r="A377" s="39"/>
      <c r="B377" s="40"/>
      <c r="C377" s="268" t="s">
        <v>580</v>
      </c>
      <c r="D377" s="268" t="s">
        <v>257</v>
      </c>
      <c r="E377" s="269" t="s">
        <v>581</v>
      </c>
      <c r="F377" s="270" t="s">
        <v>582</v>
      </c>
      <c r="G377" s="271" t="s">
        <v>329</v>
      </c>
      <c r="H377" s="272">
        <v>20.5</v>
      </c>
      <c r="I377" s="273"/>
      <c r="J377" s="274">
        <f>ROUND(I377*H377,2)</f>
        <v>0</v>
      </c>
      <c r="K377" s="270" t="s">
        <v>129</v>
      </c>
      <c r="L377" s="275"/>
      <c r="M377" s="276" t="s">
        <v>19</v>
      </c>
      <c r="N377" s="277" t="s">
        <v>43</v>
      </c>
      <c r="O377" s="85"/>
      <c r="P377" s="228">
        <f>O377*H377</f>
        <v>0</v>
      </c>
      <c r="Q377" s="228">
        <v>0.033500000000000002</v>
      </c>
      <c r="R377" s="228">
        <f>Q377*H377</f>
        <v>0.68675000000000008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179</v>
      </c>
      <c r="AT377" s="230" t="s">
        <v>257</v>
      </c>
      <c r="AU377" s="230" t="s">
        <v>83</v>
      </c>
      <c r="AY377" s="18" t="s">
        <v>123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80</v>
      </c>
      <c r="BK377" s="231">
        <f>ROUND(I377*H377,2)</f>
        <v>0</v>
      </c>
      <c r="BL377" s="18" t="s">
        <v>130</v>
      </c>
      <c r="BM377" s="230" t="s">
        <v>583</v>
      </c>
    </row>
    <row r="378" s="2" customFormat="1" ht="16.5" customHeight="1">
      <c r="A378" s="39"/>
      <c r="B378" s="40"/>
      <c r="C378" s="219" t="s">
        <v>584</v>
      </c>
      <c r="D378" s="219" t="s">
        <v>125</v>
      </c>
      <c r="E378" s="220" t="s">
        <v>585</v>
      </c>
      <c r="F378" s="221" t="s">
        <v>586</v>
      </c>
      <c r="G378" s="222" t="s">
        <v>147</v>
      </c>
      <c r="H378" s="223">
        <v>0.46899999999999997</v>
      </c>
      <c r="I378" s="224"/>
      <c r="J378" s="225">
        <f>ROUND(I378*H378,2)</f>
        <v>0</v>
      </c>
      <c r="K378" s="221" t="s">
        <v>129</v>
      </c>
      <c r="L378" s="45"/>
      <c r="M378" s="226" t="s">
        <v>19</v>
      </c>
      <c r="N378" s="227" t="s">
        <v>43</v>
      </c>
      <c r="O378" s="85"/>
      <c r="P378" s="228">
        <f>O378*H378</f>
        <v>0</v>
      </c>
      <c r="Q378" s="228">
        <v>2.2563399999999998</v>
      </c>
      <c r="R378" s="228">
        <f>Q378*H378</f>
        <v>1.0582234599999998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130</v>
      </c>
      <c r="AT378" s="230" t="s">
        <v>125</v>
      </c>
      <c r="AU378" s="230" t="s">
        <v>83</v>
      </c>
      <c r="AY378" s="18" t="s">
        <v>123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80</v>
      </c>
      <c r="BK378" s="231">
        <f>ROUND(I378*H378,2)</f>
        <v>0</v>
      </c>
      <c r="BL378" s="18" t="s">
        <v>130</v>
      </c>
      <c r="BM378" s="230" t="s">
        <v>587</v>
      </c>
    </row>
    <row r="379" s="14" customFormat="1">
      <c r="A379" s="14"/>
      <c r="B379" s="247"/>
      <c r="C379" s="248"/>
      <c r="D379" s="232" t="s">
        <v>134</v>
      </c>
      <c r="E379" s="249" t="s">
        <v>19</v>
      </c>
      <c r="F379" s="250" t="s">
        <v>588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134</v>
      </c>
      <c r="AU379" s="256" t="s">
        <v>83</v>
      </c>
      <c r="AV379" s="14" t="s">
        <v>80</v>
      </c>
      <c r="AW379" s="14" t="s">
        <v>33</v>
      </c>
      <c r="AX379" s="14" t="s">
        <v>72</v>
      </c>
      <c r="AY379" s="256" t="s">
        <v>123</v>
      </c>
    </row>
    <row r="380" s="13" customFormat="1">
      <c r="A380" s="13"/>
      <c r="B380" s="236"/>
      <c r="C380" s="237"/>
      <c r="D380" s="232" t="s">
        <v>134</v>
      </c>
      <c r="E380" s="238" t="s">
        <v>19</v>
      </c>
      <c r="F380" s="239" t="s">
        <v>589</v>
      </c>
      <c r="G380" s="237"/>
      <c r="H380" s="240">
        <v>0.46899999999999997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134</v>
      </c>
      <c r="AU380" s="246" t="s">
        <v>83</v>
      </c>
      <c r="AV380" s="13" t="s">
        <v>83</v>
      </c>
      <c r="AW380" s="13" t="s">
        <v>33</v>
      </c>
      <c r="AX380" s="13" t="s">
        <v>80</v>
      </c>
      <c r="AY380" s="246" t="s">
        <v>123</v>
      </c>
    </row>
    <row r="381" s="2" customFormat="1" ht="21.75" customHeight="1">
      <c r="A381" s="39"/>
      <c r="B381" s="40"/>
      <c r="C381" s="219" t="s">
        <v>590</v>
      </c>
      <c r="D381" s="219" t="s">
        <v>125</v>
      </c>
      <c r="E381" s="220" t="s">
        <v>591</v>
      </c>
      <c r="F381" s="221" t="s">
        <v>592</v>
      </c>
      <c r="G381" s="222" t="s">
        <v>329</v>
      </c>
      <c r="H381" s="223">
        <v>38.5</v>
      </c>
      <c r="I381" s="224"/>
      <c r="J381" s="225">
        <f>ROUND(I381*H381,2)</f>
        <v>0</v>
      </c>
      <c r="K381" s="221" t="s">
        <v>129</v>
      </c>
      <c r="L381" s="45"/>
      <c r="M381" s="226" t="s">
        <v>19</v>
      </c>
      <c r="N381" s="227" t="s">
        <v>43</v>
      </c>
      <c r="O381" s="85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130</v>
      </c>
      <c r="AT381" s="230" t="s">
        <v>125</v>
      </c>
      <c r="AU381" s="230" t="s">
        <v>83</v>
      </c>
      <c r="AY381" s="18" t="s">
        <v>123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80</v>
      </c>
      <c r="BK381" s="231">
        <f>ROUND(I381*H381,2)</f>
        <v>0</v>
      </c>
      <c r="BL381" s="18" t="s">
        <v>130</v>
      </c>
      <c r="BM381" s="230" t="s">
        <v>593</v>
      </c>
    </row>
    <row r="382" s="2" customFormat="1">
      <c r="A382" s="39"/>
      <c r="B382" s="40"/>
      <c r="C382" s="41"/>
      <c r="D382" s="232" t="s">
        <v>132</v>
      </c>
      <c r="E382" s="41"/>
      <c r="F382" s="233" t="s">
        <v>594</v>
      </c>
      <c r="G382" s="41"/>
      <c r="H382" s="41"/>
      <c r="I382" s="137"/>
      <c r="J382" s="41"/>
      <c r="K382" s="41"/>
      <c r="L382" s="45"/>
      <c r="M382" s="234"/>
      <c r="N382" s="235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132</v>
      </c>
      <c r="AU382" s="18" t="s">
        <v>83</v>
      </c>
    </row>
    <row r="383" s="14" customFormat="1">
      <c r="A383" s="14"/>
      <c r="B383" s="247"/>
      <c r="C383" s="248"/>
      <c r="D383" s="232" t="s">
        <v>134</v>
      </c>
      <c r="E383" s="249" t="s">
        <v>19</v>
      </c>
      <c r="F383" s="250" t="s">
        <v>595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134</v>
      </c>
      <c r="AU383" s="256" t="s">
        <v>83</v>
      </c>
      <c r="AV383" s="14" t="s">
        <v>80</v>
      </c>
      <c r="AW383" s="14" t="s">
        <v>33</v>
      </c>
      <c r="AX383" s="14" t="s">
        <v>72</v>
      </c>
      <c r="AY383" s="256" t="s">
        <v>123</v>
      </c>
    </row>
    <row r="384" s="13" customFormat="1">
      <c r="A384" s="13"/>
      <c r="B384" s="236"/>
      <c r="C384" s="237"/>
      <c r="D384" s="232" t="s">
        <v>134</v>
      </c>
      <c r="E384" s="238" t="s">
        <v>19</v>
      </c>
      <c r="F384" s="239" t="s">
        <v>596</v>
      </c>
      <c r="G384" s="237"/>
      <c r="H384" s="240">
        <v>38.5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134</v>
      </c>
      <c r="AU384" s="246" t="s">
        <v>83</v>
      </c>
      <c r="AV384" s="13" t="s">
        <v>83</v>
      </c>
      <c r="AW384" s="13" t="s">
        <v>33</v>
      </c>
      <c r="AX384" s="13" t="s">
        <v>80</v>
      </c>
      <c r="AY384" s="246" t="s">
        <v>123</v>
      </c>
    </row>
    <row r="385" s="2" customFormat="1" ht="21.75" customHeight="1">
      <c r="A385" s="39"/>
      <c r="B385" s="40"/>
      <c r="C385" s="219" t="s">
        <v>597</v>
      </c>
      <c r="D385" s="219" t="s">
        <v>125</v>
      </c>
      <c r="E385" s="220" t="s">
        <v>598</v>
      </c>
      <c r="F385" s="221" t="s">
        <v>599</v>
      </c>
      <c r="G385" s="222" t="s">
        <v>329</v>
      </c>
      <c r="H385" s="223">
        <v>38.5</v>
      </c>
      <c r="I385" s="224"/>
      <c r="J385" s="225">
        <f>ROUND(I385*H385,2)</f>
        <v>0</v>
      </c>
      <c r="K385" s="221" t="s">
        <v>129</v>
      </c>
      <c r="L385" s="45"/>
      <c r="M385" s="226" t="s">
        <v>19</v>
      </c>
      <c r="N385" s="227" t="s">
        <v>43</v>
      </c>
      <c r="O385" s="85"/>
      <c r="P385" s="228">
        <f>O385*H385</f>
        <v>0</v>
      </c>
      <c r="Q385" s="228">
        <v>0.00060999999999999997</v>
      </c>
      <c r="R385" s="228">
        <f>Q385*H385</f>
        <v>0.023484999999999999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130</v>
      </c>
      <c r="AT385" s="230" t="s">
        <v>125</v>
      </c>
      <c r="AU385" s="230" t="s">
        <v>83</v>
      </c>
      <c r="AY385" s="18" t="s">
        <v>123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80</v>
      </c>
      <c r="BK385" s="231">
        <f>ROUND(I385*H385,2)</f>
        <v>0</v>
      </c>
      <c r="BL385" s="18" t="s">
        <v>130</v>
      </c>
      <c r="BM385" s="230" t="s">
        <v>600</v>
      </c>
    </row>
    <row r="386" s="2" customFormat="1">
      <c r="A386" s="39"/>
      <c r="B386" s="40"/>
      <c r="C386" s="41"/>
      <c r="D386" s="232" t="s">
        <v>132</v>
      </c>
      <c r="E386" s="41"/>
      <c r="F386" s="233" t="s">
        <v>601</v>
      </c>
      <c r="G386" s="41"/>
      <c r="H386" s="41"/>
      <c r="I386" s="137"/>
      <c r="J386" s="41"/>
      <c r="K386" s="41"/>
      <c r="L386" s="45"/>
      <c r="M386" s="234"/>
      <c r="N386" s="235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132</v>
      </c>
      <c r="AU386" s="18" t="s">
        <v>83</v>
      </c>
    </row>
    <row r="387" s="14" customFormat="1">
      <c r="A387" s="14"/>
      <c r="B387" s="247"/>
      <c r="C387" s="248"/>
      <c r="D387" s="232" t="s">
        <v>134</v>
      </c>
      <c r="E387" s="249" t="s">
        <v>19</v>
      </c>
      <c r="F387" s="250" t="s">
        <v>595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134</v>
      </c>
      <c r="AU387" s="256" t="s">
        <v>83</v>
      </c>
      <c r="AV387" s="14" t="s">
        <v>80</v>
      </c>
      <c r="AW387" s="14" t="s">
        <v>33</v>
      </c>
      <c r="AX387" s="14" t="s">
        <v>72</v>
      </c>
      <c r="AY387" s="256" t="s">
        <v>123</v>
      </c>
    </row>
    <row r="388" s="13" customFormat="1">
      <c r="A388" s="13"/>
      <c r="B388" s="236"/>
      <c r="C388" s="237"/>
      <c r="D388" s="232" t="s">
        <v>134</v>
      </c>
      <c r="E388" s="238" t="s">
        <v>19</v>
      </c>
      <c r="F388" s="239" t="s">
        <v>602</v>
      </c>
      <c r="G388" s="237"/>
      <c r="H388" s="240">
        <v>38.5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134</v>
      </c>
      <c r="AU388" s="246" t="s">
        <v>83</v>
      </c>
      <c r="AV388" s="13" t="s">
        <v>83</v>
      </c>
      <c r="AW388" s="13" t="s">
        <v>33</v>
      </c>
      <c r="AX388" s="13" t="s">
        <v>80</v>
      </c>
      <c r="AY388" s="246" t="s">
        <v>123</v>
      </c>
    </row>
    <row r="389" s="2" customFormat="1" ht="16.5" customHeight="1">
      <c r="A389" s="39"/>
      <c r="B389" s="40"/>
      <c r="C389" s="219" t="s">
        <v>603</v>
      </c>
      <c r="D389" s="219" t="s">
        <v>125</v>
      </c>
      <c r="E389" s="220" t="s">
        <v>604</v>
      </c>
      <c r="F389" s="221" t="s">
        <v>605</v>
      </c>
      <c r="G389" s="222" t="s">
        <v>329</v>
      </c>
      <c r="H389" s="223">
        <v>38.5</v>
      </c>
      <c r="I389" s="224"/>
      <c r="J389" s="225">
        <f>ROUND(I389*H389,2)</f>
        <v>0</v>
      </c>
      <c r="K389" s="221" t="s">
        <v>129</v>
      </c>
      <c r="L389" s="45"/>
      <c r="M389" s="226" t="s">
        <v>19</v>
      </c>
      <c r="N389" s="227" t="s">
        <v>43</v>
      </c>
      <c r="O389" s="85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130</v>
      </c>
      <c r="AT389" s="230" t="s">
        <v>125</v>
      </c>
      <c r="AU389" s="230" t="s">
        <v>83</v>
      </c>
      <c r="AY389" s="18" t="s">
        <v>123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80</v>
      </c>
      <c r="BK389" s="231">
        <f>ROUND(I389*H389,2)</f>
        <v>0</v>
      </c>
      <c r="BL389" s="18" t="s">
        <v>130</v>
      </c>
      <c r="BM389" s="230" t="s">
        <v>606</v>
      </c>
    </row>
    <row r="390" s="2" customFormat="1">
      <c r="A390" s="39"/>
      <c r="B390" s="40"/>
      <c r="C390" s="41"/>
      <c r="D390" s="232" t="s">
        <v>132</v>
      </c>
      <c r="E390" s="41"/>
      <c r="F390" s="233" t="s">
        <v>607</v>
      </c>
      <c r="G390" s="41"/>
      <c r="H390" s="41"/>
      <c r="I390" s="137"/>
      <c r="J390" s="41"/>
      <c r="K390" s="41"/>
      <c r="L390" s="45"/>
      <c r="M390" s="234"/>
      <c r="N390" s="235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132</v>
      </c>
      <c r="AU390" s="18" t="s">
        <v>83</v>
      </c>
    </row>
    <row r="391" s="14" customFormat="1">
      <c r="A391" s="14"/>
      <c r="B391" s="247"/>
      <c r="C391" s="248"/>
      <c r="D391" s="232" t="s">
        <v>134</v>
      </c>
      <c r="E391" s="249" t="s">
        <v>19</v>
      </c>
      <c r="F391" s="250" t="s">
        <v>595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134</v>
      </c>
      <c r="AU391" s="256" t="s">
        <v>83</v>
      </c>
      <c r="AV391" s="14" t="s">
        <v>80</v>
      </c>
      <c r="AW391" s="14" t="s">
        <v>33</v>
      </c>
      <c r="AX391" s="14" t="s">
        <v>72</v>
      </c>
      <c r="AY391" s="256" t="s">
        <v>123</v>
      </c>
    </row>
    <row r="392" s="13" customFormat="1">
      <c r="A392" s="13"/>
      <c r="B392" s="236"/>
      <c r="C392" s="237"/>
      <c r="D392" s="232" t="s">
        <v>134</v>
      </c>
      <c r="E392" s="238" t="s">
        <v>19</v>
      </c>
      <c r="F392" s="239" t="s">
        <v>596</v>
      </c>
      <c r="G392" s="237"/>
      <c r="H392" s="240">
        <v>38.5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134</v>
      </c>
      <c r="AU392" s="246" t="s">
        <v>83</v>
      </c>
      <c r="AV392" s="13" t="s">
        <v>83</v>
      </c>
      <c r="AW392" s="13" t="s">
        <v>33</v>
      </c>
      <c r="AX392" s="13" t="s">
        <v>80</v>
      </c>
      <c r="AY392" s="246" t="s">
        <v>123</v>
      </c>
    </row>
    <row r="393" s="2" customFormat="1" ht="16.5" customHeight="1">
      <c r="A393" s="39"/>
      <c r="B393" s="40"/>
      <c r="C393" s="219" t="s">
        <v>608</v>
      </c>
      <c r="D393" s="219" t="s">
        <v>125</v>
      </c>
      <c r="E393" s="220" t="s">
        <v>609</v>
      </c>
      <c r="F393" s="221" t="s">
        <v>610</v>
      </c>
      <c r="G393" s="222" t="s">
        <v>329</v>
      </c>
      <c r="H393" s="223">
        <v>6.5999999999999996</v>
      </c>
      <c r="I393" s="224"/>
      <c r="J393" s="225">
        <f>ROUND(I393*H393,2)</f>
        <v>0</v>
      </c>
      <c r="K393" s="221" t="s">
        <v>129</v>
      </c>
      <c r="L393" s="45"/>
      <c r="M393" s="226" t="s">
        <v>19</v>
      </c>
      <c r="N393" s="227" t="s">
        <v>43</v>
      </c>
      <c r="O393" s="85"/>
      <c r="P393" s="228">
        <f>O393*H393</f>
        <v>0</v>
      </c>
      <c r="Q393" s="228">
        <v>0.24895999999999999</v>
      </c>
      <c r="R393" s="228">
        <f>Q393*H393</f>
        <v>1.6431359999999999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130</v>
      </c>
      <c r="AT393" s="230" t="s">
        <v>125</v>
      </c>
      <c r="AU393" s="230" t="s">
        <v>83</v>
      </c>
      <c r="AY393" s="18" t="s">
        <v>123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80</v>
      </c>
      <c r="BK393" s="231">
        <f>ROUND(I393*H393,2)</f>
        <v>0</v>
      </c>
      <c r="BL393" s="18" t="s">
        <v>130</v>
      </c>
      <c r="BM393" s="230" t="s">
        <v>611</v>
      </c>
    </row>
    <row r="394" s="2" customFormat="1">
      <c r="A394" s="39"/>
      <c r="B394" s="40"/>
      <c r="C394" s="41"/>
      <c r="D394" s="232" t="s">
        <v>132</v>
      </c>
      <c r="E394" s="41"/>
      <c r="F394" s="233" t="s">
        <v>612</v>
      </c>
      <c r="G394" s="41"/>
      <c r="H394" s="41"/>
      <c r="I394" s="137"/>
      <c r="J394" s="41"/>
      <c r="K394" s="41"/>
      <c r="L394" s="45"/>
      <c r="M394" s="234"/>
      <c r="N394" s="235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132</v>
      </c>
      <c r="AU394" s="18" t="s">
        <v>83</v>
      </c>
    </row>
    <row r="395" s="13" customFormat="1">
      <c r="A395" s="13"/>
      <c r="B395" s="236"/>
      <c r="C395" s="237"/>
      <c r="D395" s="232" t="s">
        <v>134</v>
      </c>
      <c r="E395" s="238" t="s">
        <v>19</v>
      </c>
      <c r="F395" s="239" t="s">
        <v>613</v>
      </c>
      <c r="G395" s="237"/>
      <c r="H395" s="240">
        <v>6.5999999999999996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134</v>
      </c>
      <c r="AU395" s="246" t="s">
        <v>83</v>
      </c>
      <c r="AV395" s="13" t="s">
        <v>83</v>
      </c>
      <c r="AW395" s="13" t="s">
        <v>33</v>
      </c>
      <c r="AX395" s="13" t="s">
        <v>80</v>
      </c>
      <c r="AY395" s="246" t="s">
        <v>123</v>
      </c>
    </row>
    <row r="396" s="2" customFormat="1" ht="16.5" customHeight="1">
      <c r="A396" s="39"/>
      <c r="B396" s="40"/>
      <c r="C396" s="219" t="s">
        <v>614</v>
      </c>
      <c r="D396" s="219" t="s">
        <v>125</v>
      </c>
      <c r="E396" s="220" t="s">
        <v>615</v>
      </c>
      <c r="F396" s="221" t="s">
        <v>616</v>
      </c>
      <c r="G396" s="222" t="s">
        <v>128</v>
      </c>
      <c r="H396" s="223">
        <v>750</v>
      </c>
      <c r="I396" s="224"/>
      <c r="J396" s="225">
        <f>ROUND(I396*H396,2)</f>
        <v>0</v>
      </c>
      <c r="K396" s="221" t="s">
        <v>129</v>
      </c>
      <c r="L396" s="45"/>
      <c r="M396" s="226" t="s">
        <v>19</v>
      </c>
      <c r="N396" s="227" t="s">
        <v>43</v>
      </c>
      <c r="O396" s="85"/>
      <c r="P396" s="228">
        <f>O396*H396</f>
        <v>0</v>
      </c>
      <c r="Q396" s="228">
        <v>0</v>
      </c>
      <c r="R396" s="228">
        <f>Q396*H396</f>
        <v>0</v>
      </c>
      <c r="S396" s="228">
        <v>0.02</v>
      </c>
      <c r="T396" s="229">
        <f>S396*H396</f>
        <v>15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130</v>
      </c>
      <c r="AT396" s="230" t="s">
        <v>125</v>
      </c>
      <c r="AU396" s="230" t="s">
        <v>83</v>
      </c>
      <c r="AY396" s="18" t="s">
        <v>123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80</v>
      </c>
      <c r="BK396" s="231">
        <f>ROUND(I396*H396,2)</f>
        <v>0</v>
      </c>
      <c r="BL396" s="18" t="s">
        <v>130</v>
      </c>
      <c r="BM396" s="230" t="s">
        <v>617</v>
      </c>
    </row>
    <row r="397" s="2" customFormat="1">
      <c r="A397" s="39"/>
      <c r="B397" s="40"/>
      <c r="C397" s="41"/>
      <c r="D397" s="232" t="s">
        <v>132</v>
      </c>
      <c r="E397" s="41"/>
      <c r="F397" s="233" t="s">
        <v>618</v>
      </c>
      <c r="G397" s="41"/>
      <c r="H397" s="41"/>
      <c r="I397" s="137"/>
      <c r="J397" s="41"/>
      <c r="K397" s="41"/>
      <c r="L397" s="45"/>
      <c r="M397" s="234"/>
      <c r="N397" s="235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132</v>
      </c>
      <c r="AU397" s="18" t="s">
        <v>83</v>
      </c>
    </row>
    <row r="398" s="14" customFormat="1">
      <c r="A398" s="14"/>
      <c r="B398" s="247"/>
      <c r="C398" s="248"/>
      <c r="D398" s="232" t="s">
        <v>134</v>
      </c>
      <c r="E398" s="249" t="s">
        <v>19</v>
      </c>
      <c r="F398" s="250" t="s">
        <v>619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134</v>
      </c>
      <c r="AU398" s="256" t="s">
        <v>83</v>
      </c>
      <c r="AV398" s="14" t="s">
        <v>80</v>
      </c>
      <c r="AW398" s="14" t="s">
        <v>33</v>
      </c>
      <c r="AX398" s="14" t="s">
        <v>72</v>
      </c>
      <c r="AY398" s="256" t="s">
        <v>123</v>
      </c>
    </row>
    <row r="399" s="14" customFormat="1">
      <c r="A399" s="14"/>
      <c r="B399" s="247"/>
      <c r="C399" s="248"/>
      <c r="D399" s="232" t="s">
        <v>134</v>
      </c>
      <c r="E399" s="249" t="s">
        <v>19</v>
      </c>
      <c r="F399" s="250" t="s">
        <v>620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134</v>
      </c>
      <c r="AU399" s="256" t="s">
        <v>83</v>
      </c>
      <c r="AV399" s="14" t="s">
        <v>80</v>
      </c>
      <c r="AW399" s="14" t="s">
        <v>33</v>
      </c>
      <c r="AX399" s="14" t="s">
        <v>72</v>
      </c>
      <c r="AY399" s="256" t="s">
        <v>123</v>
      </c>
    </row>
    <row r="400" s="13" customFormat="1">
      <c r="A400" s="13"/>
      <c r="B400" s="236"/>
      <c r="C400" s="237"/>
      <c r="D400" s="232" t="s">
        <v>134</v>
      </c>
      <c r="E400" s="238" t="s">
        <v>19</v>
      </c>
      <c r="F400" s="239" t="s">
        <v>621</v>
      </c>
      <c r="G400" s="237"/>
      <c r="H400" s="240">
        <v>750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134</v>
      </c>
      <c r="AU400" s="246" t="s">
        <v>83</v>
      </c>
      <c r="AV400" s="13" t="s">
        <v>83</v>
      </c>
      <c r="AW400" s="13" t="s">
        <v>33</v>
      </c>
      <c r="AX400" s="13" t="s">
        <v>80</v>
      </c>
      <c r="AY400" s="246" t="s">
        <v>123</v>
      </c>
    </row>
    <row r="401" s="2" customFormat="1" ht="21.75" customHeight="1">
      <c r="A401" s="39"/>
      <c r="B401" s="40"/>
      <c r="C401" s="219" t="s">
        <v>622</v>
      </c>
      <c r="D401" s="219" t="s">
        <v>125</v>
      </c>
      <c r="E401" s="220" t="s">
        <v>623</v>
      </c>
      <c r="F401" s="221" t="s">
        <v>624</v>
      </c>
      <c r="G401" s="222" t="s">
        <v>128</v>
      </c>
      <c r="H401" s="223">
        <v>750</v>
      </c>
      <c r="I401" s="224"/>
      <c r="J401" s="225">
        <f>ROUND(I401*H401,2)</f>
        <v>0</v>
      </c>
      <c r="K401" s="221" t="s">
        <v>129</v>
      </c>
      <c r="L401" s="45"/>
      <c r="M401" s="226" t="s">
        <v>19</v>
      </c>
      <c r="N401" s="227" t="s">
        <v>43</v>
      </c>
      <c r="O401" s="85"/>
      <c r="P401" s="228">
        <f>O401*H401</f>
        <v>0</v>
      </c>
      <c r="Q401" s="228">
        <v>0</v>
      </c>
      <c r="R401" s="228">
        <f>Q401*H401</f>
        <v>0</v>
      </c>
      <c r="S401" s="228">
        <v>0.02</v>
      </c>
      <c r="T401" s="229">
        <f>S401*H401</f>
        <v>15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130</v>
      </c>
      <c r="AT401" s="230" t="s">
        <v>125</v>
      </c>
      <c r="AU401" s="230" t="s">
        <v>83</v>
      </c>
      <c r="AY401" s="18" t="s">
        <v>123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80</v>
      </c>
      <c r="BK401" s="231">
        <f>ROUND(I401*H401,2)</f>
        <v>0</v>
      </c>
      <c r="BL401" s="18" t="s">
        <v>130</v>
      </c>
      <c r="BM401" s="230" t="s">
        <v>625</v>
      </c>
    </row>
    <row r="402" s="2" customFormat="1">
      <c r="A402" s="39"/>
      <c r="B402" s="40"/>
      <c r="C402" s="41"/>
      <c r="D402" s="232" t="s">
        <v>132</v>
      </c>
      <c r="E402" s="41"/>
      <c r="F402" s="233" t="s">
        <v>618</v>
      </c>
      <c r="G402" s="41"/>
      <c r="H402" s="41"/>
      <c r="I402" s="137"/>
      <c r="J402" s="41"/>
      <c r="K402" s="41"/>
      <c r="L402" s="45"/>
      <c r="M402" s="234"/>
      <c r="N402" s="235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132</v>
      </c>
      <c r="AU402" s="18" t="s">
        <v>83</v>
      </c>
    </row>
    <row r="403" s="14" customFormat="1">
      <c r="A403" s="14"/>
      <c r="B403" s="247"/>
      <c r="C403" s="248"/>
      <c r="D403" s="232" t="s">
        <v>134</v>
      </c>
      <c r="E403" s="249" t="s">
        <v>19</v>
      </c>
      <c r="F403" s="250" t="s">
        <v>619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134</v>
      </c>
      <c r="AU403" s="256" t="s">
        <v>83</v>
      </c>
      <c r="AV403" s="14" t="s">
        <v>80</v>
      </c>
      <c r="AW403" s="14" t="s">
        <v>33</v>
      </c>
      <c r="AX403" s="14" t="s">
        <v>72</v>
      </c>
      <c r="AY403" s="256" t="s">
        <v>123</v>
      </c>
    </row>
    <row r="404" s="14" customFormat="1">
      <c r="A404" s="14"/>
      <c r="B404" s="247"/>
      <c r="C404" s="248"/>
      <c r="D404" s="232" t="s">
        <v>134</v>
      </c>
      <c r="E404" s="249" t="s">
        <v>19</v>
      </c>
      <c r="F404" s="250" t="s">
        <v>620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134</v>
      </c>
      <c r="AU404" s="256" t="s">
        <v>83</v>
      </c>
      <c r="AV404" s="14" t="s">
        <v>80</v>
      </c>
      <c r="AW404" s="14" t="s">
        <v>33</v>
      </c>
      <c r="AX404" s="14" t="s">
        <v>72</v>
      </c>
      <c r="AY404" s="256" t="s">
        <v>123</v>
      </c>
    </row>
    <row r="405" s="13" customFormat="1">
      <c r="A405" s="13"/>
      <c r="B405" s="236"/>
      <c r="C405" s="237"/>
      <c r="D405" s="232" t="s">
        <v>134</v>
      </c>
      <c r="E405" s="238" t="s">
        <v>19</v>
      </c>
      <c r="F405" s="239" t="s">
        <v>621</v>
      </c>
      <c r="G405" s="237"/>
      <c r="H405" s="240">
        <v>750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134</v>
      </c>
      <c r="AU405" s="246" t="s">
        <v>83</v>
      </c>
      <c r="AV405" s="13" t="s">
        <v>83</v>
      </c>
      <c r="AW405" s="13" t="s">
        <v>33</v>
      </c>
      <c r="AX405" s="13" t="s">
        <v>80</v>
      </c>
      <c r="AY405" s="246" t="s">
        <v>123</v>
      </c>
    </row>
    <row r="406" s="2" customFormat="1" ht="21.75" customHeight="1">
      <c r="A406" s="39"/>
      <c r="B406" s="40"/>
      <c r="C406" s="219" t="s">
        <v>626</v>
      </c>
      <c r="D406" s="219" t="s">
        <v>125</v>
      </c>
      <c r="E406" s="220" t="s">
        <v>627</v>
      </c>
      <c r="F406" s="221" t="s">
        <v>628</v>
      </c>
      <c r="G406" s="222" t="s">
        <v>350</v>
      </c>
      <c r="H406" s="223">
        <v>3</v>
      </c>
      <c r="I406" s="224"/>
      <c r="J406" s="225">
        <f>ROUND(I406*H406,2)</f>
        <v>0</v>
      </c>
      <c r="K406" s="221" t="s">
        <v>129</v>
      </c>
      <c r="L406" s="45"/>
      <c r="M406" s="226" t="s">
        <v>19</v>
      </c>
      <c r="N406" s="227" t="s">
        <v>43</v>
      </c>
      <c r="O406" s="85"/>
      <c r="P406" s="228">
        <f>O406*H406</f>
        <v>0</v>
      </c>
      <c r="Q406" s="228">
        <v>0</v>
      </c>
      <c r="R406" s="228">
        <f>Q406*H406</f>
        <v>0</v>
      </c>
      <c r="S406" s="228">
        <v>0.0020999999999999999</v>
      </c>
      <c r="T406" s="229">
        <f>S406*H406</f>
        <v>0.0063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130</v>
      </c>
      <c r="AT406" s="230" t="s">
        <v>125</v>
      </c>
      <c r="AU406" s="230" t="s">
        <v>83</v>
      </c>
      <c r="AY406" s="18" t="s">
        <v>123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80</v>
      </c>
      <c r="BK406" s="231">
        <f>ROUND(I406*H406,2)</f>
        <v>0</v>
      </c>
      <c r="BL406" s="18" t="s">
        <v>130</v>
      </c>
      <c r="BM406" s="230" t="s">
        <v>629</v>
      </c>
    </row>
    <row r="407" s="2" customFormat="1">
      <c r="A407" s="39"/>
      <c r="B407" s="40"/>
      <c r="C407" s="41"/>
      <c r="D407" s="232" t="s">
        <v>132</v>
      </c>
      <c r="E407" s="41"/>
      <c r="F407" s="233" t="s">
        <v>630</v>
      </c>
      <c r="G407" s="41"/>
      <c r="H407" s="41"/>
      <c r="I407" s="137"/>
      <c r="J407" s="41"/>
      <c r="K407" s="41"/>
      <c r="L407" s="45"/>
      <c r="M407" s="234"/>
      <c r="N407" s="235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132</v>
      </c>
      <c r="AU407" s="18" t="s">
        <v>83</v>
      </c>
    </row>
    <row r="408" s="13" customFormat="1">
      <c r="A408" s="13"/>
      <c r="B408" s="236"/>
      <c r="C408" s="237"/>
      <c r="D408" s="232" t="s">
        <v>134</v>
      </c>
      <c r="E408" s="238" t="s">
        <v>19</v>
      </c>
      <c r="F408" s="239" t="s">
        <v>631</v>
      </c>
      <c r="G408" s="237"/>
      <c r="H408" s="240">
        <v>3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134</v>
      </c>
      <c r="AU408" s="246" t="s">
        <v>83</v>
      </c>
      <c r="AV408" s="13" t="s">
        <v>83</v>
      </c>
      <c r="AW408" s="13" t="s">
        <v>33</v>
      </c>
      <c r="AX408" s="13" t="s">
        <v>80</v>
      </c>
      <c r="AY408" s="246" t="s">
        <v>123</v>
      </c>
    </row>
    <row r="409" s="12" customFormat="1" ht="22.8" customHeight="1">
      <c r="A409" s="12"/>
      <c r="B409" s="203"/>
      <c r="C409" s="204"/>
      <c r="D409" s="205" t="s">
        <v>71</v>
      </c>
      <c r="E409" s="217" t="s">
        <v>632</v>
      </c>
      <c r="F409" s="217" t="s">
        <v>633</v>
      </c>
      <c r="G409" s="204"/>
      <c r="H409" s="204"/>
      <c r="I409" s="207"/>
      <c r="J409" s="218">
        <f>BK409</f>
        <v>0</v>
      </c>
      <c r="K409" s="204"/>
      <c r="L409" s="209"/>
      <c r="M409" s="210"/>
      <c r="N409" s="211"/>
      <c r="O409" s="211"/>
      <c r="P409" s="212">
        <f>SUM(P410:P439)</f>
        <v>0</v>
      </c>
      <c r="Q409" s="211"/>
      <c r="R409" s="212">
        <f>SUM(R410:R439)</f>
        <v>0</v>
      </c>
      <c r="S409" s="211"/>
      <c r="T409" s="213">
        <f>SUM(T410:T439)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4" t="s">
        <v>80</v>
      </c>
      <c r="AT409" s="215" t="s">
        <v>71</v>
      </c>
      <c r="AU409" s="215" t="s">
        <v>80</v>
      </c>
      <c r="AY409" s="214" t="s">
        <v>123</v>
      </c>
      <c r="BK409" s="216">
        <f>SUM(BK410:BK439)</f>
        <v>0</v>
      </c>
    </row>
    <row r="410" s="2" customFormat="1" ht="21.75" customHeight="1">
      <c r="A410" s="39"/>
      <c r="B410" s="40"/>
      <c r="C410" s="219" t="s">
        <v>634</v>
      </c>
      <c r="D410" s="219" t="s">
        <v>125</v>
      </c>
      <c r="E410" s="220" t="s">
        <v>635</v>
      </c>
      <c r="F410" s="221" t="s">
        <v>636</v>
      </c>
      <c r="G410" s="222" t="s">
        <v>228</v>
      </c>
      <c r="H410" s="223">
        <v>58.600000000000001</v>
      </c>
      <c r="I410" s="224"/>
      <c r="J410" s="225">
        <f>ROUND(I410*H410,2)</f>
        <v>0</v>
      </c>
      <c r="K410" s="221" t="s">
        <v>129</v>
      </c>
      <c r="L410" s="45"/>
      <c r="M410" s="226" t="s">
        <v>19</v>
      </c>
      <c r="N410" s="227" t="s">
        <v>43</v>
      </c>
      <c r="O410" s="85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130</v>
      </c>
      <c r="AT410" s="230" t="s">
        <v>125</v>
      </c>
      <c r="AU410" s="230" t="s">
        <v>83</v>
      </c>
      <c r="AY410" s="18" t="s">
        <v>123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80</v>
      </c>
      <c r="BK410" s="231">
        <f>ROUND(I410*H410,2)</f>
        <v>0</v>
      </c>
      <c r="BL410" s="18" t="s">
        <v>130</v>
      </c>
      <c r="BM410" s="230" t="s">
        <v>637</v>
      </c>
    </row>
    <row r="411" s="2" customFormat="1">
      <c r="A411" s="39"/>
      <c r="B411" s="40"/>
      <c r="C411" s="41"/>
      <c r="D411" s="232" t="s">
        <v>132</v>
      </c>
      <c r="E411" s="41"/>
      <c r="F411" s="233" t="s">
        <v>638</v>
      </c>
      <c r="G411" s="41"/>
      <c r="H411" s="41"/>
      <c r="I411" s="137"/>
      <c r="J411" s="41"/>
      <c r="K411" s="41"/>
      <c r="L411" s="45"/>
      <c r="M411" s="234"/>
      <c r="N411" s="235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132</v>
      </c>
      <c r="AU411" s="18" t="s">
        <v>83</v>
      </c>
    </row>
    <row r="412" s="13" customFormat="1">
      <c r="A412" s="13"/>
      <c r="B412" s="236"/>
      <c r="C412" s="237"/>
      <c r="D412" s="232" t="s">
        <v>134</v>
      </c>
      <c r="E412" s="238" t="s">
        <v>19</v>
      </c>
      <c r="F412" s="239" t="s">
        <v>639</v>
      </c>
      <c r="G412" s="237"/>
      <c r="H412" s="240">
        <v>28.600000000000001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134</v>
      </c>
      <c r="AU412" s="246" t="s">
        <v>83</v>
      </c>
      <c r="AV412" s="13" t="s">
        <v>83</v>
      </c>
      <c r="AW412" s="13" t="s">
        <v>33</v>
      </c>
      <c r="AX412" s="13" t="s">
        <v>72</v>
      </c>
      <c r="AY412" s="246" t="s">
        <v>123</v>
      </c>
    </row>
    <row r="413" s="13" customFormat="1">
      <c r="A413" s="13"/>
      <c r="B413" s="236"/>
      <c r="C413" s="237"/>
      <c r="D413" s="232" t="s">
        <v>134</v>
      </c>
      <c r="E413" s="238" t="s">
        <v>19</v>
      </c>
      <c r="F413" s="239" t="s">
        <v>640</v>
      </c>
      <c r="G413" s="237"/>
      <c r="H413" s="240">
        <v>30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134</v>
      </c>
      <c r="AU413" s="246" t="s">
        <v>83</v>
      </c>
      <c r="AV413" s="13" t="s">
        <v>83</v>
      </c>
      <c r="AW413" s="13" t="s">
        <v>33</v>
      </c>
      <c r="AX413" s="13" t="s">
        <v>72</v>
      </c>
      <c r="AY413" s="246" t="s">
        <v>123</v>
      </c>
    </row>
    <row r="414" s="15" customFormat="1">
      <c r="A414" s="15"/>
      <c r="B414" s="257"/>
      <c r="C414" s="258"/>
      <c r="D414" s="232" t="s">
        <v>134</v>
      </c>
      <c r="E414" s="259" t="s">
        <v>19</v>
      </c>
      <c r="F414" s="260" t="s">
        <v>168</v>
      </c>
      <c r="G414" s="258"/>
      <c r="H414" s="261">
        <v>58.600000000000001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134</v>
      </c>
      <c r="AU414" s="267" t="s">
        <v>83</v>
      </c>
      <c r="AV414" s="15" t="s">
        <v>130</v>
      </c>
      <c r="AW414" s="15" t="s">
        <v>33</v>
      </c>
      <c r="AX414" s="15" t="s">
        <v>80</v>
      </c>
      <c r="AY414" s="267" t="s">
        <v>123</v>
      </c>
    </row>
    <row r="415" s="2" customFormat="1" ht="21.75" customHeight="1">
      <c r="A415" s="39"/>
      <c r="B415" s="40"/>
      <c r="C415" s="219" t="s">
        <v>641</v>
      </c>
      <c r="D415" s="219" t="s">
        <v>125</v>
      </c>
      <c r="E415" s="220" t="s">
        <v>642</v>
      </c>
      <c r="F415" s="221" t="s">
        <v>643</v>
      </c>
      <c r="G415" s="222" t="s">
        <v>228</v>
      </c>
      <c r="H415" s="223">
        <v>1465</v>
      </c>
      <c r="I415" s="224"/>
      <c r="J415" s="225">
        <f>ROUND(I415*H415,2)</f>
        <v>0</v>
      </c>
      <c r="K415" s="221" t="s">
        <v>129</v>
      </c>
      <c r="L415" s="45"/>
      <c r="M415" s="226" t="s">
        <v>19</v>
      </c>
      <c r="N415" s="227" t="s">
        <v>43</v>
      </c>
      <c r="O415" s="85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130</v>
      </c>
      <c r="AT415" s="230" t="s">
        <v>125</v>
      </c>
      <c r="AU415" s="230" t="s">
        <v>83</v>
      </c>
      <c r="AY415" s="18" t="s">
        <v>123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80</v>
      </c>
      <c r="BK415" s="231">
        <f>ROUND(I415*H415,2)</f>
        <v>0</v>
      </c>
      <c r="BL415" s="18" t="s">
        <v>130</v>
      </c>
      <c r="BM415" s="230" t="s">
        <v>644</v>
      </c>
    </row>
    <row r="416" s="2" customFormat="1">
      <c r="A416" s="39"/>
      <c r="B416" s="40"/>
      <c r="C416" s="41"/>
      <c r="D416" s="232" t="s">
        <v>132</v>
      </c>
      <c r="E416" s="41"/>
      <c r="F416" s="233" t="s">
        <v>638</v>
      </c>
      <c r="G416" s="41"/>
      <c r="H416" s="41"/>
      <c r="I416" s="137"/>
      <c r="J416" s="41"/>
      <c r="K416" s="41"/>
      <c r="L416" s="45"/>
      <c r="M416" s="234"/>
      <c r="N416" s="23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132</v>
      </c>
      <c r="AU416" s="18" t="s">
        <v>83</v>
      </c>
    </row>
    <row r="417" s="14" customFormat="1">
      <c r="A417" s="14"/>
      <c r="B417" s="247"/>
      <c r="C417" s="248"/>
      <c r="D417" s="232" t="s">
        <v>134</v>
      </c>
      <c r="E417" s="249" t="s">
        <v>19</v>
      </c>
      <c r="F417" s="250" t="s">
        <v>645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134</v>
      </c>
      <c r="AU417" s="256" t="s">
        <v>83</v>
      </c>
      <c r="AV417" s="14" t="s">
        <v>80</v>
      </c>
      <c r="AW417" s="14" t="s">
        <v>33</v>
      </c>
      <c r="AX417" s="14" t="s">
        <v>72</v>
      </c>
      <c r="AY417" s="256" t="s">
        <v>123</v>
      </c>
    </row>
    <row r="418" s="13" customFormat="1">
      <c r="A418" s="13"/>
      <c r="B418" s="236"/>
      <c r="C418" s="237"/>
      <c r="D418" s="232" t="s">
        <v>134</v>
      </c>
      <c r="E418" s="238" t="s">
        <v>19</v>
      </c>
      <c r="F418" s="239" t="s">
        <v>646</v>
      </c>
      <c r="G418" s="237"/>
      <c r="H418" s="240">
        <v>715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134</v>
      </c>
      <c r="AU418" s="246" t="s">
        <v>83</v>
      </c>
      <c r="AV418" s="13" t="s">
        <v>83</v>
      </c>
      <c r="AW418" s="13" t="s">
        <v>33</v>
      </c>
      <c r="AX418" s="13" t="s">
        <v>72</v>
      </c>
      <c r="AY418" s="246" t="s">
        <v>123</v>
      </c>
    </row>
    <row r="419" s="13" customFormat="1">
      <c r="A419" s="13"/>
      <c r="B419" s="236"/>
      <c r="C419" s="237"/>
      <c r="D419" s="232" t="s">
        <v>134</v>
      </c>
      <c r="E419" s="238" t="s">
        <v>19</v>
      </c>
      <c r="F419" s="239" t="s">
        <v>647</v>
      </c>
      <c r="G419" s="237"/>
      <c r="H419" s="240">
        <v>750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134</v>
      </c>
      <c r="AU419" s="246" t="s">
        <v>83</v>
      </c>
      <c r="AV419" s="13" t="s">
        <v>83</v>
      </c>
      <c r="AW419" s="13" t="s">
        <v>33</v>
      </c>
      <c r="AX419" s="13" t="s">
        <v>72</v>
      </c>
      <c r="AY419" s="246" t="s">
        <v>123</v>
      </c>
    </row>
    <row r="420" s="15" customFormat="1">
      <c r="A420" s="15"/>
      <c r="B420" s="257"/>
      <c r="C420" s="258"/>
      <c r="D420" s="232" t="s">
        <v>134</v>
      </c>
      <c r="E420" s="259" t="s">
        <v>19</v>
      </c>
      <c r="F420" s="260" t="s">
        <v>168</v>
      </c>
      <c r="G420" s="258"/>
      <c r="H420" s="261">
        <v>1465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134</v>
      </c>
      <c r="AU420" s="267" t="s">
        <v>83</v>
      </c>
      <c r="AV420" s="15" t="s">
        <v>130</v>
      </c>
      <c r="AW420" s="15" t="s">
        <v>33</v>
      </c>
      <c r="AX420" s="15" t="s">
        <v>80</v>
      </c>
      <c r="AY420" s="267" t="s">
        <v>123</v>
      </c>
    </row>
    <row r="421" s="2" customFormat="1" ht="21.75" customHeight="1">
      <c r="A421" s="39"/>
      <c r="B421" s="40"/>
      <c r="C421" s="219" t="s">
        <v>648</v>
      </c>
      <c r="D421" s="219" t="s">
        <v>125</v>
      </c>
      <c r="E421" s="220" t="s">
        <v>649</v>
      </c>
      <c r="F421" s="221" t="s">
        <v>650</v>
      </c>
      <c r="G421" s="222" t="s">
        <v>228</v>
      </c>
      <c r="H421" s="223">
        <v>17.620000000000001</v>
      </c>
      <c r="I421" s="224"/>
      <c r="J421" s="225">
        <f>ROUND(I421*H421,2)</f>
        <v>0</v>
      </c>
      <c r="K421" s="221" t="s">
        <v>129</v>
      </c>
      <c r="L421" s="45"/>
      <c r="M421" s="226" t="s">
        <v>19</v>
      </c>
      <c r="N421" s="227" t="s">
        <v>43</v>
      </c>
      <c r="O421" s="85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130</v>
      </c>
      <c r="AT421" s="230" t="s">
        <v>125</v>
      </c>
      <c r="AU421" s="230" t="s">
        <v>83</v>
      </c>
      <c r="AY421" s="18" t="s">
        <v>123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80</v>
      </c>
      <c r="BK421" s="231">
        <f>ROUND(I421*H421,2)</f>
        <v>0</v>
      </c>
      <c r="BL421" s="18" t="s">
        <v>130</v>
      </c>
      <c r="BM421" s="230" t="s">
        <v>651</v>
      </c>
    </row>
    <row r="422" s="2" customFormat="1">
      <c r="A422" s="39"/>
      <c r="B422" s="40"/>
      <c r="C422" s="41"/>
      <c r="D422" s="232" t="s">
        <v>132</v>
      </c>
      <c r="E422" s="41"/>
      <c r="F422" s="233" t="s">
        <v>638</v>
      </c>
      <c r="G422" s="41"/>
      <c r="H422" s="41"/>
      <c r="I422" s="137"/>
      <c r="J422" s="41"/>
      <c r="K422" s="41"/>
      <c r="L422" s="45"/>
      <c r="M422" s="234"/>
      <c r="N422" s="23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132</v>
      </c>
      <c r="AU422" s="18" t="s">
        <v>83</v>
      </c>
    </row>
    <row r="423" s="13" customFormat="1">
      <c r="A423" s="13"/>
      <c r="B423" s="236"/>
      <c r="C423" s="237"/>
      <c r="D423" s="232" t="s">
        <v>134</v>
      </c>
      <c r="E423" s="238" t="s">
        <v>19</v>
      </c>
      <c r="F423" s="239" t="s">
        <v>652</v>
      </c>
      <c r="G423" s="237"/>
      <c r="H423" s="240">
        <v>6.3700000000000001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134</v>
      </c>
      <c r="AU423" s="246" t="s">
        <v>83</v>
      </c>
      <c r="AV423" s="13" t="s">
        <v>83</v>
      </c>
      <c r="AW423" s="13" t="s">
        <v>33</v>
      </c>
      <c r="AX423" s="13" t="s">
        <v>72</v>
      </c>
      <c r="AY423" s="246" t="s">
        <v>123</v>
      </c>
    </row>
    <row r="424" s="13" customFormat="1">
      <c r="A424" s="13"/>
      <c r="B424" s="236"/>
      <c r="C424" s="237"/>
      <c r="D424" s="232" t="s">
        <v>134</v>
      </c>
      <c r="E424" s="238" t="s">
        <v>19</v>
      </c>
      <c r="F424" s="239" t="s">
        <v>653</v>
      </c>
      <c r="G424" s="237"/>
      <c r="H424" s="240">
        <v>11.25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134</v>
      </c>
      <c r="AU424" s="246" t="s">
        <v>83</v>
      </c>
      <c r="AV424" s="13" t="s">
        <v>83</v>
      </c>
      <c r="AW424" s="13" t="s">
        <v>33</v>
      </c>
      <c r="AX424" s="13" t="s">
        <v>72</v>
      </c>
      <c r="AY424" s="246" t="s">
        <v>123</v>
      </c>
    </row>
    <row r="425" s="15" customFormat="1">
      <c r="A425" s="15"/>
      <c r="B425" s="257"/>
      <c r="C425" s="258"/>
      <c r="D425" s="232" t="s">
        <v>134</v>
      </c>
      <c r="E425" s="259" t="s">
        <v>19</v>
      </c>
      <c r="F425" s="260" t="s">
        <v>168</v>
      </c>
      <c r="G425" s="258"/>
      <c r="H425" s="261">
        <v>17.620000000000001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134</v>
      </c>
      <c r="AU425" s="267" t="s">
        <v>83</v>
      </c>
      <c r="AV425" s="15" t="s">
        <v>130</v>
      </c>
      <c r="AW425" s="15" t="s">
        <v>33</v>
      </c>
      <c r="AX425" s="15" t="s">
        <v>80</v>
      </c>
      <c r="AY425" s="267" t="s">
        <v>123</v>
      </c>
    </row>
    <row r="426" s="2" customFormat="1" ht="21.75" customHeight="1">
      <c r="A426" s="39"/>
      <c r="B426" s="40"/>
      <c r="C426" s="219" t="s">
        <v>654</v>
      </c>
      <c r="D426" s="219" t="s">
        <v>125</v>
      </c>
      <c r="E426" s="220" t="s">
        <v>655</v>
      </c>
      <c r="F426" s="221" t="s">
        <v>643</v>
      </c>
      <c r="G426" s="222" t="s">
        <v>228</v>
      </c>
      <c r="H426" s="223">
        <v>440.5</v>
      </c>
      <c r="I426" s="224"/>
      <c r="J426" s="225">
        <f>ROUND(I426*H426,2)</f>
        <v>0</v>
      </c>
      <c r="K426" s="221" t="s">
        <v>129</v>
      </c>
      <c r="L426" s="45"/>
      <c r="M426" s="226" t="s">
        <v>19</v>
      </c>
      <c r="N426" s="227" t="s">
        <v>43</v>
      </c>
      <c r="O426" s="85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130</v>
      </c>
      <c r="AT426" s="230" t="s">
        <v>125</v>
      </c>
      <c r="AU426" s="230" t="s">
        <v>83</v>
      </c>
      <c r="AY426" s="18" t="s">
        <v>123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80</v>
      </c>
      <c r="BK426" s="231">
        <f>ROUND(I426*H426,2)</f>
        <v>0</v>
      </c>
      <c r="BL426" s="18" t="s">
        <v>130</v>
      </c>
      <c r="BM426" s="230" t="s">
        <v>656</v>
      </c>
    </row>
    <row r="427" s="2" customFormat="1">
      <c r="A427" s="39"/>
      <c r="B427" s="40"/>
      <c r="C427" s="41"/>
      <c r="D427" s="232" t="s">
        <v>132</v>
      </c>
      <c r="E427" s="41"/>
      <c r="F427" s="233" t="s">
        <v>638</v>
      </c>
      <c r="G427" s="41"/>
      <c r="H427" s="41"/>
      <c r="I427" s="137"/>
      <c r="J427" s="41"/>
      <c r="K427" s="41"/>
      <c r="L427" s="45"/>
      <c r="M427" s="234"/>
      <c r="N427" s="235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132</v>
      </c>
      <c r="AU427" s="18" t="s">
        <v>83</v>
      </c>
    </row>
    <row r="428" s="14" customFormat="1">
      <c r="A428" s="14"/>
      <c r="B428" s="247"/>
      <c r="C428" s="248"/>
      <c r="D428" s="232" t="s">
        <v>134</v>
      </c>
      <c r="E428" s="249" t="s">
        <v>19</v>
      </c>
      <c r="F428" s="250" t="s">
        <v>645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134</v>
      </c>
      <c r="AU428" s="256" t="s">
        <v>83</v>
      </c>
      <c r="AV428" s="14" t="s">
        <v>80</v>
      </c>
      <c r="AW428" s="14" t="s">
        <v>33</v>
      </c>
      <c r="AX428" s="14" t="s">
        <v>72</v>
      </c>
      <c r="AY428" s="256" t="s">
        <v>123</v>
      </c>
    </row>
    <row r="429" s="13" customFormat="1">
      <c r="A429" s="13"/>
      <c r="B429" s="236"/>
      <c r="C429" s="237"/>
      <c r="D429" s="232" t="s">
        <v>134</v>
      </c>
      <c r="E429" s="238" t="s">
        <v>19</v>
      </c>
      <c r="F429" s="239" t="s">
        <v>657</v>
      </c>
      <c r="G429" s="237"/>
      <c r="H429" s="240">
        <v>159.25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134</v>
      </c>
      <c r="AU429" s="246" t="s">
        <v>83</v>
      </c>
      <c r="AV429" s="13" t="s">
        <v>83</v>
      </c>
      <c r="AW429" s="13" t="s">
        <v>33</v>
      </c>
      <c r="AX429" s="13" t="s">
        <v>72</v>
      </c>
      <c r="AY429" s="246" t="s">
        <v>123</v>
      </c>
    </row>
    <row r="430" s="13" customFormat="1">
      <c r="A430" s="13"/>
      <c r="B430" s="236"/>
      <c r="C430" s="237"/>
      <c r="D430" s="232" t="s">
        <v>134</v>
      </c>
      <c r="E430" s="238" t="s">
        <v>19</v>
      </c>
      <c r="F430" s="239" t="s">
        <v>658</v>
      </c>
      <c r="G430" s="237"/>
      <c r="H430" s="240">
        <v>281.25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134</v>
      </c>
      <c r="AU430" s="246" t="s">
        <v>83</v>
      </c>
      <c r="AV430" s="13" t="s">
        <v>83</v>
      </c>
      <c r="AW430" s="13" t="s">
        <v>33</v>
      </c>
      <c r="AX430" s="13" t="s">
        <v>72</v>
      </c>
      <c r="AY430" s="246" t="s">
        <v>123</v>
      </c>
    </row>
    <row r="431" s="15" customFormat="1">
      <c r="A431" s="15"/>
      <c r="B431" s="257"/>
      <c r="C431" s="258"/>
      <c r="D431" s="232" t="s">
        <v>134</v>
      </c>
      <c r="E431" s="259" t="s">
        <v>19</v>
      </c>
      <c r="F431" s="260" t="s">
        <v>168</v>
      </c>
      <c r="G431" s="258"/>
      <c r="H431" s="261">
        <v>440.5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134</v>
      </c>
      <c r="AU431" s="267" t="s">
        <v>83</v>
      </c>
      <c r="AV431" s="15" t="s">
        <v>130</v>
      </c>
      <c r="AW431" s="15" t="s">
        <v>33</v>
      </c>
      <c r="AX431" s="15" t="s">
        <v>80</v>
      </c>
      <c r="AY431" s="267" t="s">
        <v>123</v>
      </c>
    </row>
    <row r="432" s="2" customFormat="1" ht="21.75" customHeight="1">
      <c r="A432" s="39"/>
      <c r="B432" s="40"/>
      <c r="C432" s="219" t="s">
        <v>659</v>
      </c>
      <c r="D432" s="219" t="s">
        <v>125</v>
      </c>
      <c r="E432" s="220" t="s">
        <v>660</v>
      </c>
      <c r="F432" s="221" t="s">
        <v>661</v>
      </c>
      <c r="G432" s="222" t="s">
        <v>228</v>
      </c>
      <c r="H432" s="223">
        <v>11.25</v>
      </c>
      <c r="I432" s="224"/>
      <c r="J432" s="225">
        <f>ROUND(I432*H432,2)</f>
        <v>0</v>
      </c>
      <c r="K432" s="221" t="s">
        <v>129</v>
      </c>
      <c r="L432" s="45"/>
      <c r="M432" s="226" t="s">
        <v>19</v>
      </c>
      <c r="N432" s="227" t="s">
        <v>43</v>
      </c>
      <c r="O432" s="85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130</v>
      </c>
      <c r="AT432" s="230" t="s">
        <v>125</v>
      </c>
      <c r="AU432" s="230" t="s">
        <v>83</v>
      </c>
      <c r="AY432" s="18" t="s">
        <v>123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80</v>
      </c>
      <c r="BK432" s="231">
        <f>ROUND(I432*H432,2)</f>
        <v>0</v>
      </c>
      <c r="BL432" s="18" t="s">
        <v>130</v>
      </c>
      <c r="BM432" s="230" t="s">
        <v>662</v>
      </c>
    </row>
    <row r="433" s="13" customFormat="1">
      <c r="A433" s="13"/>
      <c r="B433" s="236"/>
      <c r="C433" s="237"/>
      <c r="D433" s="232" t="s">
        <v>134</v>
      </c>
      <c r="E433" s="238" t="s">
        <v>19</v>
      </c>
      <c r="F433" s="239" t="s">
        <v>653</v>
      </c>
      <c r="G433" s="237"/>
      <c r="H433" s="240">
        <v>11.25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134</v>
      </c>
      <c r="AU433" s="246" t="s">
        <v>83</v>
      </c>
      <c r="AV433" s="13" t="s">
        <v>83</v>
      </c>
      <c r="AW433" s="13" t="s">
        <v>33</v>
      </c>
      <c r="AX433" s="13" t="s">
        <v>80</v>
      </c>
      <c r="AY433" s="246" t="s">
        <v>123</v>
      </c>
    </row>
    <row r="434" s="2" customFormat="1" ht="21.75" customHeight="1">
      <c r="A434" s="39"/>
      <c r="B434" s="40"/>
      <c r="C434" s="219" t="s">
        <v>663</v>
      </c>
      <c r="D434" s="219" t="s">
        <v>125</v>
      </c>
      <c r="E434" s="220" t="s">
        <v>664</v>
      </c>
      <c r="F434" s="221" t="s">
        <v>227</v>
      </c>
      <c r="G434" s="222" t="s">
        <v>228</v>
      </c>
      <c r="H434" s="223">
        <v>58.600000000000001</v>
      </c>
      <c r="I434" s="224"/>
      <c r="J434" s="225">
        <f>ROUND(I434*H434,2)</f>
        <v>0</v>
      </c>
      <c r="K434" s="221" t="s">
        <v>129</v>
      </c>
      <c r="L434" s="45"/>
      <c r="M434" s="226" t="s">
        <v>19</v>
      </c>
      <c r="N434" s="227" t="s">
        <v>43</v>
      </c>
      <c r="O434" s="85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130</v>
      </c>
      <c r="AT434" s="230" t="s">
        <v>125</v>
      </c>
      <c r="AU434" s="230" t="s">
        <v>83</v>
      </c>
      <c r="AY434" s="18" t="s">
        <v>123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80</v>
      </c>
      <c r="BK434" s="231">
        <f>ROUND(I434*H434,2)</f>
        <v>0</v>
      </c>
      <c r="BL434" s="18" t="s">
        <v>130</v>
      </c>
      <c r="BM434" s="230" t="s">
        <v>665</v>
      </c>
    </row>
    <row r="435" s="13" customFormat="1">
      <c r="A435" s="13"/>
      <c r="B435" s="236"/>
      <c r="C435" s="237"/>
      <c r="D435" s="232" t="s">
        <v>134</v>
      </c>
      <c r="E435" s="238" t="s">
        <v>19</v>
      </c>
      <c r="F435" s="239" t="s">
        <v>639</v>
      </c>
      <c r="G435" s="237"/>
      <c r="H435" s="240">
        <v>28.600000000000001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134</v>
      </c>
      <c r="AU435" s="246" t="s">
        <v>83</v>
      </c>
      <c r="AV435" s="13" t="s">
        <v>83</v>
      </c>
      <c r="AW435" s="13" t="s">
        <v>33</v>
      </c>
      <c r="AX435" s="13" t="s">
        <v>72</v>
      </c>
      <c r="AY435" s="246" t="s">
        <v>123</v>
      </c>
    </row>
    <row r="436" s="13" customFormat="1">
      <c r="A436" s="13"/>
      <c r="B436" s="236"/>
      <c r="C436" s="237"/>
      <c r="D436" s="232" t="s">
        <v>134</v>
      </c>
      <c r="E436" s="238" t="s">
        <v>19</v>
      </c>
      <c r="F436" s="239" t="s">
        <v>640</v>
      </c>
      <c r="G436" s="237"/>
      <c r="H436" s="240">
        <v>30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134</v>
      </c>
      <c r="AU436" s="246" t="s">
        <v>83</v>
      </c>
      <c r="AV436" s="13" t="s">
        <v>83</v>
      </c>
      <c r="AW436" s="13" t="s">
        <v>33</v>
      </c>
      <c r="AX436" s="13" t="s">
        <v>72</v>
      </c>
      <c r="AY436" s="246" t="s">
        <v>123</v>
      </c>
    </row>
    <row r="437" s="15" customFormat="1">
      <c r="A437" s="15"/>
      <c r="B437" s="257"/>
      <c r="C437" s="258"/>
      <c r="D437" s="232" t="s">
        <v>134</v>
      </c>
      <c r="E437" s="259" t="s">
        <v>19</v>
      </c>
      <c r="F437" s="260" t="s">
        <v>168</v>
      </c>
      <c r="G437" s="258"/>
      <c r="H437" s="261">
        <v>58.600000000000001</v>
      </c>
      <c r="I437" s="262"/>
      <c r="J437" s="258"/>
      <c r="K437" s="258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134</v>
      </c>
      <c r="AU437" s="267" t="s">
        <v>83</v>
      </c>
      <c r="AV437" s="15" t="s">
        <v>130</v>
      </c>
      <c r="AW437" s="15" t="s">
        <v>33</v>
      </c>
      <c r="AX437" s="15" t="s">
        <v>80</v>
      </c>
      <c r="AY437" s="267" t="s">
        <v>123</v>
      </c>
    </row>
    <row r="438" s="2" customFormat="1" ht="21.75" customHeight="1">
      <c r="A438" s="39"/>
      <c r="B438" s="40"/>
      <c r="C438" s="219" t="s">
        <v>666</v>
      </c>
      <c r="D438" s="219" t="s">
        <v>125</v>
      </c>
      <c r="E438" s="220" t="s">
        <v>667</v>
      </c>
      <c r="F438" s="221" t="s">
        <v>668</v>
      </c>
      <c r="G438" s="222" t="s">
        <v>228</v>
      </c>
      <c r="H438" s="223">
        <v>6.3700000000000001</v>
      </c>
      <c r="I438" s="224"/>
      <c r="J438" s="225">
        <f>ROUND(I438*H438,2)</f>
        <v>0</v>
      </c>
      <c r="K438" s="221" t="s">
        <v>129</v>
      </c>
      <c r="L438" s="45"/>
      <c r="M438" s="226" t="s">
        <v>19</v>
      </c>
      <c r="N438" s="227" t="s">
        <v>43</v>
      </c>
      <c r="O438" s="85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130</v>
      </c>
      <c r="AT438" s="230" t="s">
        <v>125</v>
      </c>
      <c r="AU438" s="230" t="s">
        <v>83</v>
      </c>
      <c r="AY438" s="18" t="s">
        <v>123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80</v>
      </c>
      <c r="BK438" s="231">
        <f>ROUND(I438*H438,2)</f>
        <v>0</v>
      </c>
      <c r="BL438" s="18" t="s">
        <v>130</v>
      </c>
      <c r="BM438" s="230" t="s">
        <v>669</v>
      </c>
    </row>
    <row r="439" s="13" customFormat="1">
      <c r="A439" s="13"/>
      <c r="B439" s="236"/>
      <c r="C439" s="237"/>
      <c r="D439" s="232" t="s">
        <v>134</v>
      </c>
      <c r="E439" s="238" t="s">
        <v>19</v>
      </c>
      <c r="F439" s="239" t="s">
        <v>652</v>
      </c>
      <c r="G439" s="237"/>
      <c r="H439" s="240">
        <v>6.3700000000000001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134</v>
      </c>
      <c r="AU439" s="246" t="s">
        <v>83</v>
      </c>
      <c r="AV439" s="13" t="s">
        <v>83</v>
      </c>
      <c r="AW439" s="13" t="s">
        <v>33</v>
      </c>
      <c r="AX439" s="13" t="s">
        <v>80</v>
      </c>
      <c r="AY439" s="246" t="s">
        <v>123</v>
      </c>
    </row>
    <row r="440" s="12" customFormat="1" ht="22.8" customHeight="1">
      <c r="A440" s="12"/>
      <c r="B440" s="203"/>
      <c r="C440" s="204"/>
      <c r="D440" s="205" t="s">
        <v>71</v>
      </c>
      <c r="E440" s="217" t="s">
        <v>670</v>
      </c>
      <c r="F440" s="217" t="s">
        <v>671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SUM(P441:P442)</f>
        <v>0</v>
      </c>
      <c r="Q440" s="211"/>
      <c r="R440" s="212">
        <f>SUM(R441:R442)</f>
        <v>0</v>
      </c>
      <c r="S440" s="211"/>
      <c r="T440" s="213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80</v>
      </c>
      <c r="AT440" s="215" t="s">
        <v>71</v>
      </c>
      <c r="AU440" s="215" t="s">
        <v>80</v>
      </c>
      <c r="AY440" s="214" t="s">
        <v>123</v>
      </c>
      <c r="BK440" s="216">
        <f>SUM(BK441:BK442)</f>
        <v>0</v>
      </c>
    </row>
    <row r="441" s="2" customFormat="1" ht="21.75" customHeight="1">
      <c r="A441" s="39"/>
      <c r="B441" s="40"/>
      <c r="C441" s="219" t="s">
        <v>672</v>
      </c>
      <c r="D441" s="219" t="s">
        <v>125</v>
      </c>
      <c r="E441" s="220" t="s">
        <v>673</v>
      </c>
      <c r="F441" s="221" t="s">
        <v>674</v>
      </c>
      <c r="G441" s="222" t="s">
        <v>228</v>
      </c>
      <c r="H441" s="223">
        <v>57.451000000000001</v>
      </c>
      <c r="I441" s="224"/>
      <c r="J441" s="225">
        <f>ROUND(I441*H441,2)</f>
        <v>0</v>
      </c>
      <c r="K441" s="221" t="s">
        <v>129</v>
      </c>
      <c r="L441" s="45"/>
      <c r="M441" s="226" t="s">
        <v>19</v>
      </c>
      <c r="N441" s="227" t="s">
        <v>43</v>
      </c>
      <c r="O441" s="85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130</v>
      </c>
      <c r="AT441" s="230" t="s">
        <v>125</v>
      </c>
      <c r="AU441" s="230" t="s">
        <v>83</v>
      </c>
      <c r="AY441" s="18" t="s">
        <v>123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80</v>
      </c>
      <c r="BK441" s="231">
        <f>ROUND(I441*H441,2)</f>
        <v>0</v>
      </c>
      <c r="BL441" s="18" t="s">
        <v>130</v>
      </c>
      <c r="BM441" s="230" t="s">
        <v>675</v>
      </c>
    </row>
    <row r="442" s="2" customFormat="1">
      <c r="A442" s="39"/>
      <c r="B442" s="40"/>
      <c r="C442" s="41"/>
      <c r="D442" s="232" t="s">
        <v>132</v>
      </c>
      <c r="E442" s="41"/>
      <c r="F442" s="233" t="s">
        <v>676</v>
      </c>
      <c r="G442" s="41"/>
      <c r="H442" s="41"/>
      <c r="I442" s="137"/>
      <c r="J442" s="41"/>
      <c r="K442" s="41"/>
      <c r="L442" s="45"/>
      <c r="M442" s="234"/>
      <c r="N442" s="235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132</v>
      </c>
      <c r="AU442" s="18" t="s">
        <v>83</v>
      </c>
    </row>
    <row r="443" s="12" customFormat="1" ht="25.92" customHeight="1">
      <c r="A443" s="12"/>
      <c r="B443" s="203"/>
      <c r="C443" s="204"/>
      <c r="D443" s="205" t="s">
        <v>71</v>
      </c>
      <c r="E443" s="206" t="s">
        <v>677</v>
      </c>
      <c r="F443" s="206" t="s">
        <v>678</v>
      </c>
      <c r="G443" s="204"/>
      <c r="H443" s="204"/>
      <c r="I443" s="207"/>
      <c r="J443" s="208">
        <f>BK443</f>
        <v>0</v>
      </c>
      <c r="K443" s="204"/>
      <c r="L443" s="209"/>
      <c r="M443" s="210"/>
      <c r="N443" s="211"/>
      <c r="O443" s="211"/>
      <c r="P443" s="212">
        <f>P444</f>
        <v>0</v>
      </c>
      <c r="Q443" s="211"/>
      <c r="R443" s="212">
        <f>R444</f>
        <v>0.0039899999999999996</v>
      </c>
      <c r="S443" s="211"/>
      <c r="T443" s="213">
        <f>T444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83</v>
      </c>
      <c r="AT443" s="215" t="s">
        <v>71</v>
      </c>
      <c r="AU443" s="215" t="s">
        <v>72</v>
      </c>
      <c r="AY443" s="214" t="s">
        <v>123</v>
      </c>
      <c r="BK443" s="216">
        <f>BK444</f>
        <v>0</v>
      </c>
    </row>
    <row r="444" s="12" customFormat="1" ht="22.8" customHeight="1">
      <c r="A444" s="12"/>
      <c r="B444" s="203"/>
      <c r="C444" s="204"/>
      <c r="D444" s="205" t="s">
        <v>71</v>
      </c>
      <c r="E444" s="217" t="s">
        <v>679</v>
      </c>
      <c r="F444" s="217" t="s">
        <v>680</v>
      </c>
      <c r="G444" s="204"/>
      <c r="H444" s="204"/>
      <c r="I444" s="207"/>
      <c r="J444" s="218">
        <f>BK444</f>
        <v>0</v>
      </c>
      <c r="K444" s="204"/>
      <c r="L444" s="209"/>
      <c r="M444" s="210"/>
      <c r="N444" s="211"/>
      <c r="O444" s="211"/>
      <c r="P444" s="212">
        <f>SUM(P445:P447)</f>
        <v>0</v>
      </c>
      <c r="Q444" s="211"/>
      <c r="R444" s="212">
        <f>SUM(R445:R447)</f>
        <v>0.0039899999999999996</v>
      </c>
      <c r="S444" s="211"/>
      <c r="T444" s="213">
        <f>SUM(T445:T447)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4" t="s">
        <v>83</v>
      </c>
      <c r="AT444" s="215" t="s">
        <v>71</v>
      </c>
      <c r="AU444" s="215" t="s">
        <v>80</v>
      </c>
      <c r="AY444" s="214" t="s">
        <v>123</v>
      </c>
      <c r="BK444" s="216">
        <f>SUM(BK445:BK447)</f>
        <v>0</v>
      </c>
    </row>
    <row r="445" s="2" customFormat="1" ht="16.5" customHeight="1">
      <c r="A445" s="39"/>
      <c r="B445" s="40"/>
      <c r="C445" s="219" t="s">
        <v>681</v>
      </c>
      <c r="D445" s="219" t="s">
        <v>125</v>
      </c>
      <c r="E445" s="220" t="s">
        <v>682</v>
      </c>
      <c r="F445" s="221" t="s">
        <v>683</v>
      </c>
      <c r="G445" s="222" t="s">
        <v>128</v>
      </c>
      <c r="H445" s="223">
        <v>10.5</v>
      </c>
      <c r="I445" s="224"/>
      <c r="J445" s="225">
        <f>ROUND(I445*H445,2)</f>
        <v>0</v>
      </c>
      <c r="K445" s="221" t="s">
        <v>19</v>
      </c>
      <c r="L445" s="45"/>
      <c r="M445" s="226" t="s">
        <v>19</v>
      </c>
      <c r="N445" s="227" t="s">
        <v>43</v>
      </c>
      <c r="O445" s="85"/>
      <c r="P445" s="228">
        <f>O445*H445</f>
        <v>0</v>
      </c>
      <c r="Q445" s="228">
        <v>8.0000000000000007E-05</v>
      </c>
      <c r="R445" s="228">
        <f>Q445*H445</f>
        <v>0.00084000000000000003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232</v>
      </c>
      <c r="AT445" s="230" t="s">
        <v>125</v>
      </c>
      <c r="AU445" s="230" t="s">
        <v>83</v>
      </c>
      <c r="AY445" s="18" t="s">
        <v>123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80</v>
      </c>
      <c r="BK445" s="231">
        <f>ROUND(I445*H445,2)</f>
        <v>0</v>
      </c>
      <c r="BL445" s="18" t="s">
        <v>232</v>
      </c>
      <c r="BM445" s="230" t="s">
        <v>684</v>
      </c>
    </row>
    <row r="446" s="13" customFormat="1">
      <c r="A446" s="13"/>
      <c r="B446" s="236"/>
      <c r="C446" s="237"/>
      <c r="D446" s="232" t="s">
        <v>134</v>
      </c>
      <c r="E446" s="238" t="s">
        <v>19</v>
      </c>
      <c r="F446" s="239" t="s">
        <v>685</v>
      </c>
      <c r="G446" s="237"/>
      <c r="H446" s="240">
        <v>10.5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134</v>
      </c>
      <c r="AU446" s="246" t="s">
        <v>83</v>
      </c>
      <c r="AV446" s="13" t="s">
        <v>83</v>
      </c>
      <c r="AW446" s="13" t="s">
        <v>33</v>
      </c>
      <c r="AX446" s="13" t="s">
        <v>80</v>
      </c>
      <c r="AY446" s="246" t="s">
        <v>123</v>
      </c>
    </row>
    <row r="447" s="2" customFormat="1" ht="16.5" customHeight="1">
      <c r="A447" s="39"/>
      <c r="B447" s="40"/>
      <c r="C447" s="268" t="s">
        <v>686</v>
      </c>
      <c r="D447" s="268" t="s">
        <v>257</v>
      </c>
      <c r="E447" s="269" t="s">
        <v>687</v>
      </c>
      <c r="F447" s="270" t="s">
        <v>688</v>
      </c>
      <c r="G447" s="271" t="s">
        <v>128</v>
      </c>
      <c r="H447" s="272">
        <v>10.5</v>
      </c>
      <c r="I447" s="273"/>
      <c r="J447" s="274">
        <f>ROUND(I447*H447,2)</f>
        <v>0</v>
      </c>
      <c r="K447" s="270" t="s">
        <v>129</v>
      </c>
      <c r="L447" s="275"/>
      <c r="M447" s="278" t="s">
        <v>19</v>
      </c>
      <c r="N447" s="279" t="s">
        <v>43</v>
      </c>
      <c r="O447" s="280"/>
      <c r="P447" s="281">
        <f>O447*H447</f>
        <v>0</v>
      </c>
      <c r="Q447" s="281">
        <v>0.00029999999999999997</v>
      </c>
      <c r="R447" s="281">
        <f>Q447*H447</f>
        <v>0.0031499999999999996</v>
      </c>
      <c r="S447" s="281">
        <v>0</v>
      </c>
      <c r="T447" s="28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326</v>
      </c>
      <c r="AT447" s="230" t="s">
        <v>257</v>
      </c>
      <c r="AU447" s="230" t="s">
        <v>83</v>
      </c>
      <c r="AY447" s="18" t="s">
        <v>123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80</v>
      </c>
      <c r="BK447" s="231">
        <f>ROUND(I447*H447,2)</f>
        <v>0</v>
      </c>
      <c r="BL447" s="18" t="s">
        <v>232</v>
      </c>
      <c r="BM447" s="230" t="s">
        <v>689</v>
      </c>
    </row>
    <row r="448" s="2" customFormat="1" ht="6.96" customHeight="1">
      <c r="A448" s="39"/>
      <c r="B448" s="60"/>
      <c r="C448" s="61"/>
      <c r="D448" s="61"/>
      <c r="E448" s="61"/>
      <c r="F448" s="61"/>
      <c r="G448" s="61"/>
      <c r="H448" s="61"/>
      <c r="I448" s="167"/>
      <c r="J448" s="61"/>
      <c r="K448" s="61"/>
      <c r="L448" s="45"/>
      <c r="M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</sheetData>
  <sheetProtection sheet="1" autoFilter="0" formatColumns="0" formatRows="0" objects="1" scenarios="1" spinCount="100000" saltValue="kXgO9kSzPfWxZ4GXIUJ05CF7bCoNiJvEnD3qXq+4ENASE5CKTDz1pP7b58ZEuKGEL/c0BZFn4Pf5kyyijl3m2g==" hashValue="aS1jl2RSWLhp/8BwoVX+zxesF7SSmyH39PeUd1eFk92AcWvP+6aC50R0+nJ9UDHo1RsGk1m7ImYY7Em/OusMCQ==" algorithmName="SHA-512" password="CC35"/>
  <autoFilter ref="C91:K44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III/0226 SMRŽOVICE - ODVODNĚNÍ U Č.P. 13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690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13. 10. 2020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ROUND((SUM(BE83:BE105)),  2)</f>
        <v>0</v>
      </c>
      <c r="G33" s="39"/>
      <c r="H33" s="39"/>
      <c r="I33" s="156">
        <v>0.20999999999999999</v>
      </c>
      <c r="J33" s="155">
        <f>ROUND(((SUM(BE83:BE105))*I33),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ROUND((SUM(BF83:BF105)),  2)</f>
        <v>0</v>
      </c>
      <c r="G34" s="39"/>
      <c r="H34" s="39"/>
      <c r="I34" s="156">
        <v>0.14999999999999999</v>
      </c>
      <c r="J34" s="155">
        <f>ROUND(((SUM(BF83:BF105))*I34),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ROUND((SUM(BG83:BG105)),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ROUND((SUM(BH83:BH105)),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ROUND((SUM(BI83:BI105)),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III/0226 SMRŽOVICE - ODVODNĚNÍ U Č.P. 13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Vedlejší rozpočtové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Smržovice</v>
      </c>
      <c r="G52" s="41"/>
      <c r="H52" s="41"/>
      <c r="I52" s="141" t="s">
        <v>23</v>
      </c>
      <c r="J52" s="73" t="str">
        <f>IF(J12="","",J12)</f>
        <v>13. 10. 2020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141" t="s">
        <v>31</v>
      </c>
      <c r="J54" s="37" t="str">
        <f>E21</f>
        <v>Ing. Jaroslav Rojt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Jan Leinhäupel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92</v>
      </c>
      <c r="D57" s="173"/>
      <c r="E57" s="173"/>
      <c r="F57" s="173"/>
      <c r="G57" s="173"/>
      <c r="H57" s="173"/>
      <c r="I57" s="174"/>
      <c r="J57" s="175" t="s">
        <v>93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77"/>
      <c r="C60" s="178"/>
      <c r="D60" s="179" t="s">
        <v>691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692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693</v>
      </c>
      <c r="E62" s="187"/>
      <c r="F62" s="187"/>
      <c r="G62" s="187"/>
      <c r="H62" s="187"/>
      <c r="I62" s="188"/>
      <c r="J62" s="189">
        <f>J91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694</v>
      </c>
      <c r="E63" s="187"/>
      <c r="F63" s="187"/>
      <c r="G63" s="187"/>
      <c r="H63" s="187"/>
      <c r="I63" s="188"/>
      <c r="J63" s="189">
        <f>J103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108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III/0226 SMRŽOVICE - ODVODNĚNÍ U Č.P. 13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89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901 - Vedlejší rozpočtové náklady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Smržovice</v>
      </c>
      <c r="G77" s="41"/>
      <c r="H77" s="41"/>
      <c r="I77" s="141" t="s">
        <v>23</v>
      </c>
      <c r="J77" s="73" t="str">
        <f>IF(J12="","",J12)</f>
        <v>13. 10. 2020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SÚS Plzeňského kraje, p.o.</v>
      </c>
      <c r="G79" s="41"/>
      <c r="H79" s="41"/>
      <c r="I79" s="141" t="s">
        <v>31</v>
      </c>
      <c r="J79" s="37" t="str">
        <f>E21</f>
        <v>Ing. Jaroslav Rojt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141" t="s">
        <v>34</v>
      </c>
      <c r="J80" s="37" t="str">
        <f>E24</f>
        <v>Jan Leinhäupel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109</v>
      </c>
      <c r="D82" s="194" t="s">
        <v>57</v>
      </c>
      <c r="E82" s="194" t="s">
        <v>53</v>
      </c>
      <c r="F82" s="194" t="s">
        <v>54</v>
      </c>
      <c r="G82" s="194" t="s">
        <v>110</v>
      </c>
      <c r="H82" s="194" t="s">
        <v>111</v>
      </c>
      <c r="I82" s="195" t="s">
        <v>112</v>
      </c>
      <c r="J82" s="194" t="s">
        <v>93</v>
      </c>
      <c r="K82" s="196" t="s">
        <v>113</v>
      </c>
      <c r="L82" s="197"/>
      <c r="M82" s="93" t="s">
        <v>19</v>
      </c>
      <c r="N82" s="94" t="s">
        <v>42</v>
      </c>
      <c r="O82" s="94" t="s">
        <v>114</v>
      </c>
      <c r="P82" s="94" t="s">
        <v>115</v>
      </c>
      <c r="Q82" s="94" t="s">
        <v>116</v>
      </c>
      <c r="R82" s="94" t="s">
        <v>117</v>
      </c>
      <c r="S82" s="94" t="s">
        <v>118</v>
      </c>
      <c r="T82" s="95" t="s">
        <v>119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120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0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94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71</v>
      </c>
      <c r="E84" s="206" t="s">
        <v>695</v>
      </c>
      <c r="F84" s="206" t="s">
        <v>85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P85+P91+P103</f>
        <v>0</v>
      </c>
      <c r="Q84" s="211"/>
      <c r="R84" s="212">
        <f>R85+R91+R103</f>
        <v>0</v>
      </c>
      <c r="S84" s="211"/>
      <c r="T84" s="213">
        <f>T85+T91+T103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151</v>
      </c>
      <c r="AT84" s="215" t="s">
        <v>71</v>
      </c>
      <c r="AU84" s="215" t="s">
        <v>72</v>
      </c>
      <c r="AY84" s="214" t="s">
        <v>123</v>
      </c>
      <c r="BK84" s="216">
        <f>BK85+BK91+BK103</f>
        <v>0</v>
      </c>
    </row>
    <row r="85" s="12" customFormat="1" ht="22.8" customHeight="1">
      <c r="A85" s="12"/>
      <c r="B85" s="203"/>
      <c r="C85" s="204"/>
      <c r="D85" s="205" t="s">
        <v>71</v>
      </c>
      <c r="E85" s="217" t="s">
        <v>696</v>
      </c>
      <c r="F85" s="217" t="s">
        <v>697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SUM(P86:P90)</f>
        <v>0</v>
      </c>
      <c r="Q85" s="211"/>
      <c r="R85" s="212">
        <f>SUM(R86:R90)</f>
        <v>0</v>
      </c>
      <c r="S85" s="211"/>
      <c r="T85" s="213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151</v>
      </c>
      <c r="AT85" s="215" t="s">
        <v>71</v>
      </c>
      <c r="AU85" s="215" t="s">
        <v>80</v>
      </c>
      <c r="AY85" s="214" t="s">
        <v>123</v>
      </c>
      <c r="BK85" s="216">
        <f>SUM(BK86:BK90)</f>
        <v>0</v>
      </c>
    </row>
    <row r="86" s="2" customFormat="1" ht="16.5" customHeight="1">
      <c r="A86" s="39"/>
      <c r="B86" s="40"/>
      <c r="C86" s="219" t="s">
        <v>80</v>
      </c>
      <c r="D86" s="219" t="s">
        <v>125</v>
      </c>
      <c r="E86" s="220" t="s">
        <v>698</v>
      </c>
      <c r="F86" s="221" t="s">
        <v>699</v>
      </c>
      <c r="G86" s="222" t="s">
        <v>700</v>
      </c>
      <c r="H86" s="223">
        <v>1</v>
      </c>
      <c r="I86" s="224"/>
      <c r="J86" s="225">
        <f>ROUND(I86*H86,2)</f>
        <v>0</v>
      </c>
      <c r="K86" s="221" t="s">
        <v>129</v>
      </c>
      <c r="L86" s="45"/>
      <c r="M86" s="226" t="s">
        <v>19</v>
      </c>
      <c r="N86" s="227" t="s">
        <v>43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701</v>
      </c>
      <c r="AT86" s="230" t="s">
        <v>125</v>
      </c>
      <c r="AU86" s="230" t="s">
        <v>83</v>
      </c>
      <c r="AY86" s="18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80</v>
      </c>
      <c r="BK86" s="231">
        <f>ROUND(I86*H86,2)</f>
        <v>0</v>
      </c>
      <c r="BL86" s="18" t="s">
        <v>701</v>
      </c>
      <c r="BM86" s="230" t="s">
        <v>702</v>
      </c>
    </row>
    <row r="87" s="13" customFormat="1">
      <c r="A87" s="13"/>
      <c r="B87" s="236"/>
      <c r="C87" s="237"/>
      <c r="D87" s="232" t="s">
        <v>134</v>
      </c>
      <c r="E87" s="238" t="s">
        <v>19</v>
      </c>
      <c r="F87" s="239" t="s">
        <v>703</v>
      </c>
      <c r="G87" s="237"/>
      <c r="H87" s="240">
        <v>1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134</v>
      </c>
      <c r="AU87" s="246" t="s">
        <v>83</v>
      </c>
      <c r="AV87" s="13" t="s">
        <v>83</v>
      </c>
      <c r="AW87" s="13" t="s">
        <v>33</v>
      </c>
      <c r="AX87" s="13" t="s">
        <v>80</v>
      </c>
      <c r="AY87" s="246" t="s">
        <v>123</v>
      </c>
    </row>
    <row r="88" s="2" customFormat="1" ht="16.5" customHeight="1">
      <c r="A88" s="39"/>
      <c r="B88" s="40"/>
      <c r="C88" s="219" t="s">
        <v>83</v>
      </c>
      <c r="D88" s="219" t="s">
        <v>125</v>
      </c>
      <c r="E88" s="220" t="s">
        <v>704</v>
      </c>
      <c r="F88" s="221" t="s">
        <v>705</v>
      </c>
      <c r="G88" s="222" t="s">
        <v>700</v>
      </c>
      <c r="H88" s="223">
        <v>1</v>
      </c>
      <c r="I88" s="224"/>
      <c r="J88" s="225">
        <f>ROUND(I88*H88,2)</f>
        <v>0</v>
      </c>
      <c r="K88" s="221" t="s">
        <v>129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701</v>
      </c>
      <c r="AT88" s="230" t="s">
        <v>125</v>
      </c>
      <c r="AU88" s="230" t="s">
        <v>83</v>
      </c>
      <c r="AY88" s="18" t="s">
        <v>123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701</v>
      </c>
      <c r="BM88" s="230" t="s">
        <v>706</v>
      </c>
    </row>
    <row r="89" s="13" customFormat="1">
      <c r="A89" s="13"/>
      <c r="B89" s="236"/>
      <c r="C89" s="237"/>
      <c r="D89" s="232" t="s">
        <v>134</v>
      </c>
      <c r="E89" s="238" t="s">
        <v>19</v>
      </c>
      <c r="F89" s="239" t="s">
        <v>707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134</v>
      </c>
      <c r="AU89" s="246" t="s">
        <v>83</v>
      </c>
      <c r="AV89" s="13" t="s">
        <v>83</v>
      </c>
      <c r="AW89" s="13" t="s">
        <v>33</v>
      </c>
      <c r="AX89" s="13" t="s">
        <v>80</v>
      </c>
      <c r="AY89" s="246" t="s">
        <v>123</v>
      </c>
    </row>
    <row r="90" s="14" customFormat="1">
      <c r="A90" s="14"/>
      <c r="B90" s="247"/>
      <c r="C90" s="248"/>
      <c r="D90" s="232" t="s">
        <v>134</v>
      </c>
      <c r="E90" s="249" t="s">
        <v>19</v>
      </c>
      <c r="F90" s="250" t="s">
        <v>708</v>
      </c>
      <c r="G90" s="248"/>
      <c r="H90" s="249" t="s">
        <v>19</v>
      </c>
      <c r="I90" s="251"/>
      <c r="J90" s="248"/>
      <c r="K90" s="248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134</v>
      </c>
      <c r="AU90" s="256" t="s">
        <v>83</v>
      </c>
      <c r="AV90" s="14" t="s">
        <v>80</v>
      </c>
      <c r="AW90" s="14" t="s">
        <v>33</v>
      </c>
      <c r="AX90" s="14" t="s">
        <v>72</v>
      </c>
      <c r="AY90" s="256" t="s">
        <v>123</v>
      </c>
    </row>
    <row r="91" s="12" customFormat="1" ht="22.8" customHeight="1">
      <c r="A91" s="12"/>
      <c r="B91" s="203"/>
      <c r="C91" s="204"/>
      <c r="D91" s="205" t="s">
        <v>71</v>
      </c>
      <c r="E91" s="217" t="s">
        <v>709</v>
      </c>
      <c r="F91" s="217" t="s">
        <v>710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SUM(P92:P102)</f>
        <v>0</v>
      </c>
      <c r="Q91" s="211"/>
      <c r="R91" s="212">
        <f>SUM(R92:R102)</f>
        <v>0</v>
      </c>
      <c r="S91" s="211"/>
      <c r="T91" s="213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151</v>
      </c>
      <c r="AT91" s="215" t="s">
        <v>71</v>
      </c>
      <c r="AU91" s="215" t="s">
        <v>80</v>
      </c>
      <c r="AY91" s="214" t="s">
        <v>123</v>
      </c>
      <c r="BK91" s="216">
        <f>SUM(BK92:BK102)</f>
        <v>0</v>
      </c>
    </row>
    <row r="92" s="2" customFormat="1" ht="16.5" customHeight="1">
      <c r="A92" s="39"/>
      <c r="B92" s="40"/>
      <c r="C92" s="219" t="s">
        <v>140</v>
      </c>
      <c r="D92" s="219" t="s">
        <v>125</v>
      </c>
      <c r="E92" s="220" t="s">
        <v>711</v>
      </c>
      <c r="F92" s="221" t="s">
        <v>712</v>
      </c>
      <c r="G92" s="222" t="s">
        <v>350</v>
      </c>
      <c r="H92" s="223">
        <v>2</v>
      </c>
      <c r="I92" s="224"/>
      <c r="J92" s="225">
        <f>ROUND(I92*H92,2)</f>
        <v>0</v>
      </c>
      <c r="K92" s="221" t="s">
        <v>129</v>
      </c>
      <c r="L92" s="45"/>
      <c r="M92" s="226" t="s">
        <v>19</v>
      </c>
      <c r="N92" s="227" t="s">
        <v>43</v>
      </c>
      <c r="O92" s="8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701</v>
      </c>
      <c r="AT92" s="230" t="s">
        <v>125</v>
      </c>
      <c r="AU92" s="230" t="s">
        <v>83</v>
      </c>
      <c r="AY92" s="18" t="s">
        <v>123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80</v>
      </c>
      <c r="BK92" s="231">
        <f>ROUND(I92*H92,2)</f>
        <v>0</v>
      </c>
      <c r="BL92" s="18" t="s">
        <v>701</v>
      </c>
      <c r="BM92" s="230" t="s">
        <v>713</v>
      </c>
    </row>
    <row r="93" s="13" customFormat="1">
      <c r="A93" s="13"/>
      <c r="B93" s="236"/>
      <c r="C93" s="237"/>
      <c r="D93" s="232" t="s">
        <v>134</v>
      </c>
      <c r="E93" s="238" t="s">
        <v>19</v>
      </c>
      <c r="F93" s="239" t="s">
        <v>714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134</v>
      </c>
      <c r="AU93" s="246" t="s">
        <v>83</v>
      </c>
      <c r="AV93" s="13" t="s">
        <v>83</v>
      </c>
      <c r="AW93" s="13" t="s">
        <v>33</v>
      </c>
      <c r="AX93" s="13" t="s">
        <v>72</v>
      </c>
      <c r="AY93" s="246" t="s">
        <v>123</v>
      </c>
    </row>
    <row r="94" s="13" customFormat="1">
      <c r="A94" s="13"/>
      <c r="B94" s="236"/>
      <c r="C94" s="237"/>
      <c r="D94" s="232" t="s">
        <v>134</v>
      </c>
      <c r="E94" s="238" t="s">
        <v>19</v>
      </c>
      <c r="F94" s="239" t="s">
        <v>715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134</v>
      </c>
      <c r="AU94" s="246" t="s">
        <v>83</v>
      </c>
      <c r="AV94" s="13" t="s">
        <v>83</v>
      </c>
      <c r="AW94" s="13" t="s">
        <v>33</v>
      </c>
      <c r="AX94" s="13" t="s">
        <v>72</v>
      </c>
      <c r="AY94" s="246" t="s">
        <v>123</v>
      </c>
    </row>
    <row r="95" s="15" customFormat="1">
      <c r="A95" s="15"/>
      <c r="B95" s="257"/>
      <c r="C95" s="258"/>
      <c r="D95" s="232" t="s">
        <v>134</v>
      </c>
      <c r="E95" s="259" t="s">
        <v>19</v>
      </c>
      <c r="F95" s="260" t="s">
        <v>168</v>
      </c>
      <c r="G95" s="258"/>
      <c r="H95" s="261">
        <v>2</v>
      </c>
      <c r="I95" s="262"/>
      <c r="J95" s="258"/>
      <c r="K95" s="258"/>
      <c r="L95" s="263"/>
      <c r="M95" s="264"/>
      <c r="N95" s="265"/>
      <c r="O95" s="265"/>
      <c r="P95" s="265"/>
      <c r="Q95" s="265"/>
      <c r="R95" s="265"/>
      <c r="S95" s="265"/>
      <c r="T95" s="26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7" t="s">
        <v>134</v>
      </c>
      <c r="AU95" s="267" t="s">
        <v>83</v>
      </c>
      <c r="AV95" s="15" t="s">
        <v>130</v>
      </c>
      <c r="AW95" s="15" t="s">
        <v>33</v>
      </c>
      <c r="AX95" s="15" t="s">
        <v>80</v>
      </c>
      <c r="AY95" s="267" t="s">
        <v>123</v>
      </c>
    </row>
    <row r="96" s="2" customFormat="1" ht="16.5" customHeight="1">
      <c r="A96" s="39"/>
      <c r="B96" s="40"/>
      <c r="C96" s="219" t="s">
        <v>130</v>
      </c>
      <c r="D96" s="219" t="s">
        <v>125</v>
      </c>
      <c r="E96" s="220" t="s">
        <v>716</v>
      </c>
      <c r="F96" s="221" t="s">
        <v>717</v>
      </c>
      <c r="G96" s="222" t="s">
        <v>350</v>
      </c>
      <c r="H96" s="223">
        <v>4</v>
      </c>
      <c r="I96" s="224"/>
      <c r="J96" s="225">
        <f>ROUND(I96*H96,2)</f>
        <v>0</v>
      </c>
      <c r="K96" s="221" t="s">
        <v>129</v>
      </c>
      <c r="L96" s="45"/>
      <c r="M96" s="226" t="s">
        <v>19</v>
      </c>
      <c r="N96" s="227" t="s">
        <v>43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0" t="s">
        <v>701</v>
      </c>
      <c r="AT96" s="230" t="s">
        <v>125</v>
      </c>
      <c r="AU96" s="230" t="s">
        <v>83</v>
      </c>
      <c r="AY96" s="18" t="s">
        <v>123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8" t="s">
        <v>80</v>
      </c>
      <c r="BK96" s="231">
        <f>ROUND(I96*H96,2)</f>
        <v>0</v>
      </c>
      <c r="BL96" s="18" t="s">
        <v>701</v>
      </c>
      <c r="BM96" s="230" t="s">
        <v>718</v>
      </c>
    </row>
    <row r="97" s="13" customFormat="1">
      <c r="A97" s="13"/>
      <c r="B97" s="236"/>
      <c r="C97" s="237"/>
      <c r="D97" s="232" t="s">
        <v>134</v>
      </c>
      <c r="E97" s="238" t="s">
        <v>19</v>
      </c>
      <c r="F97" s="239" t="s">
        <v>719</v>
      </c>
      <c r="G97" s="237"/>
      <c r="H97" s="240">
        <v>4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134</v>
      </c>
      <c r="AU97" s="246" t="s">
        <v>83</v>
      </c>
      <c r="AV97" s="13" t="s">
        <v>83</v>
      </c>
      <c r="AW97" s="13" t="s">
        <v>33</v>
      </c>
      <c r="AX97" s="13" t="s">
        <v>80</v>
      </c>
      <c r="AY97" s="246" t="s">
        <v>123</v>
      </c>
    </row>
    <row r="98" s="14" customFormat="1">
      <c r="A98" s="14"/>
      <c r="B98" s="247"/>
      <c r="C98" s="248"/>
      <c r="D98" s="232" t="s">
        <v>134</v>
      </c>
      <c r="E98" s="249" t="s">
        <v>19</v>
      </c>
      <c r="F98" s="250" t="s">
        <v>720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134</v>
      </c>
      <c r="AU98" s="256" t="s">
        <v>83</v>
      </c>
      <c r="AV98" s="14" t="s">
        <v>80</v>
      </c>
      <c r="AW98" s="14" t="s">
        <v>33</v>
      </c>
      <c r="AX98" s="14" t="s">
        <v>72</v>
      </c>
      <c r="AY98" s="256" t="s">
        <v>123</v>
      </c>
    </row>
    <row r="99" s="2" customFormat="1" ht="16.5" customHeight="1">
      <c r="A99" s="39"/>
      <c r="B99" s="40"/>
      <c r="C99" s="219" t="s">
        <v>151</v>
      </c>
      <c r="D99" s="219" t="s">
        <v>125</v>
      </c>
      <c r="E99" s="220" t="s">
        <v>721</v>
      </c>
      <c r="F99" s="221" t="s">
        <v>722</v>
      </c>
      <c r="G99" s="222" t="s">
        <v>350</v>
      </c>
      <c r="H99" s="223">
        <v>2</v>
      </c>
      <c r="I99" s="224"/>
      <c r="J99" s="225">
        <f>ROUND(I99*H99,2)</f>
        <v>0</v>
      </c>
      <c r="K99" s="221" t="s">
        <v>129</v>
      </c>
      <c r="L99" s="45"/>
      <c r="M99" s="226" t="s">
        <v>19</v>
      </c>
      <c r="N99" s="227" t="s">
        <v>43</v>
      </c>
      <c r="O99" s="8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0" t="s">
        <v>701</v>
      </c>
      <c r="AT99" s="230" t="s">
        <v>125</v>
      </c>
      <c r="AU99" s="230" t="s">
        <v>83</v>
      </c>
      <c r="AY99" s="18" t="s">
        <v>123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8" t="s">
        <v>80</v>
      </c>
      <c r="BK99" s="231">
        <f>ROUND(I99*H99,2)</f>
        <v>0</v>
      </c>
      <c r="BL99" s="18" t="s">
        <v>701</v>
      </c>
      <c r="BM99" s="230" t="s">
        <v>723</v>
      </c>
    </row>
    <row r="100" s="13" customFormat="1">
      <c r="A100" s="13"/>
      <c r="B100" s="236"/>
      <c r="C100" s="237"/>
      <c r="D100" s="232" t="s">
        <v>134</v>
      </c>
      <c r="E100" s="238" t="s">
        <v>19</v>
      </c>
      <c r="F100" s="239" t="s">
        <v>714</v>
      </c>
      <c r="G100" s="237"/>
      <c r="H100" s="240">
        <v>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134</v>
      </c>
      <c r="AU100" s="246" t="s">
        <v>83</v>
      </c>
      <c r="AV100" s="13" t="s">
        <v>83</v>
      </c>
      <c r="AW100" s="13" t="s">
        <v>33</v>
      </c>
      <c r="AX100" s="13" t="s">
        <v>72</v>
      </c>
      <c r="AY100" s="246" t="s">
        <v>123</v>
      </c>
    </row>
    <row r="101" s="13" customFormat="1">
      <c r="A101" s="13"/>
      <c r="B101" s="236"/>
      <c r="C101" s="237"/>
      <c r="D101" s="232" t="s">
        <v>134</v>
      </c>
      <c r="E101" s="238" t="s">
        <v>19</v>
      </c>
      <c r="F101" s="239" t="s">
        <v>715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134</v>
      </c>
      <c r="AU101" s="246" t="s">
        <v>83</v>
      </c>
      <c r="AV101" s="13" t="s">
        <v>83</v>
      </c>
      <c r="AW101" s="13" t="s">
        <v>33</v>
      </c>
      <c r="AX101" s="13" t="s">
        <v>72</v>
      </c>
      <c r="AY101" s="246" t="s">
        <v>123</v>
      </c>
    </row>
    <row r="102" s="15" customFormat="1">
      <c r="A102" s="15"/>
      <c r="B102" s="257"/>
      <c r="C102" s="258"/>
      <c r="D102" s="232" t="s">
        <v>134</v>
      </c>
      <c r="E102" s="259" t="s">
        <v>19</v>
      </c>
      <c r="F102" s="260" t="s">
        <v>168</v>
      </c>
      <c r="G102" s="258"/>
      <c r="H102" s="261">
        <v>2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134</v>
      </c>
      <c r="AU102" s="267" t="s">
        <v>83</v>
      </c>
      <c r="AV102" s="15" t="s">
        <v>130</v>
      </c>
      <c r="AW102" s="15" t="s">
        <v>33</v>
      </c>
      <c r="AX102" s="15" t="s">
        <v>80</v>
      </c>
      <c r="AY102" s="267" t="s">
        <v>123</v>
      </c>
    </row>
    <row r="103" s="12" customFormat="1" ht="22.8" customHeight="1">
      <c r="A103" s="12"/>
      <c r="B103" s="203"/>
      <c r="C103" s="204"/>
      <c r="D103" s="205" t="s">
        <v>71</v>
      </c>
      <c r="E103" s="217" t="s">
        <v>724</v>
      </c>
      <c r="F103" s="217" t="s">
        <v>725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SUM(P104:P105)</f>
        <v>0</v>
      </c>
      <c r="Q103" s="211"/>
      <c r="R103" s="212">
        <f>SUM(R104:R105)</f>
        <v>0</v>
      </c>
      <c r="S103" s="211"/>
      <c r="T103" s="213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151</v>
      </c>
      <c r="AT103" s="215" t="s">
        <v>71</v>
      </c>
      <c r="AU103" s="215" t="s">
        <v>80</v>
      </c>
      <c r="AY103" s="214" t="s">
        <v>123</v>
      </c>
      <c r="BK103" s="216">
        <f>SUM(BK104:BK105)</f>
        <v>0</v>
      </c>
    </row>
    <row r="104" s="2" customFormat="1" ht="16.5" customHeight="1">
      <c r="A104" s="39"/>
      <c r="B104" s="40"/>
      <c r="C104" s="219" t="s">
        <v>159</v>
      </c>
      <c r="D104" s="219" t="s">
        <v>125</v>
      </c>
      <c r="E104" s="220" t="s">
        <v>726</v>
      </c>
      <c r="F104" s="221" t="s">
        <v>727</v>
      </c>
      <c r="G104" s="222" t="s">
        <v>700</v>
      </c>
      <c r="H104" s="223">
        <v>1</v>
      </c>
      <c r="I104" s="224"/>
      <c r="J104" s="225">
        <f>ROUND(I104*H104,2)</f>
        <v>0</v>
      </c>
      <c r="K104" s="221" t="s">
        <v>129</v>
      </c>
      <c r="L104" s="45"/>
      <c r="M104" s="226" t="s">
        <v>19</v>
      </c>
      <c r="N104" s="227" t="s">
        <v>43</v>
      </c>
      <c r="O104" s="8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0" t="s">
        <v>701</v>
      </c>
      <c r="AT104" s="230" t="s">
        <v>125</v>
      </c>
      <c r="AU104" s="230" t="s">
        <v>83</v>
      </c>
      <c r="AY104" s="18" t="s">
        <v>123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8" t="s">
        <v>80</v>
      </c>
      <c r="BK104" s="231">
        <f>ROUND(I104*H104,2)</f>
        <v>0</v>
      </c>
      <c r="BL104" s="18" t="s">
        <v>701</v>
      </c>
      <c r="BM104" s="230" t="s">
        <v>728</v>
      </c>
    </row>
    <row r="105" s="13" customFormat="1">
      <c r="A105" s="13"/>
      <c r="B105" s="236"/>
      <c r="C105" s="237"/>
      <c r="D105" s="232" t="s">
        <v>134</v>
      </c>
      <c r="E105" s="238" t="s">
        <v>19</v>
      </c>
      <c r="F105" s="239" t="s">
        <v>729</v>
      </c>
      <c r="G105" s="237"/>
      <c r="H105" s="240">
        <v>1</v>
      </c>
      <c r="I105" s="241"/>
      <c r="J105" s="237"/>
      <c r="K105" s="237"/>
      <c r="L105" s="242"/>
      <c r="M105" s="283"/>
      <c r="N105" s="284"/>
      <c r="O105" s="284"/>
      <c r="P105" s="284"/>
      <c r="Q105" s="284"/>
      <c r="R105" s="284"/>
      <c r="S105" s="284"/>
      <c r="T105" s="28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134</v>
      </c>
      <c r="AU105" s="246" t="s">
        <v>83</v>
      </c>
      <c r="AV105" s="13" t="s">
        <v>83</v>
      </c>
      <c r="AW105" s="13" t="s">
        <v>33</v>
      </c>
      <c r="AX105" s="13" t="s">
        <v>80</v>
      </c>
      <c r="AY105" s="246" t="s">
        <v>123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167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M/9JI+tADFSC2H3xWqdH879EFNv8MrwHsFvld752eGDKVPORZBmCUQW0cU6sh+x2nV2F+16TZmPg6LMfCZbtmg==" hashValue="VrzaSl+BtwkyfpNRlarTa2lHhWHo0Z5L+m4dqEt7H4pp983sWBHLu7fghneOuKpuAYIoBoZCWRFzyjjeVOqTow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730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731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732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733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734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735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736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737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738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739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740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741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742</v>
      </c>
      <c r="F19" s="297" t="s">
        <v>743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744</v>
      </c>
      <c r="F20" s="297" t="s">
        <v>745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86</v>
      </c>
      <c r="F21" s="297" t="s">
        <v>746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747</v>
      </c>
      <c r="F22" s="297" t="s">
        <v>748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749</v>
      </c>
      <c r="F23" s="297" t="s">
        <v>750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751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752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753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754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755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756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757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758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759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109</v>
      </c>
      <c r="F36" s="297"/>
      <c r="G36" s="297" t="s">
        <v>760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761</v>
      </c>
      <c r="F37" s="297"/>
      <c r="G37" s="297" t="s">
        <v>762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763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764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110</v>
      </c>
      <c r="F40" s="297"/>
      <c r="G40" s="297" t="s">
        <v>765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111</v>
      </c>
      <c r="F41" s="297"/>
      <c r="G41" s="297" t="s">
        <v>766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767</v>
      </c>
      <c r="F42" s="297"/>
      <c r="G42" s="297" t="s">
        <v>768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769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770</v>
      </c>
      <c r="F44" s="297"/>
      <c r="G44" s="297" t="s">
        <v>771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113</v>
      </c>
      <c r="F45" s="297"/>
      <c r="G45" s="297" t="s">
        <v>772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773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774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775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776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777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778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779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780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781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782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783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784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785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786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787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788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789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790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791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792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793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794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795</v>
      </c>
      <c r="D76" s="315"/>
      <c r="E76" s="315"/>
      <c r="F76" s="315" t="s">
        <v>796</v>
      </c>
      <c r="G76" s="316"/>
      <c r="H76" s="315" t="s">
        <v>54</v>
      </c>
      <c r="I76" s="315" t="s">
        <v>57</v>
      </c>
      <c r="J76" s="315" t="s">
        <v>797</v>
      </c>
      <c r="K76" s="314"/>
    </row>
    <row r="77" s="1" customFormat="1" ht="17.25" customHeight="1">
      <c r="B77" s="312"/>
      <c r="C77" s="317" t="s">
        <v>798</v>
      </c>
      <c r="D77" s="317"/>
      <c r="E77" s="317"/>
      <c r="F77" s="318" t="s">
        <v>799</v>
      </c>
      <c r="G77" s="319"/>
      <c r="H77" s="317"/>
      <c r="I77" s="317"/>
      <c r="J77" s="317" t="s">
        <v>800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0"/>
      <c r="E79" s="320"/>
      <c r="F79" s="322" t="s">
        <v>801</v>
      </c>
      <c r="G79" s="321"/>
      <c r="H79" s="300" t="s">
        <v>802</v>
      </c>
      <c r="I79" s="300" t="s">
        <v>803</v>
      </c>
      <c r="J79" s="300">
        <v>20</v>
      </c>
      <c r="K79" s="314"/>
    </row>
    <row r="80" s="1" customFormat="1" ht="15" customHeight="1">
      <c r="B80" s="312"/>
      <c r="C80" s="300" t="s">
        <v>804</v>
      </c>
      <c r="D80" s="300"/>
      <c r="E80" s="300"/>
      <c r="F80" s="322" t="s">
        <v>801</v>
      </c>
      <c r="G80" s="321"/>
      <c r="H80" s="300" t="s">
        <v>805</v>
      </c>
      <c r="I80" s="300" t="s">
        <v>803</v>
      </c>
      <c r="J80" s="300">
        <v>120</v>
      </c>
      <c r="K80" s="314"/>
    </row>
    <row r="81" s="1" customFormat="1" ht="15" customHeight="1">
      <c r="B81" s="323"/>
      <c r="C81" s="300" t="s">
        <v>806</v>
      </c>
      <c r="D81" s="300"/>
      <c r="E81" s="300"/>
      <c r="F81" s="322" t="s">
        <v>807</v>
      </c>
      <c r="G81" s="321"/>
      <c r="H81" s="300" t="s">
        <v>808</v>
      </c>
      <c r="I81" s="300" t="s">
        <v>803</v>
      </c>
      <c r="J81" s="300">
        <v>50</v>
      </c>
      <c r="K81" s="314"/>
    </row>
    <row r="82" s="1" customFormat="1" ht="15" customHeight="1">
      <c r="B82" s="323"/>
      <c r="C82" s="300" t="s">
        <v>809</v>
      </c>
      <c r="D82" s="300"/>
      <c r="E82" s="300"/>
      <c r="F82" s="322" t="s">
        <v>801</v>
      </c>
      <c r="G82" s="321"/>
      <c r="H82" s="300" t="s">
        <v>810</v>
      </c>
      <c r="I82" s="300" t="s">
        <v>811</v>
      </c>
      <c r="J82" s="300"/>
      <c r="K82" s="314"/>
    </row>
    <row r="83" s="1" customFormat="1" ht="15" customHeight="1">
      <c r="B83" s="323"/>
      <c r="C83" s="324" t="s">
        <v>812</v>
      </c>
      <c r="D83" s="324"/>
      <c r="E83" s="324"/>
      <c r="F83" s="325" t="s">
        <v>807</v>
      </c>
      <c r="G83" s="324"/>
      <c r="H83" s="324" t="s">
        <v>813</v>
      </c>
      <c r="I83" s="324" t="s">
        <v>803</v>
      </c>
      <c r="J83" s="324">
        <v>15</v>
      </c>
      <c r="K83" s="314"/>
    </row>
    <row r="84" s="1" customFormat="1" ht="15" customHeight="1">
      <c r="B84" s="323"/>
      <c r="C84" s="324" t="s">
        <v>814</v>
      </c>
      <c r="D84" s="324"/>
      <c r="E84" s="324"/>
      <c r="F84" s="325" t="s">
        <v>807</v>
      </c>
      <c r="G84" s="324"/>
      <c r="H84" s="324" t="s">
        <v>815</v>
      </c>
      <c r="I84" s="324" t="s">
        <v>803</v>
      </c>
      <c r="J84" s="324">
        <v>15</v>
      </c>
      <c r="K84" s="314"/>
    </row>
    <row r="85" s="1" customFormat="1" ht="15" customHeight="1">
      <c r="B85" s="323"/>
      <c r="C85" s="324" t="s">
        <v>816</v>
      </c>
      <c r="D85" s="324"/>
      <c r="E85" s="324"/>
      <c r="F85" s="325" t="s">
        <v>807</v>
      </c>
      <c r="G85" s="324"/>
      <c r="H85" s="324" t="s">
        <v>817</v>
      </c>
      <c r="I85" s="324" t="s">
        <v>803</v>
      </c>
      <c r="J85" s="324">
        <v>20</v>
      </c>
      <c r="K85" s="314"/>
    </row>
    <row r="86" s="1" customFormat="1" ht="15" customHeight="1">
      <c r="B86" s="323"/>
      <c r="C86" s="324" t="s">
        <v>818</v>
      </c>
      <c r="D86" s="324"/>
      <c r="E86" s="324"/>
      <c r="F86" s="325" t="s">
        <v>807</v>
      </c>
      <c r="G86" s="324"/>
      <c r="H86" s="324" t="s">
        <v>819</v>
      </c>
      <c r="I86" s="324" t="s">
        <v>803</v>
      </c>
      <c r="J86" s="324">
        <v>20</v>
      </c>
      <c r="K86" s="314"/>
    </row>
    <row r="87" s="1" customFormat="1" ht="15" customHeight="1">
      <c r="B87" s="323"/>
      <c r="C87" s="300" t="s">
        <v>820</v>
      </c>
      <c r="D87" s="300"/>
      <c r="E87" s="300"/>
      <c r="F87" s="322" t="s">
        <v>807</v>
      </c>
      <c r="G87" s="321"/>
      <c r="H87" s="300" t="s">
        <v>821</v>
      </c>
      <c r="I87" s="300" t="s">
        <v>803</v>
      </c>
      <c r="J87" s="300">
        <v>50</v>
      </c>
      <c r="K87" s="314"/>
    </row>
    <row r="88" s="1" customFormat="1" ht="15" customHeight="1">
      <c r="B88" s="323"/>
      <c r="C88" s="300" t="s">
        <v>822</v>
      </c>
      <c r="D88" s="300"/>
      <c r="E88" s="300"/>
      <c r="F88" s="322" t="s">
        <v>807</v>
      </c>
      <c r="G88" s="321"/>
      <c r="H88" s="300" t="s">
        <v>823</v>
      </c>
      <c r="I88" s="300" t="s">
        <v>803</v>
      </c>
      <c r="J88" s="300">
        <v>20</v>
      </c>
      <c r="K88" s="314"/>
    </row>
    <row r="89" s="1" customFormat="1" ht="15" customHeight="1">
      <c r="B89" s="323"/>
      <c r="C89" s="300" t="s">
        <v>824</v>
      </c>
      <c r="D89" s="300"/>
      <c r="E89" s="300"/>
      <c r="F89" s="322" t="s">
        <v>807</v>
      </c>
      <c r="G89" s="321"/>
      <c r="H89" s="300" t="s">
        <v>825</v>
      </c>
      <c r="I89" s="300" t="s">
        <v>803</v>
      </c>
      <c r="J89" s="300">
        <v>20</v>
      </c>
      <c r="K89" s="314"/>
    </row>
    <row r="90" s="1" customFormat="1" ht="15" customHeight="1">
      <c r="B90" s="323"/>
      <c r="C90" s="300" t="s">
        <v>826</v>
      </c>
      <c r="D90" s="300"/>
      <c r="E90" s="300"/>
      <c r="F90" s="322" t="s">
        <v>807</v>
      </c>
      <c r="G90" s="321"/>
      <c r="H90" s="300" t="s">
        <v>827</v>
      </c>
      <c r="I90" s="300" t="s">
        <v>803</v>
      </c>
      <c r="J90" s="300">
        <v>50</v>
      </c>
      <c r="K90" s="314"/>
    </row>
    <row r="91" s="1" customFormat="1" ht="15" customHeight="1">
      <c r="B91" s="323"/>
      <c r="C91" s="300" t="s">
        <v>828</v>
      </c>
      <c r="D91" s="300"/>
      <c r="E91" s="300"/>
      <c r="F91" s="322" t="s">
        <v>807</v>
      </c>
      <c r="G91" s="321"/>
      <c r="H91" s="300" t="s">
        <v>828</v>
      </c>
      <c r="I91" s="300" t="s">
        <v>803</v>
      </c>
      <c r="J91" s="300">
        <v>50</v>
      </c>
      <c r="K91" s="314"/>
    </row>
    <row r="92" s="1" customFormat="1" ht="15" customHeight="1">
      <c r="B92" s="323"/>
      <c r="C92" s="300" t="s">
        <v>829</v>
      </c>
      <c r="D92" s="300"/>
      <c r="E92" s="300"/>
      <c r="F92" s="322" t="s">
        <v>807</v>
      </c>
      <c r="G92" s="321"/>
      <c r="H92" s="300" t="s">
        <v>830</v>
      </c>
      <c r="I92" s="300" t="s">
        <v>803</v>
      </c>
      <c r="J92" s="300">
        <v>255</v>
      </c>
      <c r="K92" s="314"/>
    </row>
    <row r="93" s="1" customFormat="1" ht="15" customHeight="1">
      <c r="B93" s="323"/>
      <c r="C93" s="300" t="s">
        <v>831</v>
      </c>
      <c r="D93" s="300"/>
      <c r="E93" s="300"/>
      <c r="F93" s="322" t="s">
        <v>801</v>
      </c>
      <c r="G93" s="321"/>
      <c r="H93" s="300" t="s">
        <v>832</v>
      </c>
      <c r="I93" s="300" t="s">
        <v>833</v>
      </c>
      <c r="J93" s="300"/>
      <c r="K93" s="314"/>
    </row>
    <row r="94" s="1" customFormat="1" ht="15" customHeight="1">
      <c r="B94" s="323"/>
      <c r="C94" s="300" t="s">
        <v>834</v>
      </c>
      <c r="D94" s="300"/>
      <c r="E94" s="300"/>
      <c r="F94" s="322" t="s">
        <v>801</v>
      </c>
      <c r="G94" s="321"/>
      <c r="H94" s="300" t="s">
        <v>835</v>
      </c>
      <c r="I94" s="300" t="s">
        <v>836</v>
      </c>
      <c r="J94" s="300"/>
      <c r="K94" s="314"/>
    </row>
    <row r="95" s="1" customFormat="1" ht="15" customHeight="1">
      <c r="B95" s="323"/>
      <c r="C95" s="300" t="s">
        <v>837</v>
      </c>
      <c r="D95" s="300"/>
      <c r="E95" s="300"/>
      <c r="F95" s="322" t="s">
        <v>801</v>
      </c>
      <c r="G95" s="321"/>
      <c r="H95" s="300" t="s">
        <v>837</v>
      </c>
      <c r="I95" s="300" t="s">
        <v>836</v>
      </c>
      <c r="J95" s="300"/>
      <c r="K95" s="314"/>
    </row>
    <row r="96" s="1" customFormat="1" ht="15" customHeight="1">
      <c r="B96" s="323"/>
      <c r="C96" s="300" t="s">
        <v>38</v>
      </c>
      <c r="D96" s="300"/>
      <c r="E96" s="300"/>
      <c r="F96" s="322" t="s">
        <v>801</v>
      </c>
      <c r="G96" s="321"/>
      <c r="H96" s="300" t="s">
        <v>838</v>
      </c>
      <c r="I96" s="300" t="s">
        <v>836</v>
      </c>
      <c r="J96" s="300"/>
      <c r="K96" s="314"/>
    </row>
    <row r="97" s="1" customFormat="1" ht="15" customHeight="1">
      <c r="B97" s="323"/>
      <c r="C97" s="300" t="s">
        <v>48</v>
      </c>
      <c r="D97" s="300"/>
      <c r="E97" s="300"/>
      <c r="F97" s="322" t="s">
        <v>801</v>
      </c>
      <c r="G97" s="321"/>
      <c r="H97" s="300" t="s">
        <v>839</v>
      </c>
      <c r="I97" s="300" t="s">
        <v>836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840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795</v>
      </c>
      <c r="D103" s="315"/>
      <c r="E103" s="315"/>
      <c r="F103" s="315" t="s">
        <v>796</v>
      </c>
      <c r="G103" s="316"/>
      <c r="H103" s="315" t="s">
        <v>54</v>
      </c>
      <c r="I103" s="315" t="s">
        <v>57</v>
      </c>
      <c r="J103" s="315" t="s">
        <v>797</v>
      </c>
      <c r="K103" s="314"/>
    </row>
    <row r="104" s="1" customFormat="1" ht="17.25" customHeight="1">
      <c r="B104" s="312"/>
      <c r="C104" s="317" t="s">
        <v>798</v>
      </c>
      <c r="D104" s="317"/>
      <c r="E104" s="317"/>
      <c r="F104" s="318" t="s">
        <v>799</v>
      </c>
      <c r="G104" s="319"/>
      <c r="H104" s="317"/>
      <c r="I104" s="317"/>
      <c r="J104" s="317" t="s">
        <v>800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0"/>
      <c r="E106" s="320"/>
      <c r="F106" s="322" t="s">
        <v>801</v>
      </c>
      <c r="G106" s="331"/>
      <c r="H106" s="300" t="s">
        <v>841</v>
      </c>
      <c r="I106" s="300" t="s">
        <v>803</v>
      </c>
      <c r="J106" s="300">
        <v>20</v>
      </c>
      <c r="K106" s="314"/>
    </row>
    <row r="107" s="1" customFormat="1" ht="15" customHeight="1">
      <c r="B107" s="312"/>
      <c r="C107" s="300" t="s">
        <v>804</v>
      </c>
      <c r="D107" s="300"/>
      <c r="E107" s="300"/>
      <c r="F107" s="322" t="s">
        <v>801</v>
      </c>
      <c r="G107" s="300"/>
      <c r="H107" s="300" t="s">
        <v>841</v>
      </c>
      <c r="I107" s="300" t="s">
        <v>803</v>
      </c>
      <c r="J107" s="300">
        <v>120</v>
      </c>
      <c r="K107" s="314"/>
    </row>
    <row r="108" s="1" customFormat="1" ht="15" customHeight="1">
      <c r="B108" s="323"/>
      <c r="C108" s="300" t="s">
        <v>806</v>
      </c>
      <c r="D108" s="300"/>
      <c r="E108" s="300"/>
      <c r="F108" s="322" t="s">
        <v>807</v>
      </c>
      <c r="G108" s="300"/>
      <c r="H108" s="300" t="s">
        <v>841</v>
      </c>
      <c r="I108" s="300" t="s">
        <v>803</v>
      </c>
      <c r="J108" s="300">
        <v>50</v>
      </c>
      <c r="K108" s="314"/>
    </row>
    <row r="109" s="1" customFormat="1" ht="15" customHeight="1">
      <c r="B109" s="323"/>
      <c r="C109" s="300" t="s">
        <v>809</v>
      </c>
      <c r="D109" s="300"/>
      <c r="E109" s="300"/>
      <c r="F109" s="322" t="s">
        <v>801</v>
      </c>
      <c r="G109" s="300"/>
      <c r="H109" s="300" t="s">
        <v>841</v>
      </c>
      <c r="I109" s="300" t="s">
        <v>811</v>
      </c>
      <c r="J109" s="300"/>
      <c r="K109" s="314"/>
    </row>
    <row r="110" s="1" customFormat="1" ht="15" customHeight="1">
      <c r="B110" s="323"/>
      <c r="C110" s="300" t="s">
        <v>820</v>
      </c>
      <c r="D110" s="300"/>
      <c r="E110" s="300"/>
      <c r="F110" s="322" t="s">
        <v>807</v>
      </c>
      <c r="G110" s="300"/>
      <c r="H110" s="300" t="s">
        <v>841</v>
      </c>
      <c r="I110" s="300" t="s">
        <v>803</v>
      </c>
      <c r="J110" s="300">
        <v>50</v>
      </c>
      <c r="K110" s="314"/>
    </row>
    <row r="111" s="1" customFormat="1" ht="15" customHeight="1">
      <c r="B111" s="323"/>
      <c r="C111" s="300" t="s">
        <v>828</v>
      </c>
      <c r="D111" s="300"/>
      <c r="E111" s="300"/>
      <c r="F111" s="322" t="s">
        <v>807</v>
      </c>
      <c r="G111" s="300"/>
      <c r="H111" s="300" t="s">
        <v>841</v>
      </c>
      <c r="I111" s="300" t="s">
        <v>803</v>
      </c>
      <c r="J111" s="300">
        <v>50</v>
      </c>
      <c r="K111" s="314"/>
    </row>
    <row r="112" s="1" customFormat="1" ht="15" customHeight="1">
      <c r="B112" s="323"/>
      <c r="C112" s="300" t="s">
        <v>826</v>
      </c>
      <c r="D112" s="300"/>
      <c r="E112" s="300"/>
      <c r="F112" s="322" t="s">
        <v>807</v>
      </c>
      <c r="G112" s="300"/>
      <c r="H112" s="300" t="s">
        <v>841</v>
      </c>
      <c r="I112" s="300" t="s">
        <v>803</v>
      </c>
      <c r="J112" s="300">
        <v>50</v>
      </c>
      <c r="K112" s="314"/>
    </row>
    <row r="113" s="1" customFormat="1" ht="15" customHeight="1">
      <c r="B113" s="323"/>
      <c r="C113" s="300" t="s">
        <v>53</v>
      </c>
      <c r="D113" s="300"/>
      <c r="E113" s="300"/>
      <c r="F113" s="322" t="s">
        <v>801</v>
      </c>
      <c r="G113" s="300"/>
      <c r="H113" s="300" t="s">
        <v>842</v>
      </c>
      <c r="I113" s="300" t="s">
        <v>803</v>
      </c>
      <c r="J113" s="300">
        <v>20</v>
      </c>
      <c r="K113" s="314"/>
    </row>
    <row r="114" s="1" customFormat="1" ht="15" customHeight="1">
      <c r="B114" s="323"/>
      <c r="C114" s="300" t="s">
        <v>843</v>
      </c>
      <c r="D114" s="300"/>
      <c r="E114" s="300"/>
      <c r="F114" s="322" t="s">
        <v>801</v>
      </c>
      <c r="G114" s="300"/>
      <c r="H114" s="300" t="s">
        <v>844</v>
      </c>
      <c r="I114" s="300" t="s">
        <v>803</v>
      </c>
      <c r="J114" s="300">
        <v>120</v>
      </c>
      <c r="K114" s="314"/>
    </row>
    <row r="115" s="1" customFormat="1" ht="15" customHeight="1">
      <c r="B115" s="323"/>
      <c r="C115" s="300" t="s">
        <v>38</v>
      </c>
      <c r="D115" s="300"/>
      <c r="E115" s="300"/>
      <c r="F115" s="322" t="s">
        <v>801</v>
      </c>
      <c r="G115" s="300"/>
      <c r="H115" s="300" t="s">
        <v>845</v>
      </c>
      <c r="I115" s="300" t="s">
        <v>836</v>
      </c>
      <c r="J115" s="300"/>
      <c r="K115" s="314"/>
    </row>
    <row r="116" s="1" customFormat="1" ht="15" customHeight="1">
      <c r="B116" s="323"/>
      <c r="C116" s="300" t="s">
        <v>48</v>
      </c>
      <c r="D116" s="300"/>
      <c r="E116" s="300"/>
      <c r="F116" s="322" t="s">
        <v>801</v>
      </c>
      <c r="G116" s="300"/>
      <c r="H116" s="300" t="s">
        <v>846</v>
      </c>
      <c r="I116" s="300" t="s">
        <v>836</v>
      </c>
      <c r="J116" s="300"/>
      <c r="K116" s="314"/>
    </row>
    <row r="117" s="1" customFormat="1" ht="15" customHeight="1">
      <c r="B117" s="323"/>
      <c r="C117" s="300" t="s">
        <v>57</v>
      </c>
      <c r="D117" s="300"/>
      <c r="E117" s="300"/>
      <c r="F117" s="322" t="s">
        <v>801</v>
      </c>
      <c r="G117" s="300"/>
      <c r="H117" s="300" t="s">
        <v>847</v>
      </c>
      <c r="I117" s="300" t="s">
        <v>848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849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795</v>
      </c>
      <c r="D123" s="315"/>
      <c r="E123" s="315"/>
      <c r="F123" s="315" t="s">
        <v>796</v>
      </c>
      <c r="G123" s="316"/>
      <c r="H123" s="315" t="s">
        <v>54</v>
      </c>
      <c r="I123" s="315" t="s">
        <v>57</v>
      </c>
      <c r="J123" s="315" t="s">
        <v>797</v>
      </c>
      <c r="K123" s="341"/>
    </row>
    <row r="124" s="1" customFormat="1" ht="17.25" customHeight="1">
      <c r="B124" s="340"/>
      <c r="C124" s="317" t="s">
        <v>798</v>
      </c>
      <c r="D124" s="317"/>
      <c r="E124" s="317"/>
      <c r="F124" s="318" t="s">
        <v>799</v>
      </c>
      <c r="G124" s="319"/>
      <c r="H124" s="317"/>
      <c r="I124" s="317"/>
      <c r="J124" s="317" t="s">
        <v>800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804</v>
      </c>
      <c r="D126" s="320"/>
      <c r="E126" s="320"/>
      <c r="F126" s="322" t="s">
        <v>801</v>
      </c>
      <c r="G126" s="300"/>
      <c r="H126" s="300" t="s">
        <v>841</v>
      </c>
      <c r="I126" s="300" t="s">
        <v>803</v>
      </c>
      <c r="J126" s="300">
        <v>120</v>
      </c>
      <c r="K126" s="344"/>
    </row>
    <row r="127" s="1" customFormat="1" ht="15" customHeight="1">
      <c r="B127" s="342"/>
      <c r="C127" s="300" t="s">
        <v>850</v>
      </c>
      <c r="D127" s="300"/>
      <c r="E127" s="300"/>
      <c r="F127" s="322" t="s">
        <v>801</v>
      </c>
      <c r="G127" s="300"/>
      <c r="H127" s="300" t="s">
        <v>851</v>
      </c>
      <c r="I127" s="300" t="s">
        <v>803</v>
      </c>
      <c r="J127" s="300" t="s">
        <v>852</v>
      </c>
      <c r="K127" s="344"/>
    </row>
    <row r="128" s="1" customFormat="1" ht="15" customHeight="1">
      <c r="B128" s="342"/>
      <c r="C128" s="300" t="s">
        <v>749</v>
      </c>
      <c r="D128" s="300"/>
      <c r="E128" s="300"/>
      <c r="F128" s="322" t="s">
        <v>801</v>
      </c>
      <c r="G128" s="300"/>
      <c r="H128" s="300" t="s">
        <v>853</v>
      </c>
      <c r="I128" s="300" t="s">
        <v>803</v>
      </c>
      <c r="J128" s="300" t="s">
        <v>852</v>
      </c>
      <c r="K128" s="344"/>
    </row>
    <row r="129" s="1" customFormat="1" ht="15" customHeight="1">
      <c r="B129" s="342"/>
      <c r="C129" s="300" t="s">
        <v>812</v>
      </c>
      <c r="D129" s="300"/>
      <c r="E129" s="300"/>
      <c r="F129" s="322" t="s">
        <v>807</v>
      </c>
      <c r="G129" s="300"/>
      <c r="H129" s="300" t="s">
        <v>813</v>
      </c>
      <c r="I129" s="300" t="s">
        <v>803</v>
      </c>
      <c r="J129" s="300">
        <v>15</v>
      </c>
      <c r="K129" s="344"/>
    </row>
    <row r="130" s="1" customFormat="1" ht="15" customHeight="1">
      <c r="B130" s="342"/>
      <c r="C130" s="324" t="s">
        <v>814</v>
      </c>
      <c r="D130" s="324"/>
      <c r="E130" s="324"/>
      <c r="F130" s="325" t="s">
        <v>807</v>
      </c>
      <c r="G130" s="324"/>
      <c r="H130" s="324" t="s">
        <v>815</v>
      </c>
      <c r="I130" s="324" t="s">
        <v>803</v>
      </c>
      <c r="J130" s="324">
        <v>15</v>
      </c>
      <c r="K130" s="344"/>
    </row>
    <row r="131" s="1" customFormat="1" ht="15" customHeight="1">
      <c r="B131" s="342"/>
      <c r="C131" s="324" t="s">
        <v>816</v>
      </c>
      <c r="D131" s="324"/>
      <c r="E131" s="324"/>
      <c r="F131" s="325" t="s">
        <v>807</v>
      </c>
      <c r="G131" s="324"/>
      <c r="H131" s="324" t="s">
        <v>817</v>
      </c>
      <c r="I131" s="324" t="s">
        <v>803</v>
      </c>
      <c r="J131" s="324">
        <v>20</v>
      </c>
      <c r="K131" s="344"/>
    </row>
    <row r="132" s="1" customFormat="1" ht="15" customHeight="1">
      <c r="B132" s="342"/>
      <c r="C132" s="324" t="s">
        <v>818</v>
      </c>
      <c r="D132" s="324"/>
      <c r="E132" s="324"/>
      <c r="F132" s="325" t="s">
        <v>807</v>
      </c>
      <c r="G132" s="324"/>
      <c r="H132" s="324" t="s">
        <v>819</v>
      </c>
      <c r="I132" s="324" t="s">
        <v>803</v>
      </c>
      <c r="J132" s="324">
        <v>20</v>
      </c>
      <c r="K132" s="344"/>
    </row>
    <row r="133" s="1" customFormat="1" ht="15" customHeight="1">
      <c r="B133" s="342"/>
      <c r="C133" s="300" t="s">
        <v>806</v>
      </c>
      <c r="D133" s="300"/>
      <c r="E133" s="300"/>
      <c r="F133" s="322" t="s">
        <v>807</v>
      </c>
      <c r="G133" s="300"/>
      <c r="H133" s="300" t="s">
        <v>841</v>
      </c>
      <c r="I133" s="300" t="s">
        <v>803</v>
      </c>
      <c r="J133" s="300">
        <v>50</v>
      </c>
      <c r="K133" s="344"/>
    </row>
    <row r="134" s="1" customFormat="1" ht="15" customHeight="1">
      <c r="B134" s="342"/>
      <c r="C134" s="300" t="s">
        <v>820</v>
      </c>
      <c r="D134" s="300"/>
      <c r="E134" s="300"/>
      <c r="F134" s="322" t="s">
        <v>807</v>
      </c>
      <c r="G134" s="300"/>
      <c r="H134" s="300" t="s">
        <v>841</v>
      </c>
      <c r="I134" s="300" t="s">
        <v>803</v>
      </c>
      <c r="J134" s="300">
        <v>50</v>
      </c>
      <c r="K134" s="344"/>
    </row>
    <row r="135" s="1" customFormat="1" ht="15" customHeight="1">
      <c r="B135" s="342"/>
      <c r="C135" s="300" t="s">
        <v>826</v>
      </c>
      <c r="D135" s="300"/>
      <c r="E135" s="300"/>
      <c r="F135" s="322" t="s">
        <v>807</v>
      </c>
      <c r="G135" s="300"/>
      <c r="H135" s="300" t="s">
        <v>841</v>
      </c>
      <c r="I135" s="300" t="s">
        <v>803</v>
      </c>
      <c r="J135" s="300">
        <v>50</v>
      </c>
      <c r="K135" s="344"/>
    </row>
    <row r="136" s="1" customFormat="1" ht="15" customHeight="1">
      <c r="B136" s="342"/>
      <c r="C136" s="300" t="s">
        <v>828</v>
      </c>
      <c r="D136" s="300"/>
      <c r="E136" s="300"/>
      <c r="F136" s="322" t="s">
        <v>807</v>
      </c>
      <c r="G136" s="300"/>
      <c r="H136" s="300" t="s">
        <v>841</v>
      </c>
      <c r="I136" s="300" t="s">
        <v>803</v>
      </c>
      <c r="J136" s="300">
        <v>50</v>
      </c>
      <c r="K136" s="344"/>
    </row>
    <row r="137" s="1" customFormat="1" ht="15" customHeight="1">
      <c r="B137" s="342"/>
      <c r="C137" s="300" t="s">
        <v>829</v>
      </c>
      <c r="D137" s="300"/>
      <c r="E137" s="300"/>
      <c r="F137" s="322" t="s">
        <v>807</v>
      </c>
      <c r="G137" s="300"/>
      <c r="H137" s="300" t="s">
        <v>854</v>
      </c>
      <c r="I137" s="300" t="s">
        <v>803</v>
      </c>
      <c r="J137" s="300">
        <v>255</v>
      </c>
      <c r="K137" s="344"/>
    </row>
    <row r="138" s="1" customFormat="1" ht="15" customHeight="1">
      <c r="B138" s="342"/>
      <c r="C138" s="300" t="s">
        <v>831</v>
      </c>
      <c r="D138" s="300"/>
      <c r="E138" s="300"/>
      <c r="F138" s="322" t="s">
        <v>801</v>
      </c>
      <c r="G138" s="300"/>
      <c r="H138" s="300" t="s">
        <v>855</v>
      </c>
      <c r="I138" s="300" t="s">
        <v>833</v>
      </c>
      <c r="J138" s="300"/>
      <c r="K138" s="344"/>
    </row>
    <row r="139" s="1" customFormat="1" ht="15" customHeight="1">
      <c r="B139" s="342"/>
      <c r="C139" s="300" t="s">
        <v>834</v>
      </c>
      <c r="D139" s="300"/>
      <c r="E139" s="300"/>
      <c r="F139" s="322" t="s">
        <v>801</v>
      </c>
      <c r="G139" s="300"/>
      <c r="H139" s="300" t="s">
        <v>856</v>
      </c>
      <c r="I139" s="300" t="s">
        <v>836</v>
      </c>
      <c r="J139" s="300"/>
      <c r="K139" s="344"/>
    </row>
    <row r="140" s="1" customFormat="1" ht="15" customHeight="1">
      <c r="B140" s="342"/>
      <c r="C140" s="300" t="s">
        <v>837</v>
      </c>
      <c r="D140" s="300"/>
      <c r="E140" s="300"/>
      <c r="F140" s="322" t="s">
        <v>801</v>
      </c>
      <c r="G140" s="300"/>
      <c r="H140" s="300" t="s">
        <v>837</v>
      </c>
      <c r="I140" s="300" t="s">
        <v>836</v>
      </c>
      <c r="J140" s="300"/>
      <c r="K140" s="344"/>
    </row>
    <row r="141" s="1" customFormat="1" ht="15" customHeight="1">
      <c r="B141" s="342"/>
      <c r="C141" s="300" t="s">
        <v>38</v>
      </c>
      <c r="D141" s="300"/>
      <c r="E141" s="300"/>
      <c r="F141" s="322" t="s">
        <v>801</v>
      </c>
      <c r="G141" s="300"/>
      <c r="H141" s="300" t="s">
        <v>857</v>
      </c>
      <c r="I141" s="300" t="s">
        <v>836</v>
      </c>
      <c r="J141" s="300"/>
      <c r="K141" s="344"/>
    </row>
    <row r="142" s="1" customFormat="1" ht="15" customHeight="1">
      <c r="B142" s="342"/>
      <c r="C142" s="300" t="s">
        <v>858</v>
      </c>
      <c r="D142" s="300"/>
      <c r="E142" s="300"/>
      <c r="F142" s="322" t="s">
        <v>801</v>
      </c>
      <c r="G142" s="300"/>
      <c r="H142" s="300" t="s">
        <v>859</v>
      </c>
      <c r="I142" s="300" t="s">
        <v>836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860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795</v>
      </c>
      <c r="D148" s="315"/>
      <c r="E148" s="315"/>
      <c r="F148" s="315" t="s">
        <v>796</v>
      </c>
      <c r="G148" s="316"/>
      <c r="H148" s="315" t="s">
        <v>54</v>
      </c>
      <c r="I148" s="315" t="s">
        <v>57</v>
      </c>
      <c r="J148" s="315" t="s">
        <v>797</v>
      </c>
      <c r="K148" s="314"/>
    </row>
    <row r="149" s="1" customFormat="1" ht="17.25" customHeight="1">
      <c r="B149" s="312"/>
      <c r="C149" s="317" t="s">
        <v>798</v>
      </c>
      <c r="D149" s="317"/>
      <c r="E149" s="317"/>
      <c r="F149" s="318" t="s">
        <v>799</v>
      </c>
      <c r="G149" s="319"/>
      <c r="H149" s="317"/>
      <c r="I149" s="317"/>
      <c r="J149" s="317" t="s">
        <v>800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804</v>
      </c>
      <c r="D151" s="300"/>
      <c r="E151" s="300"/>
      <c r="F151" s="349" t="s">
        <v>801</v>
      </c>
      <c r="G151" s="300"/>
      <c r="H151" s="348" t="s">
        <v>841</v>
      </c>
      <c r="I151" s="348" t="s">
        <v>803</v>
      </c>
      <c r="J151" s="348">
        <v>120</v>
      </c>
      <c r="K151" s="344"/>
    </row>
    <row r="152" s="1" customFormat="1" ht="15" customHeight="1">
      <c r="B152" s="323"/>
      <c r="C152" s="348" t="s">
        <v>850</v>
      </c>
      <c r="D152" s="300"/>
      <c r="E152" s="300"/>
      <c r="F152" s="349" t="s">
        <v>801</v>
      </c>
      <c r="G152" s="300"/>
      <c r="H152" s="348" t="s">
        <v>861</v>
      </c>
      <c r="I152" s="348" t="s">
        <v>803</v>
      </c>
      <c r="J152" s="348" t="s">
        <v>852</v>
      </c>
      <c r="K152" s="344"/>
    </row>
    <row r="153" s="1" customFormat="1" ht="15" customHeight="1">
      <c r="B153" s="323"/>
      <c r="C153" s="348" t="s">
        <v>749</v>
      </c>
      <c r="D153" s="300"/>
      <c r="E153" s="300"/>
      <c r="F153" s="349" t="s">
        <v>801</v>
      </c>
      <c r="G153" s="300"/>
      <c r="H153" s="348" t="s">
        <v>862</v>
      </c>
      <c r="I153" s="348" t="s">
        <v>803</v>
      </c>
      <c r="J153" s="348" t="s">
        <v>852</v>
      </c>
      <c r="K153" s="344"/>
    </row>
    <row r="154" s="1" customFormat="1" ht="15" customHeight="1">
      <c r="B154" s="323"/>
      <c r="C154" s="348" t="s">
        <v>806</v>
      </c>
      <c r="D154" s="300"/>
      <c r="E154" s="300"/>
      <c r="F154" s="349" t="s">
        <v>807</v>
      </c>
      <c r="G154" s="300"/>
      <c r="H154" s="348" t="s">
        <v>841</v>
      </c>
      <c r="I154" s="348" t="s">
        <v>803</v>
      </c>
      <c r="J154" s="348">
        <v>50</v>
      </c>
      <c r="K154" s="344"/>
    </row>
    <row r="155" s="1" customFormat="1" ht="15" customHeight="1">
      <c r="B155" s="323"/>
      <c r="C155" s="348" t="s">
        <v>809</v>
      </c>
      <c r="D155" s="300"/>
      <c r="E155" s="300"/>
      <c r="F155" s="349" t="s">
        <v>801</v>
      </c>
      <c r="G155" s="300"/>
      <c r="H155" s="348" t="s">
        <v>841</v>
      </c>
      <c r="I155" s="348" t="s">
        <v>811</v>
      </c>
      <c r="J155" s="348"/>
      <c r="K155" s="344"/>
    </row>
    <row r="156" s="1" customFormat="1" ht="15" customHeight="1">
      <c r="B156" s="323"/>
      <c r="C156" s="348" t="s">
        <v>820</v>
      </c>
      <c r="D156" s="300"/>
      <c r="E156" s="300"/>
      <c r="F156" s="349" t="s">
        <v>807</v>
      </c>
      <c r="G156" s="300"/>
      <c r="H156" s="348" t="s">
        <v>841</v>
      </c>
      <c r="I156" s="348" t="s">
        <v>803</v>
      </c>
      <c r="J156" s="348">
        <v>50</v>
      </c>
      <c r="K156" s="344"/>
    </row>
    <row r="157" s="1" customFormat="1" ht="15" customHeight="1">
      <c r="B157" s="323"/>
      <c r="C157" s="348" t="s">
        <v>828</v>
      </c>
      <c r="D157" s="300"/>
      <c r="E157" s="300"/>
      <c r="F157" s="349" t="s">
        <v>807</v>
      </c>
      <c r="G157" s="300"/>
      <c r="H157" s="348" t="s">
        <v>841</v>
      </c>
      <c r="I157" s="348" t="s">
        <v>803</v>
      </c>
      <c r="J157" s="348">
        <v>50</v>
      </c>
      <c r="K157" s="344"/>
    </row>
    <row r="158" s="1" customFormat="1" ht="15" customHeight="1">
      <c r="B158" s="323"/>
      <c r="C158" s="348" t="s">
        <v>826</v>
      </c>
      <c r="D158" s="300"/>
      <c r="E158" s="300"/>
      <c r="F158" s="349" t="s">
        <v>807</v>
      </c>
      <c r="G158" s="300"/>
      <c r="H158" s="348" t="s">
        <v>841</v>
      </c>
      <c r="I158" s="348" t="s">
        <v>803</v>
      </c>
      <c r="J158" s="348">
        <v>50</v>
      </c>
      <c r="K158" s="344"/>
    </row>
    <row r="159" s="1" customFormat="1" ht="15" customHeight="1">
      <c r="B159" s="323"/>
      <c r="C159" s="348" t="s">
        <v>92</v>
      </c>
      <c r="D159" s="300"/>
      <c r="E159" s="300"/>
      <c r="F159" s="349" t="s">
        <v>801</v>
      </c>
      <c r="G159" s="300"/>
      <c r="H159" s="348" t="s">
        <v>863</v>
      </c>
      <c r="I159" s="348" t="s">
        <v>803</v>
      </c>
      <c r="J159" s="348" t="s">
        <v>864</v>
      </c>
      <c r="K159" s="344"/>
    </row>
    <row r="160" s="1" customFormat="1" ht="15" customHeight="1">
      <c r="B160" s="323"/>
      <c r="C160" s="348" t="s">
        <v>865</v>
      </c>
      <c r="D160" s="300"/>
      <c r="E160" s="300"/>
      <c r="F160" s="349" t="s">
        <v>801</v>
      </c>
      <c r="G160" s="300"/>
      <c r="H160" s="348" t="s">
        <v>866</v>
      </c>
      <c r="I160" s="348" t="s">
        <v>836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867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795</v>
      </c>
      <c r="D166" s="315"/>
      <c r="E166" s="315"/>
      <c r="F166" s="315" t="s">
        <v>796</v>
      </c>
      <c r="G166" s="352"/>
      <c r="H166" s="353" t="s">
        <v>54</v>
      </c>
      <c r="I166" s="353" t="s">
        <v>57</v>
      </c>
      <c r="J166" s="315" t="s">
        <v>797</v>
      </c>
      <c r="K166" s="292"/>
    </row>
    <row r="167" s="1" customFormat="1" ht="17.25" customHeight="1">
      <c r="B167" s="293"/>
      <c r="C167" s="317" t="s">
        <v>798</v>
      </c>
      <c r="D167" s="317"/>
      <c r="E167" s="317"/>
      <c r="F167" s="318" t="s">
        <v>799</v>
      </c>
      <c r="G167" s="354"/>
      <c r="H167" s="355"/>
      <c r="I167" s="355"/>
      <c r="J167" s="317" t="s">
        <v>800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804</v>
      </c>
      <c r="D169" s="300"/>
      <c r="E169" s="300"/>
      <c r="F169" s="322" t="s">
        <v>801</v>
      </c>
      <c r="G169" s="300"/>
      <c r="H169" s="300" t="s">
        <v>841</v>
      </c>
      <c r="I169" s="300" t="s">
        <v>803</v>
      </c>
      <c r="J169" s="300">
        <v>120</v>
      </c>
      <c r="K169" s="344"/>
    </row>
    <row r="170" s="1" customFormat="1" ht="15" customHeight="1">
      <c r="B170" s="323"/>
      <c r="C170" s="300" t="s">
        <v>850</v>
      </c>
      <c r="D170" s="300"/>
      <c r="E170" s="300"/>
      <c r="F170" s="322" t="s">
        <v>801</v>
      </c>
      <c r="G170" s="300"/>
      <c r="H170" s="300" t="s">
        <v>851</v>
      </c>
      <c r="I170" s="300" t="s">
        <v>803</v>
      </c>
      <c r="J170" s="300" t="s">
        <v>852</v>
      </c>
      <c r="K170" s="344"/>
    </row>
    <row r="171" s="1" customFormat="1" ht="15" customHeight="1">
      <c r="B171" s="323"/>
      <c r="C171" s="300" t="s">
        <v>749</v>
      </c>
      <c r="D171" s="300"/>
      <c r="E171" s="300"/>
      <c r="F171" s="322" t="s">
        <v>801</v>
      </c>
      <c r="G171" s="300"/>
      <c r="H171" s="300" t="s">
        <v>868</v>
      </c>
      <c r="I171" s="300" t="s">
        <v>803</v>
      </c>
      <c r="J171" s="300" t="s">
        <v>852</v>
      </c>
      <c r="K171" s="344"/>
    </row>
    <row r="172" s="1" customFormat="1" ht="15" customHeight="1">
      <c r="B172" s="323"/>
      <c r="C172" s="300" t="s">
        <v>806</v>
      </c>
      <c r="D172" s="300"/>
      <c r="E172" s="300"/>
      <c r="F172" s="322" t="s">
        <v>807</v>
      </c>
      <c r="G172" s="300"/>
      <c r="H172" s="300" t="s">
        <v>868</v>
      </c>
      <c r="I172" s="300" t="s">
        <v>803</v>
      </c>
      <c r="J172" s="300">
        <v>50</v>
      </c>
      <c r="K172" s="344"/>
    </row>
    <row r="173" s="1" customFormat="1" ht="15" customHeight="1">
      <c r="B173" s="323"/>
      <c r="C173" s="300" t="s">
        <v>809</v>
      </c>
      <c r="D173" s="300"/>
      <c r="E173" s="300"/>
      <c r="F173" s="322" t="s">
        <v>801</v>
      </c>
      <c r="G173" s="300"/>
      <c r="H173" s="300" t="s">
        <v>868</v>
      </c>
      <c r="I173" s="300" t="s">
        <v>811</v>
      </c>
      <c r="J173" s="300"/>
      <c r="K173" s="344"/>
    </row>
    <row r="174" s="1" customFormat="1" ht="15" customHeight="1">
      <c r="B174" s="323"/>
      <c r="C174" s="300" t="s">
        <v>820</v>
      </c>
      <c r="D174" s="300"/>
      <c r="E174" s="300"/>
      <c r="F174" s="322" t="s">
        <v>807</v>
      </c>
      <c r="G174" s="300"/>
      <c r="H174" s="300" t="s">
        <v>868</v>
      </c>
      <c r="I174" s="300" t="s">
        <v>803</v>
      </c>
      <c r="J174" s="300">
        <v>50</v>
      </c>
      <c r="K174" s="344"/>
    </row>
    <row r="175" s="1" customFormat="1" ht="15" customHeight="1">
      <c r="B175" s="323"/>
      <c r="C175" s="300" t="s">
        <v>828</v>
      </c>
      <c r="D175" s="300"/>
      <c r="E175" s="300"/>
      <c r="F175" s="322" t="s">
        <v>807</v>
      </c>
      <c r="G175" s="300"/>
      <c r="H175" s="300" t="s">
        <v>868</v>
      </c>
      <c r="I175" s="300" t="s">
        <v>803</v>
      </c>
      <c r="J175" s="300">
        <v>50</v>
      </c>
      <c r="K175" s="344"/>
    </row>
    <row r="176" s="1" customFormat="1" ht="15" customHeight="1">
      <c r="B176" s="323"/>
      <c r="C176" s="300" t="s">
        <v>826</v>
      </c>
      <c r="D176" s="300"/>
      <c r="E176" s="300"/>
      <c r="F176" s="322" t="s">
        <v>807</v>
      </c>
      <c r="G176" s="300"/>
      <c r="H176" s="300" t="s">
        <v>868</v>
      </c>
      <c r="I176" s="300" t="s">
        <v>803</v>
      </c>
      <c r="J176" s="300">
        <v>50</v>
      </c>
      <c r="K176" s="344"/>
    </row>
    <row r="177" s="1" customFormat="1" ht="15" customHeight="1">
      <c r="B177" s="323"/>
      <c r="C177" s="300" t="s">
        <v>109</v>
      </c>
      <c r="D177" s="300"/>
      <c r="E177" s="300"/>
      <c r="F177" s="322" t="s">
        <v>801</v>
      </c>
      <c r="G177" s="300"/>
      <c r="H177" s="300" t="s">
        <v>869</v>
      </c>
      <c r="I177" s="300" t="s">
        <v>870</v>
      </c>
      <c r="J177" s="300"/>
      <c r="K177" s="344"/>
    </row>
    <row r="178" s="1" customFormat="1" ht="15" customHeight="1">
      <c r="B178" s="323"/>
      <c r="C178" s="300" t="s">
        <v>57</v>
      </c>
      <c r="D178" s="300"/>
      <c r="E178" s="300"/>
      <c r="F178" s="322" t="s">
        <v>801</v>
      </c>
      <c r="G178" s="300"/>
      <c r="H178" s="300" t="s">
        <v>871</v>
      </c>
      <c r="I178" s="300" t="s">
        <v>872</v>
      </c>
      <c r="J178" s="300">
        <v>1</v>
      </c>
      <c r="K178" s="344"/>
    </row>
    <row r="179" s="1" customFormat="1" ht="15" customHeight="1">
      <c r="B179" s="323"/>
      <c r="C179" s="300" t="s">
        <v>53</v>
      </c>
      <c r="D179" s="300"/>
      <c r="E179" s="300"/>
      <c r="F179" s="322" t="s">
        <v>801</v>
      </c>
      <c r="G179" s="300"/>
      <c r="H179" s="300" t="s">
        <v>873</v>
      </c>
      <c r="I179" s="300" t="s">
        <v>803</v>
      </c>
      <c r="J179" s="300">
        <v>20</v>
      </c>
      <c r="K179" s="344"/>
    </row>
    <row r="180" s="1" customFormat="1" ht="15" customHeight="1">
      <c r="B180" s="323"/>
      <c r="C180" s="300" t="s">
        <v>54</v>
      </c>
      <c r="D180" s="300"/>
      <c r="E180" s="300"/>
      <c r="F180" s="322" t="s">
        <v>801</v>
      </c>
      <c r="G180" s="300"/>
      <c r="H180" s="300" t="s">
        <v>874</v>
      </c>
      <c r="I180" s="300" t="s">
        <v>803</v>
      </c>
      <c r="J180" s="300">
        <v>255</v>
      </c>
      <c r="K180" s="344"/>
    </row>
    <row r="181" s="1" customFormat="1" ht="15" customHeight="1">
      <c r="B181" s="323"/>
      <c r="C181" s="300" t="s">
        <v>110</v>
      </c>
      <c r="D181" s="300"/>
      <c r="E181" s="300"/>
      <c r="F181" s="322" t="s">
        <v>801</v>
      </c>
      <c r="G181" s="300"/>
      <c r="H181" s="300" t="s">
        <v>765</v>
      </c>
      <c r="I181" s="300" t="s">
        <v>803</v>
      </c>
      <c r="J181" s="300">
        <v>10</v>
      </c>
      <c r="K181" s="344"/>
    </row>
    <row r="182" s="1" customFormat="1" ht="15" customHeight="1">
      <c r="B182" s="323"/>
      <c r="C182" s="300" t="s">
        <v>111</v>
      </c>
      <c r="D182" s="300"/>
      <c r="E182" s="300"/>
      <c r="F182" s="322" t="s">
        <v>801</v>
      </c>
      <c r="G182" s="300"/>
      <c r="H182" s="300" t="s">
        <v>875</v>
      </c>
      <c r="I182" s="300" t="s">
        <v>836</v>
      </c>
      <c r="J182" s="300"/>
      <c r="K182" s="344"/>
    </row>
    <row r="183" s="1" customFormat="1" ht="15" customHeight="1">
      <c r="B183" s="323"/>
      <c r="C183" s="300" t="s">
        <v>876</v>
      </c>
      <c r="D183" s="300"/>
      <c r="E183" s="300"/>
      <c r="F183" s="322" t="s">
        <v>801</v>
      </c>
      <c r="G183" s="300"/>
      <c r="H183" s="300" t="s">
        <v>877</v>
      </c>
      <c r="I183" s="300" t="s">
        <v>836</v>
      </c>
      <c r="J183" s="300"/>
      <c r="K183" s="344"/>
    </row>
    <row r="184" s="1" customFormat="1" ht="15" customHeight="1">
      <c r="B184" s="323"/>
      <c r="C184" s="300" t="s">
        <v>865</v>
      </c>
      <c r="D184" s="300"/>
      <c r="E184" s="300"/>
      <c r="F184" s="322" t="s">
        <v>801</v>
      </c>
      <c r="G184" s="300"/>
      <c r="H184" s="300" t="s">
        <v>878</v>
      </c>
      <c r="I184" s="300" t="s">
        <v>836</v>
      </c>
      <c r="J184" s="300"/>
      <c r="K184" s="344"/>
    </row>
    <row r="185" s="1" customFormat="1" ht="15" customHeight="1">
      <c r="B185" s="323"/>
      <c r="C185" s="300" t="s">
        <v>113</v>
      </c>
      <c r="D185" s="300"/>
      <c r="E185" s="300"/>
      <c r="F185" s="322" t="s">
        <v>807</v>
      </c>
      <c r="G185" s="300"/>
      <c r="H185" s="300" t="s">
        <v>879</v>
      </c>
      <c r="I185" s="300" t="s">
        <v>803</v>
      </c>
      <c r="J185" s="300">
        <v>50</v>
      </c>
      <c r="K185" s="344"/>
    </row>
    <row r="186" s="1" customFormat="1" ht="15" customHeight="1">
      <c r="B186" s="323"/>
      <c r="C186" s="300" t="s">
        <v>880</v>
      </c>
      <c r="D186" s="300"/>
      <c r="E186" s="300"/>
      <c r="F186" s="322" t="s">
        <v>807</v>
      </c>
      <c r="G186" s="300"/>
      <c r="H186" s="300" t="s">
        <v>881</v>
      </c>
      <c r="I186" s="300" t="s">
        <v>882</v>
      </c>
      <c r="J186" s="300"/>
      <c r="K186" s="344"/>
    </row>
    <row r="187" s="1" customFormat="1" ht="15" customHeight="1">
      <c r="B187" s="323"/>
      <c r="C187" s="300" t="s">
        <v>883</v>
      </c>
      <c r="D187" s="300"/>
      <c r="E187" s="300"/>
      <c r="F187" s="322" t="s">
        <v>807</v>
      </c>
      <c r="G187" s="300"/>
      <c r="H187" s="300" t="s">
        <v>884</v>
      </c>
      <c r="I187" s="300" t="s">
        <v>882</v>
      </c>
      <c r="J187" s="300"/>
      <c r="K187" s="344"/>
    </row>
    <row r="188" s="1" customFormat="1" ht="15" customHeight="1">
      <c r="B188" s="323"/>
      <c r="C188" s="300" t="s">
        <v>885</v>
      </c>
      <c r="D188" s="300"/>
      <c r="E188" s="300"/>
      <c r="F188" s="322" t="s">
        <v>807</v>
      </c>
      <c r="G188" s="300"/>
      <c r="H188" s="300" t="s">
        <v>886</v>
      </c>
      <c r="I188" s="300" t="s">
        <v>882</v>
      </c>
      <c r="J188" s="300"/>
      <c r="K188" s="344"/>
    </row>
    <row r="189" s="1" customFormat="1" ht="15" customHeight="1">
      <c r="B189" s="323"/>
      <c r="C189" s="356" t="s">
        <v>887</v>
      </c>
      <c r="D189" s="300"/>
      <c r="E189" s="300"/>
      <c r="F189" s="322" t="s">
        <v>807</v>
      </c>
      <c r="G189" s="300"/>
      <c r="H189" s="300" t="s">
        <v>888</v>
      </c>
      <c r="I189" s="300" t="s">
        <v>889</v>
      </c>
      <c r="J189" s="357" t="s">
        <v>890</v>
      </c>
      <c r="K189" s="344"/>
    </row>
    <row r="190" s="1" customFormat="1" ht="15" customHeight="1">
      <c r="B190" s="323"/>
      <c r="C190" s="307" t="s">
        <v>42</v>
      </c>
      <c r="D190" s="300"/>
      <c r="E190" s="300"/>
      <c r="F190" s="322" t="s">
        <v>801</v>
      </c>
      <c r="G190" s="300"/>
      <c r="H190" s="297" t="s">
        <v>891</v>
      </c>
      <c r="I190" s="300" t="s">
        <v>892</v>
      </c>
      <c r="J190" s="300"/>
      <c r="K190" s="344"/>
    </row>
    <row r="191" s="1" customFormat="1" ht="15" customHeight="1">
      <c r="B191" s="323"/>
      <c r="C191" s="307" t="s">
        <v>893</v>
      </c>
      <c r="D191" s="300"/>
      <c r="E191" s="300"/>
      <c r="F191" s="322" t="s">
        <v>801</v>
      </c>
      <c r="G191" s="300"/>
      <c r="H191" s="300" t="s">
        <v>894</v>
      </c>
      <c r="I191" s="300" t="s">
        <v>836</v>
      </c>
      <c r="J191" s="300"/>
      <c r="K191" s="344"/>
    </row>
    <row r="192" s="1" customFormat="1" ht="15" customHeight="1">
      <c r="B192" s="323"/>
      <c r="C192" s="307" t="s">
        <v>895</v>
      </c>
      <c r="D192" s="300"/>
      <c r="E192" s="300"/>
      <c r="F192" s="322" t="s">
        <v>801</v>
      </c>
      <c r="G192" s="300"/>
      <c r="H192" s="300" t="s">
        <v>896</v>
      </c>
      <c r="I192" s="300" t="s">
        <v>836</v>
      </c>
      <c r="J192" s="300"/>
      <c r="K192" s="344"/>
    </row>
    <row r="193" s="1" customFormat="1" ht="15" customHeight="1">
      <c r="B193" s="323"/>
      <c r="C193" s="307" t="s">
        <v>897</v>
      </c>
      <c r="D193" s="300"/>
      <c r="E193" s="300"/>
      <c r="F193" s="322" t="s">
        <v>807</v>
      </c>
      <c r="G193" s="300"/>
      <c r="H193" s="300" t="s">
        <v>898</v>
      </c>
      <c r="I193" s="300" t="s">
        <v>836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899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900</v>
      </c>
      <c r="D200" s="359"/>
      <c r="E200" s="359"/>
      <c r="F200" s="359" t="s">
        <v>901</v>
      </c>
      <c r="G200" s="360"/>
      <c r="H200" s="359" t="s">
        <v>902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892</v>
      </c>
      <c r="D202" s="300"/>
      <c r="E202" s="300"/>
      <c r="F202" s="322" t="s">
        <v>43</v>
      </c>
      <c r="G202" s="300"/>
      <c r="H202" s="300" t="s">
        <v>903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44</v>
      </c>
      <c r="G203" s="300"/>
      <c r="H203" s="300" t="s">
        <v>904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47</v>
      </c>
      <c r="G204" s="300"/>
      <c r="H204" s="300" t="s">
        <v>905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45</v>
      </c>
      <c r="G205" s="300"/>
      <c r="H205" s="300" t="s">
        <v>906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46</v>
      </c>
      <c r="G206" s="300"/>
      <c r="H206" s="300" t="s">
        <v>907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848</v>
      </c>
      <c r="D208" s="300"/>
      <c r="E208" s="300"/>
      <c r="F208" s="322" t="s">
        <v>79</v>
      </c>
      <c r="G208" s="300"/>
      <c r="H208" s="300" t="s">
        <v>908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744</v>
      </c>
      <c r="G209" s="300"/>
      <c r="H209" s="300" t="s">
        <v>745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742</v>
      </c>
      <c r="G210" s="300"/>
      <c r="H210" s="300" t="s">
        <v>909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86</v>
      </c>
      <c r="G211" s="307"/>
      <c r="H211" s="348" t="s">
        <v>746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747</v>
      </c>
      <c r="G212" s="307"/>
      <c r="H212" s="348" t="s">
        <v>910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872</v>
      </c>
      <c r="D214" s="329"/>
      <c r="E214" s="329"/>
      <c r="F214" s="322">
        <v>1</v>
      </c>
      <c r="G214" s="307"/>
      <c r="H214" s="348" t="s">
        <v>911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912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913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914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2020-10-15T07:30:40Z</dcterms:created>
  <dcterms:modified xsi:type="dcterms:W3CDTF">2020-10-15T07:30:46Z</dcterms:modified>
</cp:coreProperties>
</file>