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1 - 12. Domažlice Malování\příprava\"/>
    </mc:Choice>
  </mc:AlternateContent>
  <bookViews>
    <workbookView xWindow="480" yWindow="90" windowWidth="22995" windowHeight="9030"/>
  </bookViews>
  <sheets>
    <sheet name="Příloha č. 1" sheetId="1" r:id="rId1"/>
  </sheets>
  <definedNames>
    <definedName name="_xlnm.Print_Area" localSheetId="0">'Příloha č. 1'!$A$1:$AF$33</definedName>
  </definedNames>
  <calcPr calcId="152511"/>
</workbook>
</file>

<file path=xl/calcChain.xml><?xml version="1.0" encoding="utf-8"?>
<calcChain xmlns="http://schemas.openxmlformats.org/spreadsheetml/2006/main">
  <c r="AC30" i="1" l="1"/>
  <c r="Y30" i="1" l="1"/>
  <c r="Z17" i="1"/>
  <c r="Z23" i="1"/>
  <c r="Z25" i="1"/>
  <c r="Z27" i="1"/>
  <c r="V21" i="1"/>
  <c r="X21" i="1" s="1"/>
  <c r="R30" i="1"/>
  <c r="Q30" i="1"/>
  <c r="R14" i="1"/>
  <c r="R15" i="1"/>
  <c r="R17" i="1"/>
  <c r="R18" i="1"/>
  <c r="R19" i="1"/>
  <c r="R22" i="1"/>
  <c r="R23" i="1"/>
  <c r="R26" i="1"/>
  <c r="H30" i="1"/>
  <c r="I30" i="1" s="1"/>
  <c r="I14" i="1"/>
  <c r="I15" i="1"/>
  <c r="I16" i="1"/>
  <c r="I19" i="1"/>
  <c r="I13" i="1"/>
  <c r="AD30" i="1" l="1"/>
  <c r="AF30" i="1" s="1"/>
  <c r="Y21" i="1"/>
  <c r="Z21" i="1" s="1"/>
  <c r="Z30" i="1"/>
  <c r="AE30" i="1" s="1"/>
  <c r="V29" i="1"/>
  <c r="V28" i="1"/>
  <c r="V26" i="1"/>
  <c r="V24" i="1"/>
  <c r="X24" i="1" s="1"/>
  <c r="V22" i="1"/>
  <c r="X22" i="1" s="1"/>
  <c r="V20" i="1"/>
  <c r="X20" i="1" s="1"/>
  <c r="V19" i="1"/>
  <c r="V18" i="1"/>
  <c r="X18" i="1" s="1"/>
  <c r="V16" i="1"/>
  <c r="X16" i="1" s="1"/>
  <c r="V15" i="1"/>
  <c r="V14" i="1"/>
  <c r="V13" i="1"/>
  <c r="X13" i="1" s="1"/>
  <c r="V12" i="1"/>
  <c r="X12" i="1" s="1"/>
  <c r="V11" i="1"/>
  <c r="X11" i="1" s="1"/>
  <c r="N27" i="1"/>
  <c r="N25" i="1"/>
  <c r="N24" i="1"/>
  <c r="P24" i="1" s="1"/>
  <c r="N21" i="1"/>
  <c r="P21" i="1" s="1"/>
  <c r="Q21" i="1" s="1"/>
  <c r="N20" i="1"/>
  <c r="P20" i="1" s="1"/>
  <c r="N16" i="1"/>
  <c r="P16" i="1" s="1"/>
  <c r="N13" i="1"/>
  <c r="N12" i="1"/>
  <c r="P12" i="1" s="1"/>
  <c r="N11" i="1"/>
  <c r="P11" i="1" s="1"/>
  <c r="E23" i="1"/>
  <c r="E22" i="1"/>
  <c r="E21" i="1"/>
  <c r="E20" i="1"/>
  <c r="G20" i="1" s="1"/>
  <c r="E18" i="1"/>
  <c r="G18" i="1" s="1"/>
  <c r="H18" i="1" s="1"/>
  <c r="E17" i="1"/>
  <c r="E12" i="1"/>
  <c r="E11" i="1"/>
  <c r="G11" i="1" s="1"/>
  <c r="AA21" i="1" l="1"/>
  <c r="G21" i="1"/>
  <c r="Z11" i="1"/>
  <c r="Y11" i="1"/>
  <c r="AA22" i="1"/>
  <c r="G22" i="1"/>
  <c r="AA13" i="1"/>
  <c r="P13" i="1"/>
  <c r="Q24" i="1"/>
  <c r="R24" i="1" s="1"/>
  <c r="Z12" i="1"/>
  <c r="Y12" i="1"/>
  <c r="Y16" i="1"/>
  <c r="Z16" i="1" s="1"/>
  <c r="AC22" i="1"/>
  <c r="AA29" i="1"/>
  <c r="X29" i="1"/>
  <c r="AA12" i="1"/>
  <c r="G12" i="1"/>
  <c r="Q12" i="1"/>
  <c r="R12" i="1"/>
  <c r="AA15" i="1"/>
  <c r="X15" i="1"/>
  <c r="AA28" i="1"/>
  <c r="X28" i="1"/>
  <c r="AA17" i="1"/>
  <c r="G17" i="1"/>
  <c r="AC16" i="1"/>
  <c r="Q16" i="1"/>
  <c r="AD16" i="1" s="1"/>
  <c r="R16" i="1"/>
  <c r="Z13" i="1"/>
  <c r="Y13" i="1"/>
  <c r="AC11" i="1"/>
  <c r="H20" i="1"/>
  <c r="I20" i="1" s="1"/>
  <c r="Q11" i="1"/>
  <c r="R11" i="1"/>
  <c r="Q20" i="1"/>
  <c r="R20" i="1" s="1"/>
  <c r="AA14" i="1"/>
  <c r="X14" i="1"/>
  <c r="AA19" i="1"/>
  <c r="X19" i="1"/>
  <c r="H11" i="1"/>
  <c r="AD11" i="1" s="1"/>
  <c r="AA27" i="1"/>
  <c r="P27" i="1"/>
  <c r="AA26" i="1"/>
  <c r="X26" i="1"/>
  <c r="AA25" i="1"/>
  <c r="P25" i="1"/>
  <c r="AC24" i="1"/>
  <c r="AF24" i="1" s="1"/>
  <c r="Y24" i="1"/>
  <c r="AD24" i="1" s="1"/>
  <c r="AA24" i="1"/>
  <c r="AA23" i="1"/>
  <c r="G23" i="1"/>
  <c r="Y22" i="1"/>
  <c r="AC20" i="1"/>
  <c r="Y20" i="1"/>
  <c r="AD20" i="1" s="1"/>
  <c r="AA18" i="1"/>
  <c r="Y18" i="1"/>
  <c r="Z18" i="1" s="1"/>
  <c r="AC18" i="1"/>
  <c r="AD18" i="1"/>
  <c r="AF18" i="1" s="1"/>
  <c r="I18" i="1"/>
  <c r="Z22" i="1"/>
  <c r="R21" i="1"/>
  <c r="AF11" i="1"/>
  <c r="AA11" i="1"/>
  <c r="AA20" i="1"/>
  <c r="AA16" i="1"/>
  <c r="AE16" i="1" l="1"/>
  <c r="H22" i="1"/>
  <c r="AD22" i="1" s="1"/>
  <c r="AF22" i="1" s="1"/>
  <c r="I22" i="1"/>
  <c r="H21" i="1"/>
  <c r="AD21" i="1" s="1"/>
  <c r="AF21" i="1" s="1"/>
  <c r="AC21" i="1"/>
  <c r="AC17" i="1"/>
  <c r="H17" i="1"/>
  <c r="AD17" i="1" s="1"/>
  <c r="Z24" i="1"/>
  <c r="AE24" i="1" s="1"/>
  <c r="AC14" i="1"/>
  <c r="Y14" i="1"/>
  <c r="AD14" i="1" s="1"/>
  <c r="AC28" i="1"/>
  <c r="Y28" i="1"/>
  <c r="AD28" i="1" s="1"/>
  <c r="AC29" i="1"/>
  <c r="Y29" i="1"/>
  <c r="AC19" i="1"/>
  <c r="Y19" i="1"/>
  <c r="AD19" i="1" s="1"/>
  <c r="AC15" i="1"/>
  <c r="Y15" i="1"/>
  <c r="AD15" i="1" s="1"/>
  <c r="AC12" i="1"/>
  <c r="H12" i="1"/>
  <c r="AD12" i="1" s="1"/>
  <c r="X31" i="1"/>
  <c r="X32" i="1" s="1"/>
  <c r="AF16" i="1"/>
  <c r="AC13" i="1"/>
  <c r="Q13" i="1"/>
  <c r="AD13" i="1" s="1"/>
  <c r="I11" i="1"/>
  <c r="AE11" i="1" s="1"/>
  <c r="AC27" i="1"/>
  <c r="Q27" i="1"/>
  <c r="AD27" i="1" s="1"/>
  <c r="AC26" i="1"/>
  <c r="Y26" i="1"/>
  <c r="Z26" i="1" s="1"/>
  <c r="AE26" i="1" s="1"/>
  <c r="AC25" i="1"/>
  <c r="Q25" i="1"/>
  <c r="R25" i="1" s="1"/>
  <c r="AE25" i="1" s="1"/>
  <c r="P31" i="1"/>
  <c r="AC23" i="1"/>
  <c r="H23" i="1"/>
  <c r="I23" i="1"/>
  <c r="G31" i="1"/>
  <c r="Z20" i="1"/>
  <c r="AE20" i="1" s="1"/>
  <c r="AF20" i="1"/>
  <c r="AE18" i="1"/>
  <c r="AE22" i="1"/>
  <c r="R13" i="1" l="1"/>
  <c r="AE13" i="1" s="1"/>
  <c r="Z15" i="1"/>
  <c r="AE15" i="1" s="1"/>
  <c r="AF19" i="1"/>
  <c r="Z28" i="1"/>
  <c r="AE28" i="1" s="1"/>
  <c r="AF14" i="1"/>
  <c r="AF17" i="1"/>
  <c r="I12" i="1"/>
  <c r="AE12" i="1" s="1"/>
  <c r="AF15" i="1"/>
  <c r="AD29" i="1"/>
  <c r="AF29" i="1" s="1"/>
  <c r="Z29" i="1"/>
  <c r="AE29" i="1" s="1"/>
  <c r="AF28" i="1"/>
  <c r="AF13" i="1"/>
  <c r="AF12" i="1"/>
  <c r="Z19" i="1"/>
  <c r="AE19" i="1" s="1"/>
  <c r="Z14" i="1"/>
  <c r="AE14" i="1" s="1"/>
  <c r="I17" i="1"/>
  <c r="AE17" i="1" s="1"/>
  <c r="I21" i="1"/>
  <c r="AE21" i="1" s="1"/>
  <c r="AF27" i="1"/>
  <c r="AC31" i="1"/>
  <c r="R27" i="1"/>
  <c r="AE27" i="1" s="1"/>
  <c r="AE31" i="1" s="1"/>
  <c r="AD26" i="1"/>
  <c r="AF26" i="1" s="1"/>
  <c r="Y31" i="1"/>
  <c r="Y32" i="1" s="1"/>
  <c r="P32" i="1"/>
  <c r="AC32" i="1" s="1"/>
  <c r="AD25" i="1"/>
  <c r="AF25" i="1" s="1"/>
  <c r="Q31" i="1"/>
  <c r="AE23" i="1"/>
  <c r="I31" i="1"/>
  <c r="AD23" i="1"/>
  <c r="H31" i="1"/>
  <c r="AF23" i="1"/>
  <c r="Z31" i="1"/>
  <c r="Z32" i="1" s="1"/>
  <c r="R31" i="1" l="1"/>
  <c r="AD31" i="1"/>
  <c r="AF31" i="1" s="1"/>
  <c r="Q32" i="1"/>
  <c r="AD32" i="1" s="1"/>
  <c r="AF32" i="1" s="1"/>
  <c r="R32" i="1"/>
  <c r="AE32" i="1" s="1"/>
</calcChain>
</file>

<file path=xl/sharedStrings.xml><?xml version="1.0" encoding="utf-8"?>
<sst xmlns="http://schemas.openxmlformats.org/spreadsheetml/2006/main" count="104" uniqueCount="86">
  <si>
    <t>Administrativní budova</t>
  </si>
  <si>
    <t>Přízemí</t>
  </si>
  <si>
    <t>1. patro</t>
  </si>
  <si>
    <t>Suterén</t>
  </si>
  <si>
    <t>1. NP</t>
  </si>
  <si>
    <t>2. NP</t>
  </si>
  <si>
    <t>3. NP</t>
  </si>
  <si>
    <t>2. patro</t>
  </si>
  <si>
    <t>Malba bílá    (v m2)</t>
  </si>
  <si>
    <t>Malba barevná    (v m2)</t>
  </si>
  <si>
    <t xml:space="preserve">Lingusta - soklová omyvatelná    (v m2) </t>
  </si>
  <si>
    <t>Okopové dřevo    (v m2)</t>
  </si>
  <si>
    <t>Dřevěné zábradlí    (v m2)</t>
  </si>
  <si>
    <t>Kovové zábradlí    (v m2)</t>
  </si>
  <si>
    <t>Kovové + dřevěné zábradlí    (v m2)</t>
  </si>
  <si>
    <t>Dveře + zárubně 60    (v ks)</t>
  </si>
  <si>
    <t>Dveře + zárubně 70    (v ks)</t>
  </si>
  <si>
    <t>Dveře + zárubně 80    (v ks)</t>
  </si>
  <si>
    <t>Dveře + zárubně 90    (v ks)</t>
  </si>
  <si>
    <t>Dveře + zárubně 110    (v ks)</t>
  </si>
  <si>
    <t>Dveře + zárubně 115    (v ks)</t>
  </si>
  <si>
    <t>Dveře + zárubně 125    (v ks)</t>
  </si>
  <si>
    <t>Dveře + zárubně 135    (v ks)</t>
  </si>
  <si>
    <t>Dveře + zárubně 145    (v ks)</t>
  </si>
  <si>
    <t>Dveře + zárubně 180    (v ks)</t>
  </si>
  <si>
    <t>Rohové lišty    (v ks)</t>
  </si>
  <si>
    <t>Opravy    (v hod.)</t>
  </si>
  <si>
    <t>m2</t>
  </si>
  <si>
    <t>ks</t>
  </si>
  <si>
    <t>hod.</t>
  </si>
  <si>
    <t>Druh práce</t>
  </si>
  <si>
    <t>Termín realizace</t>
  </si>
  <si>
    <t>Pořadové číslo</t>
  </si>
  <si>
    <t>I.</t>
  </si>
  <si>
    <t>II.</t>
  </si>
  <si>
    <t>III.</t>
  </si>
  <si>
    <t>Pořadové                                            číslo</t>
  </si>
  <si>
    <t>Ostatní a vedlejší náklady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</si>
  <si>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</si>
  <si>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</si>
  <si>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</si>
  <si>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</si>
  <si>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</si>
  <si>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</si>
  <si>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</si>
  <si>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</si>
  <si>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</si>
  <si>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</si>
  <si>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</si>
  <si>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</si>
  <si>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</si>
  <si>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</si>
  <si>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</si>
  <si>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</si>
  <si>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</si>
  <si>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</si>
  <si>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</si>
  <si>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</si>
  <si>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 e l k e m</t>
  </si>
  <si>
    <t xml:space="preserve">C e l k e m     e t a p a  </t>
  </si>
  <si>
    <t>Cena                               celkem                                       bez DPH                                                v Kč</t>
  </si>
  <si>
    <t>DPH                                            21%                                                         v Kč</t>
  </si>
  <si>
    <t>Cena                                       celkem                                 vč. DPH                                                           v Kč</t>
  </si>
  <si>
    <t>Jednotková                                              cena                                                         Kč / 1 m2, ks, hod.                                                                  bez DPH</t>
  </si>
  <si>
    <t>Celkem                                                         m2, ks, hod.</t>
  </si>
  <si>
    <t>Celkem                                    m2, ks, hod.</t>
  </si>
  <si>
    <t>Jednotková                                                               cena                                                            Kč / 1 m2, ks, hod.                                                                       bez DPH</t>
  </si>
  <si>
    <t>Cena                                 celkem                      bez DPH                                  v Kč</t>
  </si>
  <si>
    <t>DPH                                               15%                                      v Kč</t>
  </si>
  <si>
    <t>Cena                           celkem                                   vč. DPH                                                                    v Kč</t>
  </si>
  <si>
    <t>Celkem                                                m2, ks, hod.</t>
  </si>
  <si>
    <t>Jednotková                                                  cena                            Kč / 1 m2, ks. hod.                                                         bez DPH</t>
  </si>
  <si>
    <t>Budova "Zámeček" (pavilon C)</t>
  </si>
  <si>
    <t>Hlavní velká budova (pavilony A + B)</t>
  </si>
  <si>
    <t>Cena                                     celkem                                           bez DPH                                   v Kč</t>
  </si>
  <si>
    <t>DPH                                         15%                                                       v Kč</t>
  </si>
  <si>
    <t>Cena                            celkem                                   vč. DPH                                    v Kč</t>
  </si>
  <si>
    <t>Cena                                                                              celkem                                             bez DPH                                                            v Kč</t>
  </si>
  <si>
    <t>Cena                                                                              celkem                                               vč. DPH                                                                v Kč</t>
  </si>
  <si>
    <t>Celkem                                                                                   m2, ks, hod.</t>
  </si>
  <si>
    <t>DPH                                     celkem                                v Kč</t>
  </si>
  <si>
    <t>Kontrolní součet</t>
  </si>
  <si>
    <t xml:space="preserve">S O U P I S    P R A C Í  </t>
  </si>
  <si>
    <t>VZ "Malířské a lakýrnické práce pro objekt Domov Černovice"</t>
  </si>
  <si>
    <t xml:space="preserve">Příloha č. </t>
  </si>
  <si>
    <t>01.12.2021 - 30.06.2022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</si>
</sst>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u/>
      <sz val="18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164" fontId="0" fillId="2" borderId="2" xfId="0" applyNumberFormat="1" applyFill="1" applyBorder="1" applyAlignment="1">
      <alignment vertical="center" wrapText="1"/>
    </xf>
    <xf numFmtId="164" fontId="0" fillId="2" borderId="9" xfId="0" applyNumberFormat="1" applyFill="1" applyBorder="1" applyAlignment="1">
      <alignment vertical="center" wrapText="1"/>
    </xf>
    <xf numFmtId="164" fontId="0" fillId="2" borderId="12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0" fillId="2" borderId="12" xfId="0" applyNumberFormat="1" applyFill="1" applyBorder="1" applyAlignment="1">
      <alignment vertical="center" wrapText="1"/>
    </xf>
    <xf numFmtId="4" fontId="0" fillId="2" borderId="10" xfId="0" applyNumberFormat="1" applyFill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0" fillId="2" borderId="11" xfId="0" applyNumberFormat="1" applyFill="1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4" fontId="0" fillId="2" borderId="3" xfId="0" applyNumberFormat="1" applyFill="1" applyBorder="1" applyAlignment="1">
      <alignment vertical="center" wrapText="1"/>
    </xf>
    <xf numFmtId="4" fontId="0" fillId="2" borderId="6" xfId="0" applyNumberForma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2" borderId="19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37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4" fontId="0" fillId="2" borderId="40" xfId="0" applyNumberForma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4" fontId="0" fillId="0" borderId="44" xfId="0" applyNumberFormat="1" applyBorder="1" applyAlignment="1">
      <alignment vertical="center" wrapText="1"/>
    </xf>
    <xf numFmtId="4" fontId="0" fillId="2" borderId="45" xfId="0" applyNumberFormat="1" applyFill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4" fontId="0" fillId="2" borderId="47" xfId="0" applyNumberForma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4" fontId="0" fillId="2" borderId="37" xfId="0" applyNumberForma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0" fillId="2" borderId="5" xfId="0" applyNumberFormat="1" applyFill="1" applyBorder="1" applyAlignment="1">
      <alignment vertical="center" wrapText="1"/>
    </xf>
    <xf numFmtId="4" fontId="0" fillId="2" borderId="48" xfId="0" applyNumberFormat="1" applyFill="1" applyBorder="1" applyAlignment="1">
      <alignment vertical="center" wrapText="1"/>
    </xf>
    <xf numFmtId="4" fontId="0" fillId="2" borderId="20" xfId="0" applyNumberFormat="1" applyFill="1" applyBorder="1" applyAlignment="1">
      <alignment vertical="center" wrapText="1"/>
    </xf>
    <xf numFmtId="4" fontId="0" fillId="2" borderId="49" xfId="0" applyNumberFormat="1" applyFill="1" applyBorder="1" applyAlignment="1">
      <alignment vertical="center" wrapText="1"/>
    </xf>
    <xf numFmtId="164" fontId="0" fillId="3" borderId="19" xfId="0" applyNumberFormat="1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164" fontId="0" fillId="2" borderId="19" xfId="0" applyNumberFormat="1" applyFill="1" applyBorder="1" applyAlignment="1">
      <alignment vertical="center" wrapText="1"/>
    </xf>
    <xf numFmtId="164" fontId="0" fillId="3" borderId="41" xfId="0" applyNumberFormat="1" applyFill="1" applyBorder="1" applyAlignment="1">
      <alignment vertical="center" wrapText="1"/>
    </xf>
    <xf numFmtId="0" fontId="0" fillId="3" borderId="41" xfId="0" applyFill="1" applyBorder="1" applyAlignment="1">
      <alignment vertical="center" wrapText="1"/>
    </xf>
    <xf numFmtId="4" fontId="0" fillId="2" borderId="23" xfId="0" applyNumberFormat="1" applyFill="1" applyBorder="1" applyAlignment="1">
      <alignment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4" fontId="7" fillId="4" borderId="12" xfId="0" applyNumberFormat="1" applyFont="1" applyFill="1" applyBorder="1" applyAlignment="1">
      <alignment vertical="center" wrapText="1"/>
    </xf>
    <xf numFmtId="4" fontId="0" fillId="4" borderId="12" xfId="0" applyNumberFormat="1" applyFill="1" applyBorder="1" applyAlignment="1">
      <alignment vertical="center" wrapText="1"/>
    </xf>
    <xf numFmtId="4" fontId="0" fillId="4" borderId="48" xfId="0" applyNumberFormat="1" applyFill="1" applyBorder="1" applyAlignment="1">
      <alignment vertical="center" wrapText="1"/>
    </xf>
    <xf numFmtId="4" fontId="0" fillId="4" borderId="5" xfId="0" applyNumberForma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" fontId="0" fillId="4" borderId="19" xfId="0" applyNumberFormat="1" applyFill="1" applyBorder="1" applyAlignment="1">
      <alignment horizontal="center" vertical="center" wrapText="1"/>
    </xf>
    <xf numFmtId="4" fontId="0" fillId="4" borderId="44" xfId="0" applyNumberFormat="1" applyFill="1" applyBorder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7"/>
  <sheetViews>
    <sheetView tabSelected="1" zoomScale="75" zoomScaleNormal="75" workbookViewId="0">
      <selection activeCell="F10" sqref="F10"/>
    </sheetView>
  </sheetViews>
  <sheetFormatPr defaultRowHeight="15" x14ac:dyDescent="0.25"/>
  <cols>
    <col min="1" max="1" width="15" customWidth="1"/>
    <col min="2" max="2" width="39" customWidth="1"/>
    <col min="3" max="5" width="9.7109375" customWidth="1"/>
    <col min="6" max="6" width="19.5703125" customWidth="1"/>
    <col min="7" max="8" width="12.85546875" customWidth="1"/>
    <col min="9" max="9" width="12.7109375" customWidth="1"/>
    <col min="10" max="14" width="9.7109375" customWidth="1"/>
    <col min="15" max="15" width="19.42578125" customWidth="1"/>
    <col min="16" max="17" width="12.85546875" customWidth="1"/>
    <col min="18" max="18" width="12.7109375" customWidth="1"/>
    <col min="19" max="22" width="9.7109375" customWidth="1"/>
    <col min="23" max="23" width="19.5703125" customWidth="1"/>
    <col min="24" max="25" width="12.85546875" customWidth="1"/>
    <col min="26" max="26" width="12.7109375" customWidth="1"/>
    <col min="27" max="27" width="9.85546875" customWidth="1"/>
    <col min="28" max="28" width="5.7109375" customWidth="1"/>
    <col min="29" max="31" width="13.5703125" customWidth="1"/>
    <col min="32" max="32" width="15.7109375" customWidth="1"/>
  </cols>
  <sheetData>
    <row r="1" spans="1:44" ht="21" customHeight="1" x14ac:dyDescent="0.25">
      <c r="A1" s="105" t="s">
        <v>84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3.25" customHeight="1" x14ac:dyDescent="0.25">
      <c r="A2" s="107" t="s">
        <v>83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.75" customHeight="1" x14ac:dyDescent="0.25">
      <c r="B3" s="18"/>
      <c r="C3" s="18"/>
      <c r="D3" s="18"/>
      <c r="E3" s="20"/>
      <c r="F3" s="20"/>
      <c r="G3" s="52"/>
      <c r="H3" s="52"/>
      <c r="I3" s="18"/>
      <c r="J3" s="18"/>
      <c r="K3" s="18"/>
      <c r="L3" s="18"/>
      <c r="M3" s="18"/>
      <c r="N3" s="20"/>
      <c r="O3" s="20"/>
      <c r="P3" s="52"/>
      <c r="Q3" s="52"/>
      <c r="R3" s="18"/>
      <c r="S3" s="18"/>
      <c r="T3" s="18"/>
      <c r="U3" s="18"/>
      <c r="V3" s="20"/>
      <c r="W3" s="20"/>
      <c r="X3" s="52"/>
      <c r="Y3" s="52"/>
      <c r="Z3" s="18"/>
      <c r="AA3" s="18"/>
      <c r="AB3" s="18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ht="19.5" customHeight="1" x14ac:dyDescent="0.25">
      <c r="A4" s="109" t="s">
        <v>82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9.5" customHeight="1" thickBot="1" x14ac:dyDescent="0.3">
      <c r="B5" s="21"/>
      <c r="C5" s="21"/>
      <c r="D5" s="21"/>
      <c r="E5" s="21"/>
      <c r="F5" s="21"/>
      <c r="G5" s="51"/>
      <c r="H5" s="51"/>
      <c r="I5" s="21"/>
      <c r="J5" s="21"/>
      <c r="K5" s="21"/>
      <c r="L5" s="21"/>
      <c r="M5" s="21"/>
      <c r="N5" s="21"/>
      <c r="O5" s="21"/>
      <c r="P5" s="51"/>
      <c r="Q5" s="51"/>
      <c r="R5" s="21"/>
      <c r="S5" s="21"/>
      <c r="T5" s="21"/>
      <c r="U5" s="21"/>
      <c r="V5" s="21"/>
      <c r="W5" s="21"/>
      <c r="X5" s="51"/>
      <c r="Y5" s="51"/>
      <c r="Z5" s="21"/>
      <c r="AA5" s="112"/>
      <c r="AB5" s="113"/>
      <c r="AC5" s="113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1:44" ht="19.5" customHeight="1" thickTop="1" thickBot="1" x14ac:dyDescent="0.3">
      <c r="A6" s="114" t="s">
        <v>36</v>
      </c>
      <c r="B6" s="88" t="s">
        <v>31</v>
      </c>
      <c r="C6" s="98" t="s">
        <v>85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100"/>
      <c r="AA6" s="116" t="s">
        <v>79</v>
      </c>
      <c r="AB6" s="117"/>
      <c r="AC6" s="110" t="s">
        <v>77</v>
      </c>
      <c r="AD6" s="110" t="s">
        <v>80</v>
      </c>
      <c r="AE6" s="110" t="s">
        <v>78</v>
      </c>
      <c r="AF6" s="104" t="s">
        <v>81</v>
      </c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44" ht="19.5" customHeight="1" thickTop="1" thickBot="1" x14ac:dyDescent="0.3">
      <c r="A7" s="115"/>
      <c r="B7" s="89"/>
      <c r="C7" s="101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3"/>
      <c r="AA7" s="118"/>
      <c r="AB7" s="119"/>
      <c r="AC7" s="111"/>
      <c r="AD7" s="111"/>
      <c r="AE7" s="111"/>
      <c r="AF7" s="104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</row>
    <row r="8" spans="1:44" ht="19.5" customHeight="1" thickTop="1" thickBot="1" x14ac:dyDescent="0.3">
      <c r="A8" s="115"/>
      <c r="B8" s="31" t="s">
        <v>32</v>
      </c>
      <c r="C8" s="120" t="s">
        <v>33</v>
      </c>
      <c r="D8" s="120"/>
      <c r="E8" s="120"/>
      <c r="F8" s="120"/>
      <c r="G8" s="120"/>
      <c r="H8" s="120"/>
      <c r="I8" s="120"/>
      <c r="J8" s="121" t="s">
        <v>34</v>
      </c>
      <c r="K8" s="122"/>
      <c r="L8" s="122"/>
      <c r="M8" s="122"/>
      <c r="N8" s="122"/>
      <c r="O8" s="122"/>
      <c r="P8" s="122"/>
      <c r="Q8" s="122"/>
      <c r="R8" s="122"/>
      <c r="S8" s="123" t="s">
        <v>35</v>
      </c>
      <c r="T8" s="122"/>
      <c r="U8" s="122"/>
      <c r="V8" s="122"/>
      <c r="W8" s="122"/>
      <c r="X8" s="122"/>
      <c r="Y8" s="122"/>
      <c r="Z8" s="124"/>
      <c r="AA8" s="118"/>
      <c r="AB8" s="119"/>
      <c r="AC8" s="111"/>
      <c r="AD8" s="111"/>
      <c r="AE8" s="111"/>
      <c r="AF8" s="104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1:44" ht="45" customHeight="1" thickTop="1" thickBot="1" x14ac:dyDescent="0.3">
      <c r="A9" s="115"/>
      <c r="B9" s="96" t="s">
        <v>30</v>
      </c>
      <c r="C9" s="90" t="s">
        <v>0</v>
      </c>
      <c r="D9" s="91"/>
      <c r="E9" s="92"/>
      <c r="F9" s="92"/>
      <c r="G9" s="92"/>
      <c r="H9" s="92"/>
      <c r="I9" s="93"/>
      <c r="J9" s="94" t="s">
        <v>72</v>
      </c>
      <c r="K9" s="91"/>
      <c r="L9" s="91"/>
      <c r="M9" s="91"/>
      <c r="N9" s="92"/>
      <c r="O9" s="92"/>
      <c r="P9" s="92"/>
      <c r="Q9" s="92"/>
      <c r="R9" s="92"/>
      <c r="S9" s="90" t="s">
        <v>73</v>
      </c>
      <c r="T9" s="91"/>
      <c r="U9" s="91"/>
      <c r="V9" s="92"/>
      <c r="W9" s="92"/>
      <c r="X9" s="92"/>
      <c r="Y9" s="92"/>
      <c r="Z9" s="95"/>
      <c r="AA9" s="118"/>
      <c r="AB9" s="119"/>
      <c r="AC9" s="111"/>
      <c r="AD9" s="111"/>
      <c r="AE9" s="111"/>
      <c r="AF9" s="104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1"/>
    </row>
    <row r="10" spans="1:44" ht="78.75" customHeight="1" x14ac:dyDescent="0.25">
      <c r="A10" s="115"/>
      <c r="B10" s="97"/>
      <c r="C10" s="66" t="s">
        <v>1</v>
      </c>
      <c r="D10" s="67" t="s">
        <v>2</v>
      </c>
      <c r="E10" s="68" t="s">
        <v>64</v>
      </c>
      <c r="F10" s="68" t="s">
        <v>63</v>
      </c>
      <c r="G10" s="68" t="s">
        <v>60</v>
      </c>
      <c r="H10" s="68" t="s">
        <v>61</v>
      </c>
      <c r="I10" s="69" t="s">
        <v>62</v>
      </c>
      <c r="J10" s="70" t="s">
        <v>3</v>
      </c>
      <c r="K10" s="67" t="s">
        <v>4</v>
      </c>
      <c r="L10" s="67" t="s">
        <v>5</v>
      </c>
      <c r="M10" s="67" t="s">
        <v>6</v>
      </c>
      <c r="N10" s="68" t="s">
        <v>65</v>
      </c>
      <c r="O10" s="68" t="s">
        <v>66</v>
      </c>
      <c r="P10" s="68" t="s">
        <v>67</v>
      </c>
      <c r="Q10" s="68" t="s">
        <v>68</v>
      </c>
      <c r="R10" s="71" t="s">
        <v>69</v>
      </c>
      <c r="S10" s="66" t="s">
        <v>1</v>
      </c>
      <c r="T10" s="67" t="s">
        <v>2</v>
      </c>
      <c r="U10" s="67" t="s">
        <v>7</v>
      </c>
      <c r="V10" s="68" t="s">
        <v>70</v>
      </c>
      <c r="W10" s="68" t="s">
        <v>71</v>
      </c>
      <c r="X10" s="68" t="s">
        <v>74</v>
      </c>
      <c r="Y10" s="68" t="s">
        <v>75</v>
      </c>
      <c r="Z10" s="72" t="s">
        <v>76</v>
      </c>
      <c r="AA10" s="118"/>
      <c r="AB10" s="119"/>
      <c r="AC10" s="111"/>
      <c r="AD10" s="111"/>
      <c r="AE10" s="111"/>
      <c r="AF10" s="104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1"/>
    </row>
    <row r="11" spans="1:44" ht="24.95" customHeight="1" x14ac:dyDescent="0.25">
      <c r="A11" s="34" t="s">
        <v>38</v>
      </c>
      <c r="B11" s="33" t="s">
        <v>8</v>
      </c>
      <c r="C11" s="8">
        <v>482.4</v>
      </c>
      <c r="D11" s="4">
        <v>359.9</v>
      </c>
      <c r="E11" s="22">
        <f>C11+D11</f>
        <v>842.3</v>
      </c>
      <c r="F11" s="73"/>
      <c r="G11" s="26">
        <f>E11*F11</f>
        <v>0</v>
      </c>
      <c r="H11" s="26">
        <f>G11*0.21</f>
        <v>0</v>
      </c>
      <c r="I11" s="25">
        <f>G11+H11</f>
        <v>0</v>
      </c>
      <c r="J11" s="6">
        <v>582.1</v>
      </c>
      <c r="K11" s="4">
        <v>693.5</v>
      </c>
      <c r="L11" s="4">
        <v>361.1</v>
      </c>
      <c r="M11" s="4">
        <v>361.7</v>
      </c>
      <c r="N11" s="22">
        <f>J11+K11+L11+M11</f>
        <v>1998.3999999999999</v>
      </c>
      <c r="O11" s="74"/>
      <c r="P11" s="26">
        <f>N11*O11</f>
        <v>0</v>
      </c>
      <c r="Q11" s="26">
        <f>P11*0.15</f>
        <v>0</v>
      </c>
      <c r="R11" s="24">
        <f>P11+Q11</f>
        <v>0</v>
      </c>
      <c r="S11" s="8">
        <v>1994</v>
      </c>
      <c r="T11" s="4">
        <v>1296</v>
      </c>
      <c r="U11" s="4">
        <v>1406.1</v>
      </c>
      <c r="V11" s="22">
        <f t="shared" ref="V11:V16" si="0">S11+T11+U11</f>
        <v>4696.1000000000004</v>
      </c>
      <c r="W11" s="74"/>
      <c r="X11" s="26">
        <f>V11*W11</f>
        <v>0</v>
      </c>
      <c r="Y11" s="26">
        <f>X11*0.15</f>
        <v>0</v>
      </c>
      <c r="Z11" s="29">
        <f>X11+Y11</f>
        <v>0</v>
      </c>
      <c r="AA11" s="60">
        <f>E11+N11+V11</f>
        <v>7536.8</v>
      </c>
      <c r="AB11" s="61" t="s">
        <v>27</v>
      </c>
      <c r="AC11" s="50">
        <f>G11+P11+X11</f>
        <v>0</v>
      </c>
      <c r="AD11" s="50">
        <f>H11+Q11+Y11</f>
        <v>0</v>
      </c>
      <c r="AE11" s="50">
        <f>I11+R11+Z11</f>
        <v>0</v>
      </c>
      <c r="AF11" s="80">
        <f>AC11+AD11</f>
        <v>0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24.95" customHeight="1" x14ac:dyDescent="0.25">
      <c r="A12" s="35" t="s">
        <v>39</v>
      </c>
      <c r="B12" s="32" t="s">
        <v>9</v>
      </c>
      <c r="C12" s="9">
        <v>218.9</v>
      </c>
      <c r="D12" s="10">
        <v>316.8</v>
      </c>
      <c r="E12" s="12">
        <f>C12+D12</f>
        <v>535.70000000000005</v>
      </c>
      <c r="F12" s="73"/>
      <c r="G12" s="24">
        <f t="shared" ref="G12:G23" si="1">E12*F12</f>
        <v>0</v>
      </c>
      <c r="H12" s="24">
        <f t="shared" ref="H12:H23" si="2">G12*0.21</f>
        <v>0</v>
      </c>
      <c r="I12" s="25">
        <f t="shared" ref="I12:I23" si="3">G12+H12</f>
        <v>0</v>
      </c>
      <c r="J12" s="11">
        <v>45.2</v>
      </c>
      <c r="K12" s="10">
        <v>264.8</v>
      </c>
      <c r="L12" s="10">
        <v>318.39999999999998</v>
      </c>
      <c r="M12" s="10">
        <v>318.5</v>
      </c>
      <c r="N12" s="12">
        <f>J12+K12+L12+M12</f>
        <v>946.9</v>
      </c>
      <c r="O12" s="74"/>
      <c r="P12" s="24">
        <f t="shared" ref="P12:P27" si="4">N12*O12</f>
        <v>0</v>
      </c>
      <c r="Q12" s="24">
        <f t="shared" ref="Q12:Q27" si="5">P12*0.15</f>
        <v>0</v>
      </c>
      <c r="R12" s="24">
        <f t="shared" ref="R12:R27" si="6">P12+Q12</f>
        <v>0</v>
      </c>
      <c r="S12" s="9">
        <v>975.4</v>
      </c>
      <c r="T12" s="10">
        <v>1201</v>
      </c>
      <c r="U12" s="10">
        <v>1154.7</v>
      </c>
      <c r="V12" s="12">
        <f t="shared" si="0"/>
        <v>3331.1000000000004</v>
      </c>
      <c r="W12" s="74"/>
      <c r="X12" s="24">
        <f t="shared" ref="X12:X29" si="7">V12*W12</f>
        <v>0</v>
      </c>
      <c r="Y12" s="24">
        <f t="shared" ref="Y12:Y29" si="8">X12*0.15</f>
        <v>0</v>
      </c>
      <c r="Z12" s="29">
        <f t="shared" ref="Z12:Z29" si="9">X12+Y12</f>
        <v>0</v>
      </c>
      <c r="AA12" s="62">
        <f>E12+N12+V12</f>
        <v>4813.7000000000007</v>
      </c>
      <c r="AB12" s="32" t="s">
        <v>27</v>
      </c>
      <c r="AC12" s="50">
        <f t="shared" ref="AC12:AC30" si="10">G12+P12+X12</f>
        <v>0</v>
      </c>
      <c r="AD12" s="50">
        <f t="shared" ref="AD12:AD30" si="11">H12+Q12+Y12</f>
        <v>0</v>
      </c>
      <c r="AE12" s="50">
        <f t="shared" ref="AE12:AE30" si="12">I12+R12+Z12</f>
        <v>0</v>
      </c>
      <c r="AF12" s="80">
        <f t="shared" ref="AF12:AF32" si="13">AC12+AD12</f>
        <v>0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4.95" customHeight="1" x14ac:dyDescent="0.25">
      <c r="A13" s="34" t="s">
        <v>40</v>
      </c>
      <c r="B13" s="33" t="s">
        <v>10</v>
      </c>
      <c r="C13" s="8"/>
      <c r="D13" s="4"/>
      <c r="E13" s="22"/>
      <c r="F13" s="26"/>
      <c r="G13" s="26"/>
      <c r="H13" s="26"/>
      <c r="I13" s="25">
        <f t="shared" si="3"/>
        <v>0</v>
      </c>
      <c r="J13" s="6"/>
      <c r="K13" s="4">
        <v>28.5</v>
      </c>
      <c r="L13" s="4">
        <v>24.5</v>
      </c>
      <c r="M13" s="4">
        <v>24.6</v>
      </c>
      <c r="N13" s="22">
        <f>K13+L13+M13</f>
        <v>77.599999999999994</v>
      </c>
      <c r="O13" s="74"/>
      <c r="P13" s="26">
        <f t="shared" si="4"/>
        <v>0</v>
      </c>
      <c r="Q13" s="26">
        <f t="shared" si="5"/>
        <v>0</v>
      </c>
      <c r="R13" s="24">
        <f t="shared" si="6"/>
        <v>0</v>
      </c>
      <c r="S13" s="8">
        <v>214.4</v>
      </c>
      <c r="T13" s="4">
        <v>169.7</v>
      </c>
      <c r="U13" s="4">
        <v>154</v>
      </c>
      <c r="V13" s="22">
        <f t="shared" si="0"/>
        <v>538.1</v>
      </c>
      <c r="W13" s="74"/>
      <c r="X13" s="26">
        <f t="shared" si="7"/>
        <v>0</v>
      </c>
      <c r="Y13" s="26">
        <f t="shared" si="8"/>
        <v>0</v>
      </c>
      <c r="Z13" s="29">
        <f t="shared" si="9"/>
        <v>0</v>
      </c>
      <c r="AA13" s="60">
        <f t="shared" ref="AA13:AA29" si="14">E13+N13+V13</f>
        <v>615.70000000000005</v>
      </c>
      <c r="AB13" s="61" t="s">
        <v>27</v>
      </c>
      <c r="AC13" s="50">
        <f t="shared" si="10"/>
        <v>0</v>
      </c>
      <c r="AD13" s="50">
        <f t="shared" si="11"/>
        <v>0</v>
      </c>
      <c r="AE13" s="50">
        <f t="shared" si="12"/>
        <v>0</v>
      </c>
      <c r="AF13" s="80">
        <f t="shared" si="13"/>
        <v>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24.95" customHeight="1" x14ac:dyDescent="0.25">
      <c r="A14" s="35" t="s">
        <v>41</v>
      </c>
      <c r="B14" s="32" t="s">
        <v>11</v>
      </c>
      <c r="C14" s="9"/>
      <c r="D14" s="10"/>
      <c r="E14" s="12"/>
      <c r="F14" s="24"/>
      <c r="G14" s="24"/>
      <c r="H14" s="24"/>
      <c r="I14" s="25">
        <f t="shared" si="3"/>
        <v>0</v>
      </c>
      <c r="J14" s="11"/>
      <c r="K14" s="10"/>
      <c r="L14" s="10"/>
      <c r="M14" s="10"/>
      <c r="N14" s="12"/>
      <c r="O14" s="24"/>
      <c r="P14" s="24"/>
      <c r="Q14" s="24"/>
      <c r="R14" s="24">
        <f t="shared" si="6"/>
        <v>0</v>
      </c>
      <c r="S14" s="9"/>
      <c r="T14" s="10">
        <v>5.4</v>
      </c>
      <c r="U14" s="10">
        <v>5.4</v>
      </c>
      <c r="V14" s="12">
        <f t="shared" si="0"/>
        <v>10.8</v>
      </c>
      <c r="W14" s="74"/>
      <c r="X14" s="24">
        <f t="shared" si="7"/>
        <v>0</v>
      </c>
      <c r="Y14" s="24">
        <f t="shared" si="8"/>
        <v>0</v>
      </c>
      <c r="Z14" s="29">
        <f t="shared" si="9"/>
        <v>0</v>
      </c>
      <c r="AA14" s="62">
        <f t="shared" si="14"/>
        <v>10.8</v>
      </c>
      <c r="AB14" s="32" t="s">
        <v>27</v>
      </c>
      <c r="AC14" s="50">
        <f t="shared" si="10"/>
        <v>0</v>
      </c>
      <c r="AD14" s="50">
        <f t="shared" si="11"/>
        <v>0</v>
      </c>
      <c r="AE14" s="50">
        <f t="shared" si="12"/>
        <v>0</v>
      </c>
      <c r="AF14" s="80">
        <f t="shared" si="13"/>
        <v>0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4.95" customHeight="1" x14ac:dyDescent="0.25">
      <c r="A15" s="34" t="s">
        <v>42</v>
      </c>
      <c r="B15" s="33" t="s">
        <v>12</v>
      </c>
      <c r="C15" s="8"/>
      <c r="D15" s="4"/>
      <c r="E15" s="22"/>
      <c r="F15" s="26"/>
      <c r="G15" s="26"/>
      <c r="H15" s="26"/>
      <c r="I15" s="25">
        <f t="shared" si="3"/>
        <v>0</v>
      </c>
      <c r="J15" s="6"/>
      <c r="K15" s="4"/>
      <c r="L15" s="4"/>
      <c r="M15" s="4"/>
      <c r="N15" s="22"/>
      <c r="O15" s="26"/>
      <c r="P15" s="26"/>
      <c r="Q15" s="26"/>
      <c r="R15" s="24">
        <f t="shared" si="6"/>
        <v>0</v>
      </c>
      <c r="S15" s="8">
        <v>16.3</v>
      </c>
      <c r="T15" s="4">
        <v>28.8</v>
      </c>
      <c r="U15" s="4">
        <v>29.1</v>
      </c>
      <c r="V15" s="22">
        <f t="shared" si="0"/>
        <v>74.2</v>
      </c>
      <c r="W15" s="74"/>
      <c r="X15" s="26">
        <f t="shared" si="7"/>
        <v>0</v>
      </c>
      <c r="Y15" s="26">
        <f t="shared" si="8"/>
        <v>0</v>
      </c>
      <c r="Z15" s="29">
        <f t="shared" si="9"/>
        <v>0</v>
      </c>
      <c r="AA15" s="60">
        <f t="shared" si="14"/>
        <v>74.2</v>
      </c>
      <c r="AB15" s="61" t="s">
        <v>27</v>
      </c>
      <c r="AC15" s="50">
        <f t="shared" si="10"/>
        <v>0</v>
      </c>
      <c r="AD15" s="50">
        <f t="shared" si="11"/>
        <v>0</v>
      </c>
      <c r="AE15" s="50">
        <f t="shared" si="12"/>
        <v>0</v>
      </c>
      <c r="AF15" s="80">
        <f t="shared" si="13"/>
        <v>0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4.95" customHeight="1" x14ac:dyDescent="0.25">
      <c r="A16" s="35" t="s">
        <v>43</v>
      </c>
      <c r="B16" s="32" t="s">
        <v>13</v>
      </c>
      <c r="C16" s="9"/>
      <c r="D16" s="10"/>
      <c r="E16" s="12"/>
      <c r="F16" s="24"/>
      <c r="G16" s="24"/>
      <c r="H16" s="24"/>
      <c r="I16" s="25">
        <f t="shared" si="3"/>
        <v>0</v>
      </c>
      <c r="J16" s="11"/>
      <c r="K16" s="10">
        <v>25</v>
      </c>
      <c r="L16" s="10"/>
      <c r="M16" s="10"/>
      <c r="N16" s="12">
        <f>J16+K16+L16+M16</f>
        <v>25</v>
      </c>
      <c r="O16" s="74"/>
      <c r="P16" s="24">
        <f t="shared" si="4"/>
        <v>0</v>
      </c>
      <c r="Q16" s="24">
        <f t="shared" si="5"/>
        <v>0</v>
      </c>
      <c r="R16" s="24">
        <f t="shared" si="6"/>
        <v>0</v>
      </c>
      <c r="S16" s="9">
        <v>43.6</v>
      </c>
      <c r="T16" s="10"/>
      <c r="U16" s="10"/>
      <c r="V16" s="12">
        <f t="shared" si="0"/>
        <v>43.6</v>
      </c>
      <c r="W16" s="74"/>
      <c r="X16" s="24">
        <f t="shared" si="7"/>
        <v>0</v>
      </c>
      <c r="Y16" s="24">
        <f t="shared" si="8"/>
        <v>0</v>
      </c>
      <c r="Z16" s="29">
        <f t="shared" si="9"/>
        <v>0</v>
      </c>
      <c r="AA16" s="62">
        <f t="shared" si="14"/>
        <v>68.599999999999994</v>
      </c>
      <c r="AB16" s="32" t="s">
        <v>27</v>
      </c>
      <c r="AC16" s="50">
        <f t="shared" si="10"/>
        <v>0</v>
      </c>
      <c r="AD16" s="50">
        <f t="shared" si="11"/>
        <v>0</v>
      </c>
      <c r="AE16" s="50">
        <f t="shared" si="12"/>
        <v>0</v>
      </c>
      <c r="AF16" s="80">
        <f t="shared" si="13"/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4.95" customHeight="1" x14ac:dyDescent="0.25">
      <c r="A17" s="34" t="s">
        <v>44</v>
      </c>
      <c r="B17" s="33" t="s">
        <v>14</v>
      </c>
      <c r="C17" s="8"/>
      <c r="D17" s="4">
        <v>5.7</v>
      </c>
      <c r="E17" s="22">
        <f>C17+D17</f>
        <v>5.7</v>
      </c>
      <c r="F17" s="74"/>
      <c r="G17" s="26">
        <f t="shared" si="1"/>
        <v>0</v>
      </c>
      <c r="H17" s="26">
        <f t="shared" si="2"/>
        <v>0</v>
      </c>
      <c r="I17" s="25">
        <f t="shared" si="3"/>
        <v>0</v>
      </c>
      <c r="J17" s="6"/>
      <c r="K17" s="4"/>
      <c r="L17" s="4"/>
      <c r="M17" s="4"/>
      <c r="N17" s="22"/>
      <c r="O17" s="26"/>
      <c r="P17" s="26"/>
      <c r="Q17" s="26"/>
      <c r="R17" s="24">
        <f t="shared" si="6"/>
        <v>0</v>
      </c>
      <c r="S17" s="8"/>
      <c r="T17" s="4"/>
      <c r="U17" s="4"/>
      <c r="V17" s="22"/>
      <c r="W17" s="26"/>
      <c r="X17" s="26"/>
      <c r="Y17" s="26"/>
      <c r="Z17" s="29">
        <f t="shared" si="9"/>
        <v>0</v>
      </c>
      <c r="AA17" s="60">
        <f t="shared" si="14"/>
        <v>5.7</v>
      </c>
      <c r="AB17" s="61" t="s">
        <v>27</v>
      </c>
      <c r="AC17" s="50">
        <f t="shared" si="10"/>
        <v>0</v>
      </c>
      <c r="AD17" s="50">
        <f t="shared" si="11"/>
        <v>0</v>
      </c>
      <c r="AE17" s="50">
        <f t="shared" si="12"/>
        <v>0</v>
      </c>
      <c r="AF17" s="80">
        <f t="shared" si="13"/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4.95" customHeight="1" x14ac:dyDescent="0.25">
      <c r="A18" s="35" t="s">
        <v>45</v>
      </c>
      <c r="B18" s="32" t="s">
        <v>15</v>
      </c>
      <c r="C18" s="13">
        <v>4</v>
      </c>
      <c r="D18" s="14">
        <v>2</v>
      </c>
      <c r="E18" s="16">
        <f>C18+D18</f>
        <v>6</v>
      </c>
      <c r="F18" s="74"/>
      <c r="G18" s="24">
        <f t="shared" si="1"/>
        <v>0</v>
      </c>
      <c r="H18" s="24">
        <f t="shared" si="2"/>
        <v>0</v>
      </c>
      <c r="I18" s="25">
        <f t="shared" si="3"/>
        <v>0</v>
      </c>
      <c r="J18" s="15"/>
      <c r="K18" s="14"/>
      <c r="L18" s="14"/>
      <c r="M18" s="14"/>
      <c r="N18" s="16"/>
      <c r="O18" s="24"/>
      <c r="P18" s="24"/>
      <c r="Q18" s="24"/>
      <c r="R18" s="24">
        <f t="shared" si="6"/>
        <v>0</v>
      </c>
      <c r="S18" s="13">
        <v>0</v>
      </c>
      <c r="T18" s="14">
        <v>1</v>
      </c>
      <c r="U18" s="14"/>
      <c r="V18" s="16">
        <f>S18+T18+U18</f>
        <v>1</v>
      </c>
      <c r="W18" s="74"/>
      <c r="X18" s="24">
        <f t="shared" si="7"/>
        <v>0</v>
      </c>
      <c r="Y18" s="24">
        <f t="shared" si="8"/>
        <v>0</v>
      </c>
      <c r="Z18" s="29">
        <f t="shared" si="9"/>
        <v>0</v>
      </c>
      <c r="AA18" s="62">
        <f t="shared" si="14"/>
        <v>7</v>
      </c>
      <c r="AB18" s="32" t="s">
        <v>28</v>
      </c>
      <c r="AC18" s="50">
        <f t="shared" si="10"/>
        <v>0</v>
      </c>
      <c r="AD18" s="50">
        <f t="shared" si="11"/>
        <v>0</v>
      </c>
      <c r="AE18" s="50">
        <f t="shared" si="12"/>
        <v>0</v>
      </c>
      <c r="AF18" s="80">
        <f t="shared" si="13"/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4.95" customHeight="1" x14ac:dyDescent="0.25">
      <c r="A19" s="34" t="s">
        <v>46</v>
      </c>
      <c r="B19" s="33" t="s">
        <v>16</v>
      </c>
      <c r="C19" s="3"/>
      <c r="D19" s="5"/>
      <c r="E19" s="23"/>
      <c r="F19" s="26"/>
      <c r="G19" s="26"/>
      <c r="H19" s="26"/>
      <c r="I19" s="25">
        <f t="shared" si="3"/>
        <v>0</v>
      </c>
      <c r="J19" s="7"/>
      <c r="K19" s="5"/>
      <c r="L19" s="5"/>
      <c r="M19" s="5"/>
      <c r="N19" s="23"/>
      <c r="O19" s="26"/>
      <c r="P19" s="26"/>
      <c r="Q19" s="26"/>
      <c r="R19" s="24">
        <f t="shared" si="6"/>
        <v>0</v>
      </c>
      <c r="S19" s="3">
        <v>1</v>
      </c>
      <c r="T19" s="5">
        <v>3</v>
      </c>
      <c r="U19" s="5">
        <v>2</v>
      </c>
      <c r="V19" s="23">
        <f>S19+T19+U19</f>
        <v>6</v>
      </c>
      <c r="W19" s="74"/>
      <c r="X19" s="26">
        <f t="shared" si="7"/>
        <v>0</v>
      </c>
      <c r="Y19" s="26">
        <f t="shared" si="8"/>
        <v>0</v>
      </c>
      <c r="Z19" s="29">
        <f t="shared" si="9"/>
        <v>0</v>
      </c>
      <c r="AA19" s="60">
        <f t="shared" si="14"/>
        <v>6</v>
      </c>
      <c r="AB19" s="61" t="s">
        <v>28</v>
      </c>
      <c r="AC19" s="50">
        <f t="shared" si="10"/>
        <v>0</v>
      </c>
      <c r="AD19" s="50">
        <f t="shared" si="11"/>
        <v>0</v>
      </c>
      <c r="AE19" s="50">
        <f t="shared" si="12"/>
        <v>0</v>
      </c>
      <c r="AF19" s="80">
        <f t="shared" si="13"/>
        <v>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24.95" customHeight="1" x14ac:dyDescent="0.25">
      <c r="A20" s="35" t="s">
        <v>47</v>
      </c>
      <c r="B20" s="32" t="s">
        <v>17</v>
      </c>
      <c r="C20" s="13">
        <v>5</v>
      </c>
      <c r="D20" s="14">
        <v>5</v>
      </c>
      <c r="E20" s="16">
        <f>C20+D20</f>
        <v>10</v>
      </c>
      <c r="F20" s="74"/>
      <c r="G20" s="24">
        <f t="shared" si="1"/>
        <v>0</v>
      </c>
      <c r="H20" s="24">
        <f t="shared" si="2"/>
        <v>0</v>
      </c>
      <c r="I20" s="25">
        <f t="shared" si="3"/>
        <v>0</v>
      </c>
      <c r="J20" s="15">
        <v>1</v>
      </c>
      <c r="K20" s="14">
        <v>1</v>
      </c>
      <c r="L20" s="14"/>
      <c r="M20" s="14"/>
      <c r="N20" s="16">
        <f>J20+K20+L20+M20</f>
        <v>2</v>
      </c>
      <c r="O20" s="74"/>
      <c r="P20" s="24">
        <f t="shared" si="4"/>
        <v>0</v>
      </c>
      <c r="Q20" s="24">
        <f t="shared" si="5"/>
        <v>0</v>
      </c>
      <c r="R20" s="24">
        <f t="shared" si="6"/>
        <v>0</v>
      </c>
      <c r="S20" s="13">
        <v>1</v>
      </c>
      <c r="T20" s="14">
        <v>1</v>
      </c>
      <c r="U20" s="14">
        <v>3</v>
      </c>
      <c r="V20" s="16">
        <f>S20+T20+U20</f>
        <v>5</v>
      </c>
      <c r="W20" s="74"/>
      <c r="X20" s="24">
        <f t="shared" si="7"/>
        <v>0</v>
      </c>
      <c r="Y20" s="24">
        <f t="shared" si="8"/>
        <v>0</v>
      </c>
      <c r="Z20" s="29">
        <f t="shared" si="9"/>
        <v>0</v>
      </c>
      <c r="AA20" s="62">
        <f t="shared" si="14"/>
        <v>17</v>
      </c>
      <c r="AB20" s="32" t="s">
        <v>28</v>
      </c>
      <c r="AC20" s="50">
        <f t="shared" si="10"/>
        <v>0</v>
      </c>
      <c r="AD20" s="50">
        <f t="shared" si="11"/>
        <v>0</v>
      </c>
      <c r="AE20" s="50">
        <f t="shared" si="12"/>
        <v>0</v>
      </c>
      <c r="AF20" s="80">
        <f t="shared" si="13"/>
        <v>0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24.95" customHeight="1" x14ac:dyDescent="0.25">
      <c r="A21" s="34" t="s">
        <v>48</v>
      </c>
      <c r="B21" s="33" t="s">
        <v>18</v>
      </c>
      <c r="C21" s="3">
        <v>5</v>
      </c>
      <c r="D21" s="5">
        <v>2</v>
      </c>
      <c r="E21" s="23">
        <f>C21+D21</f>
        <v>7</v>
      </c>
      <c r="F21" s="74"/>
      <c r="G21" s="26">
        <f t="shared" si="1"/>
        <v>0</v>
      </c>
      <c r="H21" s="26">
        <f t="shared" si="2"/>
        <v>0</v>
      </c>
      <c r="I21" s="25">
        <f t="shared" si="3"/>
        <v>0</v>
      </c>
      <c r="J21" s="7">
        <v>8</v>
      </c>
      <c r="K21" s="5">
        <v>13</v>
      </c>
      <c r="L21" s="5">
        <v>17</v>
      </c>
      <c r="M21" s="5">
        <v>17</v>
      </c>
      <c r="N21" s="23">
        <f>J21+K21+L21+M21</f>
        <v>55</v>
      </c>
      <c r="O21" s="74"/>
      <c r="P21" s="26">
        <f t="shared" si="4"/>
        <v>0</v>
      </c>
      <c r="Q21" s="26">
        <f t="shared" si="5"/>
        <v>0</v>
      </c>
      <c r="R21" s="24">
        <f t="shared" si="6"/>
        <v>0</v>
      </c>
      <c r="S21" s="54">
        <v>3</v>
      </c>
      <c r="T21" s="77">
        <v>5</v>
      </c>
      <c r="U21" s="55">
        <v>3</v>
      </c>
      <c r="V21" s="28">
        <f>S21+T21+U21</f>
        <v>11</v>
      </c>
      <c r="W21" s="78"/>
      <c r="X21" s="26">
        <f t="shared" si="7"/>
        <v>0</v>
      </c>
      <c r="Y21" s="26">
        <f t="shared" si="8"/>
        <v>0</v>
      </c>
      <c r="Z21" s="29">
        <f t="shared" si="9"/>
        <v>0</v>
      </c>
      <c r="AA21" s="60">
        <f t="shared" si="14"/>
        <v>73</v>
      </c>
      <c r="AB21" s="61" t="s">
        <v>28</v>
      </c>
      <c r="AC21" s="50">
        <f t="shared" si="10"/>
        <v>0</v>
      </c>
      <c r="AD21" s="50">
        <f t="shared" si="11"/>
        <v>0</v>
      </c>
      <c r="AE21" s="50">
        <f t="shared" si="12"/>
        <v>0</v>
      </c>
      <c r="AF21" s="80">
        <f t="shared" si="13"/>
        <v>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4.95" customHeight="1" x14ac:dyDescent="0.25">
      <c r="A22" s="35" t="s">
        <v>49</v>
      </c>
      <c r="B22" s="32" t="s">
        <v>19</v>
      </c>
      <c r="C22" s="13">
        <v>1</v>
      </c>
      <c r="D22" s="14"/>
      <c r="E22" s="16">
        <f>C22+D22</f>
        <v>1</v>
      </c>
      <c r="F22" s="74"/>
      <c r="G22" s="24">
        <f t="shared" si="1"/>
        <v>0</v>
      </c>
      <c r="H22" s="24">
        <f t="shared" si="2"/>
        <v>0</v>
      </c>
      <c r="I22" s="25">
        <f t="shared" si="3"/>
        <v>0</v>
      </c>
      <c r="J22" s="15"/>
      <c r="K22" s="14"/>
      <c r="L22" s="14"/>
      <c r="M22" s="14"/>
      <c r="N22" s="16"/>
      <c r="O22" s="24"/>
      <c r="P22" s="24"/>
      <c r="Q22" s="24"/>
      <c r="R22" s="24">
        <f t="shared" si="6"/>
        <v>0</v>
      </c>
      <c r="S22" s="13">
        <v>12</v>
      </c>
      <c r="T22" s="14">
        <v>17</v>
      </c>
      <c r="U22" s="14">
        <v>18</v>
      </c>
      <c r="V22" s="16">
        <f>S22+T22+U22</f>
        <v>47</v>
      </c>
      <c r="W22" s="74"/>
      <c r="X22" s="24">
        <f t="shared" si="7"/>
        <v>0</v>
      </c>
      <c r="Y22" s="24">
        <f t="shared" si="8"/>
        <v>0</v>
      </c>
      <c r="Z22" s="29">
        <f t="shared" si="9"/>
        <v>0</v>
      </c>
      <c r="AA22" s="62">
        <f t="shared" si="14"/>
        <v>48</v>
      </c>
      <c r="AB22" s="32" t="s">
        <v>28</v>
      </c>
      <c r="AC22" s="50">
        <f t="shared" si="10"/>
        <v>0</v>
      </c>
      <c r="AD22" s="50">
        <f t="shared" si="11"/>
        <v>0</v>
      </c>
      <c r="AE22" s="50">
        <f t="shared" si="12"/>
        <v>0</v>
      </c>
      <c r="AF22" s="80">
        <f t="shared" si="13"/>
        <v>0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4.95" customHeight="1" x14ac:dyDescent="0.25">
      <c r="A23" s="34" t="s">
        <v>50</v>
      </c>
      <c r="B23" s="33" t="s">
        <v>20</v>
      </c>
      <c r="C23" s="3">
        <v>1</v>
      </c>
      <c r="D23" s="5"/>
      <c r="E23" s="23">
        <f>C23+D23</f>
        <v>1</v>
      </c>
      <c r="F23" s="74"/>
      <c r="G23" s="26">
        <f t="shared" si="1"/>
        <v>0</v>
      </c>
      <c r="H23" s="26">
        <f t="shared" si="2"/>
        <v>0</v>
      </c>
      <c r="I23" s="25">
        <f t="shared" si="3"/>
        <v>0</v>
      </c>
      <c r="J23" s="7"/>
      <c r="K23" s="5"/>
      <c r="L23" s="5"/>
      <c r="M23" s="5"/>
      <c r="N23" s="23"/>
      <c r="O23" s="26"/>
      <c r="P23" s="26"/>
      <c r="Q23" s="26"/>
      <c r="R23" s="24">
        <f t="shared" si="6"/>
        <v>0</v>
      </c>
      <c r="S23" s="3"/>
      <c r="T23" s="5"/>
      <c r="U23" s="5"/>
      <c r="V23" s="23"/>
      <c r="W23" s="26"/>
      <c r="X23" s="26"/>
      <c r="Y23" s="26"/>
      <c r="Z23" s="29">
        <f t="shared" si="9"/>
        <v>0</v>
      </c>
      <c r="AA23" s="60">
        <f t="shared" si="14"/>
        <v>1</v>
      </c>
      <c r="AB23" s="61" t="s">
        <v>28</v>
      </c>
      <c r="AC23" s="50">
        <f t="shared" si="10"/>
        <v>0</v>
      </c>
      <c r="AD23" s="50">
        <f t="shared" si="11"/>
        <v>0</v>
      </c>
      <c r="AE23" s="50">
        <f t="shared" si="12"/>
        <v>0</v>
      </c>
      <c r="AF23" s="80">
        <f t="shared" si="13"/>
        <v>0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4.95" customHeight="1" x14ac:dyDescent="0.25">
      <c r="A24" s="35" t="s">
        <v>51</v>
      </c>
      <c r="B24" s="32" t="s">
        <v>21</v>
      </c>
      <c r="C24" s="13"/>
      <c r="D24" s="14"/>
      <c r="E24" s="16"/>
      <c r="F24" s="24"/>
      <c r="G24" s="24"/>
      <c r="H24" s="24"/>
      <c r="I24" s="25"/>
      <c r="J24" s="15"/>
      <c r="K24" s="14">
        <v>1</v>
      </c>
      <c r="L24" s="14"/>
      <c r="M24" s="14"/>
      <c r="N24" s="16">
        <f>J24+K24+L24+M24</f>
        <v>1</v>
      </c>
      <c r="O24" s="74"/>
      <c r="P24" s="24">
        <f t="shared" si="4"/>
        <v>0</v>
      </c>
      <c r="Q24" s="24">
        <f t="shared" si="5"/>
        <v>0</v>
      </c>
      <c r="R24" s="24">
        <f t="shared" si="6"/>
        <v>0</v>
      </c>
      <c r="S24" s="13"/>
      <c r="T24" s="14">
        <v>1</v>
      </c>
      <c r="U24" s="14">
        <v>2</v>
      </c>
      <c r="V24" s="16">
        <f>S24+T24+U24</f>
        <v>3</v>
      </c>
      <c r="W24" s="74"/>
      <c r="X24" s="24">
        <f t="shared" si="7"/>
        <v>0</v>
      </c>
      <c r="Y24" s="24">
        <f t="shared" si="8"/>
        <v>0</v>
      </c>
      <c r="Z24" s="29">
        <f t="shared" si="9"/>
        <v>0</v>
      </c>
      <c r="AA24" s="62">
        <f t="shared" si="14"/>
        <v>4</v>
      </c>
      <c r="AB24" s="32" t="s">
        <v>28</v>
      </c>
      <c r="AC24" s="50">
        <f t="shared" si="10"/>
        <v>0</v>
      </c>
      <c r="AD24" s="50">
        <f t="shared" si="11"/>
        <v>0</v>
      </c>
      <c r="AE24" s="50">
        <f t="shared" si="12"/>
        <v>0</v>
      </c>
      <c r="AF24" s="80">
        <f t="shared" si="13"/>
        <v>0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24.95" customHeight="1" x14ac:dyDescent="0.25">
      <c r="A25" s="34" t="s">
        <v>52</v>
      </c>
      <c r="B25" s="33" t="s">
        <v>22</v>
      </c>
      <c r="C25" s="3"/>
      <c r="D25" s="5"/>
      <c r="E25" s="23"/>
      <c r="F25" s="26"/>
      <c r="G25" s="26"/>
      <c r="H25" s="26"/>
      <c r="I25" s="25"/>
      <c r="J25" s="7"/>
      <c r="K25" s="5"/>
      <c r="L25" s="5"/>
      <c r="M25" s="5">
        <v>1</v>
      </c>
      <c r="N25" s="23">
        <f>J25+K25+L25+M25</f>
        <v>1</v>
      </c>
      <c r="O25" s="74"/>
      <c r="P25" s="26">
        <f t="shared" si="4"/>
        <v>0</v>
      </c>
      <c r="Q25" s="26">
        <f t="shared" si="5"/>
        <v>0</v>
      </c>
      <c r="R25" s="24">
        <f t="shared" si="6"/>
        <v>0</v>
      </c>
      <c r="S25" s="3"/>
      <c r="T25" s="5"/>
      <c r="U25" s="5"/>
      <c r="V25" s="23"/>
      <c r="W25" s="26"/>
      <c r="X25" s="26"/>
      <c r="Y25" s="26"/>
      <c r="Z25" s="29">
        <f t="shared" si="9"/>
        <v>0</v>
      </c>
      <c r="AA25" s="60">
        <f t="shared" si="14"/>
        <v>1</v>
      </c>
      <c r="AB25" s="61" t="s">
        <v>28</v>
      </c>
      <c r="AC25" s="50">
        <f t="shared" si="10"/>
        <v>0</v>
      </c>
      <c r="AD25" s="50">
        <f t="shared" si="11"/>
        <v>0</v>
      </c>
      <c r="AE25" s="50">
        <f t="shared" si="12"/>
        <v>0</v>
      </c>
      <c r="AF25" s="80">
        <f t="shared" si="13"/>
        <v>0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24.95" customHeight="1" x14ac:dyDescent="0.25">
      <c r="A26" s="35" t="s">
        <v>53</v>
      </c>
      <c r="B26" s="32" t="s">
        <v>23</v>
      </c>
      <c r="C26" s="13"/>
      <c r="D26" s="14"/>
      <c r="E26" s="16"/>
      <c r="F26" s="24"/>
      <c r="G26" s="24"/>
      <c r="H26" s="24"/>
      <c r="I26" s="25"/>
      <c r="J26" s="15"/>
      <c r="K26" s="14"/>
      <c r="L26" s="14"/>
      <c r="M26" s="14"/>
      <c r="N26" s="16"/>
      <c r="O26" s="24"/>
      <c r="P26" s="24"/>
      <c r="Q26" s="24"/>
      <c r="R26" s="24">
        <f t="shared" si="6"/>
        <v>0</v>
      </c>
      <c r="S26" s="13">
        <v>1</v>
      </c>
      <c r="T26" s="14">
        <v>2</v>
      </c>
      <c r="U26" s="14">
        <v>1</v>
      </c>
      <c r="V26" s="16">
        <f>S26+T26+U26</f>
        <v>4</v>
      </c>
      <c r="W26" s="74"/>
      <c r="X26" s="24">
        <f t="shared" si="7"/>
        <v>0</v>
      </c>
      <c r="Y26" s="24">
        <f t="shared" si="8"/>
        <v>0</v>
      </c>
      <c r="Z26" s="29">
        <f t="shared" si="9"/>
        <v>0</v>
      </c>
      <c r="AA26" s="62">
        <f t="shared" si="14"/>
        <v>4</v>
      </c>
      <c r="AB26" s="32" t="s">
        <v>28</v>
      </c>
      <c r="AC26" s="50">
        <f t="shared" si="10"/>
        <v>0</v>
      </c>
      <c r="AD26" s="50">
        <f t="shared" si="11"/>
        <v>0</v>
      </c>
      <c r="AE26" s="50">
        <f t="shared" si="12"/>
        <v>0</v>
      </c>
      <c r="AF26" s="80">
        <f t="shared" si="13"/>
        <v>0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24.95" customHeight="1" x14ac:dyDescent="0.25">
      <c r="A27" s="34" t="s">
        <v>54</v>
      </c>
      <c r="B27" s="33" t="s">
        <v>24</v>
      </c>
      <c r="C27" s="3"/>
      <c r="D27" s="5"/>
      <c r="E27" s="23"/>
      <c r="F27" s="26"/>
      <c r="G27" s="26"/>
      <c r="H27" s="26"/>
      <c r="I27" s="25"/>
      <c r="J27" s="7">
        <v>1</v>
      </c>
      <c r="K27" s="5"/>
      <c r="L27" s="5">
        <v>1</v>
      </c>
      <c r="M27" s="5"/>
      <c r="N27" s="23">
        <f>J27+K27+L27+M27</f>
        <v>2</v>
      </c>
      <c r="O27" s="74"/>
      <c r="P27" s="26">
        <f t="shared" si="4"/>
        <v>0</v>
      </c>
      <c r="Q27" s="26">
        <f t="shared" si="5"/>
        <v>0</v>
      </c>
      <c r="R27" s="24">
        <f t="shared" si="6"/>
        <v>0</v>
      </c>
      <c r="S27" s="3"/>
      <c r="T27" s="5"/>
      <c r="U27" s="5"/>
      <c r="V27" s="23"/>
      <c r="W27" s="26"/>
      <c r="X27" s="26"/>
      <c r="Y27" s="26"/>
      <c r="Z27" s="29">
        <f t="shared" si="9"/>
        <v>0</v>
      </c>
      <c r="AA27" s="60">
        <f t="shared" si="14"/>
        <v>2</v>
      </c>
      <c r="AB27" s="61" t="s">
        <v>28</v>
      </c>
      <c r="AC27" s="50">
        <f t="shared" si="10"/>
        <v>0</v>
      </c>
      <c r="AD27" s="50">
        <f t="shared" si="11"/>
        <v>0</v>
      </c>
      <c r="AE27" s="50">
        <f t="shared" si="12"/>
        <v>0</v>
      </c>
      <c r="AF27" s="80">
        <f t="shared" si="13"/>
        <v>0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24.95" customHeight="1" x14ac:dyDescent="0.25">
      <c r="A28" s="35" t="s">
        <v>55</v>
      </c>
      <c r="B28" s="32" t="s">
        <v>25</v>
      </c>
      <c r="C28" s="13"/>
      <c r="D28" s="14"/>
      <c r="E28" s="16"/>
      <c r="F28" s="24"/>
      <c r="G28" s="24"/>
      <c r="H28" s="24"/>
      <c r="I28" s="25"/>
      <c r="J28" s="15"/>
      <c r="K28" s="14"/>
      <c r="L28" s="14"/>
      <c r="M28" s="14"/>
      <c r="N28" s="16"/>
      <c r="O28" s="24"/>
      <c r="P28" s="24"/>
      <c r="Q28" s="24"/>
      <c r="R28" s="29"/>
      <c r="S28" s="13">
        <v>30</v>
      </c>
      <c r="T28" s="14">
        <v>22</v>
      </c>
      <c r="U28" s="14">
        <v>18</v>
      </c>
      <c r="V28" s="16">
        <f>S28+T28+U28</f>
        <v>70</v>
      </c>
      <c r="W28" s="74"/>
      <c r="X28" s="24">
        <f t="shared" si="7"/>
        <v>0</v>
      </c>
      <c r="Y28" s="24">
        <f t="shared" si="8"/>
        <v>0</v>
      </c>
      <c r="Z28" s="29">
        <f t="shared" si="9"/>
        <v>0</v>
      </c>
      <c r="AA28" s="62">
        <f t="shared" si="14"/>
        <v>70</v>
      </c>
      <c r="AB28" s="32" t="s">
        <v>28</v>
      </c>
      <c r="AC28" s="50">
        <f t="shared" si="10"/>
        <v>0</v>
      </c>
      <c r="AD28" s="50">
        <f t="shared" si="11"/>
        <v>0</v>
      </c>
      <c r="AE28" s="50">
        <f t="shared" si="12"/>
        <v>0</v>
      </c>
      <c r="AF28" s="80">
        <f t="shared" si="13"/>
        <v>0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24.95" customHeight="1" x14ac:dyDescent="0.25">
      <c r="A29" s="34" t="s">
        <v>56</v>
      </c>
      <c r="B29" s="38" t="s">
        <v>26</v>
      </c>
      <c r="C29" s="39"/>
      <c r="D29" s="40"/>
      <c r="E29" s="41"/>
      <c r="F29" s="42"/>
      <c r="G29" s="42"/>
      <c r="H29" s="42"/>
      <c r="I29" s="43"/>
      <c r="J29" s="44"/>
      <c r="K29" s="40"/>
      <c r="L29" s="40"/>
      <c r="M29" s="40"/>
      <c r="N29" s="41"/>
      <c r="O29" s="42"/>
      <c r="P29" s="42"/>
      <c r="Q29" s="42"/>
      <c r="R29" s="45"/>
      <c r="S29" s="39">
        <v>24</v>
      </c>
      <c r="T29" s="40">
        <v>23</v>
      </c>
      <c r="U29" s="40">
        <v>19</v>
      </c>
      <c r="V29" s="41">
        <f>S29+T29+U29</f>
        <v>66</v>
      </c>
      <c r="W29" s="79"/>
      <c r="X29" s="26">
        <f t="shared" si="7"/>
        <v>0</v>
      </c>
      <c r="Y29" s="26">
        <f t="shared" si="8"/>
        <v>0</v>
      </c>
      <c r="Z29" s="29">
        <f t="shared" si="9"/>
        <v>0</v>
      </c>
      <c r="AA29" s="63">
        <f t="shared" si="14"/>
        <v>66</v>
      </c>
      <c r="AB29" s="64" t="s">
        <v>29</v>
      </c>
      <c r="AC29" s="50">
        <f t="shared" si="10"/>
        <v>0</v>
      </c>
      <c r="AD29" s="50">
        <f t="shared" si="11"/>
        <v>0</v>
      </c>
      <c r="AE29" s="50">
        <f t="shared" si="12"/>
        <v>0</v>
      </c>
      <c r="AF29" s="80">
        <f t="shared" si="13"/>
        <v>0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24.75" customHeight="1" thickBot="1" x14ac:dyDescent="0.3">
      <c r="A30" s="36" t="s">
        <v>57</v>
      </c>
      <c r="B30" s="46" t="s">
        <v>37</v>
      </c>
      <c r="C30" s="47"/>
      <c r="D30" s="48"/>
      <c r="E30" s="48"/>
      <c r="F30" s="56"/>
      <c r="G30" s="75"/>
      <c r="H30" s="57">
        <f>G30*0.21</f>
        <v>0</v>
      </c>
      <c r="I30" s="27">
        <f>G30+H30</f>
        <v>0</v>
      </c>
      <c r="J30" s="49"/>
      <c r="K30" s="48"/>
      <c r="L30" s="48"/>
      <c r="M30" s="48"/>
      <c r="N30" s="48"/>
      <c r="O30" s="58"/>
      <c r="P30" s="76"/>
      <c r="Q30" s="56">
        <f>P30*0.15</f>
        <v>0</v>
      </c>
      <c r="R30" s="30">
        <f>P30+Q30</f>
        <v>0</v>
      </c>
      <c r="S30" s="46"/>
      <c r="T30" s="48"/>
      <c r="U30" s="48"/>
      <c r="V30" s="48"/>
      <c r="W30" s="58"/>
      <c r="X30" s="76"/>
      <c r="Y30" s="58">
        <f>X30*0.15</f>
        <v>0</v>
      </c>
      <c r="Z30" s="30">
        <f>X30+Y30</f>
        <v>0</v>
      </c>
      <c r="AA30" s="49"/>
      <c r="AB30" s="49"/>
      <c r="AC30" s="50">
        <f t="shared" si="10"/>
        <v>0</v>
      </c>
      <c r="AD30" s="50">
        <f t="shared" si="11"/>
        <v>0</v>
      </c>
      <c r="AE30" s="50">
        <f t="shared" si="12"/>
        <v>0</v>
      </c>
      <c r="AF30" s="80">
        <f t="shared" si="13"/>
        <v>0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25.5" customHeight="1" thickTop="1" thickBot="1" x14ac:dyDescent="0.3">
      <c r="A31" s="81" t="s">
        <v>58</v>
      </c>
      <c r="B31" s="82"/>
      <c r="C31" s="83"/>
      <c r="D31" s="84"/>
      <c r="E31" s="84"/>
      <c r="F31" s="85"/>
      <c r="G31" s="59">
        <f>SUM(G11:G30)</f>
        <v>0</v>
      </c>
      <c r="H31" s="59">
        <f>SUM(H11:H30)</f>
        <v>0</v>
      </c>
      <c r="I31" s="59">
        <f>SUM(I11:I30)</f>
        <v>0</v>
      </c>
      <c r="J31" s="87"/>
      <c r="K31" s="84"/>
      <c r="L31" s="84"/>
      <c r="M31" s="84"/>
      <c r="N31" s="84"/>
      <c r="O31" s="85"/>
      <c r="P31" s="59">
        <f>SUM(P11:P30)</f>
        <v>0</v>
      </c>
      <c r="Q31" s="59">
        <f t="shared" ref="Q31:R31" si="15">SUM(Q11:Q30)</f>
        <v>0</v>
      </c>
      <c r="R31" s="59">
        <f t="shared" si="15"/>
        <v>0</v>
      </c>
      <c r="S31" s="83"/>
      <c r="T31" s="84"/>
      <c r="U31" s="84"/>
      <c r="V31" s="84"/>
      <c r="W31" s="85"/>
      <c r="X31" s="59">
        <f>SUM(X11:X30)</f>
        <v>0</v>
      </c>
      <c r="Y31" s="59">
        <f t="shared" ref="Y31:Z31" si="16">SUM(Y11:Y30)</f>
        <v>0</v>
      </c>
      <c r="Z31" s="59">
        <f t="shared" si="16"/>
        <v>0</v>
      </c>
      <c r="AA31" s="83"/>
      <c r="AB31" s="86"/>
      <c r="AC31" s="65">
        <f>SUM(AC11:AC30)</f>
        <v>0</v>
      </c>
      <c r="AD31" s="65">
        <f t="shared" ref="AD31:AE31" si="17">SUM(AD11:AD30)</f>
        <v>0</v>
      </c>
      <c r="AE31" s="65">
        <f t="shared" si="17"/>
        <v>0</v>
      </c>
      <c r="AF31" s="80">
        <f t="shared" si="13"/>
        <v>0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24" customHeight="1" thickTop="1" thickBot="1" x14ac:dyDescent="0.3">
      <c r="A32" s="81" t="s">
        <v>59</v>
      </c>
      <c r="B32" s="82"/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5"/>
      <c r="P32" s="59">
        <f>G31+P31</f>
        <v>0</v>
      </c>
      <c r="Q32" s="59">
        <f>H31+Q31</f>
        <v>0</v>
      </c>
      <c r="R32" s="37">
        <f>I31+R31</f>
        <v>0</v>
      </c>
      <c r="S32" s="83"/>
      <c r="T32" s="84"/>
      <c r="U32" s="84"/>
      <c r="V32" s="84"/>
      <c r="W32" s="85"/>
      <c r="X32" s="59">
        <f>X31</f>
        <v>0</v>
      </c>
      <c r="Y32" s="59">
        <f>Y31</f>
        <v>0</v>
      </c>
      <c r="Z32" s="37">
        <f>Z31</f>
        <v>0</v>
      </c>
      <c r="AA32" s="83"/>
      <c r="AB32" s="86"/>
      <c r="AC32" s="65">
        <f>P32+X32</f>
        <v>0</v>
      </c>
      <c r="AD32" s="65">
        <f>Q32+Y32</f>
        <v>0</v>
      </c>
      <c r="AE32" s="65">
        <f>R32+Z32</f>
        <v>0</v>
      </c>
      <c r="AF32" s="80">
        <f t="shared" si="13"/>
        <v>0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2:44" ht="15.75" thickTop="1" x14ac:dyDescent="0.25">
      <c r="B33" s="1"/>
      <c r="C33" s="1"/>
      <c r="D33" s="1"/>
      <c r="E33" s="19"/>
      <c r="F33" s="19"/>
      <c r="G33" s="53"/>
      <c r="H33" s="53"/>
      <c r="I33" s="1"/>
      <c r="J33" s="1"/>
      <c r="K33" s="1"/>
      <c r="L33" s="1"/>
      <c r="M33" s="1"/>
      <c r="N33" s="19"/>
      <c r="O33" s="19"/>
      <c r="P33" s="53"/>
      <c r="Q33" s="53"/>
      <c r="R33" s="1"/>
      <c r="S33" s="1"/>
      <c r="T33" s="1"/>
      <c r="U33" s="1"/>
      <c r="V33" s="19"/>
      <c r="W33" s="19"/>
      <c r="X33" s="53"/>
      <c r="Y33" s="53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2:44" x14ac:dyDescent="0.25">
      <c r="B34" s="1"/>
      <c r="C34" s="1"/>
      <c r="D34" s="1"/>
      <c r="E34" s="19"/>
      <c r="F34" s="19"/>
      <c r="G34" s="53"/>
      <c r="H34" s="53"/>
      <c r="I34" s="1"/>
      <c r="J34" s="1"/>
      <c r="K34" s="1"/>
      <c r="L34" s="1"/>
      <c r="M34" s="1"/>
      <c r="N34" s="19"/>
      <c r="O34" s="19"/>
      <c r="P34" s="53"/>
      <c r="Q34" s="53"/>
      <c r="R34" s="1"/>
      <c r="S34" s="1"/>
      <c r="T34" s="1"/>
      <c r="U34" s="1"/>
      <c r="V34" s="19"/>
      <c r="W34" s="19"/>
      <c r="X34" s="53"/>
      <c r="Y34" s="53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2:44" x14ac:dyDescent="0.25">
      <c r="B35" s="1"/>
      <c r="C35" s="1"/>
      <c r="D35" s="1"/>
      <c r="E35" s="19"/>
      <c r="F35" s="19"/>
      <c r="G35" s="53"/>
      <c r="H35" s="53"/>
      <c r="I35" s="1"/>
      <c r="J35" s="1"/>
      <c r="K35" s="1"/>
      <c r="L35" s="1"/>
      <c r="M35" s="1"/>
      <c r="N35" s="19"/>
      <c r="O35" s="19"/>
      <c r="P35" s="53"/>
      <c r="Q35" s="53"/>
      <c r="R35" s="1"/>
      <c r="S35" s="1"/>
      <c r="T35" s="1"/>
      <c r="U35" s="1"/>
      <c r="V35" s="19"/>
      <c r="W35" s="19"/>
      <c r="X35" s="53"/>
      <c r="Y35" s="53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2:44" x14ac:dyDescent="0.25">
      <c r="B36" s="1"/>
      <c r="C36" s="1"/>
      <c r="D36" s="1"/>
      <c r="E36" s="19"/>
      <c r="F36" s="19"/>
      <c r="G36" s="53"/>
      <c r="H36" s="53"/>
      <c r="I36" s="1"/>
      <c r="J36" s="1"/>
      <c r="K36" s="1"/>
      <c r="L36" s="1"/>
      <c r="M36" s="1"/>
      <c r="N36" s="19"/>
      <c r="O36" s="19"/>
      <c r="P36" s="53"/>
      <c r="Q36" s="53"/>
      <c r="R36" s="1"/>
      <c r="S36" s="1"/>
      <c r="T36" s="1"/>
      <c r="U36" s="1"/>
      <c r="V36" s="19"/>
      <c r="W36" s="19"/>
      <c r="X36" s="53"/>
      <c r="Y36" s="53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2:44" x14ac:dyDescent="0.25">
      <c r="B37" s="1"/>
      <c r="C37" s="1"/>
      <c r="D37" s="1"/>
      <c r="E37" s="19"/>
      <c r="F37" s="19"/>
      <c r="G37" s="53"/>
      <c r="H37" s="53"/>
      <c r="I37" s="1"/>
      <c r="J37" s="1"/>
      <c r="K37" s="1"/>
      <c r="L37" s="1"/>
      <c r="M37" s="1"/>
      <c r="N37" s="19"/>
      <c r="O37" s="19"/>
      <c r="P37" s="53"/>
      <c r="Q37" s="53"/>
      <c r="R37" s="1"/>
      <c r="S37" s="1"/>
      <c r="T37" s="1"/>
      <c r="U37" s="1"/>
      <c r="V37" s="19"/>
      <c r="W37" s="19"/>
      <c r="X37" s="53"/>
      <c r="Y37" s="53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2:44" x14ac:dyDescent="0.25">
      <c r="B38" s="1"/>
      <c r="C38" s="1"/>
      <c r="D38" s="1"/>
      <c r="E38" s="19"/>
      <c r="F38" s="19"/>
      <c r="G38" s="53"/>
      <c r="H38" s="53"/>
      <c r="I38" s="1"/>
      <c r="J38" s="1"/>
      <c r="K38" s="1"/>
      <c r="L38" s="1"/>
      <c r="M38" s="1"/>
      <c r="N38" s="19"/>
      <c r="O38" s="19"/>
      <c r="P38" s="53"/>
      <c r="Q38" s="53"/>
      <c r="R38" s="1"/>
      <c r="S38" s="1"/>
      <c r="T38" s="1"/>
      <c r="U38" s="1"/>
      <c r="V38" s="19"/>
      <c r="W38" s="19"/>
      <c r="X38" s="53"/>
      <c r="Y38" s="53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2:44" x14ac:dyDescent="0.25">
      <c r="B39" s="1"/>
      <c r="C39" s="1"/>
      <c r="D39" s="1"/>
      <c r="E39" s="19"/>
      <c r="F39" s="19"/>
      <c r="G39" s="53"/>
      <c r="H39" s="53"/>
      <c r="I39" s="1"/>
      <c r="J39" s="1"/>
      <c r="K39" s="1"/>
      <c r="L39" s="1"/>
      <c r="M39" s="1"/>
      <c r="N39" s="19"/>
      <c r="O39" s="19"/>
      <c r="P39" s="53"/>
      <c r="Q39" s="53"/>
      <c r="R39" s="1"/>
      <c r="S39" s="1"/>
      <c r="T39" s="1"/>
      <c r="U39" s="1"/>
      <c r="V39" s="19"/>
      <c r="W39" s="19"/>
      <c r="X39" s="53"/>
      <c r="Y39" s="53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2:44" x14ac:dyDescent="0.25">
      <c r="B40" s="1"/>
      <c r="C40" s="1"/>
      <c r="D40" s="1"/>
      <c r="E40" s="19"/>
      <c r="F40" s="19"/>
      <c r="G40" s="53"/>
      <c r="H40" s="53"/>
      <c r="I40" s="1"/>
      <c r="J40" s="1"/>
      <c r="K40" s="1"/>
      <c r="L40" s="1"/>
      <c r="M40" s="1"/>
      <c r="N40" s="19"/>
      <c r="O40" s="19"/>
      <c r="P40" s="53"/>
      <c r="Q40" s="53"/>
      <c r="R40" s="1"/>
      <c r="S40" s="1"/>
      <c r="T40" s="1"/>
      <c r="U40" s="1"/>
      <c r="V40" s="19"/>
      <c r="W40" s="19"/>
      <c r="X40" s="53"/>
      <c r="Y40" s="53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2:44" x14ac:dyDescent="0.25">
      <c r="B41" s="1"/>
      <c r="C41" s="1"/>
      <c r="D41" s="1"/>
      <c r="E41" s="19"/>
      <c r="F41" s="19"/>
      <c r="G41" s="53"/>
      <c r="H41" s="53"/>
      <c r="I41" s="1"/>
      <c r="J41" s="1"/>
      <c r="K41" s="1"/>
      <c r="L41" s="1"/>
      <c r="M41" s="1"/>
      <c r="N41" s="19"/>
      <c r="O41" s="19"/>
      <c r="P41" s="53"/>
      <c r="Q41" s="53"/>
      <c r="R41" s="1"/>
      <c r="S41" s="1"/>
      <c r="T41" s="1"/>
      <c r="U41" s="1"/>
      <c r="V41" s="19"/>
      <c r="W41" s="19"/>
      <c r="X41" s="53"/>
      <c r="Y41" s="53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2:44" x14ac:dyDescent="0.25">
      <c r="B42" s="1"/>
      <c r="C42" s="1"/>
      <c r="D42" s="1"/>
      <c r="E42" s="19"/>
      <c r="F42" s="19"/>
      <c r="G42" s="53"/>
      <c r="H42" s="53"/>
      <c r="I42" s="1"/>
      <c r="J42" s="1"/>
      <c r="K42" s="1"/>
      <c r="L42" s="1"/>
      <c r="M42" s="1"/>
      <c r="N42" s="19"/>
      <c r="O42" s="19"/>
      <c r="P42" s="53"/>
      <c r="Q42" s="53"/>
      <c r="R42" s="1"/>
      <c r="S42" s="1"/>
      <c r="T42" s="1"/>
      <c r="U42" s="1"/>
      <c r="V42" s="19"/>
      <c r="W42" s="19"/>
      <c r="X42" s="53"/>
      <c r="Y42" s="53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2:44" x14ac:dyDescent="0.25">
      <c r="B43" s="1"/>
      <c r="C43" s="1"/>
      <c r="D43" s="1"/>
      <c r="E43" s="19"/>
      <c r="F43" s="19"/>
      <c r="G43" s="53"/>
      <c r="H43" s="53"/>
      <c r="I43" s="1"/>
      <c r="J43" s="1"/>
      <c r="K43" s="1"/>
      <c r="L43" s="1"/>
      <c r="M43" s="1"/>
      <c r="N43" s="19"/>
      <c r="O43" s="19"/>
      <c r="P43" s="53"/>
      <c r="Q43" s="53"/>
      <c r="R43" s="1"/>
      <c r="S43" s="1"/>
      <c r="T43" s="1"/>
      <c r="U43" s="1"/>
      <c r="V43" s="19"/>
      <c r="W43" s="19"/>
      <c r="X43" s="53"/>
      <c r="Y43" s="53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2:44" x14ac:dyDescent="0.25">
      <c r="B44" s="1"/>
      <c r="C44" s="1"/>
      <c r="D44" s="1"/>
      <c r="E44" s="19"/>
      <c r="F44" s="19"/>
      <c r="G44" s="53"/>
      <c r="H44" s="53"/>
      <c r="I44" s="1"/>
      <c r="J44" s="1"/>
      <c r="K44" s="1"/>
      <c r="L44" s="1"/>
      <c r="M44" s="1"/>
      <c r="N44" s="19"/>
      <c r="O44" s="19"/>
      <c r="P44" s="53"/>
      <c r="Q44" s="53"/>
      <c r="R44" s="1"/>
      <c r="S44" s="1"/>
      <c r="T44" s="1"/>
      <c r="U44" s="1"/>
      <c r="V44" s="19"/>
      <c r="W44" s="19"/>
      <c r="X44" s="53"/>
      <c r="Y44" s="53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2:44" x14ac:dyDescent="0.25">
      <c r="B45" s="1"/>
      <c r="C45" s="1"/>
      <c r="D45" s="1"/>
      <c r="E45" s="19"/>
      <c r="F45" s="19"/>
      <c r="G45" s="53"/>
      <c r="H45" s="53"/>
      <c r="I45" s="1"/>
      <c r="J45" s="1"/>
      <c r="K45" s="1"/>
      <c r="L45" s="1"/>
      <c r="M45" s="1"/>
      <c r="N45" s="19"/>
      <c r="O45" s="19"/>
      <c r="P45" s="53"/>
      <c r="Q45" s="53"/>
      <c r="R45" s="1"/>
      <c r="S45" s="1"/>
      <c r="T45" s="1"/>
      <c r="U45" s="1"/>
      <c r="V45" s="19"/>
      <c r="W45" s="19"/>
      <c r="X45" s="53"/>
      <c r="Y45" s="53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2:44" x14ac:dyDescent="0.25">
      <c r="B46" s="1"/>
      <c r="C46" s="1"/>
      <c r="D46" s="1"/>
      <c r="E46" s="19"/>
      <c r="F46" s="19"/>
      <c r="G46" s="53"/>
      <c r="H46" s="53"/>
      <c r="I46" s="1"/>
      <c r="J46" s="1"/>
      <c r="K46" s="1"/>
      <c r="L46" s="1"/>
      <c r="M46" s="1"/>
      <c r="N46" s="19"/>
      <c r="O46" s="19"/>
      <c r="P46" s="53"/>
      <c r="Q46" s="53"/>
      <c r="R46" s="1"/>
      <c r="S46" s="1"/>
      <c r="T46" s="1"/>
      <c r="U46" s="1"/>
      <c r="V46" s="19"/>
      <c r="W46" s="19"/>
      <c r="X46" s="53"/>
      <c r="Y46" s="53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2:44" x14ac:dyDescent="0.25">
      <c r="B47" s="1"/>
      <c r="C47" s="1"/>
      <c r="D47" s="1"/>
      <c r="E47" s="19"/>
      <c r="F47" s="19"/>
      <c r="G47" s="53"/>
      <c r="H47" s="53"/>
      <c r="I47" s="1"/>
      <c r="J47" s="1"/>
      <c r="K47" s="1"/>
      <c r="L47" s="1"/>
      <c r="M47" s="1"/>
      <c r="N47" s="19"/>
      <c r="O47" s="19"/>
      <c r="P47" s="53"/>
      <c r="Q47" s="53"/>
      <c r="R47" s="1"/>
      <c r="S47" s="1"/>
      <c r="T47" s="1"/>
      <c r="U47" s="1"/>
      <c r="V47" s="19"/>
      <c r="W47" s="19"/>
      <c r="X47" s="53"/>
      <c r="Y47" s="53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</sheetData>
  <mergeCells count="28">
    <mergeCell ref="AF6:AF10"/>
    <mergeCell ref="A1:AE1"/>
    <mergeCell ref="A2:AE2"/>
    <mergeCell ref="A4:AE4"/>
    <mergeCell ref="AD6:AD10"/>
    <mergeCell ref="AE6:AE10"/>
    <mergeCell ref="AA5:AC5"/>
    <mergeCell ref="A6:A10"/>
    <mergeCell ref="AA6:AB10"/>
    <mergeCell ref="AC6:AC10"/>
    <mergeCell ref="C8:I8"/>
    <mergeCell ref="J8:R8"/>
    <mergeCell ref="S8:Z8"/>
    <mergeCell ref="B6:B7"/>
    <mergeCell ref="C9:I9"/>
    <mergeCell ref="J9:R9"/>
    <mergeCell ref="S9:Z9"/>
    <mergeCell ref="B9:B10"/>
    <mergeCell ref="C6:Z7"/>
    <mergeCell ref="A32:B32"/>
    <mergeCell ref="S32:W32"/>
    <mergeCell ref="C32:O32"/>
    <mergeCell ref="AA31:AB31"/>
    <mergeCell ref="AA32:AB32"/>
    <mergeCell ref="C31:F31"/>
    <mergeCell ref="A31:B31"/>
    <mergeCell ref="J31:O31"/>
    <mergeCell ref="S31:W31"/>
  </mergeCells>
  <pageMargins left="0.7" right="0.7" top="0.78740157499999996" bottom="0.78740157499999996" header="0.3" footer="0.3"/>
  <pageSetup paperSize="9" scale="3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Petra Matějková</cp:lastModifiedBy>
  <cp:lastPrinted>2017-02-27T08:08:45Z</cp:lastPrinted>
  <dcterms:created xsi:type="dcterms:W3CDTF">2016-04-27T13:42:43Z</dcterms:created>
  <dcterms:modified xsi:type="dcterms:W3CDTF">2021-11-09T12:04:27Z</dcterms:modified>
</cp:coreProperties>
</file>