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2"/>
  </bookViews>
  <sheets>
    <sheet name="rekapitulace" sheetId="1" r:id="rId1"/>
    <sheet name="SO 001" sheetId="2" r:id="rId2"/>
    <sheet name="SO 101" sheetId="3" r:id="rId3"/>
    <sheet name="SO 130" sheetId="4" r:id="rId4"/>
    <sheet name="SO 301" sheetId="5" r:id="rId5"/>
    <sheet name="SO 401" sheetId="6" r:id="rId6"/>
    <sheet name="SO 430" sheetId="7" r:id="rId7"/>
  </sheets>
  <definedNames/>
  <calcPr calcId="162913"/>
</workbook>
</file>

<file path=xl/sharedStrings.xml><?xml version="1.0" encoding="utf-8"?>
<sst xmlns="http://schemas.openxmlformats.org/spreadsheetml/2006/main" count="772" uniqueCount="286">
  <si>
    <t>Soupis objektů s DPH</t>
  </si>
  <si>
    <t>Stavba:18W22015 - Vejprnice, chodník do obce Vejprnice - Brůdek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</si>
  <si>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</si>
  <si>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</si>
  <si>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</si>
  <si>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</si>
  <si>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</si>
  <si>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</si>
  <si>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</si>
  <si>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</si>
  <si>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</si>
  <si>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</si>
  <si>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</si>
  <si>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</si>
  <si>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Woring s.r.o.</t>
  </si>
  <si>
    <t>Příloha k formuláři pro ocenění nabídky</t>
  </si>
  <si>
    <t>Stavba :</t>
  </si>
  <si>
    <t>číslo a název SO:</t>
  </si>
  <si>
    <t>číslo a název rozpočtu:</t>
  </si>
  <si>
    <t>18W22015</t>
  </si>
  <si>
    <t>Vejprnice, chodník do obce Vejprnice - Brůdek</t>
  </si>
  <si>
    <t>SO 001</t>
  </si>
  <si>
    <t>Vedlejší a všeobecné náklady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</si>
  <si>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</si>
  <si>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</si>
  <si>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</si>
  <si>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</si>
  <si>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</si>
  <si>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</si>
  <si>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</si>
  <si>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</si>
  <si>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</si>
  <si>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</si>
  <si>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</si>
  <si>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</si>
  <si>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</si>
  <si>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</si>
  <si>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</si>
  <si>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</si>
  <si>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</si>
  <si>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</si>
  <si>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</si>
  <si>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</si>
  <si>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02911</t>
  </si>
  <si>
    <t/>
  </si>
  <si>
    <t>OSTATNÍ POŽADAVKY - GEODETICKÉ ZAMĚŘENÍ
ZAMĚŘENÍ SKUTEČNÉHO PROVEDENÍ</t>
  </si>
  <si>
    <t xml:space="preserve">KČ        </t>
  </si>
  <si>
    <t>02940</t>
  </si>
  <si>
    <t>OSTATNÍ POŽADAVKY - VYPRACOVÁNÍ DOKUMENTACE
DOKUMENTACE SKUTEČNÉHO PROVEDENÍ</t>
  </si>
  <si>
    <t>03350</t>
  </si>
  <si>
    <t>SLUŽBY ZAJIŠŤUJÍCÍ REGUL, PŘEVED A OCHRANU VEŘEJ DOPRAVY
NÁKLADY NA DIO, KOMPLETNÍ DODÁVKA (ZA CELOU DOBU TRVÁNÍ STAVBY, VEŠKERÉ NÁKLADY ZA PRONÁJEM A ÚDRŽBU ZNAČENÍ, NÁVRH DIO DLE PROVÁDĚNÍ, STANOVENÍ</t>
  </si>
  <si>
    <t>03730</t>
  </si>
  <si>
    <t>POMOC PRÁCE ZAJIŠŤ NEBO ZŘÍZ OCHRANU INŽENÝRSKÝCH SÍTÍ</t>
  </si>
  <si>
    <t>C e l k e m</t>
  </si>
  <si>
    <t>SO 101</t>
  </si>
  <si>
    <t>Komunikace</t>
  </si>
  <si>
    <t>014101</t>
  </si>
  <si>
    <t>POPLATKY ZA SKLÁDKU</t>
  </si>
  <si>
    <t xml:space="preserve">T         </t>
  </si>
  <si>
    <t>sypanina, kamenivo: 1 m3 = 2 t
beton: 1 m3 = 2,4 t
dřevo: 1 m3 = 0,7 t
plast: 1 m3 = 0,7 t
travní drn: 132*0,15*2=39,600 [A]
odkop vozovky (nestmelené kamenivo): 365*0,3*2=219,000 [B]
zřízení svahových stupňů: 35*1.65*2=115,500 [H]
silniční betonové obrubníky: 30*0,086=2,580 [D]
seříznutí krajnice: 67*0,1*2=13,400 [E]
čištění příkopu od nánosu: 198*0,25*2=99,000 [F]
Celkem: A+B+H+D+E+F=489,080 [I]</t>
  </si>
  <si>
    <t>Zemní práce</t>
  </si>
  <si>
    <t>11130</t>
  </si>
  <si>
    <t>SEJMUTÍ DRNU</t>
  </si>
  <si>
    <t xml:space="preserve">M2        </t>
  </si>
  <si>
    <t>Odměřeno ze situace
132=132,000 [A]</t>
  </si>
  <si>
    <t>11317</t>
  </si>
  <si>
    <t>ODSTRAN KRYTU ZPEVNĚNÝCH PLOCH Z DLAŽEB KOSTEK
ODKUP ZHOTOVITELEM STAVBY NA MÍSTĚ</t>
  </si>
  <si>
    <t xml:space="preserve">M3        </t>
  </si>
  <si>
    <t>Odměřeno ze situace
21*0,3=6,300 [A]</t>
  </si>
  <si>
    <t>11332</t>
  </si>
  <si>
    <t>ODSTRANĚNÍ PODKLADŮ ZPEVNĚNÝCH PLOCH Z KAMENIVA NESTMELENÉHO</t>
  </si>
  <si>
    <t>Odměřeno ze situace
365*0,3=109,500 [A]</t>
  </si>
  <si>
    <t>11352</t>
  </si>
  <si>
    <t>ODSTRANĚNÍ CHODNÍKOVÝCH A SILNIČNÍCH OBRUBNÍKŮ BETONOVÝCH
VČETNĚ ODVOZU NA SKLÁDKU</t>
  </si>
  <si>
    <t xml:space="preserve">M         </t>
  </si>
  <si>
    <t>Odměřeno ze situace
30=30,000 [A]</t>
  </si>
  <si>
    <t>11372</t>
  </si>
  <si>
    <t>FRÉZOVÁNÍ ZPEVNĚNÝCH PLOCH ASFALTOVÝCH
MATERIÁL BUDE ODKOUPEN ZHOTOVITELEM STAVBY NA MÍSTĚ</t>
  </si>
  <si>
    <t>Vozovka - výměna svrchních vrstev kce vozovky: 738*0,10=73,800 [A]
Celá konstrukce vozovky (odhad 150 mm asf. stmelených vrstev): 365*0,15=54,750 [B]
Celkem: A+B=128,550 [C]
Nutno odečíst materiál, který bude použit na nezpevněnou krajnici zpevnění sjezdů (viz koordinační situace stavby): A+B-(50*0,1)=123,550 [D]
Přepočet na jednotku hmotnosti:
123,55 *2,6 = 321,23 t</t>
  </si>
  <si>
    <t>FRÉZOVÁNÍ ZPEVNĚNÝCH PLOCH ASFALTOVÝCH
MATERIÁL BUDE POUŽIT NA NEZPEVNĚNOU KRAJNICI (VIZ KOORDINAČNÍ SITUACE)
VČETNĚ DOPRAVY NA MEZISKLÁDKU</t>
  </si>
  <si>
    <t>Odměřeno ze situace
Nezpevněná krajnice: 50*0,1=5,000 [A]</t>
  </si>
  <si>
    <t>12110</t>
  </si>
  <si>
    <t>SEJMUTÍ ORNICE NEBO LESNÍ PŮDY
VČETNĚ ROZPROSTŘENÍ NA OKOLNÍ POZEMEK</t>
  </si>
  <si>
    <t>Odměřeno ze situace a pedologického průzkumu</t>
  </si>
  <si>
    <t>12273</t>
  </si>
  <si>
    <t>ODKOPÁVKY A PROKOPÁVKY OBECNÉ TŘ. I
VČETNĚ ODVOZU NA SKLÁDKU</t>
  </si>
  <si>
    <t xml:space="preserve">Odměřeno ze situace
zřízení svahových stupňů:
délka - 35 m, průměrná plocha výkopu v řezech - 1,65m2
35*1.65=57,750 [A] </t>
  </si>
  <si>
    <t>12922</t>
  </si>
  <si>
    <t>ČIŠTĚNÍ KRAJNIC OD NÁNOSU TL. DO 100MM
SEŘÍZNUTÍ NEZPEVNĚNÉ KRAJNICE</t>
  </si>
  <si>
    <t>Odměřeno ze situace
67=67,000 [A]</t>
  </si>
  <si>
    <t>12931</t>
  </si>
  <si>
    <t>ČIŠTĚNÍ PŘÍKOPŮ OD NÁNOSU DO 0,25M3/M
VČETNĚ ODVOZU NA SKLÁDKU</t>
  </si>
  <si>
    <t>Odměřeno ze situace
198=198,000 [A]</t>
  </si>
  <si>
    <t>17120</t>
  </si>
  <si>
    <t>ULOŽENÍ SYPANINY DO NÁSYPŮ A NA SKLÁDKY BEZ ZHUTNĚNÍ</t>
  </si>
  <si>
    <t>17180</t>
  </si>
  <si>
    <t>ULOŽENÍ SYPANINY DO NÁSYPŮ Z NAKUPOVANÝCH MATERIÁLŮ
VČETNĚ POŽADOVANÉHO ZHUTNĚNÍ</t>
  </si>
  <si>
    <t xml:space="preserve">Zásypy v místě svahových stupňůl a rozšíření silnice
35*2.5=87,500 [B]
</t>
  </si>
  <si>
    <t>17310</t>
  </si>
  <si>
    <t>ZEMNÍ KRAJNICE A DOSYPÁVKY SE ZHUTNĚNÍM
DOSYPÁNÍ JÁDRA KRAJNICE NENAMRZAVÝM MATERIÁLEM</t>
  </si>
  <si>
    <t>Odměřeno z příčných řezů:
0,25*75=18,750 [A]</t>
  </si>
  <si>
    <t>18110</t>
  </si>
  <si>
    <t>ÚPRAVA PLÁNĚ SE ZHUTNĚNÍM V HORNINĚ TŘ. I</t>
  </si>
  <si>
    <t>Odměřeno ze situace
vozovka: 515=515,000 [A]
ostrůvek: 51=51,000 [B]
Celkem: A+B=566,000 [C]</t>
  </si>
  <si>
    <t>18221</t>
  </si>
  <si>
    <t>ROZPROSTŘENÍ ORNICE VE SVAHU V TL DO 0,10M</t>
  </si>
  <si>
    <t>Odměřeno ze situace
130=130,000 [A]</t>
  </si>
  <si>
    <t>18241</t>
  </si>
  <si>
    <t>ZALOŽENÍ TRÁVNÍKU RUČNÍM VÝSEVEM</t>
  </si>
  <si>
    <t>18600</t>
  </si>
  <si>
    <t>ZALÉVÁNÍ VODOU
VČETNĚ DOVOZU VODY NA ZALÉVÁNÍ</t>
  </si>
  <si>
    <t>Odhad</t>
  </si>
  <si>
    <t>Základy</t>
  </si>
  <si>
    <t>212635</t>
  </si>
  <si>
    <t>TRATIVODY KOMPL Z TRUB Z PLAST HM DN DO 150MM, RÝHA TŘ I</t>
  </si>
  <si>
    <t>Odměřeno ze situace
45=45,000 [A]</t>
  </si>
  <si>
    <t>56314</t>
  </si>
  <si>
    <t>VOZOVKOVÉ VRSTVY Z MECHANICKY ZPEVNĚNÉHO KAMENIVA TL. DO 200MM
MZK, tl. 170 mm</t>
  </si>
  <si>
    <t>Odměřeno ze situace
505=505,000 [A]</t>
  </si>
  <si>
    <t>56333</t>
  </si>
  <si>
    <t>VOZOVKOVÉ VRSTVY ZE ŠTĚRKODRTI TL. DO 150MM
ŠD, tl. 150 mm</t>
  </si>
  <si>
    <t>Odměřeno ze situace
51=51,000 [A]</t>
  </si>
  <si>
    <t>56335</t>
  </si>
  <si>
    <t>VOZOVKOVÉ VRSTVY ZE ŠTĚRKODRTI TL. DO 250MM
ŠD, tl. 250 mm</t>
  </si>
  <si>
    <t>Parkoviště:
515*1.6=824,000 [A]</t>
  </si>
  <si>
    <t>56963</t>
  </si>
  <si>
    <t>ZPEVNĚNÍ KRAJNIC Z RECYKLOVANÉHO MATERIÁLU TL DO 150MM
VČETNĚ DOPRAVY Z MEZISKLÁDKY A HUTNĚNÍ</t>
  </si>
  <si>
    <t>Odměřeno ze situace
Bude použit materiál z položky 11372.2
50*0,1=5,0 m3</t>
  </si>
  <si>
    <t>572123</t>
  </si>
  <si>
    <t>INFILTRAČNÍ POSTŘIK Z EMULZE DO 1,0KG/M2
PI-CP</t>
  </si>
  <si>
    <t>Odměřeno ze situace
490=490,000 [A]</t>
  </si>
  <si>
    <t>572214</t>
  </si>
  <si>
    <t>SPOJOVACÍ POSTŘIK Z MODIFIK EMULZE DO 0,5KG/M2
PS-CP</t>
  </si>
  <si>
    <t>Odměřeno ze situace
738+738+490+490=2 456,000 [A]</t>
  </si>
  <si>
    <t>574A34</t>
  </si>
  <si>
    <t>ASFALTOVÝ BETON PRO OBRUSNÉ VRSTVY ACO 11+, 11S TL. 40MM
ACO 11S PMB 45/80-85</t>
  </si>
  <si>
    <t>Odměřeno ze situace
738+490+22=1 250,000 [A]</t>
  </si>
  <si>
    <t>574D56</t>
  </si>
  <si>
    <t>ASFALTOVÝ BETON PRO LOŽNÍ VRSTVY MODIFIK ACL 16+, 16S TL. 60MM
ACL 16S PMB 25/55-60</t>
  </si>
  <si>
    <t>Odměřeno ze situace
738+490=1 228,000 [A]</t>
  </si>
  <si>
    <t>574E46</t>
  </si>
  <si>
    <t>ASFALTOVÝ BETON PRO PODKLADNÍ VRSTVY ACP 16+, 16S TL. 50MM
ACP 16+ PMB 25/55-60</t>
  </si>
  <si>
    <t>58212</t>
  </si>
  <si>
    <t>DLÁŽDĚNÉ KRYTY Z VELKÝCH KOSTEK DO LOŽE Z MC</t>
  </si>
  <si>
    <t>58920</t>
  </si>
  <si>
    <t>VÝPLŇ SPAR MODIFIKOVANÝM ASFALTEM</t>
  </si>
  <si>
    <t>Odměřeno ze situace
235=235,000 [A]</t>
  </si>
  <si>
    <t>VÝPLŇ SPAR MODIFIKOVANÝM ASFALTEM
SANACE PODKLADNÍCH VRSTEV, OPRAVA TRHLIN</t>
  </si>
  <si>
    <t>Potrubí</t>
  </si>
  <si>
    <t>89712A</t>
  </si>
  <si>
    <t>VPUSŤ KANALIZAČNÍ ULIČNÍ KOMPLETNÍ Z BETONOVÝCH DÍLCŮ
VČETNĚ OSAZENÍ A PŘÍPOJKY</t>
  </si>
  <si>
    <t xml:space="preserve">KUS       </t>
  </si>
  <si>
    <t>Odměřeno ze situace</t>
  </si>
  <si>
    <t>Ostatní konstrukce a práce</t>
  </si>
  <si>
    <t>9</t>
  </si>
  <si>
    <t>9111A3</t>
  </si>
  <si>
    <t>ZÁBRADLÍ SILNIČNÍ S VODOR MADLY - DEMONTÁŽ S PŘESUNEM
ODKUP ZHOTOVITELEM STAVBY NA MÍSTĚ</t>
  </si>
  <si>
    <t>Odměřeno ze situace
10=10,000 [A]</t>
  </si>
  <si>
    <t>914131</t>
  </si>
  <si>
    <t>DOPRAVNÍ ZNAČKY ZÁKLADNÍ VELIKOSTI OCELOVÉ FÓLIE TŘ 2 - DODÁVKA A MONTÁŽ</t>
  </si>
  <si>
    <t>914132</t>
  </si>
  <si>
    <t>DOPRAVNÍ ZNAČKY ZÁKLADNÍ VELIKOSTI OCELOVÉ FÓLIE TŘ 2 - MONTÁŽ S PŘEMÍSTĚNÍM</t>
  </si>
  <si>
    <t>914133</t>
  </si>
  <si>
    <t>DOPRAVNÍ ZNAČKY ZÁKLADNÍ VELIKOSTI OCELOVÉ FÓLIE TŘ 2 - DEMONTÁŽ
VČETNĚ ODVOZU NA DEPONII (VČETNĚ SLOUPKŮ)</t>
  </si>
  <si>
    <t>914921</t>
  </si>
  <si>
    <t>SLOUPKY A STOJKY DOPRAVNÍCH ZNAČEK Z OCEL TRUBEK DO PATKY - DODÁVKA A MONTÁŽ</t>
  </si>
  <si>
    <t>915111</t>
  </si>
  <si>
    <t>VODOROVNÉ DOPRAVNÍ ZNAČENÍ BARVOU HLADKÉ - DODÁVKA A POKLÁDKA</t>
  </si>
  <si>
    <t>V1a(0,125)
85*0.125=10,625 [A]
V4 (0,125)
263*0,125=32,875 [B]
V2a (1,5/1,5/0,25)
20*(1,5/(1,5+1,5))*0,25=2,500 [C]
V2a (3/1,5/0,125)
30*(3/(3+1,5))*0,125=2,500 [D]
V13 (0,5/1,0)
18*0,4=7,200 [E]
V8b
12=12,000 [F]
Celkem: A+B+C+D+E+F=67,700 [G]</t>
  </si>
  <si>
    <t>915211</t>
  </si>
  <si>
    <t>VODOROVNÉ DOPRAVNÍ ZNAČENÍ PLASTEM HLADKÉ - DODÁVKA A POKLÁDKA</t>
  </si>
  <si>
    <t>917224</t>
  </si>
  <si>
    <t>SILNIČNÍ A CHODNÍKOVÉ OBRUBY Z BETONOVÝCH OBRUBNÍKŮ ŠÍŘ 150MM</t>
  </si>
  <si>
    <t>Odměřeno ze situace
85=85,000 [A]</t>
  </si>
  <si>
    <t>91723</t>
  </si>
  <si>
    <t>OBRUBY Z BETON KRAJNÍKŮ
BETONOVÁ PŘÍDLAŽBA U SILNIČNÍCH BETONOVÝCH OBRUB 125/100/250</t>
  </si>
  <si>
    <t>917426</t>
  </si>
  <si>
    <t>CHODNÍKOVÉ OBRUBY Z KAMENNÝCH OBRUBNÍKŮ ŠÍŘ 250MM
OBRUBY VYMEZUJÍCÍ OSTRŮVEK</t>
  </si>
  <si>
    <t>Odměřeno ze situace
39=39,000 [A]</t>
  </si>
  <si>
    <t>919111</t>
  </si>
  <si>
    <t>ŘEZÁNÍ ASFALTOVÉHO KRYTU VOZOVEK TL DO 50MM</t>
  </si>
  <si>
    <t>919112</t>
  </si>
  <si>
    <t>ŘEZÁNÍ ASFALTOVÉHO KRYTU VOZOVEK TL DO 100MM
SANACE PODKLADNÍCH VRSTEV, OPRAVA TRHLIN</t>
  </si>
  <si>
    <t>SO 130</t>
  </si>
  <si>
    <t>Chodníky a místní komunikace</t>
  </si>
  <si>
    <t>sypanina, kamenivo: 1 m3 = 2 t
dřevo: 1 m3 = 0,7 t
plast: 1 m3 = 0,7 t
travní drn: 391*0,1*2=78,200 [A]
odkop vozovky (nestmelené kamenivo): 151*2=302,000 [B]
původní vozovka v nároží křižovatky a pod vjezdy: 51,24*2=102,480 [C]
odkop pro palisádovou zídku pol.13273-pol.17411: (11.22-7.7)*2=7,040 [D]
Celkem: A+B+C+D=489,720 [E]</t>
  </si>
  <si>
    <t>POPLATKY ZA SKLÁDKU
SANACE PODLOŽÍ, SE SOUHLASEM TDS</t>
  </si>
  <si>
    <t>sypanina, kamenivo: 1 m3 = 2 t
dřevo: 1 m3 = 0,7 t
plast: 1 m3 = 0,7 t
Odkop pro sanaci: 791*0,20*2=316,400 [A]</t>
  </si>
  <si>
    <t>ODSTRANĚNÍ PODKLADŮ ZPEVNĚNÝCH PLOCH Z KAMENIVA NESTMELENÉHO
ODSTRANĚNÍ VOZOVKY V NÁROŽÍ KŘIŽOVATKY</t>
  </si>
  <si>
    <t>Odměřeno ze situace
Nároží křižovatky: 82*0,30=24,600 [A]
Zemina pod vjezdy: 72*0,37=26,640 [B]
Celkem: A+B=51,240 [C]</t>
  </si>
  <si>
    <t>Odměřeno ze situace
130*0,10=13,000 [A]
82*0,15=12,300 [B]
Nutno odečíst materiál, který bude použit na krajnici (viz koordinační situace stavby): A+B-(12*0,15)=23,500 [C]
Přepočet na jednotku hmotnosti:
22,5*2,6 = 58,5  t</t>
  </si>
  <si>
    <t>FRÉZOVÁNÍ ZPEVNĚNÝCH PLOCH ASFALTOVÝCH
Materiál bude použit na krajnici (viz koordinační situace stavby)
Včetně dopravy na meziskládku</t>
  </si>
  <si>
    <t>Krajnice - 12*0,15=1,800 [A]</t>
  </si>
  <si>
    <t>Odměřeno ze situace a pedologického průzkumu
23,5=23,500 [A]</t>
  </si>
  <si>
    <t>ODKOPÁVKY A PROKOPÁVKY OBECNÉ TŘ. I</t>
  </si>
  <si>
    <t>Odměřeno z příčných řezů
Chodník: 151=151,000 [A]</t>
  </si>
  <si>
    <t>ODKOPÁVKY A PROKOPÁVKY OBECNÉ TŘ. I
SANACE PODLOŽÍ, SE SOUHLASEM TDS</t>
  </si>
  <si>
    <t>Odměřeno ze situace
791*0,2=158,200 [A]</t>
  </si>
  <si>
    <t>12573</t>
  </si>
  <si>
    <t>VYKOPÁVKY ZE ZEMNÍKŮ A SKLÁDEK TŘ. I</t>
  </si>
  <si>
    <t>Viz položka 17411
7,7=7,700 [A]</t>
  </si>
  <si>
    <t>13273</t>
  </si>
  <si>
    <t>HLOUBENÍ RÝH ŠÍŘ DO 2M PAŽ I NEPAŽ TŘ. I
Výkop pro palisády</t>
  </si>
  <si>
    <t>délka 22m, plocha 0,51m2
22*0.51=11,220 [A]</t>
  </si>
  <si>
    <t>Viz položka 014101.1
489.72=489,720 [A]</t>
  </si>
  <si>
    <t>ULOŽENÍ SYPANINY DO NÁSYPŮ A NA SKLÁDKY BEZ ZHUTNĚNÍ
SANACE PODLOŽÍ, SE SOUHLASEM TDS</t>
  </si>
  <si>
    <t>Viz položka 014101.2
316.40=316,400 [A]</t>
  </si>
  <si>
    <t>ULOŽENÍ SYPANINY DO NÁSYPŮ A NA SKLÁDKY BEZ ZHUTNĚNÍ
Mezideponie</t>
  </si>
  <si>
    <t>0,1*2*238=47,600 [A]</t>
  </si>
  <si>
    <t>17411</t>
  </si>
  <si>
    <t>ZÁSYP JAM A RÝH ZEMINOU SE ZHUTNĚNÍM
Zásyp jam po uložení a zabetonování palisád</t>
  </si>
  <si>
    <t>Délka 22m , plocha zásypu 0,35m2
22*0.35=7,700 [A]</t>
  </si>
  <si>
    <t>Odměřeno ze situace
718+36+37+64+15=870,000 [A]</t>
  </si>
  <si>
    <t>ROZPROSTŘENÍ ORNICE VE SVAHU V TL DO 0,10M
BUDE POUŽITA ORNICE Z POLOŽKY č. 12110</t>
  </si>
  <si>
    <t>Odměřeno ze situace
556*0,1=55,6 m3</t>
  </si>
  <si>
    <t>VOZOVKOVÉ VRSTVY ZE ŠTĚRKODRTI TL. DO 150MM
ŠDa, tl. 150 mm</t>
  </si>
  <si>
    <t>Odměřeno ze situace
Chodník dlažba: 64=64,000 [A]
Chodník asfalt: 679,6=679,600 [B]
Celkem: A+B=743,600 [C]</t>
  </si>
  <si>
    <t>56334</t>
  </si>
  <si>
    <t>VOZOVKOVÉ VRSTVY ZE ŠTĚRKODRTI TL. DO 200MM
SANACE PODLOŽÍ, SE SOUHLASEM TDS</t>
  </si>
  <si>
    <t>Odměřeno ze situace
791=791,000 [A]</t>
  </si>
  <si>
    <t>VOZOVKOVÉ VRSTVY ZE ŠTĚRKODRTI TL. DO 250MM
ŠDa, tl. 250 mm</t>
  </si>
  <si>
    <t>Odměřeno ze situace
konstrukce typ "C" a "D"
9+13,7+36+37=95,700 [A]</t>
  </si>
  <si>
    <t>56362</t>
  </si>
  <si>
    <t>VOZOVKOVÉ VRSTVY Z RECYKLOVANÉHO MATERIÁLU TL DO 100MM
R-mat, tl. 60 mm</t>
  </si>
  <si>
    <t>Odměřeno ze situace
753=753,000 [A]</t>
  </si>
  <si>
    <t>Odměřeno ze situace
Bude použit materiál z položky 11372.2
12*0,15=1,800 [A]</t>
  </si>
  <si>
    <t>SPOJOVACÍ POSTŘIK Z MODIFIK EMULZE DO 0,5KG/M2
PS-CP, 0,3 kg/m2 zbytkového pojiva</t>
  </si>
  <si>
    <t>Odměřeno ze situace
130+130=260,000 [A]</t>
  </si>
  <si>
    <t>574A31</t>
  </si>
  <si>
    <t>ASFALTOVÝ BETON PRO OBRUSNÉ VRSTVY ACO 8 TL. 40MM
ACO 8 50/70, tl. 40 mm</t>
  </si>
  <si>
    <t>ASFALTOVÝ BETON PRO OBRUSNÉ VRSTVY ACO 11+, 11S TL. 40MM
ACO 11S PMB 45/80-65, tl. 40 mm</t>
  </si>
  <si>
    <t>Parkoviště:
130=130,000 [A]</t>
  </si>
  <si>
    <t>ASFALTOVÝ BETON PRO LOŽNÍ VRSTVY MODIFIK ACL 16+, 16S TL. 60MM
ACL 16S PMB 25/55-60, tl. 60 mm</t>
  </si>
  <si>
    <t>582611</t>
  </si>
  <si>
    <t>KRYTY Z BETON DLAŽDIC SE ZÁMKEM ŠEDÝCH TL 60MM DO LOŽE Z KAM</t>
  </si>
  <si>
    <t xml:space="preserve">Odměřeno ze situace
chodník: 57=57,000 [A]
 </t>
  </si>
  <si>
    <t>582612</t>
  </si>
  <si>
    <t>KRYTY Z BETON DLAŽDIC SE ZÁMKEM ŠEDÝCH TL 80MM DO LOŽE Z KAM</t>
  </si>
  <si>
    <t>Odměřeno ze situace
26=26,000 [A]</t>
  </si>
  <si>
    <t>58261A</t>
  </si>
  <si>
    <t>KRYTY Z BETON DLAŽDIC SE ZÁMKEM BAREV RELIÉF TL 60MM DO LOŽE Z KAM
BARVA ČERVENÁ</t>
  </si>
  <si>
    <t>Odměřeno ze situace
7=7,000 [A]</t>
  </si>
  <si>
    <t>58261B</t>
  </si>
  <si>
    <t>KRYTY Z BETON DLAŽDIC SE ZÁMKEM BAREV RELIÉF TL 80MM DO LOŽE Z KAM
BARVA ČERVENÁ</t>
  </si>
  <si>
    <t>Odměřeno ze situace
8=8,000 [A]</t>
  </si>
  <si>
    <t>Odměřeno ze situace
88=88,000 [A]</t>
  </si>
  <si>
    <t>894358</t>
  </si>
  <si>
    <t>ŠACHTY KANALIZAČNÍ Z PROST BETONU NA POTRUBÍ DN DO 600MM
KOMPLETNÍ DODÁVKA, viz VÝKRES D.130.6 - KANALIZAČNÍ ŠACHTA</t>
  </si>
  <si>
    <t>89712</t>
  </si>
  <si>
    <t>89722</t>
  </si>
  <si>
    <t>VPUSŤ KANALIZAČNÍ HORSKÁ KOMPLETNÍ Z BETON DÍLCŮ
VČETNĚ OSAZENÍ A PŘÍPOJKY</t>
  </si>
  <si>
    <t>89921</t>
  </si>
  <si>
    <t>VÝŠKOVÁ ÚPRAVA POKLOPŮ
VÝŠKOVÁ ÚPRAVA HRNCŮ V km 0,260</t>
  </si>
  <si>
    <t>914121</t>
  </si>
  <si>
    <t>DOPRAVNÍ ZNAČKY ZÁKLADNÍ VELIKOSTI OCELOVÉ FÓLIE TŘ 1 - DODÁVKA A MONTÁŽ</t>
  </si>
  <si>
    <t>91710</t>
  </si>
  <si>
    <t>OBRUBY Z BETONOVÝCH PALISÁD</t>
  </si>
  <si>
    <t>917212</t>
  </si>
  <si>
    <t>ZÁHONOVÉ OBRUBY Z BETONOVÝCH OBRUBNÍKŮ ŠÍŘ 80MM
ZÁHONOVÝ BETONOVÝ OBRUBNÍK 80/250/500 VČETNĚ BET. LOŽE</t>
  </si>
  <si>
    <t>Odměřeno ze situace
557=557,000 [A]</t>
  </si>
  <si>
    <t>SILNIČNÍ A CHODNÍKOVÉ OBRUBY Z BETONOVÝCH OBRUBNÍKŮ ŠÍŘ 150MM
SILNIČNÍ BETONOVÝCH OBRUB 150/250/1000</t>
  </si>
  <si>
    <t>Odměřeno ze situace
112=112,000 [A]</t>
  </si>
  <si>
    <t>935212</t>
  </si>
  <si>
    <t>PŘÍKOPOVÉ ŽLABY Z BETON TVÁRNIC ŠÍŘ DO 600MM DO BETONU TL 100MM</t>
  </si>
  <si>
    <t>Odměřeno ze situace
52=52,000 [A]</t>
  </si>
  <si>
    <t>935212A</t>
  </si>
  <si>
    <t>PŘÍKOPOVÉ ŽLABY Z BETON TVÁRNIC ŠÍŘ DO 600MM DO BETONU TL 100MM
SVAHOVÝ SKLUZ DLE VZOROVÝCH LISTŮ STAVEB PK VL.2.2 - ODVODNĚNÍ
POČET BETONOVÝCH TVAROVEK 8 KS</t>
  </si>
  <si>
    <t xml:space="preserve">KPL       </t>
  </si>
  <si>
    <t>SO 301</t>
  </si>
  <si>
    <t>Propustek pod silnicí II/203</t>
  </si>
  <si>
    <t>Vodorovné konstrukce</t>
  </si>
  <si>
    <t>301A</t>
  </si>
  <si>
    <t>STAVEBNÍ OBJEKT PŘELOŽKA SDĚLOVACÍHO VEDENÍ
POLOŽKA OBSAHUJE KOMPLETNÍ DODÁVKU</t>
  </si>
  <si>
    <t>Položky jsou rozepsány v příloze č.2 tohoto rozpočtu</t>
  </si>
  <si>
    <t>SO 401</t>
  </si>
  <si>
    <t>Přeložka sdělovacích kabelů</t>
  </si>
  <si>
    <t>401A</t>
  </si>
  <si>
    <t>SO 430</t>
  </si>
  <si>
    <t>Veřejné osvětlení</t>
  </si>
  <si>
    <t>430A</t>
  </si>
  <si>
    <t>STAVEBNÍ OBJEKT VEŘEJNÉHO OSVĚTLENÍ
POLOŽKA OBSAHUJE KOMPLETNÍ DODÁVKU</t>
  </si>
  <si>
    <t>Položky jsou rozepsány v příloze č.3 tohoto rozpočtu</t>
  </si>
  <si>
    <t>realizováno a hrazeno na základě samostatné smlouvy mezi zadavatelem a CETIN</t>
  </si>
  <si>
    <r>
      <t xml:space="preserve">Přeložka sdělovacích kabelů </t>
    </r>
    <r>
      <rPr>
        <b/>
        <sz val="10"/>
        <rFont val="Arial"/>
        <family val="2"/>
      </rPr>
      <t>(uchazeč nevyplňuje)</t>
    </r>
  </si>
  <si>
    <t>ZAŘÍZENÍ STAVENIŠTĚ</t>
  </si>
  <si>
    <t>Viz položka 014101
travní drn: 132*0,15=19,800 [A]
odkop vozovky (nestmelené kamenivo): 365*0,3=109,500 [B]
zřízení svahových stupňů: 35*1.65=57,750 [C]
silniční betonové obrubníky: 30*0,2=6,000 [D]
seříznutí krajnice: 67*0,1*2=13,400 [E]
čištění příkopu od nánosu: 198*0,25=49,500 [F]
Celkem: A+B+C+D+E+F=255,950 [G]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</si>
</sst>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.00"/>
    <numFmt numFmtId="165" formatCode="###\ ###\ ###\ ##0.000"/>
  </numFmts>
  <fonts count="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vertical="center"/>
      <protection locked="0"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64" fontId="0" fillId="0" borderId="1" xfId="0" applyNumberFormat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pane ySplit="10" topLeftCell="A11" activePane="bottomLeft" state="frozen"/>
      <selection pane="bottomLeft" activeCell="B5" sqref="B5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SUM(C11:C16)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SUM(E11:E16)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001'!H19</f>
        <v>0</v>
      </c>
      <c r="D11" s="10">
        <f>'SO 001'!P19</f>
        <v>0</v>
      </c>
      <c r="E11" s="10">
        <f aca="true" t="shared" si="0" ref="E11:E16">C11+D11</f>
        <v>0</v>
      </c>
    </row>
    <row r="12" spans="1:5" ht="12.75" customHeight="1">
      <c r="A12" s="6" t="s">
        <v>54</v>
      </c>
      <c r="B12" s="6" t="s">
        <v>55</v>
      </c>
      <c r="C12" s="10">
        <f>'SO 101'!H117</f>
        <v>0</v>
      </c>
      <c r="D12" s="10">
        <f>'SO 101'!P117</f>
        <v>0</v>
      </c>
      <c r="E12" s="10">
        <f t="shared" si="0"/>
        <v>0</v>
      </c>
    </row>
    <row r="13" spans="1:5" ht="12.75" customHeight="1">
      <c r="A13" s="6" t="s">
        <v>183</v>
      </c>
      <c r="B13" s="6" t="s">
        <v>184</v>
      </c>
      <c r="C13" s="10">
        <f>'SO 130'!H120</f>
        <v>0</v>
      </c>
      <c r="D13" s="10">
        <f>'SO 130'!P120</f>
        <v>0</v>
      </c>
      <c r="E13" s="10">
        <f t="shared" si="0"/>
        <v>0</v>
      </c>
    </row>
    <row r="14" spans="1:5" ht="12.75" customHeight="1">
      <c r="A14" s="6" t="s">
        <v>268</v>
      </c>
      <c r="B14" s="6" t="s">
        <v>269</v>
      </c>
      <c r="C14" s="10">
        <f>'SO 301'!H16</f>
        <v>0</v>
      </c>
      <c r="D14" s="10">
        <f>'SO 301'!P16</f>
        <v>0</v>
      </c>
      <c r="E14" s="10">
        <f t="shared" si="0"/>
        <v>0</v>
      </c>
    </row>
    <row r="15" spans="1:5" ht="12.75" customHeight="1">
      <c r="A15" s="6" t="s">
        <v>274</v>
      </c>
      <c r="B15" s="18" t="s">
        <v>283</v>
      </c>
      <c r="C15" s="10"/>
      <c r="D15" s="10"/>
      <c r="E15" s="10"/>
    </row>
    <row r="16" spans="1:5" ht="12.75" customHeight="1">
      <c r="A16" s="6" t="s">
        <v>277</v>
      </c>
      <c r="B16" s="6" t="s">
        <v>278</v>
      </c>
      <c r="C16" s="10">
        <f>'SO 430'!H16</f>
        <v>0</v>
      </c>
      <c r="D16" s="10">
        <f>'SO 430'!P16</f>
        <v>0</v>
      </c>
      <c r="E16" s="10">
        <f t="shared" si="0"/>
        <v>0</v>
      </c>
    </row>
  </sheetData>
  <sheetProtection password="C775" sheet="1" objects="1" scenarios="1" selectLockedCells="1"/>
  <hyperlinks>
    <hyperlink ref="A11" location="#'SO 001'!A1" tooltip="Odkaz na stranku objektu [SO 001]" display="SO 001"/>
    <hyperlink ref="A12" location="#'SO 101'!A1" tooltip="Odkaz na stranku objektu [SO 101]" display="SO 101"/>
    <hyperlink ref="A13" location="#'SO 130'!A1" tooltip="Odkaz na stranku objektu [SO 130]" display="SO 130"/>
    <hyperlink ref="A14" location="#'SO 301'!A1" tooltip="Odkaz na stranku objektu [SO 301]" display="SO 301"/>
    <hyperlink ref="A15" location="#'SO 401'!A1" tooltip="Odkaz na stranku objektu [SO 401]" display="SO 401"/>
    <hyperlink ref="A16" location="#'SO 430'!A1" tooltip="Odkaz na stranku objektu [SO 430]" display="SO 430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 topLeftCell="A1">
      <pane ySplit="10" topLeftCell="A11" activePane="bottomLeft" state="frozen"/>
      <selection pane="bottomLeft" activeCell="G12" sqref="G12"/>
    </sheetView>
  </sheetViews>
  <sheetFormatPr defaultColWidth="9.140625" defaultRowHeight="12.75" customHeight="1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 customWidth="1"/>
    <col min="15" max="16" width="9.140625" style="16" hidden="1" customWidth="1"/>
    <col min="17" max="16384" width="9.140625" style="16" customWidth="1"/>
  </cols>
  <sheetData>
    <row r="1" spans="1:3" ht="12.75" customHeight="1">
      <c r="A1" s="5" t="s">
        <v>13</v>
      </c>
      <c r="C1" s="16" t="s">
        <v>14</v>
      </c>
    </row>
    <row r="2" ht="12.75" customHeight="1">
      <c r="C2" s="1" t="s">
        <v>15</v>
      </c>
    </row>
    <row r="4" spans="1:5" ht="12.75" customHeight="1">
      <c r="A4" s="16" t="s">
        <v>16</v>
      </c>
      <c r="C4" s="5" t="s">
        <v>19</v>
      </c>
      <c r="D4" s="5" t="s">
        <v>20</v>
      </c>
      <c r="E4" s="5"/>
    </row>
    <row r="5" spans="1:5" ht="12.75" customHeight="1">
      <c r="A5" s="16" t="s">
        <v>17</v>
      </c>
      <c r="C5" s="5" t="s">
        <v>21</v>
      </c>
      <c r="D5" s="5" t="s">
        <v>22</v>
      </c>
      <c r="E5" s="5"/>
    </row>
    <row r="6" spans="1:5" ht="12.75" customHeight="1">
      <c r="A6" s="1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5" ht="14.25">
      <c r="A9" s="20"/>
      <c r="B9" s="20"/>
      <c r="C9" s="20"/>
      <c r="D9" s="20"/>
      <c r="E9" s="20"/>
      <c r="F9" s="20"/>
      <c r="G9" s="14" t="s">
        <v>31</v>
      </c>
      <c r="H9" s="14" t="s">
        <v>32</v>
      </c>
      <c r="O9" s="16" t="s">
        <v>11</v>
      </c>
    </row>
    <row r="10" spans="1:8" ht="14.25">
      <c r="A10" s="14" t="s">
        <v>24</v>
      </c>
      <c r="B10" s="14" t="s">
        <v>34</v>
      </c>
      <c r="C10" s="14" t="s">
        <v>35</v>
      </c>
      <c r="D10" s="14" t="s">
        <v>36</v>
      </c>
      <c r="E10" s="14" t="s">
        <v>37</v>
      </c>
      <c r="F10" s="14" t="s">
        <v>38</v>
      </c>
      <c r="G10" s="14" t="s">
        <v>39</v>
      </c>
      <c r="H10" s="1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>ROUND((G12*F12),2)</f>
        <v>0</v>
      </c>
      <c r="O12" s="16">
        <f>rekapitulace!H8</f>
        <v>21</v>
      </c>
      <c r="P12" s="16">
        <f>ROUND(O12/100*H12,2)</f>
        <v>0</v>
      </c>
    </row>
    <row r="13" spans="1:16" ht="25.5">
      <c r="A13" s="6">
        <v>2</v>
      </c>
      <c r="B13" s="6" t="s">
        <v>47</v>
      </c>
      <c r="C13" s="6" t="s">
        <v>44</v>
      </c>
      <c r="D13" s="6" t="s">
        <v>48</v>
      </c>
      <c r="E13" s="6" t="s">
        <v>46</v>
      </c>
      <c r="F13" s="8">
        <v>1</v>
      </c>
      <c r="G13" s="11"/>
      <c r="H13" s="10">
        <f>ROUND((G13*F13),2)</f>
        <v>0</v>
      </c>
      <c r="O13" s="16">
        <f>rekapitulace!H8</f>
        <v>21</v>
      </c>
      <c r="P13" s="16">
        <f>ROUND(O13/100*H13,2)</f>
        <v>0</v>
      </c>
    </row>
    <row r="14" spans="1:16" ht="51">
      <c r="A14" s="6">
        <v>3</v>
      </c>
      <c r="B14" s="6" t="s">
        <v>49</v>
      </c>
      <c r="C14" s="6" t="s">
        <v>44</v>
      </c>
      <c r="D14" s="6" t="s">
        <v>50</v>
      </c>
      <c r="E14" s="6" t="s">
        <v>46</v>
      </c>
      <c r="F14" s="8">
        <v>1</v>
      </c>
      <c r="G14" s="11"/>
      <c r="H14" s="10">
        <f>ROUND((G14*F14),2)</f>
        <v>0</v>
      </c>
      <c r="O14" s="16">
        <f>rekapitulace!H8</f>
        <v>21</v>
      </c>
      <c r="P14" s="16">
        <f>ROUND(O14/100*H14,2)</f>
        <v>0</v>
      </c>
    </row>
    <row r="15" spans="1:8" ht="12.75">
      <c r="A15" s="6">
        <v>4</v>
      </c>
      <c r="B15" s="6" t="s">
        <v>51</v>
      </c>
      <c r="C15" s="6" t="s">
        <v>44</v>
      </c>
      <c r="D15" s="6" t="s">
        <v>52</v>
      </c>
      <c r="E15" s="6" t="s">
        <v>46</v>
      </c>
      <c r="F15" s="8">
        <v>1</v>
      </c>
      <c r="G15" s="11"/>
      <c r="H15" s="10">
        <f>ROUND((G15*F15),2)</f>
        <v>0</v>
      </c>
    </row>
    <row r="16" spans="1:16" ht="12.75">
      <c r="A16" s="6">
        <v>5</v>
      </c>
      <c r="B16" s="19">
        <v>3000</v>
      </c>
      <c r="C16" s="6" t="s">
        <v>44</v>
      </c>
      <c r="D16" s="18" t="s">
        <v>284</v>
      </c>
      <c r="E16" s="6" t="s">
        <v>46</v>
      </c>
      <c r="F16" s="8">
        <v>1</v>
      </c>
      <c r="G16" s="11"/>
      <c r="H16" s="10">
        <f>ROUND((G16*F16),2)</f>
        <v>0</v>
      </c>
      <c r="O16" s="16">
        <f>rekapitulace!H8</f>
        <v>21</v>
      </c>
      <c r="P16" s="16">
        <f>ROUND(O16/100*H16,2)</f>
        <v>0</v>
      </c>
    </row>
    <row r="17" spans="1:16" ht="12.75" customHeight="1">
      <c r="A17" s="12"/>
      <c r="B17" s="12"/>
      <c r="C17" s="12"/>
      <c r="D17" s="12" t="s">
        <v>41</v>
      </c>
      <c r="E17" s="12"/>
      <c r="F17" s="12"/>
      <c r="G17" s="12"/>
      <c r="H17" s="12">
        <f>SUM(H12:H16)</f>
        <v>0</v>
      </c>
      <c r="P17" s="16">
        <f>SUM(P12:P16)</f>
        <v>0</v>
      </c>
    </row>
    <row r="19" spans="1:16" ht="12.75" customHeight="1">
      <c r="A19" s="12"/>
      <c r="B19" s="12"/>
      <c r="C19" s="12"/>
      <c r="D19" s="12" t="s">
        <v>53</v>
      </c>
      <c r="E19" s="12"/>
      <c r="F19" s="12"/>
      <c r="G19" s="12"/>
      <c r="H19" s="12">
        <f>+H17</f>
        <v>0</v>
      </c>
      <c r="P19" s="16">
        <f>+P17</f>
        <v>0</v>
      </c>
    </row>
  </sheetData>
  <sheetProtection password="B8B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workbookViewId="0" topLeftCell="A1">
      <pane ySplit="10" topLeftCell="A11" activePane="bottomLeft" state="frozen"/>
      <selection pane="bottomLeft" activeCell="G37" sqref="G37"/>
    </sheetView>
  </sheetViews>
  <sheetFormatPr defaultColWidth="9.140625" defaultRowHeight="12.75" customHeight="1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 customWidth="1"/>
    <col min="15" max="16" width="9.140625" style="16" hidden="1" customWidth="1"/>
    <col min="17" max="16384" width="9.140625" style="16" customWidth="1"/>
  </cols>
  <sheetData>
    <row r="1" spans="1:3" ht="12.75" customHeight="1">
      <c r="A1" s="5" t="s">
        <v>13</v>
      </c>
      <c r="C1" s="16" t="s">
        <v>14</v>
      </c>
    </row>
    <row r="2" ht="12.75" customHeight="1">
      <c r="C2" s="1" t="s">
        <v>15</v>
      </c>
    </row>
    <row r="4" spans="1:5" ht="12.75" customHeight="1">
      <c r="A4" s="16" t="s">
        <v>16</v>
      </c>
      <c r="C4" s="5" t="s">
        <v>19</v>
      </c>
      <c r="D4" s="5" t="s">
        <v>20</v>
      </c>
      <c r="E4" s="5"/>
    </row>
    <row r="5" spans="1:5" ht="12.75" customHeight="1">
      <c r="A5" s="16" t="s">
        <v>17</v>
      </c>
      <c r="C5" s="5" t="s">
        <v>54</v>
      </c>
      <c r="D5" s="5" t="s">
        <v>55</v>
      </c>
      <c r="E5" s="5"/>
    </row>
    <row r="6" spans="1:5" ht="12.75" customHeight="1">
      <c r="A6" s="16" t="s">
        <v>18</v>
      </c>
      <c r="C6" s="5" t="s">
        <v>54</v>
      </c>
      <c r="D6" s="5" t="s">
        <v>55</v>
      </c>
      <c r="E6" s="5"/>
    </row>
    <row r="7" spans="3:5" ht="12.75" customHeight="1">
      <c r="C7" s="5"/>
      <c r="D7" s="5"/>
      <c r="E7" s="5"/>
    </row>
    <row r="8" spans="1:16" ht="12.75" customHeight="1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5" ht="14.25">
      <c r="A9" s="20"/>
      <c r="B9" s="20"/>
      <c r="C9" s="20"/>
      <c r="D9" s="20"/>
      <c r="E9" s="20"/>
      <c r="F9" s="20"/>
      <c r="G9" s="14" t="s">
        <v>31</v>
      </c>
      <c r="H9" s="14" t="s">
        <v>32</v>
      </c>
      <c r="O9" s="16" t="s">
        <v>11</v>
      </c>
    </row>
    <row r="10" spans="1:8" ht="14.25">
      <c r="A10" s="14" t="s">
        <v>24</v>
      </c>
      <c r="B10" s="14" t="s">
        <v>34</v>
      </c>
      <c r="C10" s="14" t="s">
        <v>35</v>
      </c>
      <c r="D10" s="14" t="s">
        <v>36</v>
      </c>
      <c r="E10" s="14" t="s">
        <v>37</v>
      </c>
      <c r="F10" s="14" t="s">
        <v>38</v>
      </c>
      <c r="G10" s="14" t="s">
        <v>39</v>
      </c>
      <c r="H10" s="1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12.75">
      <c r="A12" s="6">
        <v>1</v>
      </c>
      <c r="B12" s="6" t="s">
        <v>56</v>
      </c>
      <c r="C12" s="6" t="s">
        <v>24</v>
      </c>
      <c r="D12" s="6" t="s">
        <v>57</v>
      </c>
      <c r="E12" s="6" t="s">
        <v>58</v>
      </c>
      <c r="F12" s="8">
        <v>489.08</v>
      </c>
      <c r="G12" s="11"/>
      <c r="H12" s="10">
        <f>ROUND((G12*F12),2)</f>
        <v>0</v>
      </c>
      <c r="O12" s="16">
        <f>rekapitulace!H8</f>
        <v>21</v>
      </c>
      <c r="P12" s="16">
        <f>ROUND(O12/100*H12,2)</f>
        <v>0</v>
      </c>
    </row>
    <row r="13" ht="165.75">
      <c r="D13" s="13" t="s">
        <v>59</v>
      </c>
    </row>
    <row r="14" spans="1:16" ht="12.75" customHeight="1">
      <c r="A14" s="12"/>
      <c r="B14" s="12"/>
      <c r="C14" s="12" t="s">
        <v>42</v>
      </c>
      <c r="D14" s="12" t="s">
        <v>41</v>
      </c>
      <c r="E14" s="12"/>
      <c r="F14" s="12"/>
      <c r="G14" s="12"/>
      <c r="H14" s="12">
        <f>SUM(H12:H13)</f>
        <v>0</v>
      </c>
      <c r="P14" s="16">
        <f>SUM(P12:P13)</f>
        <v>0</v>
      </c>
    </row>
    <row r="16" spans="1:8" ht="12.75" customHeight="1">
      <c r="A16" s="7"/>
      <c r="B16" s="7"/>
      <c r="C16" s="7" t="s">
        <v>24</v>
      </c>
      <c r="D16" s="7" t="s">
        <v>60</v>
      </c>
      <c r="E16" s="7"/>
      <c r="F16" s="9"/>
      <c r="G16" s="7"/>
      <c r="H16" s="9"/>
    </row>
    <row r="17" spans="1:16" ht="12.75">
      <c r="A17" s="6">
        <v>2</v>
      </c>
      <c r="B17" s="6" t="s">
        <v>61</v>
      </c>
      <c r="C17" s="6" t="s">
        <v>44</v>
      </c>
      <c r="D17" s="6" t="s">
        <v>62</v>
      </c>
      <c r="E17" s="6" t="s">
        <v>63</v>
      </c>
      <c r="F17" s="8">
        <v>132</v>
      </c>
      <c r="G17" s="11"/>
      <c r="H17" s="10">
        <f>ROUND((G17*F17),2)</f>
        <v>0</v>
      </c>
      <c r="O17" s="16">
        <f>rekapitulace!H8</f>
        <v>21</v>
      </c>
      <c r="P17" s="16">
        <f>ROUND(O17/100*H17,2)</f>
        <v>0</v>
      </c>
    </row>
    <row r="18" ht="25.5">
      <c r="D18" s="13" t="s">
        <v>64</v>
      </c>
    </row>
    <row r="19" spans="1:16" ht="25.5">
      <c r="A19" s="6">
        <v>3</v>
      </c>
      <c r="B19" s="6" t="s">
        <v>65</v>
      </c>
      <c r="C19" s="6" t="s">
        <v>44</v>
      </c>
      <c r="D19" s="6" t="s">
        <v>66</v>
      </c>
      <c r="E19" s="6" t="s">
        <v>67</v>
      </c>
      <c r="F19" s="8">
        <v>6.3</v>
      </c>
      <c r="G19" s="11"/>
      <c r="H19" s="10">
        <f>ROUND((G19*F19),2)</f>
        <v>0</v>
      </c>
      <c r="O19" s="16">
        <f>rekapitulace!H8</f>
        <v>21</v>
      </c>
      <c r="P19" s="16">
        <f>ROUND(O19/100*H19,2)</f>
        <v>0</v>
      </c>
    </row>
    <row r="20" ht="25.5">
      <c r="D20" s="13" t="s">
        <v>68</v>
      </c>
    </row>
    <row r="21" spans="1:16" ht="12.75">
      <c r="A21" s="6">
        <v>4</v>
      </c>
      <c r="B21" s="6" t="s">
        <v>69</v>
      </c>
      <c r="C21" s="6" t="s">
        <v>44</v>
      </c>
      <c r="D21" s="6" t="s">
        <v>70</v>
      </c>
      <c r="E21" s="6" t="s">
        <v>67</v>
      </c>
      <c r="F21" s="8">
        <v>109.5</v>
      </c>
      <c r="G21" s="11"/>
      <c r="H21" s="10">
        <f>ROUND((G21*F21),2)</f>
        <v>0</v>
      </c>
      <c r="O21" s="16">
        <f>rekapitulace!H8</f>
        <v>21</v>
      </c>
      <c r="P21" s="16">
        <f>ROUND(O21/100*H21,2)</f>
        <v>0</v>
      </c>
    </row>
    <row r="22" ht="25.5">
      <c r="D22" s="13" t="s">
        <v>71</v>
      </c>
    </row>
    <row r="23" spans="1:16" ht="25.5">
      <c r="A23" s="6">
        <v>5</v>
      </c>
      <c r="B23" s="6" t="s">
        <v>72</v>
      </c>
      <c r="C23" s="6" t="s">
        <v>44</v>
      </c>
      <c r="D23" s="6" t="s">
        <v>73</v>
      </c>
      <c r="E23" s="6" t="s">
        <v>74</v>
      </c>
      <c r="F23" s="8">
        <v>30</v>
      </c>
      <c r="G23" s="11"/>
      <c r="H23" s="10">
        <f>ROUND((G23*F23),2)</f>
        <v>0</v>
      </c>
      <c r="O23" s="16">
        <f>rekapitulace!H8</f>
        <v>21</v>
      </c>
      <c r="P23" s="16">
        <f>ROUND(O23/100*H23,2)</f>
        <v>0</v>
      </c>
    </row>
    <row r="24" ht="25.5">
      <c r="D24" s="13" t="s">
        <v>75</v>
      </c>
    </row>
    <row r="25" spans="1:16" ht="25.5">
      <c r="A25" s="6">
        <v>6</v>
      </c>
      <c r="B25" s="6" t="s">
        <v>76</v>
      </c>
      <c r="C25" s="6" t="s">
        <v>24</v>
      </c>
      <c r="D25" s="6" t="s">
        <v>77</v>
      </c>
      <c r="E25" s="6" t="s">
        <v>67</v>
      </c>
      <c r="F25" s="8">
        <v>123.55</v>
      </c>
      <c r="G25" s="11"/>
      <c r="H25" s="10">
        <f>ROUND((G25*F25),2)</f>
        <v>0</v>
      </c>
      <c r="O25" s="16">
        <f>rekapitulace!H8</f>
        <v>21</v>
      </c>
      <c r="P25" s="16">
        <f>ROUND(O25/100*H25,2)</f>
        <v>0</v>
      </c>
    </row>
    <row r="26" ht="102">
      <c r="D26" s="13" t="s">
        <v>78</v>
      </c>
    </row>
    <row r="27" spans="1:16" ht="51">
      <c r="A27" s="6">
        <v>7</v>
      </c>
      <c r="B27" s="6" t="s">
        <v>76</v>
      </c>
      <c r="C27" s="6" t="s">
        <v>34</v>
      </c>
      <c r="D27" s="6" t="s">
        <v>79</v>
      </c>
      <c r="E27" s="6" t="s">
        <v>67</v>
      </c>
      <c r="F27" s="8">
        <v>5</v>
      </c>
      <c r="G27" s="11"/>
      <c r="H27" s="10">
        <f>ROUND((G27*F27),2)</f>
        <v>0</v>
      </c>
      <c r="O27" s="16">
        <f>rekapitulace!H8</f>
        <v>21</v>
      </c>
      <c r="P27" s="16">
        <f>ROUND(O27/100*H27,2)</f>
        <v>0</v>
      </c>
    </row>
    <row r="28" ht="25.5">
      <c r="D28" s="13" t="s">
        <v>80</v>
      </c>
    </row>
    <row r="29" spans="1:16" ht="25.5">
      <c r="A29" s="6">
        <v>8</v>
      </c>
      <c r="B29" s="6" t="s">
        <v>81</v>
      </c>
      <c r="C29" s="6" t="s">
        <v>44</v>
      </c>
      <c r="D29" s="6" t="s">
        <v>82</v>
      </c>
      <c r="E29" s="6" t="s">
        <v>67</v>
      </c>
      <c r="F29" s="8">
        <v>23.5</v>
      </c>
      <c r="G29" s="11"/>
      <c r="H29" s="10">
        <f>ROUND((G29*F29),2)</f>
        <v>0</v>
      </c>
      <c r="O29" s="16">
        <f>rekapitulace!H8</f>
        <v>21</v>
      </c>
      <c r="P29" s="16">
        <f>ROUND(O29/100*H29,2)</f>
        <v>0</v>
      </c>
    </row>
    <row r="30" ht="12.75">
      <c r="D30" s="13" t="s">
        <v>83</v>
      </c>
    </row>
    <row r="31" spans="1:16" ht="25.5">
      <c r="A31" s="6">
        <v>9</v>
      </c>
      <c r="B31" s="6" t="s">
        <v>84</v>
      </c>
      <c r="C31" s="6" t="s">
        <v>44</v>
      </c>
      <c r="D31" s="6" t="s">
        <v>85</v>
      </c>
      <c r="E31" s="6" t="s">
        <v>67</v>
      </c>
      <c r="F31" s="8">
        <v>57.75</v>
      </c>
      <c r="G31" s="11"/>
      <c r="H31" s="10">
        <f>ROUND((G31*F31),2)</f>
        <v>0</v>
      </c>
      <c r="O31" s="16">
        <f>rekapitulace!H8</f>
        <v>21</v>
      </c>
      <c r="P31" s="16">
        <f>ROUND(O31/100*H31,2)</f>
        <v>0</v>
      </c>
    </row>
    <row r="32" ht="63.75">
      <c r="D32" s="13" t="s">
        <v>86</v>
      </c>
    </row>
    <row r="33" spans="1:16" ht="25.5">
      <c r="A33" s="6">
        <v>10</v>
      </c>
      <c r="B33" s="6" t="s">
        <v>87</v>
      </c>
      <c r="C33" s="6" t="s">
        <v>44</v>
      </c>
      <c r="D33" s="6" t="s">
        <v>88</v>
      </c>
      <c r="E33" s="6" t="s">
        <v>63</v>
      </c>
      <c r="F33" s="8">
        <v>67</v>
      </c>
      <c r="G33" s="11"/>
      <c r="H33" s="10">
        <f>ROUND((G33*F33),2)</f>
        <v>0</v>
      </c>
      <c r="O33" s="16">
        <f>rekapitulace!H8</f>
        <v>21</v>
      </c>
      <c r="P33" s="16">
        <f>ROUND(O33/100*H33,2)</f>
        <v>0</v>
      </c>
    </row>
    <row r="34" ht="25.5">
      <c r="D34" s="13" t="s">
        <v>89</v>
      </c>
    </row>
    <row r="35" spans="1:16" ht="25.5">
      <c r="A35" s="6">
        <v>11</v>
      </c>
      <c r="B35" s="6" t="s">
        <v>90</v>
      </c>
      <c r="C35" s="6" t="s">
        <v>44</v>
      </c>
      <c r="D35" s="6" t="s">
        <v>91</v>
      </c>
      <c r="E35" s="6" t="s">
        <v>74</v>
      </c>
      <c r="F35" s="8">
        <v>198</v>
      </c>
      <c r="G35" s="11"/>
      <c r="H35" s="10">
        <f>ROUND((G35*F35),2)</f>
        <v>0</v>
      </c>
      <c r="O35" s="16">
        <f>rekapitulace!H8</f>
        <v>21</v>
      </c>
      <c r="P35" s="16">
        <f>ROUND(O35/100*H35,2)</f>
        <v>0</v>
      </c>
    </row>
    <row r="36" ht="25.5">
      <c r="D36" s="13" t="s">
        <v>92</v>
      </c>
    </row>
    <row r="37" spans="1:16" ht="12.75">
      <c r="A37" s="6">
        <v>12</v>
      </c>
      <c r="B37" s="6" t="s">
        <v>93</v>
      </c>
      <c r="C37" s="6" t="s">
        <v>44</v>
      </c>
      <c r="D37" s="6" t="s">
        <v>94</v>
      </c>
      <c r="E37" s="6" t="s">
        <v>67</v>
      </c>
      <c r="F37" s="8">
        <v>255.95</v>
      </c>
      <c r="G37" s="11"/>
      <c r="H37" s="10">
        <f>ROUND((G37*F37),2)</f>
        <v>0</v>
      </c>
      <c r="O37" s="16">
        <f>rekapitulace!H8</f>
        <v>21</v>
      </c>
      <c r="P37" s="16">
        <f>ROUND(O37/100*H37,2)</f>
        <v>0</v>
      </c>
    </row>
    <row r="38" ht="114.75">
      <c r="D38" s="13" t="s">
        <v>285</v>
      </c>
    </row>
    <row r="39" spans="1:16" ht="25.5">
      <c r="A39" s="6">
        <v>13</v>
      </c>
      <c r="B39" s="6" t="s">
        <v>95</v>
      </c>
      <c r="C39" s="6" t="s">
        <v>44</v>
      </c>
      <c r="D39" s="6" t="s">
        <v>96</v>
      </c>
      <c r="E39" s="6" t="s">
        <v>67</v>
      </c>
      <c r="F39" s="8">
        <v>87.5</v>
      </c>
      <c r="G39" s="11"/>
      <c r="H39" s="10">
        <f>ROUND((G39*F39),2)</f>
        <v>0</v>
      </c>
      <c r="O39" s="16">
        <f>rekapitulace!H8</f>
        <v>21</v>
      </c>
      <c r="P39" s="16">
        <f>ROUND(O39/100*H39,2)</f>
        <v>0</v>
      </c>
    </row>
    <row r="40" ht="51">
      <c r="D40" s="13" t="s">
        <v>97</v>
      </c>
    </row>
    <row r="41" spans="1:16" ht="25.5">
      <c r="A41" s="6">
        <v>14</v>
      </c>
      <c r="B41" s="6" t="s">
        <v>98</v>
      </c>
      <c r="C41" s="6" t="s">
        <v>44</v>
      </c>
      <c r="D41" s="6" t="s">
        <v>99</v>
      </c>
      <c r="E41" s="6" t="s">
        <v>67</v>
      </c>
      <c r="F41" s="8">
        <v>18.75</v>
      </c>
      <c r="G41" s="11"/>
      <c r="H41" s="10">
        <f>ROUND((G41*F41),2)</f>
        <v>0</v>
      </c>
      <c r="O41" s="16">
        <f>rekapitulace!H8</f>
        <v>21</v>
      </c>
      <c r="P41" s="16">
        <f>ROUND(O41/100*H41,2)</f>
        <v>0</v>
      </c>
    </row>
    <row r="42" ht="25.5">
      <c r="D42" s="13" t="s">
        <v>100</v>
      </c>
    </row>
    <row r="43" spans="1:16" ht="12.75">
      <c r="A43" s="6">
        <v>15</v>
      </c>
      <c r="B43" s="6" t="s">
        <v>101</v>
      </c>
      <c r="C43" s="6" t="s">
        <v>44</v>
      </c>
      <c r="D43" s="6" t="s">
        <v>102</v>
      </c>
      <c r="E43" s="6" t="s">
        <v>63</v>
      </c>
      <c r="F43" s="8">
        <v>566</v>
      </c>
      <c r="G43" s="11"/>
      <c r="H43" s="10">
        <f>ROUND((G43*F43),2)</f>
        <v>0</v>
      </c>
      <c r="O43" s="16">
        <f>rekapitulace!H8</f>
        <v>21</v>
      </c>
      <c r="P43" s="16">
        <f>ROUND(O43/100*H43,2)</f>
        <v>0</v>
      </c>
    </row>
    <row r="44" ht="51">
      <c r="D44" s="13" t="s">
        <v>103</v>
      </c>
    </row>
    <row r="45" spans="1:16" ht="12.75">
      <c r="A45" s="6">
        <v>16</v>
      </c>
      <c r="B45" s="6" t="s">
        <v>104</v>
      </c>
      <c r="C45" s="6" t="s">
        <v>44</v>
      </c>
      <c r="D45" s="6" t="s">
        <v>105</v>
      </c>
      <c r="E45" s="6" t="s">
        <v>63</v>
      </c>
      <c r="F45" s="8">
        <v>130</v>
      </c>
      <c r="G45" s="11"/>
      <c r="H45" s="10">
        <f>ROUND((G45*F45),2)</f>
        <v>0</v>
      </c>
      <c r="O45" s="16">
        <f>rekapitulace!H8</f>
        <v>21</v>
      </c>
      <c r="P45" s="16">
        <f>ROUND(O45/100*H45,2)</f>
        <v>0</v>
      </c>
    </row>
    <row r="46" ht="25.5">
      <c r="D46" s="13" t="s">
        <v>106</v>
      </c>
    </row>
    <row r="47" spans="1:16" ht="12.75">
      <c r="A47" s="6">
        <v>17</v>
      </c>
      <c r="B47" s="6" t="s">
        <v>107</v>
      </c>
      <c r="C47" s="6" t="s">
        <v>44</v>
      </c>
      <c r="D47" s="6" t="s">
        <v>108</v>
      </c>
      <c r="E47" s="6" t="s">
        <v>63</v>
      </c>
      <c r="F47" s="8">
        <v>130</v>
      </c>
      <c r="G47" s="11"/>
      <c r="H47" s="10">
        <f>ROUND((G47*F47),2)</f>
        <v>0</v>
      </c>
      <c r="O47" s="16">
        <f>rekapitulace!H8</f>
        <v>21</v>
      </c>
      <c r="P47" s="16">
        <f>ROUND(O47/100*H47,2)</f>
        <v>0</v>
      </c>
    </row>
    <row r="48" ht="25.5">
      <c r="D48" s="13" t="s">
        <v>106</v>
      </c>
    </row>
    <row r="49" spans="1:16" ht="25.5">
      <c r="A49" s="6">
        <v>18</v>
      </c>
      <c r="B49" s="6" t="s">
        <v>109</v>
      </c>
      <c r="C49" s="6" t="s">
        <v>44</v>
      </c>
      <c r="D49" s="6" t="s">
        <v>110</v>
      </c>
      <c r="E49" s="6" t="s">
        <v>67</v>
      </c>
      <c r="F49" s="8">
        <v>4</v>
      </c>
      <c r="G49" s="11"/>
      <c r="H49" s="10">
        <f>ROUND((G49*F49),2)</f>
        <v>0</v>
      </c>
      <c r="O49" s="16">
        <f>rekapitulace!H8</f>
        <v>21</v>
      </c>
      <c r="P49" s="16">
        <f>ROUND(O49/100*H49,2)</f>
        <v>0</v>
      </c>
    </row>
    <row r="50" ht="12.75">
      <c r="D50" s="13" t="s">
        <v>111</v>
      </c>
    </row>
    <row r="51" spans="1:16" ht="12.75" customHeight="1">
      <c r="A51" s="12"/>
      <c r="B51" s="12"/>
      <c r="C51" s="12" t="s">
        <v>24</v>
      </c>
      <c r="D51" s="12" t="s">
        <v>60</v>
      </c>
      <c r="E51" s="12"/>
      <c r="F51" s="12"/>
      <c r="G51" s="12"/>
      <c r="H51" s="12">
        <f>SUM(H17:H50)</f>
        <v>0</v>
      </c>
      <c r="P51" s="16">
        <f>SUM(P17:P50)</f>
        <v>0</v>
      </c>
    </row>
    <row r="53" spans="1:8" ht="12.75" customHeight="1">
      <c r="A53" s="7"/>
      <c r="B53" s="7"/>
      <c r="C53" s="7" t="s">
        <v>34</v>
      </c>
      <c r="D53" s="7" t="s">
        <v>112</v>
      </c>
      <c r="E53" s="7"/>
      <c r="F53" s="9"/>
      <c r="G53" s="7"/>
      <c r="H53" s="9"/>
    </row>
    <row r="54" spans="1:16" ht="12.75">
      <c r="A54" s="6">
        <v>19</v>
      </c>
      <c r="B54" s="6" t="s">
        <v>113</v>
      </c>
      <c r="C54" s="6" t="s">
        <v>44</v>
      </c>
      <c r="D54" s="6" t="s">
        <v>114</v>
      </c>
      <c r="E54" s="6" t="s">
        <v>74</v>
      </c>
      <c r="F54" s="8">
        <v>45</v>
      </c>
      <c r="G54" s="11"/>
      <c r="H54" s="10">
        <f>ROUND((G54*F54),2)</f>
        <v>0</v>
      </c>
      <c r="O54" s="16">
        <f>rekapitulace!H8</f>
        <v>21</v>
      </c>
      <c r="P54" s="16">
        <f>ROUND(O54/100*H54,2)</f>
        <v>0</v>
      </c>
    </row>
    <row r="55" ht="25.5">
      <c r="D55" s="13" t="s">
        <v>115</v>
      </c>
    </row>
    <row r="56" spans="1:16" ht="12.75" customHeight="1">
      <c r="A56" s="12"/>
      <c r="B56" s="12"/>
      <c r="C56" s="12" t="s">
        <v>34</v>
      </c>
      <c r="D56" s="12" t="s">
        <v>112</v>
      </c>
      <c r="E56" s="12"/>
      <c r="F56" s="12"/>
      <c r="G56" s="12"/>
      <c r="H56" s="12">
        <f>SUM(H54:H55)</f>
        <v>0</v>
      </c>
      <c r="P56" s="16">
        <f>SUM(P54:P55)</f>
        <v>0</v>
      </c>
    </row>
    <row r="58" spans="1:8" ht="12.75" customHeight="1">
      <c r="A58" s="7"/>
      <c r="B58" s="7"/>
      <c r="C58" s="7" t="s">
        <v>37</v>
      </c>
      <c r="D58" s="7" t="s">
        <v>55</v>
      </c>
      <c r="E58" s="7"/>
      <c r="F58" s="9"/>
      <c r="G58" s="7"/>
      <c r="H58" s="9"/>
    </row>
    <row r="59" spans="1:16" ht="25.5">
      <c r="A59" s="6">
        <v>20</v>
      </c>
      <c r="B59" s="6" t="s">
        <v>116</v>
      </c>
      <c r="C59" s="6" t="s">
        <v>44</v>
      </c>
      <c r="D59" s="6" t="s">
        <v>117</v>
      </c>
      <c r="E59" s="6" t="s">
        <v>63</v>
      </c>
      <c r="F59" s="8">
        <v>505</v>
      </c>
      <c r="G59" s="11"/>
      <c r="H59" s="10">
        <f>ROUND((G59*F59),2)</f>
        <v>0</v>
      </c>
      <c r="O59" s="16">
        <f>rekapitulace!H8</f>
        <v>21</v>
      </c>
      <c r="P59" s="16">
        <f>ROUND(O59/100*H59,2)</f>
        <v>0</v>
      </c>
    </row>
    <row r="60" ht="25.5">
      <c r="D60" s="13" t="s">
        <v>118</v>
      </c>
    </row>
    <row r="61" spans="1:16" ht="25.5">
      <c r="A61" s="6">
        <v>21</v>
      </c>
      <c r="B61" s="6" t="s">
        <v>119</v>
      </c>
      <c r="C61" s="6" t="s">
        <v>44</v>
      </c>
      <c r="D61" s="6" t="s">
        <v>120</v>
      </c>
      <c r="E61" s="6" t="s">
        <v>63</v>
      </c>
      <c r="F61" s="8">
        <v>51</v>
      </c>
      <c r="G61" s="11"/>
      <c r="H61" s="10">
        <f>ROUND((G61*F61),2)</f>
        <v>0</v>
      </c>
      <c r="O61" s="16">
        <f>rekapitulace!H8</f>
        <v>21</v>
      </c>
      <c r="P61" s="16">
        <f>ROUND(O61/100*H61,2)</f>
        <v>0</v>
      </c>
    </row>
    <row r="62" ht="25.5">
      <c r="D62" s="13" t="s">
        <v>121</v>
      </c>
    </row>
    <row r="63" spans="1:16" ht="25.5">
      <c r="A63" s="6">
        <v>22</v>
      </c>
      <c r="B63" s="6" t="s">
        <v>122</v>
      </c>
      <c r="C63" s="6" t="s">
        <v>44</v>
      </c>
      <c r="D63" s="6" t="s">
        <v>123</v>
      </c>
      <c r="E63" s="6" t="s">
        <v>63</v>
      </c>
      <c r="F63" s="8">
        <v>824</v>
      </c>
      <c r="G63" s="11"/>
      <c r="H63" s="10">
        <f>ROUND((G63*F63),2)</f>
        <v>0</v>
      </c>
      <c r="O63" s="16">
        <f>rekapitulace!H8</f>
        <v>21</v>
      </c>
      <c r="P63" s="16">
        <f>ROUND(O63/100*H63,2)</f>
        <v>0</v>
      </c>
    </row>
    <row r="64" ht="25.5">
      <c r="D64" s="13" t="s">
        <v>124</v>
      </c>
    </row>
    <row r="65" spans="1:16" ht="25.5">
      <c r="A65" s="6">
        <v>23</v>
      </c>
      <c r="B65" s="6" t="s">
        <v>125</v>
      </c>
      <c r="C65" s="6" t="s">
        <v>44</v>
      </c>
      <c r="D65" s="6" t="s">
        <v>126</v>
      </c>
      <c r="E65" s="6" t="s">
        <v>63</v>
      </c>
      <c r="F65" s="8">
        <v>50</v>
      </c>
      <c r="G65" s="11"/>
      <c r="H65" s="10">
        <f>ROUND((G65*F65),2)</f>
        <v>0</v>
      </c>
      <c r="O65" s="16">
        <f>rekapitulace!H8</f>
        <v>21</v>
      </c>
      <c r="P65" s="16">
        <f>ROUND(O65/100*H65,2)</f>
        <v>0</v>
      </c>
    </row>
    <row r="66" ht="38.25">
      <c r="D66" s="13" t="s">
        <v>127</v>
      </c>
    </row>
    <row r="67" spans="1:16" ht="25.5">
      <c r="A67" s="6">
        <v>24</v>
      </c>
      <c r="B67" s="6" t="s">
        <v>128</v>
      </c>
      <c r="C67" s="6" t="s">
        <v>44</v>
      </c>
      <c r="D67" s="6" t="s">
        <v>129</v>
      </c>
      <c r="E67" s="6" t="s">
        <v>63</v>
      </c>
      <c r="F67" s="8">
        <v>490</v>
      </c>
      <c r="G67" s="11"/>
      <c r="H67" s="10">
        <f>ROUND((G67*F67),2)</f>
        <v>0</v>
      </c>
      <c r="O67" s="16">
        <f>rekapitulace!H8</f>
        <v>21</v>
      </c>
      <c r="P67" s="16">
        <f>ROUND(O67/100*H67,2)</f>
        <v>0</v>
      </c>
    </row>
    <row r="68" ht="25.5">
      <c r="D68" s="13" t="s">
        <v>130</v>
      </c>
    </row>
    <row r="69" spans="1:16" ht="25.5">
      <c r="A69" s="6">
        <v>25</v>
      </c>
      <c r="B69" s="6" t="s">
        <v>131</v>
      </c>
      <c r="C69" s="6" t="s">
        <v>44</v>
      </c>
      <c r="D69" s="6" t="s">
        <v>132</v>
      </c>
      <c r="E69" s="6" t="s">
        <v>63</v>
      </c>
      <c r="F69" s="8">
        <v>2456</v>
      </c>
      <c r="G69" s="11"/>
      <c r="H69" s="10">
        <f>ROUND((G69*F69),2)</f>
        <v>0</v>
      </c>
      <c r="O69" s="16">
        <f>rekapitulace!H8</f>
        <v>21</v>
      </c>
      <c r="P69" s="16">
        <f>ROUND(O69/100*H69,2)</f>
        <v>0</v>
      </c>
    </row>
    <row r="70" ht="25.5">
      <c r="D70" s="13" t="s">
        <v>133</v>
      </c>
    </row>
    <row r="71" spans="1:16" ht="25.5">
      <c r="A71" s="6">
        <v>26</v>
      </c>
      <c r="B71" s="6" t="s">
        <v>134</v>
      </c>
      <c r="C71" s="6" t="s">
        <v>44</v>
      </c>
      <c r="D71" s="6" t="s">
        <v>135</v>
      </c>
      <c r="E71" s="6" t="s">
        <v>63</v>
      </c>
      <c r="F71" s="8">
        <v>1250</v>
      </c>
      <c r="G71" s="11"/>
      <c r="H71" s="10">
        <f>ROUND((G71*F71),2)</f>
        <v>0</v>
      </c>
      <c r="O71" s="16">
        <f>rekapitulace!H8</f>
        <v>21</v>
      </c>
      <c r="P71" s="16">
        <f>ROUND(O71/100*H71,2)</f>
        <v>0</v>
      </c>
    </row>
    <row r="72" ht="25.5">
      <c r="D72" s="13" t="s">
        <v>136</v>
      </c>
    </row>
    <row r="73" spans="1:16" ht="25.5">
      <c r="A73" s="6">
        <v>27</v>
      </c>
      <c r="B73" s="6" t="s">
        <v>137</v>
      </c>
      <c r="C73" s="6" t="s">
        <v>44</v>
      </c>
      <c r="D73" s="6" t="s">
        <v>138</v>
      </c>
      <c r="E73" s="6" t="s">
        <v>63</v>
      </c>
      <c r="F73" s="8">
        <v>1228</v>
      </c>
      <c r="G73" s="11"/>
      <c r="H73" s="10">
        <f>ROUND((G73*F73),2)</f>
        <v>0</v>
      </c>
      <c r="O73" s="16">
        <f>rekapitulace!H8</f>
        <v>21</v>
      </c>
      <c r="P73" s="16">
        <f>ROUND(O73/100*H73,2)</f>
        <v>0</v>
      </c>
    </row>
    <row r="74" ht="25.5">
      <c r="D74" s="13" t="s">
        <v>139</v>
      </c>
    </row>
    <row r="75" spans="1:16" ht="25.5">
      <c r="A75" s="6">
        <v>28</v>
      </c>
      <c r="B75" s="6" t="s">
        <v>140</v>
      </c>
      <c r="C75" s="6" t="s">
        <v>44</v>
      </c>
      <c r="D75" s="6" t="s">
        <v>141</v>
      </c>
      <c r="E75" s="6" t="s">
        <v>63</v>
      </c>
      <c r="F75" s="8">
        <v>490</v>
      </c>
      <c r="G75" s="11"/>
      <c r="H75" s="10">
        <f>ROUND((G75*F75),2)</f>
        <v>0</v>
      </c>
      <c r="O75" s="16">
        <f>rekapitulace!H8</f>
        <v>21</v>
      </c>
      <c r="P75" s="16">
        <f>ROUND(O75/100*H75,2)</f>
        <v>0</v>
      </c>
    </row>
    <row r="76" ht="25.5">
      <c r="D76" s="13" t="s">
        <v>130</v>
      </c>
    </row>
    <row r="77" spans="1:16" ht="12.75">
      <c r="A77" s="6">
        <v>29</v>
      </c>
      <c r="B77" s="6" t="s">
        <v>142</v>
      </c>
      <c r="C77" s="6" t="s">
        <v>44</v>
      </c>
      <c r="D77" s="6" t="s">
        <v>143</v>
      </c>
      <c r="E77" s="6" t="s">
        <v>63</v>
      </c>
      <c r="F77" s="8">
        <v>51</v>
      </c>
      <c r="G77" s="11"/>
      <c r="H77" s="10">
        <f>ROUND((G77*F77),2)</f>
        <v>0</v>
      </c>
      <c r="O77" s="16">
        <f>rekapitulace!H8</f>
        <v>21</v>
      </c>
      <c r="P77" s="16">
        <f>ROUND(O77/100*H77,2)</f>
        <v>0</v>
      </c>
    </row>
    <row r="78" ht="25.5">
      <c r="D78" s="13" t="s">
        <v>121</v>
      </c>
    </row>
    <row r="79" spans="1:16" ht="12.75">
      <c r="A79" s="6">
        <v>30</v>
      </c>
      <c r="B79" s="6" t="s">
        <v>144</v>
      </c>
      <c r="C79" s="6" t="s">
        <v>24</v>
      </c>
      <c r="D79" s="6" t="s">
        <v>145</v>
      </c>
      <c r="E79" s="6" t="s">
        <v>74</v>
      </c>
      <c r="F79" s="8">
        <v>235</v>
      </c>
      <c r="G79" s="11"/>
      <c r="H79" s="10">
        <f>ROUND((G79*F79),2)</f>
        <v>0</v>
      </c>
      <c r="O79" s="16">
        <f>rekapitulace!H8</f>
        <v>21</v>
      </c>
      <c r="P79" s="16">
        <f>ROUND(O79/100*H79,2)</f>
        <v>0</v>
      </c>
    </row>
    <row r="80" ht="25.5">
      <c r="D80" s="13" t="s">
        <v>146</v>
      </c>
    </row>
    <row r="81" spans="1:16" ht="25.5">
      <c r="A81" s="6">
        <v>31</v>
      </c>
      <c r="B81" s="6" t="s">
        <v>144</v>
      </c>
      <c r="C81" s="6" t="s">
        <v>34</v>
      </c>
      <c r="D81" s="6" t="s">
        <v>147</v>
      </c>
      <c r="E81" s="6" t="s">
        <v>74</v>
      </c>
      <c r="F81" s="8">
        <v>200</v>
      </c>
      <c r="G81" s="11"/>
      <c r="H81" s="10">
        <f>ROUND((G81*F81),2)</f>
        <v>0</v>
      </c>
      <c r="O81" s="16">
        <f>rekapitulace!H8</f>
        <v>21</v>
      </c>
      <c r="P81" s="16">
        <f>ROUND(O81/100*H81,2)</f>
        <v>0</v>
      </c>
    </row>
    <row r="82" ht="12.75">
      <c r="D82" s="13" t="s">
        <v>111</v>
      </c>
    </row>
    <row r="83" spans="1:16" ht="12.75" customHeight="1">
      <c r="A83" s="12"/>
      <c r="B83" s="12"/>
      <c r="C83" s="12" t="s">
        <v>37</v>
      </c>
      <c r="D83" s="12" t="s">
        <v>55</v>
      </c>
      <c r="E83" s="12"/>
      <c r="F83" s="12"/>
      <c r="G83" s="12"/>
      <c r="H83" s="12">
        <f>SUM(H59:H82)</f>
        <v>0</v>
      </c>
      <c r="P83" s="16">
        <f>SUM(P59:P82)</f>
        <v>0</v>
      </c>
    </row>
    <row r="85" spans="1:8" ht="12.75" customHeight="1">
      <c r="A85" s="7"/>
      <c r="B85" s="7"/>
      <c r="C85" s="7" t="s">
        <v>40</v>
      </c>
      <c r="D85" s="7" t="s">
        <v>148</v>
      </c>
      <c r="E85" s="7"/>
      <c r="F85" s="9"/>
      <c r="G85" s="7"/>
      <c r="H85" s="9"/>
    </row>
    <row r="86" spans="1:16" ht="25.5">
      <c r="A86" s="6">
        <v>32</v>
      </c>
      <c r="B86" s="6" t="s">
        <v>149</v>
      </c>
      <c r="C86" s="6" t="s">
        <v>44</v>
      </c>
      <c r="D86" s="6" t="s">
        <v>150</v>
      </c>
      <c r="E86" s="6" t="s">
        <v>151</v>
      </c>
      <c r="F86" s="8">
        <v>2</v>
      </c>
      <c r="G86" s="11"/>
      <c r="H86" s="10">
        <f>ROUND((G86*F86),2)</f>
        <v>0</v>
      </c>
      <c r="O86" s="16">
        <f>rekapitulace!H8</f>
        <v>21</v>
      </c>
      <c r="P86" s="16">
        <f>ROUND(O86/100*H86,2)</f>
        <v>0</v>
      </c>
    </row>
    <row r="87" ht="12.75">
      <c r="D87" s="13" t="s">
        <v>152</v>
      </c>
    </row>
    <row r="88" spans="1:16" ht="12.75" customHeight="1">
      <c r="A88" s="12"/>
      <c r="B88" s="12"/>
      <c r="C88" s="12" t="s">
        <v>40</v>
      </c>
      <c r="D88" s="12" t="s">
        <v>148</v>
      </c>
      <c r="E88" s="12"/>
      <c r="F88" s="12"/>
      <c r="G88" s="12"/>
      <c r="H88" s="12">
        <f>SUM(H86:H87)</f>
        <v>0</v>
      </c>
      <c r="P88" s="16">
        <f>SUM(P86:P87)</f>
        <v>0</v>
      </c>
    </row>
    <row r="90" spans="1:8" ht="12.75" customHeight="1">
      <c r="A90" s="7"/>
      <c r="B90" s="7"/>
      <c r="C90" s="7" t="s">
        <v>154</v>
      </c>
      <c r="D90" s="7" t="s">
        <v>153</v>
      </c>
      <c r="E90" s="7"/>
      <c r="F90" s="9"/>
      <c r="G90" s="7"/>
      <c r="H90" s="9"/>
    </row>
    <row r="91" spans="1:16" ht="25.5">
      <c r="A91" s="6">
        <v>33</v>
      </c>
      <c r="B91" s="6" t="s">
        <v>155</v>
      </c>
      <c r="C91" s="6" t="s">
        <v>44</v>
      </c>
      <c r="D91" s="6" t="s">
        <v>156</v>
      </c>
      <c r="E91" s="6" t="s">
        <v>74</v>
      </c>
      <c r="F91" s="8">
        <v>10</v>
      </c>
      <c r="G91" s="11"/>
      <c r="H91" s="10">
        <f>ROUND((G91*F91),2)</f>
        <v>0</v>
      </c>
      <c r="O91" s="16">
        <f>rekapitulace!H8</f>
        <v>21</v>
      </c>
      <c r="P91" s="16">
        <f>ROUND(O91/100*H91,2)</f>
        <v>0</v>
      </c>
    </row>
    <row r="92" ht="25.5">
      <c r="D92" s="13" t="s">
        <v>157</v>
      </c>
    </row>
    <row r="93" spans="1:16" ht="25.5">
      <c r="A93" s="6">
        <v>34</v>
      </c>
      <c r="B93" s="6" t="s">
        <v>158</v>
      </c>
      <c r="C93" s="6" t="s">
        <v>44</v>
      </c>
      <c r="D93" s="6" t="s">
        <v>159</v>
      </c>
      <c r="E93" s="6" t="s">
        <v>151</v>
      </c>
      <c r="F93" s="8">
        <v>5</v>
      </c>
      <c r="G93" s="11"/>
      <c r="H93" s="10">
        <f>ROUND((G93*F93),2)</f>
        <v>0</v>
      </c>
      <c r="O93" s="16">
        <f>rekapitulace!H8</f>
        <v>21</v>
      </c>
      <c r="P93" s="16">
        <f>ROUND(O93/100*H93,2)</f>
        <v>0</v>
      </c>
    </row>
    <row r="94" ht="12.75">
      <c r="D94" s="13" t="s">
        <v>152</v>
      </c>
    </row>
    <row r="95" spans="1:16" ht="25.5">
      <c r="A95" s="6">
        <v>35</v>
      </c>
      <c r="B95" s="6" t="s">
        <v>160</v>
      </c>
      <c r="C95" s="6" t="s">
        <v>44</v>
      </c>
      <c r="D95" s="6" t="s">
        <v>161</v>
      </c>
      <c r="E95" s="6" t="s">
        <v>151</v>
      </c>
      <c r="F95" s="8">
        <v>3</v>
      </c>
      <c r="G95" s="11"/>
      <c r="H95" s="10">
        <f>ROUND((G95*F95),2)</f>
        <v>0</v>
      </c>
      <c r="O95" s="16">
        <f>rekapitulace!H8</f>
        <v>21</v>
      </c>
      <c r="P95" s="16">
        <f>ROUND(O95/100*H95,2)</f>
        <v>0</v>
      </c>
    </row>
    <row r="96" ht="12.75">
      <c r="D96" s="13" t="s">
        <v>152</v>
      </c>
    </row>
    <row r="97" spans="1:16" ht="25.5">
      <c r="A97" s="6">
        <v>36</v>
      </c>
      <c r="B97" s="6" t="s">
        <v>162</v>
      </c>
      <c r="C97" s="6" t="s">
        <v>44</v>
      </c>
      <c r="D97" s="6" t="s">
        <v>163</v>
      </c>
      <c r="E97" s="6" t="s">
        <v>151</v>
      </c>
      <c r="F97" s="8">
        <v>3</v>
      </c>
      <c r="G97" s="11"/>
      <c r="H97" s="10">
        <f>ROUND((G97*F97),2)</f>
        <v>0</v>
      </c>
      <c r="O97" s="16">
        <f>rekapitulace!H8</f>
        <v>21</v>
      </c>
      <c r="P97" s="16">
        <f>ROUND(O97/100*H97,2)</f>
        <v>0</v>
      </c>
    </row>
    <row r="98" ht="12.75">
      <c r="D98" s="13" t="s">
        <v>152</v>
      </c>
    </row>
    <row r="99" spans="1:16" ht="25.5">
      <c r="A99" s="6">
        <v>37</v>
      </c>
      <c r="B99" s="6" t="s">
        <v>164</v>
      </c>
      <c r="C99" s="6" t="s">
        <v>44</v>
      </c>
      <c r="D99" s="6" t="s">
        <v>165</v>
      </c>
      <c r="E99" s="6" t="s">
        <v>151</v>
      </c>
      <c r="F99" s="8">
        <v>3</v>
      </c>
      <c r="G99" s="11"/>
      <c r="H99" s="10">
        <f>ROUND((G99*F99),2)</f>
        <v>0</v>
      </c>
      <c r="O99" s="16">
        <f>rekapitulace!H8</f>
        <v>21</v>
      </c>
      <c r="P99" s="16">
        <f>ROUND(O99/100*H99,2)</f>
        <v>0</v>
      </c>
    </row>
    <row r="100" ht="12.75">
      <c r="D100" s="13" t="s">
        <v>152</v>
      </c>
    </row>
    <row r="101" spans="1:16" ht="12.75">
      <c r="A101" s="6">
        <v>38</v>
      </c>
      <c r="B101" s="6" t="s">
        <v>166</v>
      </c>
      <c r="C101" s="6" t="s">
        <v>44</v>
      </c>
      <c r="D101" s="6" t="s">
        <v>167</v>
      </c>
      <c r="E101" s="6" t="s">
        <v>63</v>
      </c>
      <c r="F101" s="8">
        <v>67.7</v>
      </c>
      <c r="G101" s="11"/>
      <c r="H101" s="10">
        <f>ROUND((G101*F101),2)</f>
        <v>0</v>
      </c>
      <c r="O101" s="16">
        <f>rekapitulace!H8</f>
        <v>21</v>
      </c>
      <c r="P101" s="16">
        <f>ROUND(O101/100*H101,2)</f>
        <v>0</v>
      </c>
    </row>
    <row r="102" ht="242.25">
      <c r="D102" s="13" t="s">
        <v>168</v>
      </c>
    </row>
    <row r="103" spans="1:16" ht="12.75">
      <c r="A103" s="6">
        <v>39</v>
      </c>
      <c r="B103" s="6" t="s">
        <v>169</v>
      </c>
      <c r="C103" s="6" t="s">
        <v>44</v>
      </c>
      <c r="D103" s="6" t="s">
        <v>170</v>
      </c>
      <c r="E103" s="6" t="s">
        <v>63</v>
      </c>
      <c r="F103" s="8">
        <v>67.7</v>
      </c>
      <c r="G103" s="11"/>
      <c r="H103" s="10">
        <f>ROUND((G103*F103),2)</f>
        <v>0</v>
      </c>
      <c r="O103" s="16">
        <f>rekapitulace!H8</f>
        <v>21</v>
      </c>
      <c r="P103" s="16">
        <f>ROUND(O103/100*H103,2)</f>
        <v>0</v>
      </c>
    </row>
    <row r="104" ht="242.25">
      <c r="D104" s="13" t="s">
        <v>168</v>
      </c>
    </row>
    <row r="105" spans="1:16" ht="12.75">
      <c r="A105" s="6">
        <v>40</v>
      </c>
      <c r="B105" s="6" t="s">
        <v>171</v>
      </c>
      <c r="C105" s="6" t="s">
        <v>44</v>
      </c>
      <c r="D105" s="6" t="s">
        <v>172</v>
      </c>
      <c r="E105" s="6" t="s">
        <v>74</v>
      </c>
      <c r="F105" s="8">
        <v>85</v>
      </c>
      <c r="G105" s="11"/>
      <c r="H105" s="10">
        <f>ROUND((G105*F105),2)</f>
        <v>0</v>
      </c>
      <c r="O105" s="16">
        <f>rekapitulace!H8</f>
        <v>21</v>
      </c>
      <c r="P105" s="16">
        <f>ROUND(O105/100*H105,2)</f>
        <v>0</v>
      </c>
    </row>
    <row r="106" ht="25.5">
      <c r="D106" s="13" t="s">
        <v>173</v>
      </c>
    </row>
    <row r="107" spans="1:16" ht="25.5">
      <c r="A107" s="6">
        <v>41</v>
      </c>
      <c r="B107" s="6" t="s">
        <v>174</v>
      </c>
      <c r="C107" s="6" t="s">
        <v>44</v>
      </c>
      <c r="D107" s="6" t="s">
        <v>175</v>
      </c>
      <c r="E107" s="6" t="s">
        <v>74</v>
      </c>
      <c r="F107" s="8">
        <v>85</v>
      </c>
      <c r="G107" s="11"/>
      <c r="H107" s="10">
        <f>ROUND((G107*F107),2)</f>
        <v>0</v>
      </c>
      <c r="O107" s="16">
        <f>rekapitulace!H8</f>
        <v>21</v>
      </c>
      <c r="P107" s="16">
        <f>ROUND(O107/100*H107,2)</f>
        <v>0</v>
      </c>
    </row>
    <row r="108" ht="25.5">
      <c r="D108" s="13" t="s">
        <v>173</v>
      </c>
    </row>
    <row r="109" spans="1:16" ht="25.5">
      <c r="A109" s="6">
        <v>42</v>
      </c>
      <c r="B109" s="6" t="s">
        <v>176</v>
      </c>
      <c r="C109" s="6" t="s">
        <v>44</v>
      </c>
      <c r="D109" s="6" t="s">
        <v>177</v>
      </c>
      <c r="E109" s="6" t="s">
        <v>74</v>
      </c>
      <c r="F109" s="8">
        <v>39</v>
      </c>
      <c r="G109" s="11"/>
      <c r="H109" s="10">
        <f>ROUND((G109*F109),2)</f>
        <v>0</v>
      </c>
      <c r="O109" s="16">
        <f>rekapitulace!H8</f>
        <v>21</v>
      </c>
      <c r="P109" s="16">
        <f>ROUND(O109/100*H109,2)</f>
        <v>0</v>
      </c>
    </row>
    <row r="110" ht="25.5">
      <c r="D110" s="13" t="s">
        <v>178</v>
      </c>
    </row>
    <row r="111" spans="1:16" ht="12.75">
      <c r="A111" s="6">
        <v>43</v>
      </c>
      <c r="B111" s="6" t="s">
        <v>179</v>
      </c>
      <c r="C111" s="6" t="s">
        <v>44</v>
      </c>
      <c r="D111" s="6" t="s">
        <v>180</v>
      </c>
      <c r="E111" s="6" t="s">
        <v>74</v>
      </c>
      <c r="F111" s="8">
        <v>235</v>
      </c>
      <c r="G111" s="11"/>
      <c r="H111" s="10">
        <f>ROUND((G111*F111),2)</f>
        <v>0</v>
      </c>
      <c r="O111" s="16">
        <f>rekapitulace!H8</f>
        <v>21</v>
      </c>
      <c r="P111" s="16">
        <f>ROUND(O111/100*H111,2)</f>
        <v>0</v>
      </c>
    </row>
    <row r="112" ht="25.5">
      <c r="D112" s="13" t="s">
        <v>146</v>
      </c>
    </row>
    <row r="113" spans="1:16" ht="25.5">
      <c r="A113" s="6">
        <v>44</v>
      </c>
      <c r="B113" s="6" t="s">
        <v>181</v>
      </c>
      <c r="C113" s="6" t="s">
        <v>44</v>
      </c>
      <c r="D113" s="6" t="s">
        <v>182</v>
      </c>
      <c r="E113" s="6" t="s">
        <v>74</v>
      </c>
      <c r="F113" s="8">
        <v>200</v>
      </c>
      <c r="G113" s="11"/>
      <c r="H113" s="10">
        <f>ROUND((G113*F113),2)</f>
        <v>0</v>
      </c>
      <c r="O113" s="16">
        <f>rekapitulace!H8</f>
        <v>21</v>
      </c>
      <c r="P113" s="16">
        <f>ROUND(O113/100*H113,2)</f>
        <v>0</v>
      </c>
    </row>
    <row r="114" ht="12.75">
      <c r="D114" s="13" t="s">
        <v>111</v>
      </c>
    </row>
    <row r="115" spans="1:16" ht="12.75" customHeight="1">
      <c r="A115" s="12"/>
      <c r="B115" s="12"/>
      <c r="C115" s="12" t="s">
        <v>154</v>
      </c>
      <c r="D115" s="12" t="s">
        <v>153</v>
      </c>
      <c r="E115" s="12"/>
      <c r="F115" s="12"/>
      <c r="G115" s="12"/>
      <c r="H115" s="12">
        <f>SUM(H91:H114)</f>
        <v>0</v>
      </c>
      <c r="P115" s="16">
        <f>SUM(P91:P114)</f>
        <v>0</v>
      </c>
    </row>
    <row r="117" spans="1:16" ht="12.75" customHeight="1">
      <c r="A117" s="12"/>
      <c r="B117" s="12"/>
      <c r="C117" s="12"/>
      <c r="D117" s="12" t="s">
        <v>53</v>
      </c>
      <c r="E117" s="12"/>
      <c r="F117" s="12"/>
      <c r="G117" s="12"/>
      <c r="H117" s="12">
        <f>+H14+H51+H56+H83+H88+H115</f>
        <v>0</v>
      </c>
      <c r="P117" s="16">
        <f>+P14+P51+P56+P83+P88+P115</f>
        <v>0</v>
      </c>
    </row>
  </sheetData>
  <sheetProtection password="C77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workbookViewId="0" topLeftCell="A1">
      <pane ySplit="10" topLeftCell="A17" activePane="bottomLeft" state="frozen"/>
      <selection pane="bottomLeft" activeCell="G12" sqref="G12"/>
    </sheetView>
  </sheetViews>
  <sheetFormatPr defaultColWidth="9.140625" defaultRowHeight="12.75" customHeight="1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 customWidth="1"/>
    <col min="15" max="16" width="9.140625" style="16" hidden="1" customWidth="1"/>
    <col min="17" max="16384" width="9.140625" style="16" customWidth="1"/>
  </cols>
  <sheetData>
    <row r="1" spans="1:3" ht="12.75" customHeight="1">
      <c r="A1" s="5" t="s">
        <v>13</v>
      </c>
      <c r="C1" s="16" t="s">
        <v>14</v>
      </c>
    </row>
    <row r="2" ht="12.75" customHeight="1">
      <c r="C2" s="1" t="s">
        <v>15</v>
      </c>
    </row>
    <row r="4" spans="1:5" ht="12.75" customHeight="1">
      <c r="A4" s="16" t="s">
        <v>16</v>
      </c>
      <c r="C4" s="5" t="s">
        <v>19</v>
      </c>
      <c r="D4" s="5" t="s">
        <v>20</v>
      </c>
      <c r="E4" s="5"/>
    </row>
    <row r="5" spans="1:5" ht="12.75" customHeight="1">
      <c r="A5" s="16" t="s">
        <v>17</v>
      </c>
      <c r="C5" s="5" t="s">
        <v>183</v>
      </c>
      <c r="D5" s="5" t="s">
        <v>184</v>
      </c>
      <c r="E5" s="5"/>
    </row>
    <row r="6" spans="1:5" ht="12.75" customHeight="1">
      <c r="A6" s="16" t="s">
        <v>18</v>
      </c>
      <c r="C6" s="5" t="s">
        <v>183</v>
      </c>
      <c r="D6" s="5" t="s">
        <v>184</v>
      </c>
      <c r="E6" s="5"/>
    </row>
    <row r="7" spans="3:5" ht="12.75" customHeight="1">
      <c r="C7" s="5"/>
      <c r="D7" s="5"/>
      <c r="E7" s="5"/>
    </row>
    <row r="8" spans="1:16" ht="12.75" customHeight="1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5" ht="14.25">
      <c r="A9" s="20"/>
      <c r="B9" s="20"/>
      <c r="C9" s="20"/>
      <c r="D9" s="20"/>
      <c r="E9" s="20"/>
      <c r="F9" s="20"/>
      <c r="G9" s="15" t="s">
        <v>31</v>
      </c>
      <c r="H9" s="15" t="s">
        <v>32</v>
      </c>
      <c r="O9" s="16" t="s">
        <v>11</v>
      </c>
    </row>
    <row r="10" spans="1:8" ht="14.25">
      <c r="A10" s="15" t="s">
        <v>24</v>
      </c>
      <c r="B10" s="1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12.75">
      <c r="A12" s="6">
        <v>1</v>
      </c>
      <c r="B12" s="6" t="s">
        <v>56</v>
      </c>
      <c r="C12" s="6" t="s">
        <v>24</v>
      </c>
      <c r="D12" s="6" t="s">
        <v>57</v>
      </c>
      <c r="E12" s="6" t="s">
        <v>58</v>
      </c>
      <c r="F12" s="8">
        <v>489.72</v>
      </c>
      <c r="G12" s="11"/>
      <c r="H12" s="10">
        <f>ROUND((G12*F12),2)</f>
        <v>0</v>
      </c>
      <c r="O12" s="16">
        <f>rekapitulace!H8</f>
        <v>21</v>
      </c>
      <c r="P12" s="16">
        <f>ROUND(O12/100*H12,2)</f>
        <v>0</v>
      </c>
    </row>
    <row r="13" ht="127.5">
      <c r="D13" s="13" t="s">
        <v>185</v>
      </c>
    </row>
    <row r="14" spans="1:16" ht="25.5">
      <c r="A14" s="6">
        <v>2</v>
      </c>
      <c r="B14" s="6" t="s">
        <v>56</v>
      </c>
      <c r="C14" s="6" t="s">
        <v>34</v>
      </c>
      <c r="D14" s="6" t="s">
        <v>186</v>
      </c>
      <c r="E14" s="6" t="s">
        <v>58</v>
      </c>
      <c r="F14" s="8">
        <v>316.4</v>
      </c>
      <c r="G14" s="11"/>
      <c r="H14" s="10">
        <f>ROUND((G14*F14),2)</f>
        <v>0</v>
      </c>
      <c r="O14" s="16">
        <f>rekapitulace!H8</f>
        <v>21</v>
      </c>
      <c r="P14" s="16">
        <f>ROUND(O14/100*H14,2)</f>
        <v>0</v>
      </c>
    </row>
    <row r="15" ht="63.75">
      <c r="D15" s="13" t="s">
        <v>187</v>
      </c>
    </row>
    <row r="16" spans="1:16" ht="12.75" customHeight="1">
      <c r="A16" s="12"/>
      <c r="B16" s="12"/>
      <c r="C16" s="12" t="s">
        <v>42</v>
      </c>
      <c r="D16" s="12" t="s">
        <v>41</v>
      </c>
      <c r="E16" s="12"/>
      <c r="F16" s="12"/>
      <c r="G16" s="12"/>
      <c r="H16" s="12">
        <f>SUM(H12:H15)</f>
        <v>0</v>
      </c>
      <c r="P16" s="16">
        <f>SUM(P12:P15)</f>
        <v>0</v>
      </c>
    </row>
    <row r="18" spans="1:8" ht="12.75" customHeight="1">
      <c r="A18" s="7"/>
      <c r="B18" s="7"/>
      <c r="C18" s="7" t="s">
        <v>24</v>
      </c>
      <c r="D18" s="7" t="s">
        <v>60</v>
      </c>
      <c r="E18" s="7"/>
      <c r="F18" s="9"/>
      <c r="G18" s="7"/>
      <c r="H18" s="9"/>
    </row>
    <row r="19" spans="1:16" ht="12.75">
      <c r="A19" s="6">
        <v>3</v>
      </c>
      <c r="B19" s="6" t="s">
        <v>61</v>
      </c>
      <c r="C19" s="6" t="s">
        <v>44</v>
      </c>
      <c r="D19" s="6" t="s">
        <v>62</v>
      </c>
      <c r="E19" s="6" t="s">
        <v>63</v>
      </c>
      <c r="F19" s="8">
        <v>391</v>
      </c>
      <c r="G19" s="11"/>
      <c r="H19" s="10">
        <f>ROUND((G19*F19),2)</f>
        <v>0</v>
      </c>
      <c r="O19" s="16">
        <f>rekapitulace!H8</f>
        <v>21</v>
      </c>
      <c r="P19" s="16">
        <f>ROUND(O19/100*H19,2)</f>
        <v>0</v>
      </c>
    </row>
    <row r="20" ht="12.75">
      <c r="D20" s="13" t="s">
        <v>152</v>
      </c>
    </row>
    <row r="21" spans="1:16" ht="25.5">
      <c r="A21" s="6">
        <v>4</v>
      </c>
      <c r="B21" s="6" t="s">
        <v>69</v>
      </c>
      <c r="C21" s="6" t="s">
        <v>44</v>
      </c>
      <c r="D21" s="6" t="s">
        <v>188</v>
      </c>
      <c r="E21" s="6" t="s">
        <v>67</v>
      </c>
      <c r="F21" s="8">
        <v>51.24</v>
      </c>
      <c r="G21" s="11"/>
      <c r="H21" s="10">
        <f>ROUND((G21*F21),2)</f>
        <v>0</v>
      </c>
      <c r="O21" s="16">
        <f>rekapitulace!H8</f>
        <v>21</v>
      </c>
      <c r="P21" s="16">
        <f>ROUND(O21/100*H21,2)</f>
        <v>0</v>
      </c>
    </row>
    <row r="22" ht="51">
      <c r="D22" s="13" t="s">
        <v>189</v>
      </c>
    </row>
    <row r="23" spans="1:16" ht="25.5">
      <c r="A23" s="6">
        <v>5</v>
      </c>
      <c r="B23" s="6" t="s">
        <v>76</v>
      </c>
      <c r="C23" s="6" t="s">
        <v>24</v>
      </c>
      <c r="D23" s="6" t="s">
        <v>77</v>
      </c>
      <c r="E23" s="6" t="s">
        <v>67</v>
      </c>
      <c r="F23" s="8">
        <v>23.5</v>
      </c>
      <c r="G23" s="11"/>
      <c r="H23" s="10">
        <f>ROUND((G23*F23),2)</f>
        <v>0</v>
      </c>
      <c r="O23" s="16">
        <f>rekapitulace!H8</f>
        <v>21</v>
      </c>
      <c r="P23" s="16">
        <f>ROUND(O23/100*H23,2)</f>
        <v>0</v>
      </c>
    </row>
    <row r="24" ht="102">
      <c r="D24" s="13" t="s">
        <v>190</v>
      </c>
    </row>
    <row r="25" spans="1:16" ht="38.25">
      <c r="A25" s="6">
        <v>6</v>
      </c>
      <c r="B25" s="6" t="s">
        <v>76</v>
      </c>
      <c r="C25" s="6" t="s">
        <v>34</v>
      </c>
      <c r="D25" s="6" t="s">
        <v>191</v>
      </c>
      <c r="E25" s="6" t="s">
        <v>67</v>
      </c>
      <c r="F25" s="8">
        <v>1.8</v>
      </c>
      <c r="G25" s="11"/>
      <c r="H25" s="10">
        <f>ROUND((G25*F25),2)</f>
        <v>0</v>
      </c>
      <c r="O25" s="16">
        <f>rekapitulace!H8</f>
        <v>21</v>
      </c>
      <c r="P25" s="16">
        <f>ROUND(O25/100*H25,2)</f>
        <v>0</v>
      </c>
    </row>
    <row r="26" ht="12.75">
      <c r="D26" s="13" t="s">
        <v>192</v>
      </c>
    </row>
    <row r="27" spans="1:16" ht="25.5">
      <c r="A27" s="6">
        <v>7</v>
      </c>
      <c r="B27" s="6" t="s">
        <v>81</v>
      </c>
      <c r="C27" s="6" t="s">
        <v>44</v>
      </c>
      <c r="D27" s="6" t="s">
        <v>82</v>
      </c>
      <c r="E27" s="6" t="s">
        <v>67</v>
      </c>
      <c r="F27" s="8">
        <v>23.5</v>
      </c>
      <c r="G27" s="11"/>
      <c r="H27" s="10">
        <f>ROUND((G27*F27),2)</f>
        <v>0</v>
      </c>
      <c r="O27" s="16">
        <f>rekapitulace!H8</f>
        <v>21</v>
      </c>
      <c r="P27" s="16">
        <f>ROUND(O27/100*H27,2)</f>
        <v>0</v>
      </c>
    </row>
    <row r="28" ht="25.5">
      <c r="D28" s="13" t="s">
        <v>193</v>
      </c>
    </row>
    <row r="29" spans="1:16" ht="12.75">
      <c r="A29" s="6">
        <v>8</v>
      </c>
      <c r="B29" s="6" t="s">
        <v>84</v>
      </c>
      <c r="C29" s="6" t="s">
        <v>24</v>
      </c>
      <c r="D29" s="6" t="s">
        <v>194</v>
      </c>
      <c r="E29" s="6" t="s">
        <v>67</v>
      </c>
      <c r="F29" s="8">
        <v>151</v>
      </c>
      <c r="G29" s="11"/>
      <c r="H29" s="10">
        <f>ROUND((G29*F29),2)</f>
        <v>0</v>
      </c>
      <c r="O29" s="16">
        <f>rekapitulace!H8</f>
        <v>21</v>
      </c>
      <c r="P29" s="16">
        <f>ROUND(O29/100*H29,2)</f>
        <v>0</v>
      </c>
    </row>
    <row r="30" ht="25.5">
      <c r="D30" s="13" t="s">
        <v>195</v>
      </c>
    </row>
    <row r="31" spans="1:16" ht="25.5">
      <c r="A31" s="6">
        <v>9</v>
      </c>
      <c r="B31" s="6" t="s">
        <v>84</v>
      </c>
      <c r="C31" s="6" t="s">
        <v>34</v>
      </c>
      <c r="D31" s="6" t="s">
        <v>196</v>
      </c>
      <c r="E31" s="6" t="s">
        <v>67</v>
      </c>
      <c r="F31" s="8">
        <v>158.2</v>
      </c>
      <c r="G31" s="11"/>
      <c r="H31" s="10">
        <f>ROUND((G31*F31),2)</f>
        <v>0</v>
      </c>
      <c r="O31" s="16">
        <f>rekapitulace!H8</f>
        <v>21</v>
      </c>
      <c r="P31" s="16">
        <f>ROUND(O31/100*H31,2)</f>
        <v>0</v>
      </c>
    </row>
    <row r="32" ht="25.5">
      <c r="D32" s="13" t="s">
        <v>197</v>
      </c>
    </row>
    <row r="33" spans="1:16" ht="12.75">
      <c r="A33" s="6">
        <v>10</v>
      </c>
      <c r="B33" s="6" t="s">
        <v>198</v>
      </c>
      <c r="C33" s="6" t="s">
        <v>44</v>
      </c>
      <c r="D33" s="6" t="s">
        <v>199</v>
      </c>
      <c r="E33" s="6" t="s">
        <v>67</v>
      </c>
      <c r="F33" s="8">
        <v>7.7</v>
      </c>
      <c r="G33" s="11"/>
      <c r="H33" s="10">
        <f>ROUND((G33*F33),2)</f>
        <v>0</v>
      </c>
      <c r="O33" s="16">
        <f>rekapitulace!H8</f>
        <v>21</v>
      </c>
      <c r="P33" s="16">
        <f>ROUND(O33/100*H33,2)</f>
        <v>0</v>
      </c>
    </row>
    <row r="34" ht="25.5">
      <c r="D34" s="13" t="s">
        <v>200</v>
      </c>
    </row>
    <row r="35" spans="1:16" ht="25.5">
      <c r="A35" s="6">
        <v>11</v>
      </c>
      <c r="B35" s="6" t="s">
        <v>201</v>
      </c>
      <c r="C35" s="6" t="s">
        <v>44</v>
      </c>
      <c r="D35" s="6" t="s">
        <v>202</v>
      </c>
      <c r="E35" s="6" t="s">
        <v>67</v>
      </c>
      <c r="F35" s="8">
        <v>11.22</v>
      </c>
      <c r="G35" s="11"/>
      <c r="H35" s="10">
        <f>ROUND((G35*F35),2)</f>
        <v>0</v>
      </c>
      <c r="O35" s="16">
        <f>rekapitulace!H8</f>
        <v>21</v>
      </c>
      <c r="P35" s="16">
        <f>ROUND(O35/100*H35,2)</f>
        <v>0</v>
      </c>
    </row>
    <row r="36" ht="38.25">
      <c r="D36" s="13" t="s">
        <v>203</v>
      </c>
    </row>
    <row r="37" spans="1:16" ht="12.75">
      <c r="A37" s="6">
        <v>12</v>
      </c>
      <c r="B37" s="6" t="s">
        <v>93</v>
      </c>
      <c r="C37" s="6" t="s">
        <v>24</v>
      </c>
      <c r="D37" s="6" t="s">
        <v>94</v>
      </c>
      <c r="E37" s="6" t="s">
        <v>67</v>
      </c>
      <c r="F37" s="8">
        <v>489.72</v>
      </c>
      <c r="G37" s="11"/>
      <c r="H37" s="10">
        <f>ROUND((G37*F37),2)</f>
        <v>0</v>
      </c>
      <c r="O37" s="16">
        <f>rekapitulace!H8</f>
        <v>21</v>
      </c>
      <c r="P37" s="16">
        <f>ROUND(O37/100*H37,2)</f>
        <v>0</v>
      </c>
    </row>
    <row r="38" ht="25.5">
      <c r="D38" s="13" t="s">
        <v>204</v>
      </c>
    </row>
    <row r="39" spans="1:16" ht="25.5">
      <c r="A39" s="6">
        <v>13</v>
      </c>
      <c r="B39" s="6" t="s">
        <v>93</v>
      </c>
      <c r="C39" s="6" t="s">
        <v>34</v>
      </c>
      <c r="D39" s="6" t="s">
        <v>205</v>
      </c>
      <c r="E39" s="6" t="s">
        <v>67</v>
      </c>
      <c r="F39" s="8">
        <v>316.4</v>
      </c>
      <c r="G39" s="11"/>
      <c r="H39" s="10">
        <f>ROUND((G39*F39),2)</f>
        <v>0</v>
      </c>
      <c r="O39" s="16">
        <f>rekapitulace!H8</f>
        <v>21</v>
      </c>
      <c r="P39" s="16">
        <f>ROUND(O39/100*H39,2)</f>
        <v>0</v>
      </c>
    </row>
    <row r="40" ht="38.25">
      <c r="D40" s="13" t="s">
        <v>206</v>
      </c>
    </row>
    <row r="41" spans="1:16" ht="25.5">
      <c r="A41" s="6">
        <v>14</v>
      </c>
      <c r="B41" s="6" t="s">
        <v>93</v>
      </c>
      <c r="C41" s="6" t="s">
        <v>35</v>
      </c>
      <c r="D41" s="6" t="s">
        <v>207</v>
      </c>
      <c r="E41" s="6" t="s">
        <v>67</v>
      </c>
      <c r="F41" s="8">
        <v>7.7</v>
      </c>
      <c r="G41" s="11"/>
      <c r="H41" s="10">
        <f>ROUND((G41*F41),2)</f>
        <v>0</v>
      </c>
      <c r="O41" s="16">
        <f>rekapitulace!H8</f>
        <v>21</v>
      </c>
      <c r="P41" s="16">
        <f>ROUND(O41/100*H41,2)</f>
        <v>0</v>
      </c>
    </row>
    <row r="42" ht="25.5">
      <c r="D42" s="13" t="s">
        <v>200</v>
      </c>
    </row>
    <row r="43" spans="1:16" ht="25.5">
      <c r="A43" s="6">
        <v>15</v>
      </c>
      <c r="B43" s="6" t="s">
        <v>98</v>
      </c>
      <c r="C43" s="6" t="s">
        <v>44</v>
      </c>
      <c r="D43" s="6" t="s">
        <v>99</v>
      </c>
      <c r="E43" s="6" t="s">
        <v>67</v>
      </c>
      <c r="F43" s="8">
        <v>47.6</v>
      </c>
      <c r="G43" s="11"/>
      <c r="H43" s="10">
        <f>ROUND((G43*F43),2)</f>
        <v>0</v>
      </c>
      <c r="O43" s="16">
        <f>rekapitulace!H8</f>
        <v>21</v>
      </c>
      <c r="P43" s="16">
        <f>ROUND(O43/100*H43,2)</f>
        <v>0</v>
      </c>
    </row>
    <row r="44" ht="12.75">
      <c r="D44" s="13" t="s">
        <v>208</v>
      </c>
    </row>
    <row r="45" spans="1:16" ht="25.5">
      <c r="A45" s="6">
        <v>16</v>
      </c>
      <c r="B45" s="6" t="s">
        <v>209</v>
      </c>
      <c r="C45" s="6" t="s">
        <v>44</v>
      </c>
      <c r="D45" s="6" t="s">
        <v>210</v>
      </c>
      <c r="E45" s="6" t="s">
        <v>67</v>
      </c>
      <c r="F45" s="8">
        <v>7.7</v>
      </c>
      <c r="G45" s="11"/>
      <c r="H45" s="10">
        <f>ROUND((G45*F45),2)</f>
        <v>0</v>
      </c>
      <c r="O45" s="16">
        <f>rekapitulace!H8</f>
        <v>21</v>
      </c>
      <c r="P45" s="16">
        <f>ROUND(O45/100*H45,2)</f>
        <v>0</v>
      </c>
    </row>
    <row r="46" ht="38.25">
      <c r="D46" s="13" t="s">
        <v>211</v>
      </c>
    </row>
    <row r="47" spans="1:16" ht="12.75">
      <c r="A47" s="6">
        <v>17</v>
      </c>
      <c r="B47" s="6" t="s">
        <v>101</v>
      </c>
      <c r="C47" s="6" t="s">
        <v>44</v>
      </c>
      <c r="D47" s="6" t="s">
        <v>102</v>
      </c>
      <c r="E47" s="6" t="s">
        <v>63</v>
      </c>
      <c r="F47" s="8">
        <v>870</v>
      </c>
      <c r="G47" s="11"/>
      <c r="H47" s="10">
        <f>ROUND((G47*F47),2)</f>
        <v>0</v>
      </c>
      <c r="O47" s="16">
        <f>rekapitulace!H8</f>
        <v>21</v>
      </c>
      <c r="P47" s="16">
        <f>ROUND(O47/100*H47,2)</f>
        <v>0</v>
      </c>
    </row>
    <row r="48" ht="25.5">
      <c r="D48" s="13" t="s">
        <v>212</v>
      </c>
    </row>
    <row r="49" spans="1:16" ht="25.5">
      <c r="A49" s="6">
        <v>18</v>
      </c>
      <c r="B49" s="6" t="s">
        <v>104</v>
      </c>
      <c r="C49" s="6" t="s">
        <v>44</v>
      </c>
      <c r="D49" s="6" t="s">
        <v>213</v>
      </c>
      <c r="E49" s="6" t="s">
        <v>63</v>
      </c>
      <c r="F49" s="8">
        <v>565</v>
      </c>
      <c r="G49" s="11"/>
      <c r="H49" s="10">
        <f>ROUND((G49*F49),2)</f>
        <v>0</v>
      </c>
      <c r="O49" s="16">
        <f>rekapitulace!H8</f>
        <v>21</v>
      </c>
      <c r="P49" s="16">
        <f>ROUND(O49/100*H49,2)</f>
        <v>0</v>
      </c>
    </row>
    <row r="50" ht="25.5">
      <c r="D50" s="13" t="s">
        <v>214</v>
      </c>
    </row>
    <row r="51" spans="1:16" ht="12.75">
      <c r="A51" s="6">
        <v>19</v>
      </c>
      <c r="B51" s="6" t="s">
        <v>107</v>
      </c>
      <c r="C51" s="6" t="s">
        <v>44</v>
      </c>
      <c r="D51" s="6" t="s">
        <v>108</v>
      </c>
      <c r="E51" s="6" t="s">
        <v>63</v>
      </c>
      <c r="F51" s="8">
        <v>565</v>
      </c>
      <c r="G51" s="11"/>
      <c r="H51" s="10">
        <f>ROUND((G51*F51),2)</f>
        <v>0</v>
      </c>
      <c r="O51" s="16">
        <f>rekapitulace!H8</f>
        <v>21</v>
      </c>
      <c r="P51" s="16">
        <f>ROUND(O51/100*H51,2)</f>
        <v>0</v>
      </c>
    </row>
    <row r="52" ht="12.75">
      <c r="D52" s="13" t="s">
        <v>152</v>
      </c>
    </row>
    <row r="53" spans="1:16" ht="25.5">
      <c r="A53" s="6">
        <v>20</v>
      </c>
      <c r="B53" s="6" t="s">
        <v>109</v>
      </c>
      <c r="C53" s="6" t="s">
        <v>44</v>
      </c>
      <c r="D53" s="6" t="s">
        <v>110</v>
      </c>
      <c r="E53" s="6" t="s">
        <v>67</v>
      </c>
      <c r="F53" s="8">
        <v>4</v>
      </c>
      <c r="G53" s="11"/>
      <c r="H53" s="10">
        <f>ROUND((G53*F53),2)</f>
        <v>0</v>
      </c>
      <c r="O53" s="16">
        <f>rekapitulace!H8</f>
        <v>21</v>
      </c>
      <c r="P53" s="16">
        <f>ROUND(O53/100*H53,2)</f>
        <v>0</v>
      </c>
    </row>
    <row r="54" ht="12.75">
      <c r="D54" s="13" t="s">
        <v>111</v>
      </c>
    </row>
    <row r="55" spans="1:16" ht="12.75" customHeight="1">
      <c r="A55" s="12"/>
      <c r="B55" s="12"/>
      <c r="C55" s="12" t="s">
        <v>24</v>
      </c>
      <c r="D55" s="12" t="s">
        <v>60</v>
      </c>
      <c r="E55" s="12"/>
      <c r="F55" s="12"/>
      <c r="G55" s="12"/>
      <c r="H55" s="12">
        <f>SUM(H19:H54)</f>
        <v>0</v>
      </c>
      <c r="P55" s="16">
        <f>SUM(P19:P54)</f>
        <v>0</v>
      </c>
    </row>
    <row r="57" spans="1:8" ht="12.75" customHeight="1">
      <c r="A57" s="7"/>
      <c r="B57" s="7"/>
      <c r="C57" s="7" t="s">
        <v>37</v>
      </c>
      <c r="D57" s="7" t="s">
        <v>55</v>
      </c>
      <c r="E57" s="7"/>
      <c r="F57" s="9"/>
      <c r="G57" s="7"/>
      <c r="H57" s="9"/>
    </row>
    <row r="58" spans="1:16" ht="25.5">
      <c r="A58" s="6">
        <v>21</v>
      </c>
      <c r="B58" s="6" t="s">
        <v>119</v>
      </c>
      <c r="C58" s="6" t="s">
        <v>44</v>
      </c>
      <c r="D58" s="6" t="s">
        <v>215</v>
      </c>
      <c r="E58" s="6" t="s">
        <v>63</v>
      </c>
      <c r="F58" s="8">
        <v>743.6</v>
      </c>
      <c r="G58" s="11"/>
      <c r="H58" s="10">
        <f>ROUND((G58*F58),2)</f>
        <v>0</v>
      </c>
      <c r="O58" s="16">
        <f>rekapitulace!H8</f>
        <v>21</v>
      </c>
      <c r="P58" s="16">
        <f>ROUND(O58/100*H58,2)</f>
        <v>0</v>
      </c>
    </row>
    <row r="59" ht="51">
      <c r="D59" s="13" t="s">
        <v>216</v>
      </c>
    </row>
    <row r="60" spans="1:16" ht="25.5">
      <c r="A60" s="6">
        <v>22</v>
      </c>
      <c r="B60" s="6" t="s">
        <v>217</v>
      </c>
      <c r="C60" s="6" t="s">
        <v>44</v>
      </c>
      <c r="D60" s="6" t="s">
        <v>218</v>
      </c>
      <c r="E60" s="6" t="s">
        <v>63</v>
      </c>
      <c r="F60" s="8">
        <v>791</v>
      </c>
      <c r="G60" s="11"/>
      <c r="H60" s="10">
        <f>ROUND((G60*F60),2)</f>
        <v>0</v>
      </c>
      <c r="O60" s="16">
        <f>rekapitulace!H8</f>
        <v>21</v>
      </c>
      <c r="P60" s="16">
        <f>ROUND(O60/100*H60,2)</f>
        <v>0</v>
      </c>
    </row>
    <row r="61" ht="25.5">
      <c r="D61" s="13" t="s">
        <v>219</v>
      </c>
    </row>
    <row r="62" spans="1:16" ht="25.5">
      <c r="A62" s="6">
        <v>23</v>
      </c>
      <c r="B62" s="6" t="s">
        <v>122</v>
      </c>
      <c r="C62" s="6" t="s">
        <v>44</v>
      </c>
      <c r="D62" s="6" t="s">
        <v>220</v>
      </c>
      <c r="E62" s="6" t="s">
        <v>63</v>
      </c>
      <c r="F62" s="8">
        <v>95.7</v>
      </c>
      <c r="G62" s="11"/>
      <c r="H62" s="10">
        <f>ROUND((G62*F62),2)</f>
        <v>0</v>
      </c>
      <c r="O62" s="16">
        <f>rekapitulace!H8</f>
        <v>21</v>
      </c>
      <c r="P62" s="16">
        <f>ROUND(O62/100*H62,2)</f>
        <v>0</v>
      </c>
    </row>
    <row r="63" ht="38.25">
      <c r="D63" s="13" t="s">
        <v>221</v>
      </c>
    </row>
    <row r="64" spans="1:16" ht="25.5">
      <c r="A64" s="6">
        <v>24</v>
      </c>
      <c r="B64" s="6" t="s">
        <v>222</v>
      </c>
      <c r="C64" s="6" t="s">
        <v>44</v>
      </c>
      <c r="D64" s="6" t="s">
        <v>223</v>
      </c>
      <c r="E64" s="6" t="s">
        <v>63</v>
      </c>
      <c r="F64" s="8">
        <v>753</v>
      </c>
      <c r="G64" s="11"/>
      <c r="H64" s="10">
        <f>ROUND((G64*F64),2)</f>
        <v>0</v>
      </c>
      <c r="O64" s="16">
        <f>rekapitulace!H8</f>
        <v>21</v>
      </c>
      <c r="P64" s="16">
        <f>ROUND(O64/100*H64,2)</f>
        <v>0</v>
      </c>
    </row>
    <row r="65" ht="25.5">
      <c r="D65" s="13" t="s">
        <v>224</v>
      </c>
    </row>
    <row r="66" spans="1:16" ht="25.5">
      <c r="A66" s="6">
        <v>25</v>
      </c>
      <c r="B66" s="6" t="s">
        <v>125</v>
      </c>
      <c r="C66" s="6" t="s">
        <v>44</v>
      </c>
      <c r="D66" s="6" t="s">
        <v>126</v>
      </c>
      <c r="E66" s="6" t="s">
        <v>63</v>
      </c>
      <c r="F66" s="8">
        <v>1.8</v>
      </c>
      <c r="G66" s="11"/>
      <c r="H66" s="10">
        <f>ROUND((G66*F66),2)</f>
        <v>0</v>
      </c>
      <c r="O66" s="16">
        <f>rekapitulace!H8</f>
        <v>21</v>
      </c>
      <c r="P66" s="16">
        <f>ROUND(O66/100*H66,2)</f>
        <v>0</v>
      </c>
    </row>
    <row r="67" ht="38.25">
      <c r="D67" s="13" t="s">
        <v>225</v>
      </c>
    </row>
    <row r="68" spans="1:16" ht="25.5">
      <c r="A68" s="6">
        <v>26</v>
      </c>
      <c r="B68" s="6" t="s">
        <v>131</v>
      </c>
      <c r="C68" s="6" t="s">
        <v>44</v>
      </c>
      <c r="D68" s="6" t="s">
        <v>226</v>
      </c>
      <c r="E68" s="6" t="s">
        <v>63</v>
      </c>
      <c r="F68" s="8">
        <v>260</v>
      </c>
      <c r="G68" s="11"/>
      <c r="H68" s="10">
        <f>ROUND((G68*F68),2)</f>
        <v>0</v>
      </c>
      <c r="O68" s="16">
        <f>rekapitulace!H8</f>
        <v>21</v>
      </c>
      <c r="P68" s="16">
        <f>ROUND(O68/100*H68,2)</f>
        <v>0</v>
      </c>
    </row>
    <row r="69" ht="25.5">
      <c r="D69" s="13" t="s">
        <v>227</v>
      </c>
    </row>
    <row r="70" spans="1:16" ht="25.5">
      <c r="A70" s="6">
        <v>27</v>
      </c>
      <c r="B70" s="6" t="s">
        <v>228</v>
      </c>
      <c r="C70" s="6" t="s">
        <v>44</v>
      </c>
      <c r="D70" s="6" t="s">
        <v>229</v>
      </c>
      <c r="E70" s="6" t="s">
        <v>63</v>
      </c>
      <c r="F70" s="8">
        <v>753</v>
      </c>
      <c r="G70" s="11"/>
      <c r="H70" s="10">
        <f>ROUND((G70*F70),2)</f>
        <v>0</v>
      </c>
      <c r="O70" s="16">
        <f>rekapitulace!H8</f>
        <v>21</v>
      </c>
      <c r="P70" s="16">
        <f>ROUND(O70/100*H70,2)</f>
        <v>0</v>
      </c>
    </row>
    <row r="71" ht="25.5">
      <c r="D71" s="13" t="s">
        <v>224</v>
      </c>
    </row>
    <row r="72" spans="1:16" ht="25.5">
      <c r="A72" s="6">
        <v>28</v>
      </c>
      <c r="B72" s="6" t="s">
        <v>134</v>
      </c>
      <c r="C72" s="6" t="s">
        <v>44</v>
      </c>
      <c r="D72" s="6" t="s">
        <v>230</v>
      </c>
      <c r="E72" s="6" t="s">
        <v>63</v>
      </c>
      <c r="F72" s="8">
        <v>130</v>
      </c>
      <c r="G72" s="11"/>
      <c r="H72" s="10">
        <f>ROUND((G72*F72),2)</f>
        <v>0</v>
      </c>
      <c r="O72" s="16">
        <f>rekapitulace!H8</f>
        <v>21</v>
      </c>
      <c r="P72" s="16">
        <f>ROUND(O72/100*H72,2)</f>
        <v>0</v>
      </c>
    </row>
    <row r="73" ht="25.5">
      <c r="D73" s="13" t="s">
        <v>231</v>
      </c>
    </row>
    <row r="74" spans="1:16" ht="25.5">
      <c r="A74" s="6">
        <v>29</v>
      </c>
      <c r="B74" s="6" t="s">
        <v>137</v>
      </c>
      <c r="C74" s="6" t="s">
        <v>44</v>
      </c>
      <c r="D74" s="6" t="s">
        <v>232</v>
      </c>
      <c r="E74" s="6" t="s">
        <v>63</v>
      </c>
      <c r="F74" s="8">
        <v>130</v>
      </c>
      <c r="G74" s="11"/>
      <c r="H74" s="10">
        <f>ROUND((G74*F74),2)</f>
        <v>0</v>
      </c>
      <c r="O74" s="16">
        <f>rekapitulace!H8</f>
        <v>21</v>
      </c>
      <c r="P74" s="16">
        <f>ROUND(O74/100*H74,2)</f>
        <v>0</v>
      </c>
    </row>
    <row r="75" ht="25.5">
      <c r="D75" s="13" t="s">
        <v>106</v>
      </c>
    </row>
    <row r="76" spans="1:16" ht="12.75">
      <c r="A76" s="6">
        <v>30</v>
      </c>
      <c r="B76" s="6" t="s">
        <v>233</v>
      </c>
      <c r="C76" s="6" t="s">
        <v>44</v>
      </c>
      <c r="D76" s="6" t="s">
        <v>234</v>
      </c>
      <c r="E76" s="6" t="s">
        <v>63</v>
      </c>
      <c r="F76" s="8">
        <v>57</v>
      </c>
      <c r="G76" s="11"/>
      <c r="H76" s="10">
        <f>ROUND((G76*F76),2)</f>
        <v>0</v>
      </c>
      <c r="O76" s="16">
        <f>rekapitulace!H8</f>
        <v>21</v>
      </c>
      <c r="P76" s="16">
        <f>ROUND(O76/100*H76,2)</f>
        <v>0</v>
      </c>
    </row>
    <row r="77" ht="38.25">
      <c r="D77" s="13" t="s">
        <v>235</v>
      </c>
    </row>
    <row r="78" spans="1:16" ht="12.75">
      <c r="A78" s="6">
        <v>31</v>
      </c>
      <c r="B78" s="6" t="s">
        <v>236</v>
      </c>
      <c r="C78" s="6" t="s">
        <v>44</v>
      </c>
      <c r="D78" s="6" t="s">
        <v>237</v>
      </c>
      <c r="E78" s="6" t="s">
        <v>63</v>
      </c>
      <c r="F78" s="8">
        <v>26</v>
      </c>
      <c r="G78" s="11"/>
      <c r="H78" s="10">
        <f>ROUND((G78*F78),2)</f>
        <v>0</v>
      </c>
      <c r="O78" s="16">
        <f>rekapitulace!H8</f>
        <v>21</v>
      </c>
      <c r="P78" s="16">
        <f>ROUND(O78/100*H78,2)</f>
        <v>0</v>
      </c>
    </row>
    <row r="79" ht="25.5">
      <c r="D79" s="13" t="s">
        <v>238</v>
      </c>
    </row>
    <row r="80" spans="1:16" ht="25.5">
      <c r="A80" s="6">
        <v>32</v>
      </c>
      <c r="B80" s="6" t="s">
        <v>239</v>
      </c>
      <c r="C80" s="6" t="s">
        <v>44</v>
      </c>
      <c r="D80" s="6" t="s">
        <v>240</v>
      </c>
      <c r="E80" s="6" t="s">
        <v>63</v>
      </c>
      <c r="F80" s="8">
        <v>7</v>
      </c>
      <c r="G80" s="11"/>
      <c r="H80" s="10">
        <f>ROUND((G80*F80),2)</f>
        <v>0</v>
      </c>
      <c r="O80" s="16">
        <f>rekapitulace!H8</f>
        <v>21</v>
      </c>
      <c r="P80" s="16">
        <f>ROUND(O80/100*H80,2)</f>
        <v>0</v>
      </c>
    </row>
    <row r="81" ht="25.5">
      <c r="D81" s="13" t="s">
        <v>241</v>
      </c>
    </row>
    <row r="82" spans="1:16" ht="25.5">
      <c r="A82" s="6">
        <v>33</v>
      </c>
      <c r="B82" s="6" t="s">
        <v>242</v>
      </c>
      <c r="C82" s="6" t="s">
        <v>44</v>
      </c>
      <c r="D82" s="6" t="s">
        <v>243</v>
      </c>
      <c r="E82" s="6" t="s">
        <v>63</v>
      </c>
      <c r="F82" s="8">
        <v>8</v>
      </c>
      <c r="G82" s="11"/>
      <c r="H82" s="10">
        <f>ROUND((G82*F82),2)</f>
        <v>0</v>
      </c>
      <c r="O82" s="16">
        <f>rekapitulace!H8</f>
        <v>21</v>
      </c>
      <c r="P82" s="16">
        <f>ROUND(O82/100*H82,2)</f>
        <v>0</v>
      </c>
    </row>
    <row r="83" ht="25.5">
      <c r="D83" s="13" t="s">
        <v>244</v>
      </c>
    </row>
    <row r="84" spans="1:16" ht="12.75">
      <c r="A84" s="6">
        <v>34</v>
      </c>
      <c r="B84" s="6" t="s">
        <v>144</v>
      </c>
      <c r="C84" s="6" t="s">
        <v>44</v>
      </c>
      <c r="D84" s="6" t="s">
        <v>145</v>
      </c>
      <c r="E84" s="6" t="s">
        <v>74</v>
      </c>
      <c r="F84" s="8">
        <v>88</v>
      </c>
      <c r="G84" s="11"/>
      <c r="H84" s="10">
        <f>ROUND((G84*F84),2)</f>
        <v>0</v>
      </c>
      <c r="O84" s="16">
        <f>rekapitulace!H8</f>
        <v>21</v>
      </c>
      <c r="P84" s="16">
        <f>ROUND(O84/100*H84,2)</f>
        <v>0</v>
      </c>
    </row>
    <row r="85" ht="25.5">
      <c r="D85" s="13" t="s">
        <v>245</v>
      </c>
    </row>
    <row r="86" spans="1:16" ht="12.75" customHeight="1">
      <c r="A86" s="12"/>
      <c r="B86" s="12"/>
      <c r="C86" s="12" t="s">
        <v>37</v>
      </c>
      <c r="D86" s="12" t="s">
        <v>55</v>
      </c>
      <c r="E86" s="12"/>
      <c r="F86" s="12"/>
      <c r="G86" s="12"/>
      <c r="H86" s="12">
        <f>SUM(H58:H85)</f>
        <v>0</v>
      </c>
      <c r="P86" s="16">
        <f>SUM(P58:P85)</f>
        <v>0</v>
      </c>
    </row>
    <row r="88" spans="1:8" ht="12.75" customHeight="1">
      <c r="A88" s="7"/>
      <c r="B88" s="7"/>
      <c r="C88" s="7" t="s">
        <v>40</v>
      </c>
      <c r="D88" s="7" t="s">
        <v>148</v>
      </c>
      <c r="E88" s="7"/>
      <c r="F88" s="9"/>
      <c r="G88" s="7"/>
      <c r="H88" s="9"/>
    </row>
    <row r="89" spans="1:16" ht="25.5">
      <c r="A89" s="6">
        <v>35</v>
      </c>
      <c r="B89" s="6" t="s">
        <v>246</v>
      </c>
      <c r="C89" s="6" t="s">
        <v>44</v>
      </c>
      <c r="D89" s="6" t="s">
        <v>247</v>
      </c>
      <c r="E89" s="6" t="s">
        <v>151</v>
      </c>
      <c r="F89" s="8">
        <v>1</v>
      </c>
      <c r="G89" s="11"/>
      <c r="H89" s="10">
        <f>ROUND((G89*F89),2)</f>
        <v>0</v>
      </c>
      <c r="O89" s="16">
        <f>rekapitulace!H8</f>
        <v>21</v>
      </c>
      <c r="P89" s="16">
        <f>ROUND(O89/100*H89,2)</f>
        <v>0</v>
      </c>
    </row>
    <row r="90" ht="12.75">
      <c r="D90" s="13" t="s">
        <v>152</v>
      </c>
    </row>
    <row r="91" spans="1:16" ht="25.5">
      <c r="A91" s="6">
        <v>36</v>
      </c>
      <c r="B91" s="6" t="s">
        <v>248</v>
      </c>
      <c r="C91" s="6" t="s">
        <v>44</v>
      </c>
      <c r="D91" s="6" t="s">
        <v>150</v>
      </c>
      <c r="E91" s="6" t="s">
        <v>151</v>
      </c>
      <c r="F91" s="8">
        <v>1</v>
      </c>
      <c r="G91" s="11"/>
      <c r="H91" s="10">
        <f>ROUND((G91*F91),2)</f>
        <v>0</v>
      </c>
      <c r="O91" s="16">
        <f>rekapitulace!H8</f>
        <v>21</v>
      </c>
      <c r="P91" s="16">
        <f>ROUND(O91/100*H91,2)</f>
        <v>0</v>
      </c>
    </row>
    <row r="92" ht="12.75">
      <c r="D92" s="13" t="s">
        <v>152</v>
      </c>
    </row>
    <row r="93" spans="1:16" ht="25.5">
      <c r="A93" s="6">
        <v>37</v>
      </c>
      <c r="B93" s="6" t="s">
        <v>249</v>
      </c>
      <c r="C93" s="6" t="s">
        <v>44</v>
      </c>
      <c r="D93" s="6" t="s">
        <v>250</v>
      </c>
      <c r="E93" s="6" t="s">
        <v>151</v>
      </c>
      <c r="F93" s="8">
        <v>1</v>
      </c>
      <c r="G93" s="11"/>
      <c r="H93" s="10">
        <f>ROUND((G93*F93),2)</f>
        <v>0</v>
      </c>
      <c r="O93" s="16">
        <f>rekapitulace!H8</f>
        <v>21</v>
      </c>
      <c r="P93" s="16">
        <f>ROUND(O93/100*H93,2)</f>
        <v>0</v>
      </c>
    </row>
    <row r="94" ht="12.75">
      <c r="D94" s="13" t="s">
        <v>152</v>
      </c>
    </row>
    <row r="95" spans="1:16" ht="25.5">
      <c r="A95" s="6">
        <v>38</v>
      </c>
      <c r="B95" s="6" t="s">
        <v>251</v>
      </c>
      <c r="C95" s="6" t="s">
        <v>44</v>
      </c>
      <c r="D95" s="6" t="s">
        <v>252</v>
      </c>
      <c r="E95" s="6" t="s">
        <v>151</v>
      </c>
      <c r="F95" s="8">
        <v>2</v>
      </c>
      <c r="G95" s="11"/>
      <c r="H95" s="10">
        <f>ROUND((G95*F95),2)</f>
        <v>0</v>
      </c>
      <c r="O95" s="16">
        <f>rekapitulace!H8</f>
        <v>21</v>
      </c>
      <c r="P95" s="16">
        <f>ROUND(O95/100*H95,2)</f>
        <v>0</v>
      </c>
    </row>
    <row r="96" ht="12.75">
      <c r="D96" s="13" t="s">
        <v>152</v>
      </c>
    </row>
    <row r="97" spans="1:16" ht="12.75" customHeight="1">
      <c r="A97" s="12"/>
      <c r="B97" s="12"/>
      <c r="C97" s="12" t="s">
        <v>40</v>
      </c>
      <c r="D97" s="12" t="s">
        <v>148</v>
      </c>
      <c r="E97" s="12"/>
      <c r="F97" s="12"/>
      <c r="G97" s="12"/>
      <c r="H97" s="12">
        <f>SUM(H89:H96)</f>
        <v>0</v>
      </c>
      <c r="P97" s="16">
        <f>SUM(P89:P96)</f>
        <v>0</v>
      </c>
    </row>
    <row r="99" spans="1:8" ht="12.75" customHeight="1">
      <c r="A99" s="7"/>
      <c r="B99" s="7"/>
      <c r="C99" s="7" t="s">
        <v>154</v>
      </c>
      <c r="D99" s="7" t="s">
        <v>153</v>
      </c>
      <c r="E99" s="7"/>
      <c r="F99" s="9"/>
      <c r="G99" s="7"/>
      <c r="H99" s="9"/>
    </row>
    <row r="100" spans="1:16" ht="25.5">
      <c r="A100" s="6">
        <v>39</v>
      </c>
      <c r="B100" s="6" t="s">
        <v>253</v>
      </c>
      <c r="C100" s="6" t="s">
        <v>44</v>
      </c>
      <c r="D100" s="6" t="s">
        <v>254</v>
      </c>
      <c r="E100" s="6" t="s">
        <v>151</v>
      </c>
      <c r="F100" s="8">
        <v>3</v>
      </c>
      <c r="G100" s="11"/>
      <c r="H100" s="10">
        <f>ROUND((G100*F100),2)</f>
        <v>0</v>
      </c>
      <c r="O100" s="16">
        <f>rekapitulace!H8</f>
        <v>21</v>
      </c>
      <c r="P100" s="16">
        <f>ROUND(O100/100*H100,2)</f>
        <v>0</v>
      </c>
    </row>
    <row r="101" ht="12.75">
      <c r="D101" s="13" t="s">
        <v>152</v>
      </c>
    </row>
    <row r="102" spans="1:16" ht="25.5">
      <c r="A102" s="6">
        <v>40</v>
      </c>
      <c r="B102" s="6" t="s">
        <v>164</v>
      </c>
      <c r="C102" s="6" t="s">
        <v>44</v>
      </c>
      <c r="D102" s="6" t="s">
        <v>165</v>
      </c>
      <c r="E102" s="6" t="s">
        <v>151</v>
      </c>
      <c r="F102" s="8">
        <v>3</v>
      </c>
      <c r="G102" s="11"/>
      <c r="H102" s="10">
        <f>ROUND((G102*F102),2)</f>
        <v>0</v>
      </c>
      <c r="O102" s="16">
        <f>rekapitulace!H8</f>
        <v>21</v>
      </c>
      <c r="P102" s="16">
        <f>ROUND(O102/100*H102,2)</f>
        <v>0</v>
      </c>
    </row>
    <row r="103" ht="12.75">
      <c r="D103" s="13" t="s">
        <v>152</v>
      </c>
    </row>
    <row r="104" spans="1:16" ht="12.75">
      <c r="A104" s="6">
        <v>41</v>
      </c>
      <c r="B104" s="6" t="s">
        <v>255</v>
      </c>
      <c r="C104" s="6" t="s">
        <v>44</v>
      </c>
      <c r="D104" s="6" t="s">
        <v>256</v>
      </c>
      <c r="E104" s="6" t="s">
        <v>67</v>
      </c>
      <c r="F104" s="8">
        <v>1.7</v>
      </c>
      <c r="G104" s="11"/>
      <c r="H104" s="10">
        <f>ROUND((G104*F104),2)</f>
        <v>0</v>
      </c>
      <c r="O104" s="16">
        <f>rekapitulace!H8</f>
        <v>21</v>
      </c>
      <c r="P104" s="16">
        <f>ROUND(O104/100*H104,2)</f>
        <v>0</v>
      </c>
    </row>
    <row r="105" ht="12.75">
      <c r="D105" s="13" t="s">
        <v>152</v>
      </c>
    </row>
    <row r="106" spans="1:16" ht="25.5">
      <c r="A106" s="6">
        <v>42</v>
      </c>
      <c r="B106" s="6" t="s">
        <v>257</v>
      </c>
      <c r="C106" s="6" t="s">
        <v>44</v>
      </c>
      <c r="D106" s="6" t="s">
        <v>258</v>
      </c>
      <c r="E106" s="6" t="s">
        <v>74</v>
      </c>
      <c r="F106" s="8">
        <v>557</v>
      </c>
      <c r="G106" s="11"/>
      <c r="H106" s="10">
        <f>ROUND((G106*F106),2)</f>
        <v>0</v>
      </c>
      <c r="O106" s="16">
        <f>rekapitulace!H8</f>
        <v>21</v>
      </c>
      <c r="P106" s="16">
        <f>ROUND(O106/100*H106,2)</f>
        <v>0</v>
      </c>
    </row>
    <row r="107" ht="25.5">
      <c r="D107" s="13" t="s">
        <v>259</v>
      </c>
    </row>
    <row r="108" spans="1:16" ht="25.5">
      <c r="A108" s="6">
        <v>43</v>
      </c>
      <c r="B108" s="6" t="s">
        <v>171</v>
      </c>
      <c r="C108" s="6" t="s">
        <v>44</v>
      </c>
      <c r="D108" s="6" t="s">
        <v>260</v>
      </c>
      <c r="E108" s="6" t="s">
        <v>74</v>
      </c>
      <c r="F108" s="8">
        <v>112</v>
      </c>
      <c r="G108" s="11"/>
      <c r="H108" s="10">
        <f>ROUND((G108*F108),2)</f>
        <v>0</v>
      </c>
      <c r="O108" s="16">
        <f>rekapitulace!H8</f>
        <v>21</v>
      </c>
      <c r="P108" s="16">
        <f>ROUND(O108/100*H108,2)</f>
        <v>0</v>
      </c>
    </row>
    <row r="109" ht="25.5">
      <c r="D109" s="13" t="s">
        <v>261</v>
      </c>
    </row>
    <row r="110" spans="1:16" ht="25.5">
      <c r="A110" s="6">
        <v>44</v>
      </c>
      <c r="B110" s="6" t="s">
        <v>174</v>
      </c>
      <c r="C110" s="6" t="s">
        <v>44</v>
      </c>
      <c r="D110" s="6" t="s">
        <v>175</v>
      </c>
      <c r="E110" s="6" t="s">
        <v>74</v>
      </c>
      <c r="F110" s="8">
        <v>85</v>
      </c>
      <c r="G110" s="11"/>
      <c r="H110" s="10">
        <f>ROUND((G110*F110),2)</f>
        <v>0</v>
      </c>
      <c r="O110" s="16">
        <f>rekapitulace!H8</f>
        <v>21</v>
      </c>
      <c r="P110" s="16">
        <f>ROUND(O110/100*H110,2)</f>
        <v>0</v>
      </c>
    </row>
    <row r="111" ht="25.5">
      <c r="D111" s="13" t="s">
        <v>173</v>
      </c>
    </row>
    <row r="112" spans="1:16" ht="12.75">
      <c r="A112" s="6">
        <v>45</v>
      </c>
      <c r="B112" s="6" t="s">
        <v>179</v>
      </c>
      <c r="C112" s="6" t="s">
        <v>44</v>
      </c>
      <c r="D112" s="6" t="s">
        <v>180</v>
      </c>
      <c r="E112" s="6" t="s">
        <v>74</v>
      </c>
      <c r="F112" s="8">
        <v>88</v>
      </c>
      <c r="G112" s="11"/>
      <c r="H112" s="10">
        <f>ROUND((G112*F112),2)</f>
        <v>0</v>
      </c>
      <c r="O112" s="16">
        <f>rekapitulace!H8</f>
        <v>21</v>
      </c>
      <c r="P112" s="16">
        <f>ROUND(O112/100*H112,2)</f>
        <v>0</v>
      </c>
    </row>
    <row r="113" ht="25.5">
      <c r="D113" s="13" t="s">
        <v>245</v>
      </c>
    </row>
    <row r="114" spans="1:16" ht="12.75">
      <c r="A114" s="6">
        <v>46</v>
      </c>
      <c r="B114" s="6" t="s">
        <v>262</v>
      </c>
      <c r="C114" s="6" t="s">
        <v>24</v>
      </c>
      <c r="D114" s="6" t="s">
        <v>263</v>
      </c>
      <c r="E114" s="6" t="s">
        <v>74</v>
      </c>
      <c r="F114" s="8">
        <v>52</v>
      </c>
      <c r="G114" s="11"/>
      <c r="H114" s="10">
        <f>ROUND((G114*F114),2)</f>
        <v>0</v>
      </c>
      <c r="O114" s="16">
        <f>rekapitulace!H8</f>
        <v>21</v>
      </c>
      <c r="P114" s="16">
        <f>ROUND(O114/100*H114,2)</f>
        <v>0</v>
      </c>
    </row>
    <row r="115" ht="25.5">
      <c r="D115" s="13" t="s">
        <v>264</v>
      </c>
    </row>
    <row r="116" spans="1:16" ht="38.25">
      <c r="A116" s="6">
        <v>47</v>
      </c>
      <c r="B116" s="6" t="s">
        <v>265</v>
      </c>
      <c r="C116" s="6" t="s">
        <v>34</v>
      </c>
      <c r="D116" s="6" t="s">
        <v>266</v>
      </c>
      <c r="E116" s="6" t="s">
        <v>267</v>
      </c>
      <c r="F116" s="8">
        <v>1</v>
      </c>
      <c r="G116" s="11"/>
      <c r="H116" s="10">
        <f>ROUND((G116*F116),2)</f>
        <v>0</v>
      </c>
      <c r="O116" s="16">
        <f>rekapitulace!H8</f>
        <v>21</v>
      </c>
      <c r="P116" s="16">
        <f>ROUND(O116/100*H116,2)</f>
        <v>0</v>
      </c>
    </row>
    <row r="117" ht="12.75">
      <c r="D117" s="13" t="s">
        <v>152</v>
      </c>
    </row>
    <row r="118" spans="1:16" ht="12.75" customHeight="1">
      <c r="A118" s="12"/>
      <c r="B118" s="12"/>
      <c r="C118" s="12" t="s">
        <v>154</v>
      </c>
      <c r="D118" s="12" t="s">
        <v>153</v>
      </c>
      <c r="E118" s="12"/>
      <c r="F118" s="12"/>
      <c r="G118" s="12"/>
      <c r="H118" s="12">
        <f>SUM(H100:H117)</f>
        <v>0</v>
      </c>
      <c r="P118" s="16">
        <f>SUM(P100:P117)</f>
        <v>0</v>
      </c>
    </row>
    <row r="120" spans="1:16" ht="12.75" customHeight="1">
      <c r="A120" s="12"/>
      <c r="B120" s="12"/>
      <c r="C120" s="12"/>
      <c r="D120" s="12" t="s">
        <v>53</v>
      </c>
      <c r="E120" s="12"/>
      <c r="F120" s="12"/>
      <c r="G120" s="12"/>
      <c r="H120" s="12">
        <f>+H16+H55+H86+H97+H118</f>
        <v>0</v>
      </c>
      <c r="P120" s="16">
        <f>+P16+P55+P86+P97+P118</f>
        <v>0</v>
      </c>
    </row>
  </sheetData>
  <sheetProtection password="C77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 topLeftCell="A1">
      <pane ySplit="10" topLeftCell="A11" activePane="bottomLeft" state="frozen"/>
      <selection pane="bottomLeft" activeCell="G12" sqref="G12"/>
    </sheetView>
  </sheetViews>
  <sheetFormatPr defaultColWidth="9.140625" defaultRowHeight="12.75" customHeight="1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 customWidth="1"/>
    <col min="15" max="16" width="9.140625" style="16" hidden="1" customWidth="1"/>
    <col min="17" max="16384" width="9.140625" style="16" customWidth="1"/>
  </cols>
  <sheetData>
    <row r="1" spans="1:3" ht="12.75" customHeight="1">
      <c r="A1" s="5" t="s">
        <v>13</v>
      </c>
      <c r="C1" s="16" t="s">
        <v>14</v>
      </c>
    </row>
    <row r="2" ht="12.75" customHeight="1">
      <c r="C2" s="1" t="s">
        <v>15</v>
      </c>
    </row>
    <row r="4" spans="1:5" ht="12.75" customHeight="1">
      <c r="A4" s="16" t="s">
        <v>16</v>
      </c>
      <c r="C4" s="5" t="s">
        <v>19</v>
      </c>
      <c r="D4" s="5" t="s">
        <v>20</v>
      </c>
      <c r="E4" s="5"/>
    </row>
    <row r="5" spans="1:5" ht="12.75" customHeight="1">
      <c r="A5" s="16" t="s">
        <v>17</v>
      </c>
      <c r="C5" s="5" t="s">
        <v>268</v>
      </c>
      <c r="D5" s="5" t="s">
        <v>269</v>
      </c>
      <c r="E5" s="5"/>
    </row>
    <row r="6" spans="1:5" ht="12.75" customHeight="1">
      <c r="A6" s="16" t="s">
        <v>18</v>
      </c>
      <c r="C6" s="5" t="s">
        <v>268</v>
      </c>
      <c r="D6" s="5" t="s">
        <v>269</v>
      </c>
      <c r="E6" s="5"/>
    </row>
    <row r="7" spans="3:5" ht="12.75" customHeight="1">
      <c r="C7" s="5"/>
      <c r="D7" s="5"/>
      <c r="E7" s="5"/>
    </row>
    <row r="8" spans="1:16" ht="12.75" customHeight="1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5" ht="14.25">
      <c r="A9" s="20"/>
      <c r="B9" s="20"/>
      <c r="C9" s="20"/>
      <c r="D9" s="20"/>
      <c r="E9" s="20"/>
      <c r="F9" s="20"/>
      <c r="G9" s="15" t="s">
        <v>31</v>
      </c>
      <c r="H9" s="15" t="s">
        <v>32</v>
      </c>
      <c r="O9" s="16" t="s">
        <v>11</v>
      </c>
    </row>
    <row r="10" spans="1:8" ht="14.25">
      <c r="A10" s="15" t="s">
        <v>24</v>
      </c>
      <c r="B10" s="1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</row>
    <row r="11" spans="1:8" ht="12.75" customHeight="1">
      <c r="A11" s="7"/>
      <c r="B11" s="7"/>
      <c r="C11" s="7" t="s">
        <v>36</v>
      </c>
      <c r="D11" s="7" t="s">
        <v>270</v>
      </c>
      <c r="E11" s="7"/>
      <c r="F11" s="9"/>
      <c r="G11" s="7"/>
      <c r="H11" s="9"/>
    </row>
    <row r="12" spans="1:16" ht="25.5">
      <c r="A12" s="6">
        <v>1</v>
      </c>
      <c r="B12" s="6" t="s">
        <v>271</v>
      </c>
      <c r="C12" s="6" t="s">
        <v>44</v>
      </c>
      <c r="D12" s="6" t="s">
        <v>272</v>
      </c>
      <c r="E12" s="6" t="s">
        <v>267</v>
      </c>
      <c r="F12" s="8">
        <v>1</v>
      </c>
      <c r="G12" s="11"/>
      <c r="H12" s="10">
        <f>ROUND((G12*F12),2)</f>
        <v>0</v>
      </c>
      <c r="O12" s="16">
        <f>rekapitulace!H8</f>
        <v>21</v>
      </c>
      <c r="P12" s="16">
        <f>ROUND(O12/100*H12,2)</f>
        <v>0</v>
      </c>
    </row>
    <row r="13" ht="12.75">
      <c r="D13" s="13" t="s">
        <v>273</v>
      </c>
    </row>
    <row r="14" spans="1:16" ht="12.75" customHeight="1">
      <c r="A14" s="12"/>
      <c r="B14" s="12"/>
      <c r="C14" s="12" t="s">
        <v>36</v>
      </c>
      <c r="D14" s="12" t="s">
        <v>270</v>
      </c>
      <c r="E14" s="12"/>
      <c r="F14" s="12"/>
      <c r="G14" s="12"/>
      <c r="H14" s="12">
        <f>SUM(H12:H13)</f>
        <v>0</v>
      </c>
      <c r="P14" s="16">
        <f>SUM(P12:P13)</f>
        <v>0</v>
      </c>
    </row>
    <row r="16" spans="1:16" ht="12.75" customHeight="1">
      <c r="A16" s="12"/>
      <c r="B16" s="12"/>
      <c r="C16" s="12"/>
      <c r="D16" s="12" t="s">
        <v>53</v>
      </c>
      <c r="E16" s="12"/>
      <c r="F16" s="12"/>
      <c r="G16" s="12"/>
      <c r="H16" s="12">
        <f>+H14</f>
        <v>0</v>
      </c>
      <c r="P16" s="16">
        <f>+P14</f>
        <v>0</v>
      </c>
    </row>
  </sheetData>
  <sheetProtection password="C77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 topLeftCell="A1">
      <pane ySplit="10" topLeftCell="A11" activePane="bottomLeft" state="frozen"/>
      <selection pane="bottomLeft" activeCell="D5" sqref="D5"/>
    </sheetView>
  </sheetViews>
  <sheetFormatPr defaultColWidth="9.140625" defaultRowHeight="12.75" customHeight="1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 customWidth="1"/>
    <col min="15" max="16" width="9.140625" style="16" hidden="1" customWidth="1"/>
    <col min="17" max="16384" width="9.140625" style="16" customWidth="1"/>
  </cols>
  <sheetData>
    <row r="1" spans="1:3" ht="12.75" customHeight="1">
      <c r="A1" s="5" t="s">
        <v>13</v>
      </c>
      <c r="C1" s="16" t="s">
        <v>14</v>
      </c>
    </row>
    <row r="2" ht="12.75" customHeight="1">
      <c r="C2" s="1" t="s">
        <v>15</v>
      </c>
    </row>
    <row r="4" spans="1:5" ht="12.75" customHeight="1">
      <c r="A4" s="16" t="s">
        <v>16</v>
      </c>
      <c r="C4" s="5" t="s">
        <v>19</v>
      </c>
      <c r="D4" s="5" t="s">
        <v>20</v>
      </c>
      <c r="E4" s="5"/>
    </row>
    <row r="5" spans="1:5" ht="12.75" customHeight="1">
      <c r="A5" s="16" t="s">
        <v>17</v>
      </c>
      <c r="C5" s="5" t="s">
        <v>274</v>
      </c>
      <c r="D5" s="5" t="s">
        <v>275</v>
      </c>
      <c r="E5" s="5"/>
    </row>
    <row r="6" spans="1:5" ht="12.75" customHeight="1">
      <c r="A6" s="16" t="s">
        <v>18</v>
      </c>
      <c r="C6" s="5" t="s">
        <v>274</v>
      </c>
      <c r="D6" s="5" t="s">
        <v>275</v>
      </c>
      <c r="E6" s="5"/>
    </row>
    <row r="7" spans="3:5" ht="12.75" customHeight="1">
      <c r="C7" s="5"/>
      <c r="D7" s="5"/>
      <c r="E7" s="5"/>
    </row>
    <row r="8" spans="1:16" ht="12.75" customHeight="1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5" ht="14.25">
      <c r="A9" s="20"/>
      <c r="B9" s="20"/>
      <c r="C9" s="20"/>
      <c r="D9" s="20"/>
      <c r="E9" s="20"/>
      <c r="F9" s="20"/>
      <c r="G9" s="14" t="s">
        <v>31</v>
      </c>
      <c r="H9" s="14" t="s">
        <v>32</v>
      </c>
      <c r="O9" s="16" t="s">
        <v>11</v>
      </c>
    </row>
    <row r="10" spans="1:8" ht="14.25">
      <c r="A10" s="14" t="s">
        <v>24</v>
      </c>
      <c r="B10" s="14" t="s">
        <v>34</v>
      </c>
      <c r="C10" s="14" t="s">
        <v>35</v>
      </c>
      <c r="D10" s="14" t="s">
        <v>36</v>
      </c>
      <c r="E10" s="14" t="s">
        <v>37</v>
      </c>
      <c r="F10" s="14" t="s">
        <v>38</v>
      </c>
      <c r="G10" s="14" t="s">
        <v>39</v>
      </c>
      <c r="H10" s="14" t="s">
        <v>40</v>
      </c>
    </row>
    <row r="11" spans="1:8" ht="12.75" customHeight="1">
      <c r="A11" s="7"/>
      <c r="B11" s="7"/>
      <c r="C11" s="7" t="s">
        <v>36</v>
      </c>
      <c r="D11" s="7" t="s">
        <v>270</v>
      </c>
      <c r="E11" s="7"/>
      <c r="F11" s="9"/>
      <c r="G11" s="7"/>
      <c r="H11" s="9"/>
    </row>
    <row r="12" spans="1:16" ht="12.75">
      <c r="A12" s="6">
        <v>1</v>
      </c>
      <c r="B12" s="6" t="s">
        <v>276</v>
      </c>
      <c r="C12" s="6" t="s">
        <v>44</v>
      </c>
      <c r="D12" s="6" t="s">
        <v>282</v>
      </c>
      <c r="E12" s="6"/>
      <c r="F12" s="8"/>
      <c r="G12" s="17"/>
      <c r="H12" s="10"/>
      <c r="O12" s="16">
        <f>rekapitulace!H8</f>
        <v>21</v>
      </c>
      <c r="P12" s="16">
        <f>ROUND(O12/100*H12,2)</f>
        <v>0</v>
      </c>
    </row>
    <row r="13" ht="12.75">
      <c r="D13" s="13" t="s">
        <v>273</v>
      </c>
    </row>
    <row r="14" spans="1:16" ht="12.75" customHeight="1">
      <c r="A14" s="12"/>
      <c r="B14" s="12"/>
      <c r="C14" s="12" t="s">
        <v>36</v>
      </c>
      <c r="D14" s="12" t="s">
        <v>270</v>
      </c>
      <c r="E14" s="12"/>
      <c r="F14" s="12"/>
      <c r="G14" s="12"/>
      <c r="H14" s="12">
        <f>SUM(H12:H13)</f>
        <v>0</v>
      </c>
      <c r="P14" s="16">
        <f>SUM(P12:P13)</f>
        <v>0</v>
      </c>
    </row>
    <row r="16" spans="1:16" ht="12.75" customHeight="1">
      <c r="A16" s="12"/>
      <c r="B16" s="12"/>
      <c r="C16" s="12"/>
      <c r="D16" s="12" t="s">
        <v>53</v>
      </c>
      <c r="E16" s="12"/>
      <c r="F16" s="12"/>
      <c r="G16" s="12"/>
      <c r="H16" s="12">
        <f>+H14</f>
        <v>0</v>
      </c>
      <c r="P16" s="16">
        <f>+P14</f>
        <v>0</v>
      </c>
    </row>
  </sheetData>
  <sheetProtection password="C77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 topLeftCell="A1">
      <pane ySplit="10" topLeftCell="A11" activePane="bottomLeft" state="frozen"/>
      <selection pane="bottomLeft" activeCell="G12" sqref="G12"/>
    </sheetView>
  </sheetViews>
  <sheetFormatPr defaultColWidth="9.140625" defaultRowHeight="12.75" customHeight="1"/>
  <cols>
    <col min="1" max="1" width="6.7109375" style="16" customWidth="1"/>
    <col min="2" max="2" width="15.7109375" style="16" customWidth="1"/>
    <col min="3" max="3" width="18.7109375" style="16" customWidth="1"/>
    <col min="4" max="4" width="75.7109375" style="16" customWidth="1"/>
    <col min="5" max="5" width="9.7109375" style="16" customWidth="1"/>
    <col min="6" max="6" width="12.7109375" style="16" customWidth="1"/>
    <col min="7" max="8" width="14.7109375" style="16" customWidth="1"/>
    <col min="9" max="14" width="9.140625" style="16" customWidth="1"/>
    <col min="15" max="16" width="9.140625" style="16" hidden="1" customWidth="1"/>
    <col min="17" max="16384" width="9.140625" style="16" customWidth="1"/>
  </cols>
  <sheetData>
    <row r="1" spans="1:3" ht="12.75" customHeight="1">
      <c r="A1" s="5" t="s">
        <v>13</v>
      </c>
      <c r="C1" s="16" t="s">
        <v>14</v>
      </c>
    </row>
    <row r="2" ht="12.75" customHeight="1">
      <c r="C2" s="1" t="s">
        <v>15</v>
      </c>
    </row>
    <row r="4" spans="1:5" ht="12.75" customHeight="1">
      <c r="A4" s="16" t="s">
        <v>16</v>
      </c>
      <c r="C4" s="5" t="s">
        <v>19</v>
      </c>
      <c r="D4" s="5" t="s">
        <v>20</v>
      </c>
      <c r="E4" s="5"/>
    </row>
    <row r="5" spans="1:5" ht="12.75" customHeight="1">
      <c r="A5" s="16" t="s">
        <v>17</v>
      </c>
      <c r="C5" s="5" t="s">
        <v>277</v>
      </c>
      <c r="D5" s="5" t="s">
        <v>278</v>
      </c>
      <c r="E5" s="5"/>
    </row>
    <row r="6" spans="1:5" ht="12.75" customHeight="1">
      <c r="A6" s="16" t="s">
        <v>18</v>
      </c>
      <c r="C6" s="5" t="s">
        <v>277</v>
      </c>
      <c r="D6" s="5" t="s">
        <v>278</v>
      </c>
      <c r="E6" s="5"/>
    </row>
    <row r="7" spans="3:5" ht="12.75" customHeight="1">
      <c r="C7" s="5"/>
      <c r="D7" s="5"/>
      <c r="E7" s="5"/>
    </row>
    <row r="8" spans="1:16" ht="12.75" customHeight="1">
      <c r="A8" s="20" t="s">
        <v>23</v>
      </c>
      <c r="B8" s="20" t="s">
        <v>25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  <c r="H8" s="20"/>
      <c r="O8" s="16" t="s">
        <v>33</v>
      </c>
      <c r="P8" s="16" t="s">
        <v>11</v>
      </c>
    </row>
    <row r="9" spans="1:15" ht="14.25">
      <c r="A9" s="20"/>
      <c r="B9" s="20"/>
      <c r="C9" s="20"/>
      <c r="D9" s="20"/>
      <c r="E9" s="20"/>
      <c r="F9" s="20"/>
      <c r="G9" s="15" t="s">
        <v>31</v>
      </c>
      <c r="H9" s="15" t="s">
        <v>32</v>
      </c>
      <c r="O9" s="16" t="s">
        <v>11</v>
      </c>
    </row>
    <row r="10" spans="1:8" ht="14.25">
      <c r="A10" s="15" t="s">
        <v>24</v>
      </c>
      <c r="B10" s="15" t="s">
        <v>34</v>
      </c>
      <c r="C10" s="15" t="s">
        <v>35</v>
      </c>
      <c r="D10" s="15" t="s">
        <v>36</v>
      </c>
      <c r="E10" s="15" t="s">
        <v>37</v>
      </c>
      <c r="F10" s="15" t="s">
        <v>38</v>
      </c>
      <c r="G10" s="15" t="s">
        <v>39</v>
      </c>
      <c r="H10" s="15" t="s">
        <v>40</v>
      </c>
    </row>
    <row r="11" spans="1:8" ht="12.75" customHeight="1">
      <c r="A11" s="7"/>
      <c r="B11" s="7"/>
      <c r="C11" s="7" t="s">
        <v>36</v>
      </c>
      <c r="D11" s="7" t="s">
        <v>270</v>
      </c>
      <c r="E11" s="7"/>
      <c r="F11" s="9"/>
      <c r="G11" s="7"/>
      <c r="H11" s="9"/>
    </row>
    <row r="12" spans="1:16" ht="25.5">
      <c r="A12" s="6">
        <v>1</v>
      </c>
      <c r="B12" s="6" t="s">
        <v>279</v>
      </c>
      <c r="C12" s="6" t="s">
        <v>44</v>
      </c>
      <c r="D12" s="6" t="s">
        <v>280</v>
      </c>
      <c r="E12" s="6" t="s">
        <v>267</v>
      </c>
      <c r="F12" s="8">
        <v>1</v>
      </c>
      <c r="G12" s="11"/>
      <c r="H12" s="10">
        <f>ROUND((G12*F12),2)</f>
        <v>0</v>
      </c>
      <c r="O12" s="16">
        <f>rekapitulace!H8</f>
        <v>21</v>
      </c>
      <c r="P12" s="16">
        <f>ROUND(O12/100*H12,2)</f>
        <v>0</v>
      </c>
    </row>
    <row r="13" ht="12.75">
      <c r="D13" s="13" t="s">
        <v>281</v>
      </c>
    </row>
    <row r="14" spans="1:16" ht="12.75" customHeight="1">
      <c r="A14" s="12"/>
      <c r="B14" s="12"/>
      <c r="C14" s="12" t="s">
        <v>36</v>
      </c>
      <c r="D14" s="12" t="s">
        <v>270</v>
      </c>
      <c r="E14" s="12"/>
      <c r="F14" s="12"/>
      <c r="G14" s="12"/>
      <c r="H14" s="12">
        <f>SUM(H12:H13)</f>
        <v>0</v>
      </c>
      <c r="P14" s="16">
        <f>SUM(P12:P13)</f>
        <v>0</v>
      </c>
    </row>
    <row r="16" spans="1:16" ht="12.75" customHeight="1">
      <c r="A16" s="12"/>
      <c r="B16" s="12"/>
      <c r="C16" s="12"/>
      <c r="D16" s="12" t="s">
        <v>53</v>
      </c>
      <c r="E16" s="12"/>
      <c r="F16" s="12"/>
      <c r="G16" s="12"/>
      <c r="H16" s="12">
        <f>+H14</f>
        <v>0</v>
      </c>
      <c r="P16" s="16">
        <f>+P14</f>
        <v>0</v>
      </c>
    </row>
  </sheetData>
  <sheetProtection password="C775" sheet="1" objects="1" scenarios="1" selectLockedCells="1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Kvardová Ludmila</cp:lastModifiedBy>
  <dcterms:created xsi:type="dcterms:W3CDTF">2021-06-08T11:20:47Z</dcterms:created>
  <dcterms:modified xsi:type="dcterms:W3CDTF">2021-07-29T08:18:56Z</dcterms:modified>
  <cp:category/>
  <cp:version/>
  <cp:contentType/>
  <cp:contentStatus/>
</cp:coreProperties>
</file>