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11505" activeTab="0"/>
  </bookViews>
  <sheets>
    <sheet name="List1" sheetId="1" r:id="rId1"/>
  </sheets>
  <definedNames>
    <definedName name="_xlnm.Print_Area" localSheetId="0">'List1'!$A$1:$G$30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<sst xmlns="http://schemas.openxmlformats.org/spreadsheetml/2006/main" count="36" uniqueCount="26">
  <si>
    <t>Plocha</t>
  </si>
  <si>
    <t>m2</t>
  </si>
  <si>
    <t>t</t>
  </si>
  <si>
    <t>množství</t>
  </si>
  <si>
    <t>jednotková cena Kč bez DPH</t>
  </si>
  <si>
    <t>cena celkem Kč bez DPH</t>
  </si>
  <si>
    <t>kpl</t>
  </si>
  <si>
    <t>Dne:</t>
  </si>
  <si>
    <t>Uchazeč:</t>
  </si>
  <si>
    <t>Soupis prací</t>
  </si>
  <si>
    <t>DPH (21%)</t>
  </si>
  <si>
    <t>Celkem Kč bez DPH</t>
  </si>
  <si>
    <t>II/180 Ledce 
(povrchová oprava)</t>
  </si>
  <si>
    <r>
      <rPr>
        <b/>
        <sz val="10"/>
        <color theme="1"/>
        <rFont val="Calibri"/>
        <family val="2"/>
        <scheme val="minor"/>
      </rPr>
      <t>Výšková úprava uliční vpusti</t>
    </r>
    <r>
      <rPr>
        <sz val="10"/>
        <color theme="1"/>
        <rFont val="Calibri"/>
        <family val="2"/>
        <scheme val="minor"/>
      </rPr>
      <t xml:space="preserve"> do úrovně výšky nového povrchu vozovky</t>
    </r>
  </si>
  <si>
    <r>
      <rPr>
        <b/>
        <sz val="10"/>
        <color theme="1"/>
        <rFont val="Calibri"/>
        <family val="2"/>
        <scheme val="minor"/>
      </rPr>
      <t>Výšková úprava krytu uzávěru vody nebo plynu</t>
    </r>
    <r>
      <rPr>
        <sz val="10"/>
        <color theme="1"/>
        <rFont val="Calibri"/>
        <family val="2"/>
        <scheme val="minor"/>
      </rPr>
      <t xml:space="preserve"> (hrnky) do výšky nového povrchu vozovky</t>
    </r>
  </si>
  <si>
    <t>Za uchazeče vyplnil:</t>
  </si>
  <si>
    <t>Postřik spojovací PS bez posypu kamenivem ze silniční emulze, v množství 0,50 kg/m2</t>
  </si>
  <si>
    <r>
      <rPr>
        <b/>
        <sz val="10"/>
        <rFont val="Calibri"/>
        <family val="2"/>
        <scheme val="minor"/>
      </rPr>
      <t xml:space="preserve">frézování do tl. 40 mm, vč. naložení </t>
    </r>
    <r>
      <rPr>
        <sz val="10"/>
        <rFont val="Calibri"/>
        <family val="2"/>
        <scheme val="minor"/>
      </rPr>
      <t xml:space="preserve">
lokální srovnání profilu vozovky, místa budou určena zadavatelem při prohlídce stavby
</t>
    </r>
    <r>
      <rPr>
        <i/>
        <sz val="10"/>
        <rFont val="Calibri"/>
        <family val="2"/>
        <scheme val="minor"/>
      </rPr>
      <t>odpovídá 20% z opravované plochy</t>
    </r>
  </si>
  <si>
    <r>
      <rPr>
        <b/>
        <sz val="10"/>
        <rFont val="Calibri"/>
        <family val="2"/>
        <scheme val="minor"/>
      </rPr>
      <t xml:space="preserve">Asfaltový beton vrstva ložní ACL 16S 50/70 (ABH)
</t>
    </r>
    <r>
      <rPr>
        <sz val="10"/>
        <rFont val="Calibri"/>
        <family val="2"/>
        <scheme val="minor"/>
      </rPr>
      <t xml:space="preserve">s rozprostřením a zhutněním z nemodifikovaného asfaltu v pruhu šířky přes 3 m, po zhutnění pr. tl. 50 mm
pro celoplošné vyrovnání příčných a podélných nerovností opravované plochy vozovky, vč. očištění a živičného spojovacího postřiku
</t>
    </r>
    <r>
      <rPr>
        <i/>
        <sz val="10"/>
        <rFont val="Calibri"/>
        <family val="2"/>
        <scheme val="minor"/>
      </rPr>
      <t>předpoklad tl. 40 - 60 mm, odpovídá pr. tl. 50 mm v celém rozsahu opravované plochy</t>
    </r>
  </si>
  <si>
    <r>
      <rPr>
        <b/>
        <sz val="10"/>
        <color theme="1"/>
        <rFont val="Calibri"/>
        <family val="2"/>
        <scheme val="minor"/>
      </rPr>
      <t xml:space="preserve">Asfaltový beton vrstva obrusná ACO 11S 50/70 (ABS) </t>
    </r>
    <r>
      <rPr>
        <sz val="10"/>
        <color theme="1"/>
        <rFont val="Calibri"/>
        <family val="2"/>
        <scheme val="minor"/>
      </rPr>
      <t>s rozprostřením a se zhutněním z nemodifikovaného asfaltu v pruhu šířky přes 3 m tř. I, po zhutnění tl. 40 mm</t>
    </r>
  </si>
  <si>
    <r>
      <t>Geodetické zaměření vrstvy ACO 
g</t>
    </r>
    <r>
      <rPr>
        <sz val="10"/>
        <color theme="1"/>
        <rFont val="Calibri"/>
        <family val="2"/>
        <scheme val="minor"/>
      </rPr>
      <t>eodetické zaměření skutečného stavu nové obrusné vrstvy provedené oprávněným geodetem, vč. zaznamenání uličních vpustí, kanalizačních šachet, uzávěrů plynu a vody.</t>
    </r>
  </si>
  <si>
    <t>Součástí zakázky a v rámci díla provede zhotovitel ošetření vzniklých spár. Tento náklad i zhotovitel rozprostře do ceny díla. Napojení na začátku a konci úseku  bude provedeno plynule na navazující stav vozovky. Oprava povrchů bude probíhat za koordinace zhotovitele výstavby splaškové kanalizace, jejímž investorem je obec Ledce. Realizace opravy bude za úplné uzavírky silnice II/180. Zajištění uzavírky není součástí této zakázky (zajišťuje obec Ledce prostřednictvím zhotovitele splaškové kanalizace).</t>
  </si>
  <si>
    <r>
      <t xml:space="preserve">Zkoušky a měření
</t>
    </r>
    <r>
      <rPr>
        <sz val="10"/>
        <color theme="1"/>
        <rFont val="Calibri"/>
        <family val="2"/>
        <scheme val="minor"/>
      </rPr>
      <t>zkoušky a měření hotových vrstev formou vývrtů (tloušťka vrstev, mezerovitost, míra zhutnění, spojení vrstev) - bude upřesněno KZP</t>
    </r>
  </si>
  <si>
    <r>
      <t xml:space="preserve">Asfaltový beton vrstva ložní ACL 16S 50/70 (ABH) 
</t>
    </r>
    <r>
      <rPr>
        <sz val="10"/>
        <color theme="1"/>
        <rFont val="Calibri"/>
        <family val="2"/>
        <scheme val="minor"/>
      </rPr>
      <t xml:space="preserve">s rozprostřením a zhutněním z nemodifikovaného asfaltu pro lokální vyrovnání příčných a podélných nerovností před pokládkou souvislé vrstvy z ACL 16, dále pro úpravu sjezdů a napojení na sousední nemovitosti, položka je vč. očištění a spojovacího postřiku, místa </t>
    </r>
    <r>
      <rPr>
        <sz val="10"/>
        <rFont val="Calibri"/>
        <family val="2"/>
        <scheme val="minor"/>
      </rPr>
      <t>budou určena zadavatelem při prohlídce stavby</t>
    </r>
  </si>
  <si>
    <r>
      <rPr>
        <b/>
        <sz val="10"/>
        <color theme="1"/>
        <rFont val="Calibri"/>
        <family val="2"/>
        <scheme val="minor"/>
      </rPr>
      <t>frézovaný materiál</t>
    </r>
    <r>
      <rPr>
        <sz val="10"/>
        <color theme="1"/>
        <rFont val="Calibri"/>
        <family val="2"/>
        <scheme val="minor"/>
      </rPr>
      <t xml:space="preserve">
zpracování a manipulace v místě stavby např. pro výškové vyrovnání sjezdů k nemovitostem nebo rozjezdů s MK/UK v obci, manipulace do 2 km s naložením a vyložením s rozprostřením.</t>
    </r>
  </si>
  <si>
    <r>
      <t xml:space="preserve">Čištění vozovky
</t>
    </r>
    <r>
      <rPr>
        <sz val="10"/>
        <color theme="1"/>
        <rFont val="Calibri"/>
        <family val="2"/>
        <scheme val="minor"/>
      </rPr>
      <t>Čištění vozovky splachováním vodou povrchu podkladu nebo krytu živičného, betonového nebo dlážděného.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</si>
</sst>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0"/>
      <name val="Calibri"/>
      <family val="2"/>
      <scheme val="minor"/>
    </font>
    <font>
      <b/>
      <sz val="10"/>
      <name val="Calibri"/>
      <family val="2"/>
      <scheme val="minor"/>
    </font>
    <font>
      <i/>
      <sz val="10"/>
      <name val="Calibri"/>
      <family val="2"/>
      <scheme val="minor"/>
    </font>
  </fonts>
  <fills count="5">
    <fill>
      <patternFill/>
    </fill>
    <fill>
      <patternFill patternType="gray125"/>
    </fill>
    <fill>
      <patternFill patternType="solid">
        <fgColor rgb="FFFFFF99"/>
        <bgColor indexed="64"/>
      </patternFill>
    </fill>
    <fill>
      <patternFill patternType="solid">
        <fgColor theme="0" tint="-0.04997999966144562"/>
        <bgColor indexed="64"/>
      </patternFill>
    </fill>
    <fill>
      <patternFill patternType="solid">
        <fgColor theme="4"/>
        <bgColor indexed="64"/>
      </patternFill>
    </fill>
  </fills>
  <borders count="29">
    <border>
      <left/>
      <right/>
      <top/>
      <bottom/>
      <diagonal/>
    </border>
    <border>
      <left style="thin"/>
      <right style="thin"/>
      <top style="medium"/>
      <bottom style="thin"/>
    </border>
    <border>
      <left style="thin"/>
      <right style="thin"/>
      <top/>
      <bottom style="thin"/>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medium"/>
      <bottom style="thin"/>
    </border>
    <border>
      <left/>
      <right/>
      <top style="medium"/>
      <bottom style="thin"/>
    </border>
    <border>
      <left/>
      <right style="medium"/>
      <top style="medium"/>
      <bottom style="thin"/>
    </border>
    <border>
      <left style="medium"/>
      <right/>
      <top style="thin"/>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right/>
      <top style="thin"/>
      <bottom style="medium"/>
    </border>
    <border>
      <left/>
      <right style="medium"/>
      <top style="thin"/>
      <bottom style="medium"/>
    </border>
    <border>
      <left style="medium"/>
      <right style="thin"/>
      <top style="thin"/>
      <bottom/>
    </border>
    <border>
      <left style="thin"/>
      <right style="thin"/>
      <top style="thin"/>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xf numFmtId="0" fontId="0" fillId="0" borderId="0" xfId="0" applyProtection="1">
      <protection/>
    </xf>
    <xf numFmtId="164" fontId="4" fillId="2" borderId="1" xfId="0" applyNumberFormat="1" applyFont="1" applyFill="1" applyBorder="1" applyAlignment="1" applyProtection="1">
      <alignment vertical="center" wrapText="1"/>
      <protection locked="0"/>
    </xf>
    <xf numFmtId="164" fontId="4" fillId="2" borderId="2" xfId="0" applyNumberFormat="1" applyFont="1" applyFill="1" applyBorder="1" applyAlignment="1" applyProtection="1">
      <alignment vertical="center" wrapText="1"/>
      <protection locked="0"/>
    </xf>
    <xf numFmtId="164" fontId="4" fillId="2" borderId="3" xfId="0" applyNumberFormat="1" applyFont="1" applyFill="1" applyBorder="1" applyAlignment="1" applyProtection="1">
      <alignment vertical="center" wrapText="1"/>
      <protection locked="0"/>
    </xf>
    <xf numFmtId="164" fontId="4" fillId="2" borderId="4" xfId="0" applyNumberFormat="1" applyFont="1" applyFill="1" applyBorder="1" applyAlignment="1" applyProtection="1">
      <alignment vertical="center" wrapText="1"/>
      <protection locked="0"/>
    </xf>
    <xf numFmtId="0" fontId="2"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4" fillId="0" borderId="0" xfId="0" applyFont="1" applyProtection="1">
      <protection/>
    </xf>
    <xf numFmtId="0" fontId="4" fillId="3" borderId="0" xfId="0" applyFont="1" applyFill="1" applyProtection="1">
      <protection/>
    </xf>
    <xf numFmtId="3" fontId="4" fillId="3" borderId="0" xfId="0" applyNumberFormat="1" applyFont="1" applyFill="1" applyProtection="1">
      <protection/>
    </xf>
    <xf numFmtId="0" fontId="4" fillId="0" borderId="0" xfId="0" applyFont="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4" fillId="0" borderId="7" xfId="0" applyFont="1" applyBorder="1" applyAlignment="1" applyProtection="1">
      <alignment horizontal="center" vertical="center" wrapText="1"/>
      <protection/>
    </xf>
    <xf numFmtId="0" fontId="4" fillId="0" borderId="0" xfId="0" applyFont="1" applyAlignment="1" applyProtection="1">
      <alignment wrapText="1"/>
      <protection/>
    </xf>
    <xf numFmtId="3" fontId="4" fillId="0" borderId="1" xfId="0" applyNumberFormat="1" applyFont="1" applyBorder="1" applyAlignment="1" applyProtection="1">
      <alignment vertical="center" wrapText="1"/>
      <protection/>
    </xf>
    <xf numFmtId="164" fontId="4" fillId="0" borderId="8" xfId="0" applyNumberFormat="1" applyFont="1" applyBorder="1" applyAlignment="1" applyProtection="1">
      <alignment vertical="center" wrapText="1"/>
      <protection/>
    </xf>
    <xf numFmtId="0" fontId="4" fillId="0" borderId="9" xfId="0" applyFont="1" applyBorder="1" applyAlignment="1" applyProtection="1">
      <alignment vertical="center" wrapText="1"/>
      <protection/>
    </xf>
    <xf numFmtId="2" fontId="4" fillId="0" borderId="2" xfId="0" applyNumberFormat="1" applyFont="1" applyBorder="1" applyAlignment="1" applyProtection="1">
      <alignment vertical="center" wrapText="1"/>
      <protection/>
    </xf>
    <xf numFmtId="164" fontId="4" fillId="0" borderId="10" xfId="0" applyNumberFormat="1" applyFont="1" applyBorder="1" applyAlignment="1" applyProtection="1">
      <alignment vertical="center" wrapText="1"/>
      <protection/>
    </xf>
    <xf numFmtId="0" fontId="4" fillId="0" borderId="11" xfId="0" applyFont="1" applyBorder="1" applyAlignment="1" applyProtection="1">
      <alignment vertical="center" wrapText="1"/>
      <protection/>
    </xf>
    <xf numFmtId="164" fontId="4" fillId="0" borderId="12" xfId="0" applyNumberFormat="1" applyFont="1" applyBorder="1" applyAlignment="1" applyProtection="1">
      <alignment vertical="center" wrapText="1"/>
      <protection/>
    </xf>
    <xf numFmtId="3" fontId="4" fillId="0" borderId="3" xfId="0" applyNumberFormat="1" applyFont="1" applyBorder="1" applyAlignment="1" applyProtection="1">
      <alignment vertical="center" wrapText="1"/>
      <protection/>
    </xf>
    <xf numFmtId="0" fontId="4" fillId="0" borderId="4" xfId="0" applyFont="1" applyFill="1" applyBorder="1" applyAlignment="1" applyProtection="1">
      <alignment vertical="center" wrapText="1"/>
      <protection/>
    </xf>
    <xf numFmtId="0" fontId="4" fillId="0" borderId="13" xfId="0" applyFont="1" applyFill="1" applyBorder="1" applyAlignment="1" applyProtection="1">
      <alignment wrapText="1"/>
      <protection/>
    </xf>
    <xf numFmtId="0" fontId="4" fillId="0" borderId="14" xfId="0" applyFont="1" applyBorder="1" applyProtection="1">
      <protection/>
    </xf>
    <xf numFmtId="164" fontId="5" fillId="0" borderId="15" xfId="0" applyNumberFormat="1" applyFont="1" applyBorder="1" applyProtection="1">
      <protection/>
    </xf>
    <xf numFmtId="0" fontId="4" fillId="0" borderId="16" xfId="0" applyFont="1" applyFill="1" applyBorder="1" applyAlignment="1" applyProtection="1">
      <alignment wrapText="1"/>
      <protection/>
    </xf>
    <xf numFmtId="0" fontId="4" fillId="0" borderId="17" xfId="0" applyFont="1" applyBorder="1" applyProtection="1">
      <protection/>
    </xf>
    <xf numFmtId="0" fontId="4" fillId="0" borderId="18" xfId="0" applyFont="1" applyBorder="1" applyProtection="1">
      <protection/>
    </xf>
    <xf numFmtId="164" fontId="4" fillId="0" borderId="19" xfId="0" applyNumberFormat="1" applyFont="1" applyBorder="1" applyProtection="1">
      <protection/>
    </xf>
    <xf numFmtId="0" fontId="4" fillId="0" borderId="20" xfId="0" applyFont="1" applyFill="1" applyBorder="1" applyAlignment="1" applyProtection="1">
      <alignment wrapText="1"/>
      <protection/>
    </xf>
    <xf numFmtId="0" fontId="4" fillId="0" borderId="21" xfId="0" applyFont="1" applyBorder="1" applyProtection="1">
      <protection/>
    </xf>
    <xf numFmtId="164" fontId="5" fillId="0" borderId="22" xfId="0" applyNumberFormat="1" applyFont="1" applyBorder="1" applyProtection="1">
      <protection/>
    </xf>
    <xf numFmtId="0" fontId="0" fillId="0" borderId="0" xfId="0" applyAlignment="1" applyProtection="1">
      <alignment vertical="center"/>
      <protection/>
    </xf>
    <xf numFmtId="0" fontId="5" fillId="0" borderId="11" xfId="0" applyFont="1" applyBorder="1" applyAlignment="1" applyProtection="1">
      <alignment vertical="center" wrapText="1"/>
      <protection/>
    </xf>
    <xf numFmtId="0" fontId="5" fillId="0" borderId="20" xfId="0" applyFont="1" applyFill="1" applyBorder="1" applyAlignment="1" applyProtection="1">
      <alignment vertical="center" wrapText="1"/>
      <protection/>
    </xf>
    <xf numFmtId="0" fontId="4" fillId="0" borderId="23" xfId="0" applyFont="1" applyBorder="1" applyAlignment="1" applyProtection="1">
      <alignment vertical="center" wrapText="1"/>
      <protection/>
    </xf>
    <xf numFmtId="3" fontId="4" fillId="0" borderId="24" xfId="0" applyNumberFormat="1" applyFont="1" applyBorder="1" applyAlignment="1" applyProtection="1">
      <alignment vertical="center" wrapText="1"/>
      <protection/>
    </xf>
    <xf numFmtId="164" fontId="4" fillId="2" borderId="24" xfId="0" applyNumberFormat="1" applyFont="1" applyFill="1" applyBorder="1" applyAlignment="1" applyProtection="1">
      <alignment vertical="center" wrapText="1"/>
      <protection locked="0"/>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6" fillId="2" borderId="25" xfId="0" applyFont="1" applyFill="1" applyBorder="1" applyAlignment="1" applyProtection="1">
      <alignment vertical="center"/>
      <protection locked="0"/>
    </xf>
    <xf numFmtId="0" fontId="7" fillId="0" borderId="13" xfId="0" applyFont="1" applyBorder="1" applyAlignment="1" applyProtection="1">
      <alignment vertical="center" wrapText="1"/>
      <protection/>
    </xf>
    <xf numFmtId="0" fontId="7" fillId="0" borderId="11" xfId="0" applyFont="1" applyBorder="1" applyAlignment="1" applyProtection="1">
      <alignment vertical="center" wrapText="1"/>
      <protection/>
    </xf>
    <xf numFmtId="2" fontId="4" fillId="0" borderId="3" xfId="0" applyNumberFormat="1" applyFont="1" applyBorder="1" applyAlignment="1" applyProtection="1">
      <alignment vertical="center" wrapText="1"/>
      <protection/>
    </xf>
    <xf numFmtId="4" fontId="4" fillId="0" borderId="0" xfId="0" applyNumberFormat="1" applyFont="1" applyAlignment="1" applyProtection="1">
      <alignment wrapText="1"/>
      <protection/>
    </xf>
    <xf numFmtId="4" fontId="4" fillId="0" borderId="0" xfId="0" applyNumberFormat="1" applyFont="1" applyProtection="1">
      <protection/>
    </xf>
    <xf numFmtId="0" fontId="4" fillId="0" borderId="0" xfId="0" applyFont="1" applyAlignment="1" applyProtection="1">
      <alignment horizontal="right" wrapText="1"/>
      <protection/>
    </xf>
    <xf numFmtId="164" fontId="4" fillId="0" borderId="0" xfId="0" applyNumberFormat="1" applyFont="1" applyProtection="1">
      <protection/>
    </xf>
    <xf numFmtId="0" fontId="4" fillId="0" borderId="0" xfId="0" applyNumberFormat="1" applyFont="1" applyProtection="1">
      <protection/>
    </xf>
    <xf numFmtId="4" fontId="0" fillId="0" borderId="0" xfId="0" applyNumberFormat="1" applyProtection="1">
      <protection/>
    </xf>
    <xf numFmtId="0" fontId="3" fillId="4" borderId="0" xfId="0" applyFont="1" applyFill="1" applyAlignment="1" applyProtection="1">
      <alignment horizontal="center" vertical="center" wrapText="1"/>
      <protection/>
    </xf>
    <xf numFmtId="0" fontId="3" fillId="4" borderId="0" xfId="0" applyFont="1" applyFill="1" applyAlignment="1" applyProtection="1">
      <alignment horizontal="center" vertical="center"/>
      <protection/>
    </xf>
    <xf numFmtId="0" fontId="4" fillId="0" borderId="0" xfId="0" applyFont="1" applyAlignment="1" applyProtection="1">
      <alignment horizontal="justify" vertical="justify" wrapText="1"/>
      <protection/>
    </xf>
    <xf numFmtId="0" fontId="2" fillId="2" borderId="26" xfId="0" applyFont="1" applyFill="1" applyBorder="1" applyAlignment="1" applyProtection="1">
      <alignment horizontal="justify" vertical="center"/>
      <protection locked="0"/>
    </xf>
    <xf numFmtId="0" fontId="2" fillId="2" borderId="27" xfId="0" applyFont="1" applyFill="1" applyBorder="1" applyAlignment="1" applyProtection="1">
      <alignment horizontal="justify" vertical="center"/>
      <protection locked="0"/>
    </xf>
    <xf numFmtId="0" fontId="2" fillId="2" borderId="28" xfId="0" applyFont="1" applyFill="1" applyBorder="1" applyAlignment="1" applyProtection="1">
      <alignment horizontal="justify" vertical="center"/>
      <protection locked="0"/>
    </xf>
    <xf numFmtId="0" fontId="0" fillId="0" borderId="0" xfId="0" applyAlignment="1" applyProtection="1">
      <alignment horizontal="center"/>
      <protection/>
    </xf>
    <xf numFmtId="14" fontId="6" fillId="2" borderId="26" xfId="0" applyNumberFormat="1" applyFont="1" applyFill="1" applyBorder="1" applyAlignment="1" applyProtection="1">
      <alignment horizontal="center" vertical="center"/>
      <protection locked="0"/>
    </xf>
    <xf numFmtId="14" fontId="6" fillId="2" borderId="28"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xf>
    <xf numFmtId="0" fontId="5" fillId="0" borderId="23" xfId="0" applyFont="1" applyBorder="1" applyAlignment="1" applyProtection="1">
      <alignment vertical="center" wrapText="1"/>
      <protection/>
    </xf>
    <xf numFmtId="0" fontId="5" fillId="0" borderId="9" xfId="0" applyFont="1" applyBorder="1" applyAlignment="1" applyProtection="1">
      <alignment vertical="center" wrapText="1"/>
      <protection/>
    </xf>
    <xf numFmtId="3" fontId="4" fillId="0" borderId="2" xfId="0" applyNumberFormat="1" applyFont="1" applyBorder="1" applyAlignment="1" applyProtection="1">
      <alignment vertical="center" wrapText="1"/>
      <protection/>
    </xf>
    <xf numFmtId="0" fontId="4" fillId="0" borderId="2"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workbookViewId="0" topLeftCell="A1">
      <selection activeCell="B5" sqref="B5:F5"/>
    </sheetView>
  </sheetViews>
  <sheetFormatPr defaultColWidth="9.140625" defaultRowHeight="15"/>
  <cols>
    <col min="1" max="1" width="2.00390625" style="1" customWidth="1"/>
    <col min="2" max="2" width="71.28125" style="1" customWidth="1"/>
    <col min="3" max="3" width="9.140625" style="1" customWidth="1"/>
    <col min="4" max="4" width="4.140625" style="1" customWidth="1"/>
    <col min="5" max="5" width="12.28125" style="1" customWidth="1"/>
    <col min="6" max="6" width="14.8515625" style="1" customWidth="1"/>
    <col min="7" max="7" width="3.140625" style="37" customWidth="1"/>
    <col min="8" max="8" width="9.140625" style="1" customWidth="1"/>
    <col min="9" max="9" width="18.421875" style="1" customWidth="1"/>
    <col min="10" max="10" width="21.00390625" style="1" customWidth="1"/>
    <col min="11" max="11" width="5.421875" style="1" customWidth="1"/>
    <col min="12" max="12" width="23.57421875" style="1" customWidth="1"/>
    <col min="13" max="15" width="21.28125" style="1" customWidth="1"/>
    <col min="16" max="16384" width="9.140625" style="1" customWidth="1"/>
  </cols>
  <sheetData>
    <row r="1" spans="2:6" ht="15">
      <c r="B1" s="61" t="s">
        <v>9</v>
      </c>
      <c r="C1" s="61"/>
      <c r="D1" s="61"/>
      <c r="E1" s="61"/>
      <c r="F1" s="61"/>
    </row>
    <row r="2" spans="1:6" s="7" customFormat="1" ht="41.25" customHeight="1">
      <c r="A2" s="6"/>
      <c r="B2" s="55" t="s">
        <v>12</v>
      </c>
      <c r="C2" s="56"/>
      <c r="D2" s="56"/>
      <c r="E2" s="56"/>
      <c r="F2" s="56"/>
    </row>
    <row r="3" spans="2:6" ht="15">
      <c r="B3" s="64"/>
      <c r="C3" s="64"/>
      <c r="D3" s="64"/>
      <c r="E3" s="64"/>
      <c r="F3" s="64"/>
    </row>
    <row r="4" ht="15.75" thickBot="1">
      <c r="B4" s="8" t="s">
        <v>8</v>
      </c>
    </row>
    <row r="5" spans="2:6" ht="22.5" customHeight="1" thickBot="1">
      <c r="B5" s="58"/>
      <c r="C5" s="59"/>
      <c r="D5" s="59"/>
      <c r="E5" s="59"/>
      <c r="F5" s="60"/>
    </row>
    <row r="6" ht="15">
      <c r="B6" s="9"/>
    </row>
    <row r="7" spans="2:7" s="10" customFormat="1" ht="12.75">
      <c r="B7" s="11" t="s">
        <v>0</v>
      </c>
      <c r="C7" s="12">
        <v>8050</v>
      </c>
      <c r="D7" s="11" t="s">
        <v>1</v>
      </c>
      <c r="E7" s="11"/>
      <c r="F7" s="11"/>
      <c r="G7" s="43"/>
    </row>
    <row r="8" s="10" customFormat="1" ht="13.5" thickBot="1">
      <c r="G8" s="43"/>
    </row>
    <row r="9" spans="2:6" s="13" customFormat="1" ht="38.25" customHeight="1" thickBot="1">
      <c r="B9" s="14"/>
      <c r="C9" s="15" t="s">
        <v>3</v>
      </c>
      <c r="D9" s="15"/>
      <c r="E9" s="15" t="s">
        <v>4</v>
      </c>
      <c r="F9" s="16" t="s">
        <v>5</v>
      </c>
    </row>
    <row r="10" spans="2:7" s="17" customFormat="1" ht="38.25">
      <c r="B10" s="46" t="s">
        <v>17</v>
      </c>
      <c r="C10" s="18">
        <f>C7*0.2</f>
        <v>1610</v>
      </c>
      <c r="D10" s="69" t="s">
        <v>1</v>
      </c>
      <c r="E10" s="2"/>
      <c r="F10" s="19">
        <f>E10*C10</f>
        <v>0</v>
      </c>
      <c r="G10" s="44"/>
    </row>
    <row r="11" spans="2:7" s="17" customFormat="1" ht="51">
      <c r="B11" s="20" t="s">
        <v>24</v>
      </c>
      <c r="C11" s="21">
        <f>(C10*0.04*2.54)</f>
        <v>163.57600000000002</v>
      </c>
      <c r="D11" s="68" t="s">
        <v>2</v>
      </c>
      <c r="E11" s="3"/>
      <c r="F11" s="22">
        <f>E11*C11</f>
        <v>0</v>
      </c>
      <c r="G11" s="44"/>
    </row>
    <row r="12" spans="2:7" s="17" customFormat="1" ht="38.25">
      <c r="B12" s="66" t="s">
        <v>25</v>
      </c>
      <c r="C12" s="67">
        <f>C7</f>
        <v>8050</v>
      </c>
      <c r="D12" s="68" t="s">
        <v>1</v>
      </c>
      <c r="E12" s="3"/>
      <c r="F12" s="22">
        <f>E12*C12</f>
        <v>0</v>
      </c>
      <c r="G12" s="44"/>
    </row>
    <row r="13" spans="2:7" s="17" customFormat="1" ht="76.5">
      <c r="B13" s="47" t="s">
        <v>18</v>
      </c>
      <c r="C13" s="25">
        <f>C7</f>
        <v>8050</v>
      </c>
      <c r="D13" s="70" t="s">
        <v>1</v>
      </c>
      <c r="E13" s="4"/>
      <c r="F13" s="24">
        <f aca="true" t="shared" si="0" ref="F13">E13*C13</f>
        <v>0</v>
      </c>
      <c r="G13" s="44"/>
    </row>
    <row r="14" spans="2:7" s="17" customFormat="1" ht="63.75">
      <c r="B14" s="38" t="s">
        <v>23</v>
      </c>
      <c r="C14" s="48">
        <f>(C7*0.05)*(0.4)*2.54</f>
        <v>408.94</v>
      </c>
      <c r="D14" s="70" t="s">
        <v>2</v>
      </c>
      <c r="E14" s="4"/>
      <c r="F14" s="24">
        <f aca="true" t="shared" si="1" ref="F14:F20">E14*C14</f>
        <v>0</v>
      </c>
      <c r="G14" s="44"/>
    </row>
    <row r="15" spans="2:7" s="17" customFormat="1" ht="12.75">
      <c r="B15" s="38" t="s">
        <v>16</v>
      </c>
      <c r="C15" s="25">
        <f>C7*2</f>
        <v>16100</v>
      </c>
      <c r="D15" s="70" t="s">
        <v>1</v>
      </c>
      <c r="E15" s="4"/>
      <c r="F15" s="24">
        <f t="shared" si="1"/>
        <v>0</v>
      </c>
      <c r="G15" s="44"/>
    </row>
    <row r="16" spans="2:7" s="17" customFormat="1" ht="25.5">
      <c r="B16" s="23" t="s">
        <v>19</v>
      </c>
      <c r="C16" s="25">
        <f>C7</f>
        <v>8050</v>
      </c>
      <c r="D16" s="70" t="s">
        <v>1</v>
      </c>
      <c r="E16" s="4"/>
      <c r="F16" s="24">
        <f t="shared" si="1"/>
        <v>0</v>
      </c>
      <c r="G16" s="44"/>
    </row>
    <row r="17" spans="2:7" s="17" customFormat="1" ht="20.25" customHeight="1">
      <c r="B17" s="40" t="s">
        <v>13</v>
      </c>
      <c r="C17" s="41">
        <v>30</v>
      </c>
      <c r="D17" s="71" t="s">
        <v>6</v>
      </c>
      <c r="E17" s="42"/>
      <c r="F17" s="24">
        <f>E17*C17</f>
        <v>0</v>
      </c>
      <c r="G17" s="44"/>
    </row>
    <row r="18" spans="2:12" s="17" customFormat="1" ht="20.25" customHeight="1">
      <c r="B18" s="40" t="s">
        <v>14</v>
      </c>
      <c r="C18" s="41">
        <v>24</v>
      </c>
      <c r="D18" s="71" t="s">
        <v>6</v>
      </c>
      <c r="E18" s="42"/>
      <c r="F18" s="24">
        <f>E18*C18</f>
        <v>0</v>
      </c>
      <c r="G18" s="44"/>
      <c r="I18" s="51"/>
      <c r="L18" s="51"/>
    </row>
    <row r="19" spans="2:12" s="17" customFormat="1" ht="42" customHeight="1">
      <c r="B19" s="65" t="s">
        <v>22</v>
      </c>
      <c r="C19" s="41">
        <v>1</v>
      </c>
      <c r="D19" s="71" t="s">
        <v>6</v>
      </c>
      <c r="E19" s="42"/>
      <c r="F19" s="24">
        <f>E19*C19</f>
        <v>0</v>
      </c>
      <c r="G19" s="44"/>
      <c r="I19" s="51"/>
      <c r="L19" s="51"/>
    </row>
    <row r="20" spans="2:12" s="17" customFormat="1" ht="42" customHeight="1" thickBot="1">
      <c r="B20" s="39" t="s">
        <v>20</v>
      </c>
      <c r="C20" s="26">
        <v>1</v>
      </c>
      <c r="D20" s="72" t="s">
        <v>6</v>
      </c>
      <c r="E20" s="5"/>
      <c r="F20" s="24">
        <f t="shared" si="1"/>
        <v>0</v>
      </c>
      <c r="G20" s="44"/>
      <c r="I20" s="49"/>
      <c r="J20" s="53"/>
      <c r="K20" s="53"/>
      <c r="L20" s="49"/>
    </row>
    <row r="21" spans="2:12" s="10" customFormat="1" ht="12.75">
      <c r="B21" s="27" t="s">
        <v>11</v>
      </c>
      <c r="C21" s="28"/>
      <c r="D21" s="28"/>
      <c r="E21" s="28"/>
      <c r="F21" s="29">
        <f>SUM(F10:F20)</f>
        <v>0</v>
      </c>
      <c r="G21" s="43"/>
      <c r="I21" s="50"/>
      <c r="J21" s="53"/>
      <c r="K21" s="53"/>
      <c r="L21" s="50"/>
    </row>
    <row r="22" spans="2:12" s="10" customFormat="1" ht="12.75">
      <c r="B22" s="30" t="s">
        <v>10</v>
      </c>
      <c r="C22" s="31"/>
      <c r="D22" s="32"/>
      <c r="E22" s="32"/>
      <c r="F22" s="33">
        <f>F21*1.21-F21</f>
        <v>0</v>
      </c>
      <c r="G22" s="43"/>
      <c r="I22" s="50"/>
      <c r="J22" s="50"/>
      <c r="K22" s="50"/>
      <c r="L22" s="50"/>
    </row>
    <row r="23" spans="2:12" s="10" customFormat="1" ht="13.5" thickBot="1">
      <c r="B23" s="34" t="s">
        <v>11</v>
      </c>
      <c r="C23" s="35"/>
      <c r="D23" s="35"/>
      <c r="E23" s="35"/>
      <c r="F23" s="36">
        <f>F21+F22</f>
        <v>0</v>
      </c>
      <c r="G23" s="43"/>
      <c r="I23" s="50"/>
      <c r="J23" s="52"/>
      <c r="K23" s="52"/>
      <c r="L23" s="50"/>
    </row>
    <row r="24" ht="15">
      <c r="L24" s="54"/>
    </row>
    <row r="25" spans="2:6" ht="54.75" customHeight="1">
      <c r="B25" s="57" t="s">
        <v>21</v>
      </c>
      <c r="C25" s="57"/>
      <c r="D25" s="57"/>
      <c r="E25" s="57"/>
      <c r="F25" s="57"/>
    </row>
    <row r="27" spans="2:5" ht="15.75" thickBot="1">
      <c r="B27" s="1" t="s">
        <v>15</v>
      </c>
      <c r="E27" s="1" t="s">
        <v>7</v>
      </c>
    </row>
    <row r="28" spans="2:6" s="37" customFormat="1" ht="21.75" customHeight="1" thickBot="1">
      <c r="B28" s="45"/>
      <c r="E28" s="62"/>
      <c r="F28" s="63"/>
    </row>
  </sheetData>
  <sheetProtection password="C775" sheet="1" selectLockedCells="1"/>
  <mergeCells count="6">
    <mergeCell ref="B2:F2"/>
    <mergeCell ref="B25:F25"/>
    <mergeCell ref="B5:F5"/>
    <mergeCell ref="B1:F1"/>
    <mergeCell ref="E28:F28"/>
    <mergeCell ref="B3:F3"/>
  </mergeCells>
  <printOptions horizontalCentered="1"/>
  <pageMargins left="0.7086614173228347" right="0.7086614173228347" top="0.7874015748031497" bottom="0.7874015748031497"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Plzeňský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Levý Lukáš</dc:creator>
  <cp:keywords/>
  <dc:description/>
  <cp:lastModifiedBy>Lukáš Václavík</cp:lastModifiedBy>
  <cp:lastPrinted>2021-07-08T06:59:13Z</cp:lastPrinted>
  <dcterms:created xsi:type="dcterms:W3CDTF">2020-09-04T05:28:28Z</dcterms:created>
  <dcterms:modified xsi:type="dcterms:W3CDTF">2021-07-15T06:19:01Z</dcterms:modified>
  <cp:category/>
  <cp:version/>
  <cp:contentType/>
  <cp:contentStatus/>
</cp:coreProperties>
</file>