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původní'!$A$1:$S$102</definedName>
  </definedNames>
  <calcPr calcId="162913"/>
</workbook>
</file>

<file path=xl/sharedStrings.xml><?xml version="1.0" encoding="utf-8"?>
<sst xmlns="http://schemas.openxmlformats.org/spreadsheetml/2006/main" count="147" uniqueCount="91">
  <si>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</si>
  <si>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</si>
  <si>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</si>
  <si>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</si>
  <si>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</si>
  <si>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</si>
  <si>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</si>
  <si>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</si>
  <si>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</si>
  <si>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</si>
  <si>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</si>
  <si>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</si>
  <si>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</si>
  <si>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</si>
  <si>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</si>
  <si>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</si>
  <si>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</si>
  <si>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</si>
  <si>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</si>
  <si>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</si>
  <si>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</si>
  <si>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</si>
  <si>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</si>
  <si>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</si>
  <si>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</si>
  <si>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</si>
  <si>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</si>
  <si>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</si>
  <si>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</si>
  <si>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</si>
  <si>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</si>
  <si>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</si>
  <si>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</si>
  <si>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</si>
  <si>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</si>
  <si>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</si>
  <si>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</si>
  <si>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</si>
  <si>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</si>
  <si>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</si>
  <si>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</si>
  <si>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t</t>
  </si>
  <si>
    <t>kpl</t>
  </si>
  <si>
    <t>D1 - Komunikace</t>
  </si>
  <si>
    <t>Postřik živičný spojovací ze silniční emulze v množství 0,3kg/m2</t>
  </si>
  <si>
    <t>Pol10</t>
  </si>
  <si>
    <t>Zkoušky a ostatní měření</t>
  </si>
  <si>
    <t>m</t>
  </si>
  <si>
    <t>Koterovská 162, 326 00 Plzeň</t>
  </si>
  <si>
    <t>DPH 21%</t>
  </si>
  <si>
    <t>Cena včetně DPH</t>
  </si>
  <si>
    <t>Pol12</t>
  </si>
  <si>
    <t>Pol13</t>
  </si>
  <si>
    <t>Pol2</t>
  </si>
  <si>
    <t>pol4</t>
  </si>
  <si>
    <t>Stržení krajnic traktorovým rypadlem, šířka 0,5 m, tl. 100 mm, odvoz na skládku, včetně skládkovného</t>
  </si>
  <si>
    <t>Vyrovnání povrchu krytu asfaltovým betonem ACO 11</t>
  </si>
  <si>
    <t>Asfaltový beton vrstva obrusná ACO 11  tl. 50mm z nemodifikovaného asfaltu, včetně ošetření středové spáry a spáry napojení na stávající povrchy</t>
  </si>
  <si>
    <t>Zalití styčné spáry komunikace (ZÚ, KÚ, středová spára)</t>
  </si>
  <si>
    <t>Pol14</t>
  </si>
  <si>
    <t>Dosypaí krajnic ŠD (případně vyfrézovaným materiálem-doložit zkoušku PAU)</t>
  </si>
  <si>
    <t>Zafrézování ZÚ a KÚ</t>
  </si>
  <si>
    <t>Čištětní příkopu traktorovým rypadlem, včetně odvozu a skládkovného</t>
  </si>
  <si>
    <t>pol3</t>
  </si>
  <si>
    <t>Předznačení vodorovného dopravního značení (2x vodicí čára, 1x středová)</t>
  </si>
  <si>
    <t>Vodorovné dopravní značení dělící čáry š. 125 mm stříkaným plastem (2x vodící čára, 1x středová)</t>
  </si>
  <si>
    <t>Pol5</t>
  </si>
  <si>
    <t>Pol6</t>
  </si>
  <si>
    <t>Pol11</t>
  </si>
  <si>
    <t>DIO - po polovinách, částečná uzavírka</t>
  </si>
  <si>
    <t xml:space="preserve">Oprava povrchu komunikace II/230 Týniště - spára Skašov (délka 670 m, šířka 6,7 m)+ oprava propustku </t>
  </si>
  <si>
    <t>Oprava povrchu komunikace II/230 Týniště - spára Skašov + oprava propustku</t>
  </si>
  <si>
    <t>ROZPOČET D1 - Oprava povrchu komunikace II/230 Týniště - spára Skašov + oprava propustku</t>
  </si>
  <si>
    <t>Pol15</t>
  </si>
  <si>
    <t>Pol16</t>
  </si>
  <si>
    <t>Pol17</t>
  </si>
  <si>
    <t>Pol18</t>
  </si>
  <si>
    <t>Pol19</t>
  </si>
  <si>
    <t>Pol20</t>
  </si>
  <si>
    <t>Pol21</t>
  </si>
  <si>
    <t>Pol22</t>
  </si>
  <si>
    <t>Pol23</t>
  </si>
  <si>
    <t>m3</t>
  </si>
  <si>
    <t>Zřízení propustku z trub plastových PE rýhovaných se spojkami nebo s hrdlem DN 500 mm</t>
  </si>
  <si>
    <t>Trubka kanalizační PVC plnostěnná třívrstvá DN 500 SN16</t>
  </si>
  <si>
    <t>Obetonování trubního propustku betonem prostým tř. C 20/25</t>
  </si>
  <si>
    <t>Bourání trubního propustku betonového DN 600, včetně odvozu a skládkovného</t>
  </si>
  <si>
    <t>Dlažba z lomového kamene na cementovou s vyspárováním tl 300 mm (čela 3,5*5+3*5, nátok a výtok 1,5*5*2)</t>
  </si>
  <si>
    <t>Podkladní nebo výplňová vrstva z betonu C 20/25 tl 200 mm (pod roury 0,8*14+čela 0,5*5*2)</t>
  </si>
  <si>
    <t>Odkopávky a prokopávky (nátok a výto)včetně odvozu a skládkovného</t>
  </si>
  <si>
    <t>Odkopávky a prokopávky nad propustek včetně odvozu a skládkovného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</si>
</sst>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0.00%;\-0.00%"/>
    <numFmt numFmtId="166" formatCode="#,##0.000;\-#,##0.000"/>
    <numFmt numFmtId="167" formatCode="#,##0.00\ &quot;Kč&quot;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39" fontId="8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6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49" fontId="0" fillId="3" borderId="22" xfId="0" applyNumberFormat="1" applyFill="1" applyBorder="1" applyAlignment="1" applyProtection="1">
      <alignment horizontal="left" vertical="center" wrapText="1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6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3" xfId="0" applyFont="1" applyFill="1" applyBorder="1" applyAlignment="1" applyProtection="1">
      <alignment horizontal="center" vertical="center"/>
      <protection/>
    </xf>
    <xf numFmtId="49" fontId="0" fillId="3" borderId="23" xfId="0" applyNumberFormat="1" applyFill="1" applyBorder="1" applyAlignment="1" applyProtection="1">
      <alignment horizontal="left" vertical="center" wrapText="1"/>
      <protection/>
    </xf>
    <xf numFmtId="0" fontId="0" fillId="3" borderId="23" xfId="0" applyFont="1" applyFill="1" applyBorder="1" applyAlignment="1" applyProtection="1">
      <alignment horizontal="center" vertical="center" wrapText="1"/>
      <protection/>
    </xf>
    <xf numFmtId="166" fontId="0" fillId="3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/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39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39" fontId="0" fillId="3" borderId="19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 vertical="center"/>
    </xf>
    <xf numFmtId="39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49" fontId="0" fillId="3" borderId="23" xfId="0" applyNumberFormat="1" applyFont="1" applyFill="1" applyBorder="1" applyAlignment="1" applyProtection="1">
      <alignment horizontal="left" vertical="top" wrapText="1"/>
      <protection/>
    </xf>
    <xf numFmtId="49" fontId="0" fillId="3" borderId="23" xfId="0" applyNumberFormat="1" applyFill="1" applyBorder="1" applyAlignment="1" applyProtection="1">
      <alignment horizontal="left" vertical="top" wrapText="1"/>
      <protection/>
    </xf>
    <xf numFmtId="39" fontId="0" fillId="3" borderId="23" xfId="0" applyNumberFormat="1" applyFont="1" applyFill="1" applyBorder="1" applyAlignment="1" applyProtection="1">
      <alignment horizontal="right" vertical="center"/>
      <protection/>
    </xf>
    <xf numFmtId="0" fontId="0" fillId="3" borderId="23" xfId="0" applyFill="1" applyBorder="1" applyAlignment="1" applyProtection="1">
      <alignment horizontal="left" vertical="center"/>
      <protection/>
    </xf>
    <xf numFmtId="39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 vertical="center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39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25" xfId="0" applyNumberFormat="1" applyFont="1" applyFill="1" applyBorder="1" applyAlignment="1" applyProtection="1">
      <alignment horizontal="left" vertical="center" wrapText="1"/>
      <protection/>
    </xf>
    <xf numFmtId="4" fontId="0" fillId="3" borderId="19" xfId="0" applyNumberFormat="1" applyFill="1" applyBorder="1" applyAlignment="1" applyProtection="1">
      <alignment horizontal="right" vertical="center"/>
      <protection/>
    </xf>
    <xf numFmtId="4" fontId="0" fillId="0" borderId="25" xfId="0" applyNumberForma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39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 vertical="center"/>
      <protection/>
    </xf>
    <xf numFmtId="167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Border="1" applyAlignment="1" applyProtection="1">
      <alignment horizontal="right" vertical="center"/>
      <protection/>
    </xf>
    <xf numFmtId="167" fontId="8" fillId="0" borderId="14" xfId="0" applyNumberFormat="1" applyFont="1" applyBorder="1" applyAlignment="1" applyProtection="1">
      <alignment horizontal="right" vertical="center"/>
      <protection/>
    </xf>
    <xf numFmtId="39" fontId="9" fillId="0" borderId="0" xfId="0" applyNumberFormat="1" applyFont="1" applyAlignment="1" applyProtection="1">
      <alignment horizontal="right" vertical="center"/>
      <protection/>
    </xf>
    <xf numFmtId="39" fontId="4" fillId="2" borderId="8" xfId="0" applyNumberFormat="1" applyFont="1" applyFill="1" applyBorder="1" applyAlignment="1" applyProtection="1">
      <alignment horizontal="right" vertical="center"/>
      <protection/>
    </xf>
    <xf numFmtId="39" fontId="4" fillId="2" borderId="26" xfId="0" applyNumberFormat="1" applyFont="1" applyFill="1" applyBorder="1" applyAlignment="1" applyProtection="1">
      <alignment horizontal="right" vertical="center"/>
      <protection/>
    </xf>
    <xf numFmtId="39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67" fontId="8" fillId="0" borderId="6" xfId="0" applyNumberFormat="1" applyFont="1" applyBorder="1" applyAlignment="1" applyProtection="1">
      <alignment horizontal="right" vertical="center"/>
      <protection/>
    </xf>
    <xf numFmtId="39" fontId="12" fillId="2" borderId="0" xfId="0" applyNumberFormat="1" applyFont="1" applyFill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39" fontId="12" fillId="0" borderId="0" xfId="0" applyNumberFormat="1" applyFont="1" applyAlignment="1" applyProtection="1">
      <alignment horizontal="right" vertical="center"/>
      <protection/>
    </xf>
    <xf numFmtId="0" fontId="0" fillId="0" borderId="25" xfId="0" applyBorder="1" applyAlignment="1">
      <alignment horizontal="right" vertical="center"/>
    </xf>
    <xf numFmtId="49" fontId="0" fillId="3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39" fontId="0" fillId="3" borderId="27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4" fontId="0" fillId="0" borderId="27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2"/>
  <sheetViews>
    <sheetView tabSelected="1" view="pageBreakPreview" zoomScaleSheetLayoutView="100" workbookViewId="0" topLeftCell="C1">
      <selection activeCell="L100" sqref="L100:M100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22" t="s">
        <v>70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6"/>
      <c r="R5" s="5"/>
    </row>
    <row r="6" spans="2:18" ht="18">
      <c r="B6" s="8"/>
      <c r="C6" s="9"/>
      <c r="D6" s="10"/>
      <c r="E6" s="9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123" t="s">
        <v>71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9"/>
      <c r="R8" s="11"/>
    </row>
    <row r="9" spans="2:18" ht="15">
      <c r="B9" s="8"/>
      <c r="C9" s="9"/>
      <c r="D9" s="9"/>
      <c r="E9" s="9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9"/>
      <c r="R9" s="11"/>
    </row>
    <row r="10" spans="2:18" ht="15">
      <c r="B10" s="8"/>
      <c r="C10" s="9"/>
      <c r="D10" s="7" t="s">
        <v>3</v>
      </c>
      <c r="E10" s="9"/>
      <c r="F10" s="9" t="s">
        <v>39</v>
      </c>
      <c r="G10" s="9"/>
      <c r="H10" s="9"/>
      <c r="I10" s="9"/>
      <c r="J10" s="9"/>
      <c r="K10" s="9"/>
      <c r="L10" s="9"/>
      <c r="M10" s="7" t="s">
        <v>4</v>
      </c>
      <c r="N10" s="9"/>
      <c r="O10" s="121">
        <v>72053119</v>
      </c>
      <c r="P10" s="121"/>
      <c r="Q10" s="9"/>
      <c r="R10" s="11"/>
    </row>
    <row r="11" spans="2:18" ht="15">
      <c r="B11" s="8"/>
      <c r="C11" s="9"/>
      <c r="D11" s="9"/>
      <c r="E11" s="12"/>
      <c r="F11" s="67" t="s">
        <v>48</v>
      </c>
      <c r="G11" s="9"/>
      <c r="H11" s="9"/>
      <c r="I11" s="9"/>
      <c r="J11" s="9"/>
      <c r="K11" s="9"/>
      <c r="L11" s="9"/>
      <c r="M11" s="7"/>
      <c r="N11" s="9"/>
      <c r="O11" s="121"/>
      <c r="P11" s="121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70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121"/>
      <c r="P13" s="121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121"/>
      <c r="P14" s="121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121"/>
      <c r="P16" s="121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27">
        <f>N60</f>
        <v>0</v>
      </c>
      <c r="N19" s="127"/>
      <c r="O19" s="127"/>
      <c r="P19" s="127"/>
      <c r="Q19" s="9"/>
      <c r="R19" s="11"/>
      <c r="U19" s="127"/>
      <c r="V19" s="127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27"/>
      <c r="N20" s="127"/>
      <c r="O20" s="127"/>
      <c r="P20" s="127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131">
        <f>M19</f>
        <v>0</v>
      </c>
      <c r="N22" s="131"/>
      <c r="O22" s="131"/>
      <c r="P22" s="131"/>
      <c r="Q22" s="9"/>
      <c r="R22" s="11"/>
    </row>
    <row r="23" spans="2:18" ht="15">
      <c r="B23" s="8"/>
      <c r="C23" s="68"/>
      <c r="D23" s="141" t="s">
        <v>49</v>
      </c>
      <c r="E23" s="142"/>
      <c r="F23" s="68"/>
      <c r="G23" s="68"/>
      <c r="H23" s="68"/>
      <c r="I23" s="68"/>
      <c r="J23" s="68"/>
      <c r="K23" s="68"/>
      <c r="L23" s="68"/>
      <c r="M23" s="143">
        <f>SUM(M22*0.21)</f>
        <v>0</v>
      </c>
      <c r="N23" s="143"/>
      <c r="O23" s="143"/>
      <c r="P23" s="143"/>
      <c r="Q23" s="68"/>
      <c r="R23" s="11"/>
    </row>
    <row r="24" spans="2:18" ht="15">
      <c r="B24" s="8"/>
      <c r="C24" s="68"/>
      <c r="D24" s="141" t="s">
        <v>50</v>
      </c>
      <c r="E24" s="142"/>
      <c r="F24" s="68"/>
      <c r="G24" s="68"/>
      <c r="H24" s="68"/>
      <c r="I24" s="68"/>
      <c r="J24" s="68"/>
      <c r="K24" s="68"/>
      <c r="L24" s="68"/>
      <c r="M24" s="130">
        <f>SUM(M22:P23)</f>
        <v>0</v>
      </c>
      <c r="N24" s="130"/>
      <c r="O24" s="130"/>
      <c r="P24" s="130"/>
      <c r="Q24" s="68"/>
      <c r="R24" s="11"/>
    </row>
    <row r="25" spans="2:18" ht="1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18" ht="1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18" ht="15" customHeight="1" hidden="1">
      <c r="B27" s="8"/>
      <c r="C27" s="9"/>
      <c r="D27" s="9"/>
      <c r="E27" s="17" t="s">
        <v>10</v>
      </c>
      <c r="F27" s="18">
        <v>0</v>
      </c>
      <c r="G27" s="19" t="s">
        <v>9</v>
      </c>
      <c r="H27" s="132">
        <f>ROUND((SUM($BJ$62:$BJ$62)+SUM($BJ$80:$BJ$101)),2)</f>
        <v>0</v>
      </c>
      <c r="I27" s="132"/>
      <c r="J27" s="132"/>
      <c r="K27" s="9"/>
      <c r="L27" s="9"/>
      <c r="M27" s="132">
        <v>0</v>
      </c>
      <c r="N27" s="132"/>
      <c r="O27" s="132"/>
      <c r="P27" s="132"/>
      <c r="Q27" s="9"/>
      <c r="R27" s="11"/>
    </row>
    <row r="28" spans="2:18" ht="15" customHeight="1" hidden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8" customHeight="1" hidden="1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133">
        <f>SUM($N$27:$N$29)</f>
        <v>0</v>
      </c>
      <c r="M29" s="133"/>
      <c r="N29" s="133"/>
      <c r="O29" s="133"/>
      <c r="P29" s="134"/>
      <c r="Q29" s="20"/>
      <c r="R29" s="11"/>
    </row>
    <row r="30" spans="2:18" ht="7.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18" ht="14.25" customHeight="1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18" ht="15.75" customHeight="1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>
      <c r="B48" s="8"/>
      <c r="C48" s="120" t="s">
        <v>18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1"/>
    </row>
    <row r="49" spans="2:18" ht="37.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>
      <c r="B50" s="8"/>
      <c r="C50" s="7" t="s">
        <v>1</v>
      </c>
      <c r="D50" s="9"/>
      <c r="E50" s="9"/>
      <c r="F50" s="129" t="str">
        <f>F5</f>
        <v xml:space="preserve">Oprava povrchu komunikace II/230 Týniště - spára Skašov (délka 670 m, šířka 6,7 m)+ oprava propustku 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9"/>
      <c r="R50" s="11"/>
    </row>
    <row r="51" spans="2:18" ht="18">
      <c r="B51" s="8"/>
      <c r="C51" s="39"/>
      <c r="D51" s="9"/>
      <c r="E51" s="9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9"/>
      <c r="R51" s="11"/>
    </row>
    <row r="52" spans="2:18" ht="37.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2</v>
      </c>
      <c r="D53" s="9"/>
      <c r="E53" s="9"/>
      <c r="F53" s="12" t="str">
        <f>F8</f>
        <v>Oprava povrchu komunikace II/230 Týniště - spára Skašov + oprava propustku</v>
      </c>
      <c r="G53" s="9"/>
      <c r="H53" s="9"/>
      <c r="I53" s="9"/>
      <c r="J53" s="9"/>
      <c r="K53" s="7"/>
      <c r="L53" s="9"/>
      <c r="M53" s="140"/>
      <c r="N53" s="140"/>
      <c r="O53" s="140"/>
      <c r="P53" s="140"/>
      <c r="Q53" s="9"/>
      <c r="R53" s="11"/>
    </row>
    <row r="54" spans="2:18" ht="18.7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ht="15">
      <c r="B55" s="8"/>
      <c r="C55" s="7" t="s">
        <v>3</v>
      </c>
      <c r="D55" s="9"/>
      <c r="E55" s="9"/>
      <c r="F55" s="56" t="s">
        <v>40</v>
      </c>
      <c r="G55" s="9"/>
      <c r="H55" s="9"/>
      <c r="I55" s="9"/>
      <c r="J55" s="9"/>
      <c r="K55" s="7" t="s">
        <v>6</v>
      </c>
      <c r="L55" s="9"/>
      <c r="M55" s="121"/>
      <c r="N55" s="121"/>
      <c r="O55" s="121"/>
      <c r="P55" s="121"/>
      <c r="Q55" s="121"/>
      <c r="R55" s="11"/>
    </row>
    <row r="56" spans="2:18" ht="15">
      <c r="B56" s="8"/>
      <c r="D56" s="9"/>
      <c r="E56" s="9"/>
      <c r="F56" s="66" t="s">
        <v>48</v>
      </c>
      <c r="G56" s="9"/>
      <c r="H56" s="9"/>
      <c r="I56" s="9"/>
      <c r="J56" s="9"/>
      <c r="K56" s="7"/>
      <c r="L56" s="9"/>
      <c r="M56" s="121"/>
      <c r="N56" s="121"/>
      <c r="O56" s="121"/>
      <c r="P56" s="121"/>
      <c r="Q56" s="121"/>
      <c r="R56" s="11"/>
    </row>
    <row r="57" spans="2:18" ht="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126" t="s">
        <v>19</v>
      </c>
      <c r="D58" s="126"/>
      <c r="E58" s="126"/>
      <c r="F58" s="126"/>
      <c r="G58" s="126"/>
      <c r="H58" s="20"/>
      <c r="I58" s="20"/>
      <c r="J58" s="20"/>
      <c r="K58" s="20"/>
      <c r="L58" s="20"/>
      <c r="M58" s="20"/>
      <c r="N58" s="126" t="s">
        <v>20</v>
      </c>
      <c r="O58" s="126"/>
      <c r="P58" s="126"/>
      <c r="Q58" s="126"/>
      <c r="R58" s="11"/>
    </row>
    <row r="59" spans="2:18" ht="30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46">
        <f>N61</f>
        <v>0</v>
      </c>
      <c r="O60" s="146"/>
      <c r="P60" s="146"/>
      <c r="Q60" s="146"/>
      <c r="R60" s="11"/>
    </row>
    <row r="61" spans="2:18" ht="28.5" customHeight="1">
      <c r="B61" s="41"/>
      <c r="C61" s="42"/>
      <c r="D61" s="42" t="s">
        <v>43</v>
      </c>
      <c r="E61" s="42"/>
      <c r="F61" s="42"/>
      <c r="G61" s="42"/>
      <c r="H61" s="42"/>
      <c r="I61" s="42"/>
      <c r="J61" s="42"/>
      <c r="K61" s="42"/>
      <c r="L61" s="42"/>
      <c r="M61" s="42"/>
      <c r="N61" s="145">
        <f>N79</f>
        <v>0</v>
      </c>
      <c r="O61" s="145"/>
      <c r="P61" s="145"/>
      <c r="Q61" s="145"/>
      <c r="R61" s="43"/>
    </row>
    <row r="62" spans="2:18" ht="18.75" customHeight="1">
      <c r="B62" s="8"/>
      <c r="C62" s="44" t="s">
        <v>38</v>
      </c>
      <c r="D62" s="20"/>
      <c r="E62" s="20"/>
      <c r="F62" s="20"/>
      <c r="G62" s="20"/>
      <c r="H62" s="20"/>
      <c r="I62" s="20"/>
      <c r="J62" s="20"/>
      <c r="K62" s="20"/>
      <c r="L62" s="144">
        <f>N60</f>
        <v>0</v>
      </c>
      <c r="M62" s="144"/>
      <c r="N62" s="144"/>
      <c r="O62" s="144"/>
      <c r="P62" s="144"/>
      <c r="Q62" s="144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120" t="s">
        <v>72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129" t="str">
        <f>F5</f>
        <v xml:space="preserve">Oprava povrchu komunikace II/230 Týniště - spára Skašov (délka 670 m, šířka 6,7 m)+ oprava propustku </v>
      </c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9"/>
      <c r="R69" s="11"/>
    </row>
    <row r="70" spans="2:18" ht="18">
      <c r="B70" s="8"/>
      <c r="C70" s="39"/>
      <c r="D70" s="9"/>
      <c r="E70" s="9"/>
      <c r="F70" s="128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>Oprava povrchu komunikace II/230 Týniště - spára Skašov + oprava propustku</v>
      </c>
      <c r="G72" s="9"/>
      <c r="H72" s="9"/>
      <c r="I72" s="9"/>
      <c r="J72" s="9"/>
      <c r="K72" s="7"/>
      <c r="L72" s="9"/>
      <c r="M72" s="140"/>
      <c r="N72" s="136"/>
      <c r="O72" s="136"/>
      <c r="P72" s="136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40</v>
      </c>
      <c r="G74" s="9"/>
      <c r="H74" s="9"/>
      <c r="I74" s="9"/>
      <c r="J74" s="9"/>
      <c r="K74" s="7" t="s">
        <v>6</v>
      </c>
      <c r="L74" s="9"/>
      <c r="M74" s="121"/>
      <c r="N74" s="136"/>
      <c r="O74" s="136"/>
      <c r="P74" s="136"/>
      <c r="Q74" s="136"/>
      <c r="R74" s="11"/>
    </row>
    <row r="75" spans="2:18" ht="15">
      <c r="B75" s="8"/>
      <c r="C75" s="7"/>
      <c r="D75" s="9"/>
      <c r="E75" s="9"/>
      <c r="F75" s="66" t="s">
        <v>48</v>
      </c>
      <c r="G75" s="9"/>
      <c r="H75" s="9"/>
      <c r="I75" s="9"/>
      <c r="J75" s="9"/>
      <c r="K75" s="7"/>
      <c r="L75" s="9"/>
      <c r="M75" s="121"/>
      <c r="N75" s="136"/>
      <c r="O75" s="136"/>
      <c r="P75" s="136"/>
      <c r="Q75" s="136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22</v>
      </c>
      <c r="D77" s="50" t="s">
        <v>23</v>
      </c>
      <c r="E77" s="50" t="s">
        <v>24</v>
      </c>
      <c r="F77" s="137" t="s">
        <v>25</v>
      </c>
      <c r="G77" s="138"/>
      <c r="H77" s="138"/>
      <c r="I77" s="138"/>
      <c r="J77" s="50" t="s">
        <v>26</v>
      </c>
      <c r="K77" s="50" t="s">
        <v>27</v>
      </c>
      <c r="L77" s="137" t="s">
        <v>28</v>
      </c>
      <c r="M77" s="138"/>
      <c r="N77" s="137" t="s">
        <v>29</v>
      </c>
      <c r="O77" s="138"/>
      <c r="P77" s="138"/>
      <c r="Q77" s="139"/>
      <c r="R77" s="51"/>
    </row>
    <row r="78" spans="2:24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35">
        <f>N79</f>
        <v>0</v>
      </c>
      <c r="O78" s="136"/>
      <c r="P78" s="136"/>
      <c r="Q78" s="136"/>
      <c r="R78" s="11"/>
      <c r="U78" s="135"/>
      <c r="V78" s="136"/>
      <c r="W78" s="136"/>
      <c r="X78" s="136"/>
    </row>
    <row r="79" spans="2:18" ht="18">
      <c r="B79" s="52"/>
      <c r="C79" s="53"/>
      <c r="D79" s="54" t="s">
        <v>43</v>
      </c>
      <c r="E79" s="54"/>
      <c r="F79" s="54"/>
      <c r="G79" s="54"/>
      <c r="H79" s="54"/>
      <c r="I79" s="54"/>
      <c r="J79" s="54"/>
      <c r="K79" s="54"/>
      <c r="L79" s="54"/>
      <c r="M79" s="54"/>
      <c r="N79" s="124">
        <f>SUM(N80:Q101)</f>
        <v>0</v>
      </c>
      <c r="O79" s="125"/>
      <c r="P79" s="125"/>
      <c r="Q79" s="125"/>
      <c r="R79" s="55"/>
    </row>
    <row r="80" spans="2:18" ht="47.25" customHeight="1">
      <c r="B80" s="8"/>
      <c r="C80" s="60" t="s">
        <v>30</v>
      </c>
      <c r="D80" s="60" t="s">
        <v>31</v>
      </c>
      <c r="E80" s="61" t="s">
        <v>32</v>
      </c>
      <c r="F80" s="91" t="s">
        <v>61</v>
      </c>
      <c r="G80" s="91"/>
      <c r="H80" s="91"/>
      <c r="I80" s="91"/>
      <c r="J80" s="64" t="s">
        <v>42</v>
      </c>
      <c r="K80" s="63">
        <v>1</v>
      </c>
      <c r="L80" s="92">
        <v>0</v>
      </c>
      <c r="M80" s="93"/>
      <c r="N80" s="94">
        <f>ROUND($L80*$K80,2)</f>
        <v>0</v>
      </c>
      <c r="O80" s="95"/>
      <c r="P80" s="95"/>
      <c r="Q80" s="95"/>
      <c r="R80" s="11"/>
    </row>
    <row r="81" spans="2:18" ht="47.25" customHeight="1">
      <c r="B81" s="8"/>
      <c r="C81" s="60">
        <v>2</v>
      </c>
      <c r="D81" s="60" t="s">
        <v>31</v>
      </c>
      <c r="E81" s="71" t="s">
        <v>53</v>
      </c>
      <c r="F81" s="96" t="s">
        <v>62</v>
      </c>
      <c r="G81" s="97"/>
      <c r="H81" s="97"/>
      <c r="I81" s="98"/>
      <c r="J81" s="64" t="s">
        <v>47</v>
      </c>
      <c r="K81" s="63">
        <v>670</v>
      </c>
      <c r="L81" s="99">
        <v>0</v>
      </c>
      <c r="M81" s="100"/>
      <c r="N81" s="101">
        <f>SUM(K81*L81)</f>
        <v>0</v>
      </c>
      <c r="O81" s="102"/>
      <c r="P81" s="102"/>
      <c r="Q81" s="100"/>
      <c r="R81" s="11"/>
    </row>
    <row r="82" spans="2:18" ht="47.25" customHeight="1">
      <c r="B82" s="8"/>
      <c r="C82" s="60">
        <v>3</v>
      </c>
      <c r="D82" s="60" t="s">
        <v>31</v>
      </c>
      <c r="E82" s="72" t="s">
        <v>63</v>
      </c>
      <c r="F82" s="96" t="s">
        <v>55</v>
      </c>
      <c r="G82" s="97"/>
      <c r="H82" s="97"/>
      <c r="I82" s="98"/>
      <c r="J82" s="64" t="s">
        <v>33</v>
      </c>
      <c r="K82" s="63">
        <v>670</v>
      </c>
      <c r="L82" s="99">
        <v>0</v>
      </c>
      <c r="M82" s="100"/>
      <c r="N82" s="101">
        <f>SUM(K82*L82)</f>
        <v>0</v>
      </c>
      <c r="O82" s="102"/>
      <c r="P82" s="102"/>
      <c r="Q82" s="100"/>
      <c r="R82" s="11"/>
    </row>
    <row r="83" spans="2:18" ht="18.75" customHeight="1">
      <c r="B83" s="8"/>
      <c r="C83" s="60">
        <v>4</v>
      </c>
      <c r="D83" s="60" t="s">
        <v>31</v>
      </c>
      <c r="E83" s="69" t="s">
        <v>54</v>
      </c>
      <c r="F83" s="90" t="s">
        <v>34</v>
      </c>
      <c r="G83" s="91"/>
      <c r="H83" s="91"/>
      <c r="I83" s="91"/>
      <c r="J83" s="62" t="s">
        <v>33</v>
      </c>
      <c r="K83" s="63">
        <v>4489</v>
      </c>
      <c r="L83" s="92">
        <v>0</v>
      </c>
      <c r="M83" s="93"/>
      <c r="N83" s="94">
        <f aca="true" t="shared" si="0" ref="N83:N87">ROUND($L83*$K83,2)</f>
        <v>0</v>
      </c>
      <c r="O83" s="95"/>
      <c r="P83" s="95"/>
      <c r="Q83" s="95"/>
      <c r="R83" s="11"/>
    </row>
    <row r="84" spans="2:18" ht="18.75" customHeight="1">
      <c r="B84" s="8"/>
      <c r="C84" s="60">
        <v>5</v>
      </c>
      <c r="D84" s="60" t="s">
        <v>31</v>
      </c>
      <c r="E84" s="69" t="s">
        <v>66</v>
      </c>
      <c r="F84" s="90" t="s">
        <v>44</v>
      </c>
      <c r="G84" s="91"/>
      <c r="H84" s="91"/>
      <c r="I84" s="91"/>
      <c r="J84" s="62" t="s">
        <v>33</v>
      </c>
      <c r="K84" s="63">
        <v>4489</v>
      </c>
      <c r="L84" s="92">
        <v>0</v>
      </c>
      <c r="M84" s="93"/>
      <c r="N84" s="94">
        <f>SUM(K84*L84)</f>
        <v>0</v>
      </c>
      <c r="O84" s="95"/>
      <c r="P84" s="95"/>
      <c r="Q84" s="95"/>
      <c r="R84" s="11"/>
    </row>
    <row r="85" spans="2:18" ht="18.75" customHeight="1">
      <c r="B85" s="8"/>
      <c r="C85" s="60">
        <v>6</v>
      </c>
      <c r="D85" s="60" t="s">
        <v>31</v>
      </c>
      <c r="E85" s="69" t="s">
        <v>67</v>
      </c>
      <c r="F85" s="96" t="s">
        <v>44</v>
      </c>
      <c r="G85" s="97"/>
      <c r="H85" s="97"/>
      <c r="I85" s="98"/>
      <c r="J85" s="64" t="s">
        <v>33</v>
      </c>
      <c r="K85" s="63">
        <v>4489</v>
      </c>
      <c r="L85" s="99">
        <v>0</v>
      </c>
      <c r="M85" s="100"/>
      <c r="N85" s="101">
        <f>SUM(K85*L85)</f>
        <v>0</v>
      </c>
      <c r="O85" s="102"/>
      <c r="P85" s="102"/>
      <c r="Q85" s="100"/>
      <c r="R85" s="11"/>
    </row>
    <row r="86" spans="2:18" ht="38.25" customHeight="1">
      <c r="B86" s="8"/>
      <c r="C86" s="60">
        <v>7</v>
      </c>
      <c r="D86" s="60" t="s">
        <v>31</v>
      </c>
      <c r="E86" s="69" t="s">
        <v>35</v>
      </c>
      <c r="F86" s="91" t="s">
        <v>57</v>
      </c>
      <c r="G86" s="91"/>
      <c r="H86" s="91"/>
      <c r="I86" s="91"/>
      <c r="J86" s="62" t="s">
        <v>33</v>
      </c>
      <c r="K86" s="63">
        <v>4489</v>
      </c>
      <c r="L86" s="92">
        <v>0</v>
      </c>
      <c r="M86" s="93"/>
      <c r="N86" s="94">
        <f t="shared" si="0"/>
        <v>0</v>
      </c>
      <c r="O86" s="95"/>
      <c r="P86" s="95"/>
      <c r="Q86" s="95"/>
      <c r="R86" s="11"/>
    </row>
    <row r="87" spans="2:18" ht="18.75" customHeight="1">
      <c r="B87" s="8"/>
      <c r="C87" s="60">
        <v>8</v>
      </c>
      <c r="D87" s="60" t="s">
        <v>31</v>
      </c>
      <c r="E87" s="69" t="s">
        <v>36</v>
      </c>
      <c r="F87" s="90" t="s">
        <v>56</v>
      </c>
      <c r="G87" s="91"/>
      <c r="H87" s="91"/>
      <c r="I87" s="91"/>
      <c r="J87" s="62" t="s">
        <v>41</v>
      </c>
      <c r="K87" s="63">
        <v>466</v>
      </c>
      <c r="L87" s="92">
        <v>0</v>
      </c>
      <c r="M87" s="93"/>
      <c r="N87" s="94">
        <f t="shared" si="0"/>
        <v>0</v>
      </c>
      <c r="O87" s="95"/>
      <c r="P87" s="95"/>
      <c r="Q87" s="95"/>
      <c r="R87" s="11"/>
    </row>
    <row r="88" spans="2:18" ht="15">
      <c r="B88" s="8"/>
      <c r="C88" s="60">
        <v>9</v>
      </c>
      <c r="D88" s="65" t="s">
        <v>31</v>
      </c>
      <c r="E88" s="69" t="s">
        <v>37</v>
      </c>
      <c r="F88" s="115" t="s">
        <v>58</v>
      </c>
      <c r="G88" s="116"/>
      <c r="H88" s="116"/>
      <c r="I88" s="117"/>
      <c r="J88" s="64" t="s">
        <v>47</v>
      </c>
      <c r="K88" s="63">
        <v>683.4</v>
      </c>
      <c r="L88" s="118">
        <v>0</v>
      </c>
      <c r="M88" s="119"/>
      <c r="N88" s="101">
        <f aca="true" t="shared" si="1" ref="N88:N91">SUM(K88*L88)</f>
        <v>0</v>
      </c>
      <c r="O88" s="102"/>
      <c r="P88" s="102"/>
      <c r="Q88" s="100"/>
      <c r="R88" s="11"/>
    </row>
    <row r="89" spans="2:18" ht="15">
      <c r="B89" s="8"/>
      <c r="C89" s="60">
        <v>10</v>
      </c>
      <c r="D89" s="65" t="s">
        <v>31</v>
      </c>
      <c r="E89" s="73" t="s">
        <v>45</v>
      </c>
      <c r="F89" s="115" t="s">
        <v>64</v>
      </c>
      <c r="G89" s="97"/>
      <c r="H89" s="97"/>
      <c r="I89" s="98"/>
      <c r="J89" s="64" t="s">
        <v>47</v>
      </c>
      <c r="K89" s="63">
        <v>2010</v>
      </c>
      <c r="L89" s="118">
        <v>0</v>
      </c>
      <c r="M89" s="119"/>
      <c r="N89" s="101">
        <f t="shared" si="1"/>
        <v>0</v>
      </c>
      <c r="O89" s="102"/>
      <c r="P89" s="102"/>
      <c r="Q89" s="100"/>
      <c r="R89" s="11"/>
    </row>
    <row r="90" spans="2:18" ht="15">
      <c r="B90" s="8"/>
      <c r="C90" s="60">
        <v>11</v>
      </c>
      <c r="D90" s="65" t="s">
        <v>31</v>
      </c>
      <c r="E90" s="73" t="s">
        <v>68</v>
      </c>
      <c r="F90" s="115" t="s">
        <v>65</v>
      </c>
      <c r="G90" s="97"/>
      <c r="H90" s="97"/>
      <c r="I90" s="98"/>
      <c r="J90" s="64" t="s">
        <v>47</v>
      </c>
      <c r="K90" s="63">
        <v>2010</v>
      </c>
      <c r="L90" s="118">
        <v>0</v>
      </c>
      <c r="M90" s="147"/>
      <c r="N90" s="101">
        <f t="shared" si="1"/>
        <v>0</v>
      </c>
      <c r="O90" s="102"/>
      <c r="P90" s="102"/>
      <c r="Q90" s="100"/>
      <c r="R90" s="11"/>
    </row>
    <row r="91" spans="2:18" ht="15">
      <c r="B91" s="8"/>
      <c r="C91" s="60">
        <v>12</v>
      </c>
      <c r="D91" s="65" t="s">
        <v>31</v>
      </c>
      <c r="E91" s="73" t="s">
        <v>51</v>
      </c>
      <c r="F91" s="115" t="s">
        <v>60</v>
      </c>
      <c r="G91" s="97"/>
      <c r="H91" s="97"/>
      <c r="I91" s="98"/>
      <c r="J91" s="64" t="s">
        <v>33</v>
      </c>
      <c r="K91" s="63">
        <v>670</v>
      </c>
      <c r="L91" s="118">
        <v>0</v>
      </c>
      <c r="M91" s="147"/>
      <c r="N91" s="101">
        <f t="shared" si="1"/>
        <v>0</v>
      </c>
      <c r="O91" s="102"/>
      <c r="P91" s="102"/>
      <c r="Q91" s="100"/>
      <c r="R91" s="11"/>
    </row>
    <row r="92" spans="2:18" ht="15">
      <c r="B92" s="8"/>
      <c r="C92" s="75">
        <v>13</v>
      </c>
      <c r="D92" s="75" t="s">
        <v>31</v>
      </c>
      <c r="E92" s="76" t="s">
        <v>52</v>
      </c>
      <c r="F92" s="109" t="s">
        <v>69</v>
      </c>
      <c r="G92" s="110"/>
      <c r="H92" s="110"/>
      <c r="I92" s="110"/>
      <c r="J92" s="77" t="s">
        <v>42</v>
      </c>
      <c r="K92" s="78">
        <v>1</v>
      </c>
      <c r="L92" s="111">
        <v>0</v>
      </c>
      <c r="M92" s="112"/>
      <c r="N92" s="113">
        <f aca="true" t="shared" si="2" ref="N92:N102">ROUND($L92*$K92,2)</f>
        <v>0</v>
      </c>
      <c r="O92" s="114"/>
      <c r="P92" s="114"/>
      <c r="Q92" s="114"/>
      <c r="R92" s="11"/>
    </row>
    <row r="93" spans="2:18" ht="15">
      <c r="B93" s="33"/>
      <c r="C93" s="79">
        <v>14</v>
      </c>
      <c r="D93" s="79" t="s">
        <v>31</v>
      </c>
      <c r="E93" s="80" t="s">
        <v>59</v>
      </c>
      <c r="F93" s="103" t="s">
        <v>46</v>
      </c>
      <c r="G93" s="104"/>
      <c r="H93" s="104"/>
      <c r="I93" s="104"/>
      <c r="J93" s="81" t="s">
        <v>42</v>
      </c>
      <c r="K93" s="82">
        <v>1</v>
      </c>
      <c r="L93" s="105">
        <v>0</v>
      </c>
      <c r="M93" s="106"/>
      <c r="N93" s="107">
        <f t="shared" si="2"/>
        <v>0</v>
      </c>
      <c r="O93" s="108"/>
      <c r="P93" s="108"/>
      <c r="Q93" s="108"/>
      <c r="R93" s="83"/>
    </row>
    <row r="94" spans="2:18" ht="15">
      <c r="B94" s="74"/>
      <c r="C94" s="79">
        <v>15</v>
      </c>
      <c r="D94" s="79" t="s">
        <v>31</v>
      </c>
      <c r="E94" s="80" t="s">
        <v>73</v>
      </c>
      <c r="F94" s="148" t="s">
        <v>90</v>
      </c>
      <c r="G94" s="149"/>
      <c r="H94" s="149"/>
      <c r="I94" s="150"/>
      <c r="J94" s="81" t="s">
        <v>82</v>
      </c>
      <c r="K94" s="82">
        <v>19.2</v>
      </c>
      <c r="L94" s="157">
        <v>0</v>
      </c>
      <c r="M94" s="158"/>
      <c r="N94" s="107">
        <f t="shared" si="2"/>
        <v>0</v>
      </c>
      <c r="O94" s="108"/>
      <c r="P94" s="108"/>
      <c r="Q94" s="108"/>
      <c r="R94" s="83"/>
    </row>
    <row r="95" spans="2:18" ht="15">
      <c r="B95" s="74"/>
      <c r="C95" s="79">
        <v>16</v>
      </c>
      <c r="D95" s="79" t="s">
        <v>31</v>
      </c>
      <c r="E95" s="80" t="s">
        <v>74</v>
      </c>
      <c r="F95" s="148" t="s">
        <v>89</v>
      </c>
      <c r="G95" s="149"/>
      <c r="H95" s="149"/>
      <c r="I95" s="150"/>
      <c r="J95" s="81" t="s">
        <v>82</v>
      </c>
      <c r="K95" s="82">
        <v>15</v>
      </c>
      <c r="L95" s="157">
        <v>0</v>
      </c>
      <c r="M95" s="158"/>
      <c r="N95" s="107">
        <f t="shared" si="2"/>
        <v>0</v>
      </c>
      <c r="O95" s="108"/>
      <c r="P95" s="108"/>
      <c r="Q95" s="108"/>
      <c r="R95" s="83"/>
    </row>
    <row r="96" spans="2:18" ht="15">
      <c r="B96" s="74"/>
      <c r="C96" s="79">
        <v>17</v>
      </c>
      <c r="D96" s="79" t="s">
        <v>31</v>
      </c>
      <c r="E96" s="80" t="s">
        <v>75</v>
      </c>
      <c r="F96" s="148" t="s">
        <v>88</v>
      </c>
      <c r="G96" s="149"/>
      <c r="H96" s="149"/>
      <c r="I96" s="150"/>
      <c r="J96" s="81" t="s">
        <v>33</v>
      </c>
      <c r="K96" s="82">
        <v>16.2</v>
      </c>
      <c r="L96" s="157">
        <v>0</v>
      </c>
      <c r="M96" s="158"/>
      <c r="N96" s="107">
        <f t="shared" si="2"/>
        <v>0</v>
      </c>
      <c r="O96" s="108"/>
      <c r="P96" s="108"/>
      <c r="Q96" s="108"/>
      <c r="R96" s="83"/>
    </row>
    <row r="97" spans="2:18" ht="29.25" customHeight="1">
      <c r="B97" s="74"/>
      <c r="C97" s="79">
        <v>18</v>
      </c>
      <c r="D97" s="79" t="s">
        <v>31</v>
      </c>
      <c r="E97" s="80" t="s">
        <v>76</v>
      </c>
      <c r="F97" s="148" t="s">
        <v>87</v>
      </c>
      <c r="G97" s="149"/>
      <c r="H97" s="149"/>
      <c r="I97" s="150"/>
      <c r="J97" s="81" t="s">
        <v>33</v>
      </c>
      <c r="K97" s="82">
        <v>47.5</v>
      </c>
      <c r="L97" s="157">
        <v>0</v>
      </c>
      <c r="M97" s="158"/>
      <c r="N97" s="107">
        <f t="shared" si="2"/>
        <v>0</v>
      </c>
      <c r="O97" s="108"/>
      <c r="P97" s="108"/>
      <c r="Q97" s="108"/>
      <c r="R97" s="83"/>
    </row>
    <row r="98" spans="2:18" ht="15">
      <c r="B98" s="74"/>
      <c r="C98" s="79">
        <v>19</v>
      </c>
      <c r="D98" s="79" t="s">
        <v>31</v>
      </c>
      <c r="E98" s="80" t="s">
        <v>77</v>
      </c>
      <c r="F98" s="148" t="s">
        <v>86</v>
      </c>
      <c r="G98" s="149"/>
      <c r="H98" s="149"/>
      <c r="I98" s="150"/>
      <c r="J98" s="81" t="s">
        <v>47</v>
      </c>
      <c r="K98" s="82">
        <v>12</v>
      </c>
      <c r="L98" s="157">
        <v>0</v>
      </c>
      <c r="M98" s="158"/>
      <c r="N98" s="107">
        <f t="shared" si="2"/>
        <v>0</v>
      </c>
      <c r="O98" s="108"/>
      <c r="P98" s="108"/>
      <c r="Q98" s="108"/>
      <c r="R98" s="83"/>
    </row>
    <row r="99" spans="2:18" ht="15">
      <c r="B99" s="74"/>
      <c r="C99" s="79">
        <v>20</v>
      </c>
      <c r="D99" s="79" t="s">
        <v>31</v>
      </c>
      <c r="E99" s="80" t="s">
        <v>78</v>
      </c>
      <c r="F99" s="148" t="s">
        <v>85</v>
      </c>
      <c r="G99" s="149"/>
      <c r="H99" s="149"/>
      <c r="I99" s="150"/>
      <c r="J99" s="81" t="s">
        <v>82</v>
      </c>
      <c r="K99" s="82">
        <v>11.5</v>
      </c>
      <c r="L99" s="157">
        <v>0</v>
      </c>
      <c r="M99" s="158"/>
      <c r="N99" s="107">
        <f t="shared" si="2"/>
        <v>0</v>
      </c>
      <c r="O99" s="108"/>
      <c r="P99" s="108"/>
      <c r="Q99" s="108"/>
      <c r="R99" s="83"/>
    </row>
    <row r="100" spans="2:18" ht="15">
      <c r="B100" s="74"/>
      <c r="C100" s="79">
        <v>21</v>
      </c>
      <c r="D100" s="79" t="s">
        <v>31</v>
      </c>
      <c r="E100" s="80" t="s">
        <v>79</v>
      </c>
      <c r="F100" s="148" t="s">
        <v>83</v>
      </c>
      <c r="G100" s="149"/>
      <c r="H100" s="149"/>
      <c r="I100" s="150"/>
      <c r="J100" s="81" t="s">
        <v>47</v>
      </c>
      <c r="K100" s="82">
        <v>14</v>
      </c>
      <c r="L100" s="157">
        <v>0</v>
      </c>
      <c r="M100" s="158"/>
      <c r="N100" s="107">
        <f t="shared" si="2"/>
        <v>0</v>
      </c>
      <c r="O100" s="108"/>
      <c r="P100" s="108"/>
      <c r="Q100" s="108"/>
      <c r="R100" s="83"/>
    </row>
    <row r="101" spans="3:18" ht="15">
      <c r="C101" s="86">
        <v>22</v>
      </c>
      <c r="D101" s="88" t="s">
        <v>31</v>
      </c>
      <c r="E101" s="84" t="s">
        <v>80</v>
      </c>
      <c r="F101" s="151" t="s">
        <v>84</v>
      </c>
      <c r="G101" s="152"/>
      <c r="H101" s="152"/>
      <c r="I101" s="153"/>
      <c r="J101" s="88" t="s">
        <v>47</v>
      </c>
      <c r="K101" s="89">
        <v>14</v>
      </c>
      <c r="L101" s="159">
        <v>0</v>
      </c>
      <c r="M101" s="160"/>
      <c r="N101" s="107">
        <f t="shared" si="2"/>
        <v>0</v>
      </c>
      <c r="O101" s="108"/>
      <c r="P101" s="108"/>
      <c r="Q101" s="108"/>
      <c r="R101" s="84"/>
    </row>
    <row r="102" spans="3:18" ht="15.75" thickBot="1">
      <c r="C102" s="87">
        <v>23</v>
      </c>
      <c r="D102" s="87" t="s">
        <v>31</v>
      </c>
      <c r="E102" s="85" t="s">
        <v>81</v>
      </c>
      <c r="F102" s="154"/>
      <c r="G102" s="155"/>
      <c r="H102" s="155"/>
      <c r="I102" s="156"/>
      <c r="J102" s="85"/>
      <c r="K102" s="85"/>
      <c r="L102" s="161"/>
      <c r="M102" s="162"/>
      <c r="N102" s="107">
        <f t="shared" si="2"/>
        <v>0</v>
      </c>
      <c r="O102" s="108"/>
      <c r="P102" s="108"/>
      <c r="Q102" s="108"/>
      <c r="R102" s="85"/>
    </row>
  </sheetData>
  <mergeCells count="111">
    <mergeCell ref="N99:Q99"/>
    <mergeCell ref="N100:Q100"/>
    <mergeCell ref="N101:Q101"/>
    <mergeCell ref="N102:Q102"/>
    <mergeCell ref="N94:Q94"/>
    <mergeCell ref="N95:Q95"/>
    <mergeCell ref="N96:Q96"/>
    <mergeCell ref="N97:Q97"/>
    <mergeCell ref="N98:Q98"/>
    <mergeCell ref="F99:I99"/>
    <mergeCell ref="F100:I100"/>
    <mergeCell ref="F101:I101"/>
    <mergeCell ref="F102:I102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F94:I94"/>
    <mergeCell ref="F95:I95"/>
    <mergeCell ref="F96:I96"/>
    <mergeCell ref="F97:I97"/>
    <mergeCell ref="F98:I98"/>
    <mergeCell ref="U19:V19"/>
    <mergeCell ref="U78:X78"/>
    <mergeCell ref="N80:Q80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D23:E23"/>
    <mergeCell ref="D24:E24"/>
    <mergeCell ref="M23:P23"/>
    <mergeCell ref="L62:Q62"/>
    <mergeCell ref="M53:P53"/>
    <mergeCell ref="M55:Q55"/>
    <mergeCell ref="N61:Q61"/>
    <mergeCell ref="N60:Q60"/>
    <mergeCell ref="N58:Q58"/>
    <mergeCell ref="M19:P19"/>
    <mergeCell ref="M20:P20"/>
    <mergeCell ref="F51:P51"/>
    <mergeCell ref="F50:P50"/>
    <mergeCell ref="M24:P24"/>
    <mergeCell ref="M22:P22"/>
    <mergeCell ref="H27:J27"/>
    <mergeCell ref="C58:G58"/>
    <mergeCell ref="M27:P27"/>
    <mergeCell ref="L29:P29"/>
    <mergeCell ref="C48:Q48"/>
    <mergeCell ref="C3:Q3"/>
    <mergeCell ref="O10:P10"/>
    <mergeCell ref="O11:P11"/>
    <mergeCell ref="F5:P6"/>
    <mergeCell ref="F8:P9"/>
    <mergeCell ref="N79:Q79"/>
    <mergeCell ref="F80:I80"/>
    <mergeCell ref="L80:M80"/>
    <mergeCell ref="N84:Q84"/>
    <mergeCell ref="F83:I83"/>
    <mergeCell ref="F81:I81"/>
    <mergeCell ref="L81:M81"/>
    <mergeCell ref="N81:Q81"/>
    <mergeCell ref="F82:I82"/>
    <mergeCell ref="N82:Q82"/>
    <mergeCell ref="L82:M82"/>
    <mergeCell ref="L83:M83"/>
    <mergeCell ref="N83:Q83"/>
    <mergeCell ref="F84:I84"/>
    <mergeCell ref="L84:M84"/>
    <mergeCell ref="O13:P13"/>
    <mergeCell ref="O14:P14"/>
    <mergeCell ref="O16:P16"/>
    <mergeCell ref="M56:Q56"/>
    <mergeCell ref="F93:I93"/>
    <mergeCell ref="L93:M93"/>
    <mergeCell ref="N93:Q93"/>
    <mergeCell ref="F92:I92"/>
    <mergeCell ref="L92:M92"/>
    <mergeCell ref="N92:Q92"/>
    <mergeCell ref="F88:I88"/>
    <mergeCell ref="N88:Q88"/>
    <mergeCell ref="L88:M88"/>
    <mergeCell ref="F91:I91"/>
    <mergeCell ref="L91:M91"/>
    <mergeCell ref="N91:Q91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6:I86"/>
    <mergeCell ref="L86:M86"/>
    <mergeCell ref="N86:Q86"/>
    <mergeCell ref="F85:I85"/>
    <mergeCell ref="L85:M85"/>
    <mergeCell ref="N85:Q85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Zábranský Ladislav</cp:lastModifiedBy>
  <cp:lastPrinted>2019-01-09T14:29:16Z</cp:lastPrinted>
  <dcterms:created xsi:type="dcterms:W3CDTF">2015-04-07T12:53:15Z</dcterms:created>
  <dcterms:modified xsi:type="dcterms:W3CDTF">2021-07-07T13:20:28Z</dcterms:modified>
  <cp:category/>
  <cp:version/>
  <cp:contentType/>
  <cp:contentStatus/>
</cp:coreProperties>
</file>