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3 - ÚSEK 3" sheetId="2" r:id="rId2"/>
    <sheet name="901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'103 - ÚSEK 3'!$C$84:$K$396</definedName>
    <definedName name="_xlnm.Print_Area" localSheetId="1">'103 - ÚSEK 3'!$C$4:$J$39,'103 - ÚSEK 3'!$C$45:$J$66,'103 - ÚSEK 3'!$C$72:$K$396</definedName>
    <definedName name="_xlnm.Print_Titles" localSheetId="1">'103 - ÚSEK 3'!$84:$84</definedName>
    <definedName name="_xlnm._FilterDatabase" localSheetId="2" hidden="1">'901 - VRN'!$C$83:$K$100</definedName>
    <definedName name="_xlnm.Print_Area" localSheetId="2">'901 - VRN'!$C$4:$J$39,'901 - VRN'!$C$45:$J$65,'901 - VRN'!$C$71:$K$100</definedName>
    <definedName name="_xlnm.Print_Titles" localSheetId="2">'901 - VRN'!$83:$83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9"/>
  <c r="BH99"/>
  <c r="BG99"/>
  <c r="BF99"/>
  <c r="T99"/>
  <c r="T98"/>
  <c r="R99"/>
  <c r="R98"/>
  <c r="P99"/>
  <c r="P98"/>
  <c r="BI96"/>
  <c r="BH96"/>
  <c r="BG96"/>
  <c r="BF96"/>
  <c r="T96"/>
  <c r="T95"/>
  <c r="R96"/>
  <c r="R95"/>
  <c r="P96"/>
  <c r="P95"/>
  <c r="BI92"/>
  <c r="BH92"/>
  <c r="BG92"/>
  <c r="BF92"/>
  <c r="T92"/>
  <c r="T91"/>
  <c r="R92"/>
  <c r="R91"/>
  <c r="P92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2" r="J37"/>
  <c r="J36"/>
  <c i="1" r="AY55"/>
  <c i="2" r="J35"/>
  <c i="1" r="AX55"/>
  <c i="2" r="BI395"/>
  <c r="BH395"/>
  <c r="BG395"/>
  <c r="BF395"/>
  <c r="T395"/>
  <c r="R395"/>
  <c r="P395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4"/>
  <c r="BH374"/>
  <c r="BG374"/>
  <c r="BF374"/>
  <c r="T374"/>
  <c r="R374"/>
  <c r="P374"/>
  <c r="BI367"/>
  <c r="BH367"/>
  <c r="BG367"/>
  <c r="BF367"/>
  <c r="T367"/>
  <c r="R367"/>
  <c r="P367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48"/>
  <c r="BH348"/>
  <c r="BG348"/>
  <c r="BF348"/>
  <c r="T348"/>
  <c r="R348"/>
  <c r="P348"/>
  <c r="BI342"/>
  <c r="BH342"/>
  <c r="BG342"/>
  <c r="BF342"/>
  <c r="T342"/>
  <c r="R342"/>
  <c r="P342"/>
  <c r="BI337"/>
  <c r="BH337"/>
  <c r="BG337"/>
  <c r="BF337"/>
  <c r="T337"/>
  <c r="R337"/>
  <c r="P337"/>
  <c r="BI327"/>
  <c r="BH327"/>
  <c r="BG327"/>
  <c r="BF327"/>
  <c r="T327"/>
  <c r="R327"/>
  <c r="P327"/>
  <c r="BI321"/>
  <c r="BH321"/>
  <c r="BG321"/>
  <c r="BF321"/>
  <c r="T321"/>
  <c r="R321"/>
  <c r="P321"/>
  <c r="BI314"/>
  <c r="BH314"/>
  <c r="BG314"/>
  <c r="BF314"/>
  <c r="T314"/>
  <c r="R314"/>
  <c r="P314"/>
  <c r="BI305"/>
  <c r="BH305"/>
  <c r="BG305"/>
  <c r="BF305"/>
  <c r="T305"/>
  <c r="R305"/>
  <c r="P305"/>
  <c r="BI303"/>
  <c r="BH303"/>
  <c r="BG303"/>
  <c r="BF303"/>
  <c r="T303"/>
  <c r="R303"/>
  <c r="P303"/>
  <c r="BI263"/>
  <c r="BH263"/>
  <c r="BG263"/>
  <c r="BF263"/>
  <c r="T263"/>
  <c r="R263"/>
  <c r="P263"/>
  <c r="BI250"/>
  <c r="BH250"/>
  <c r="BG250"/>
  <c r="BF250"/>
  <c r="T250"/>
  <c r="R250"/>
  <c r="P250"/>
  <c r="BI239"/>
  <c r="BH239"/>
  <c r="BG239"/>
  <c r="BF239"/>
  <c r="T239"/>
  <c r="R239"/>
  <c r="P239"/>
  <c r="BI232"/>
  <c r="BH232"/>
  <c r="BG232"/>
  <c r="BF232"/>
  <c r="T232"/>
  <c r="R232"/>
  <c r="P232"/>
  <c r="BI215"/>
  <c r="BH215"/>
  <c r="BG215"/>
  <c r="BF215"/>
  <c r="T215"/>
  <c r="R215"/>
  <c r="P215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2"/>
  <c r="BH102"/>
  <c r="BG102"/>
  <c r="BF102"/>
  <c r="T102"/>
  <c r="R102"/>
  <c r="P102"/>
  <c r="BI97"/>
  <c r="BH97"/>
  <c r="BG97"/>
  <c r="BF97"/>
  <c r="T97"/>
  <c r="R97"/>
  <c r="P97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3" r="BK96"/>
  <c r="BK87"/>
  <c r="BK99"/>
  <c r="J92"/>
  <c r="BK89"/>
  <c r="J89"/>
  <c r="J87"/>
  <c i="2" r="BK395"/>
  <c r="J395"/>
  <c r="J393"/>
  <c r="BK388"/>
  <c r="J388"/>
  <c r="J384"/>
  <c r="J381"/>
  <c r="J374"/>
  <c r="BK367"/>
  <c r="BK362"/>
  <c r="BK358"/>
  <c r="BK354"/>
  <c r="BK348"/>
  <c r="BK342"/>
  <c r="BK337"/>
  <c r="BK327"/>
  <c r="BK321"/>
  <c r="BK314"/>
  <c r="BK305"/>
  <c r="BK303"/>
  <c r="BK263"/>
  <c r="BK250"/>
  <c r="BK239"/>
  <c r="BK232"/>
  <c r="BK215"/>
  <c r="BK196"/>
  <c r="BK192"/>
  <c r="BK188"/>
  <c r="BK184"/>
  <c r="BK172"/>
  <c r="BK171"/>
  <c r="BK167"/>
  <c r="BK166"/>
  <c r="BK162"/>
  <c r="J157"/>
  <c r="J151"/>
  <c r="J147"/>
  <c r="BK144"/>
  <c r="BK135"/>
  <c r="BK130"/>
  <c r="BK126"/>
  <c r="BK122"/>
  <c r="BK117"/>
  <c r="BK114"/>
  <c r="BK109"/>
  <c r="J109"/>
  <c r="J102"/>
  <c r="J97"/>
  <c i="1" r="AS54"/>
  <c i="2" r="BK393"/>
  <c r="BK384"/>
  <c r="BK381"/>
  <c r="BK374"/>
  <c r="J367"/>
  <c r="J362"/>
  <c r="J358"/>
  <c r="J354"/>
  <c r="J348"/>
  <c r="J342"/>
  <c r="J337"/>
  <c r="J327"/>
  <c r="J321"/>
  <c r="J314"/>
  <c r="J305"/>
  <c r="J303"/>
  <c r="J263"/>
  <c r="J250"/>
  <c r="J239"/>
  <c r="J232"/>
  <c r="J215"/>
  <c r="J196"/>
  <c r="J192"/>
  <c r="J188"/>
  <c r="J184"/>
  <c r="J172"/>
  <c r="J171"/>
  <c r="J167"/>
  <c r="J166"/>
  <c r="J162"/>
  <c r="BK157"/>
  <c r="BK151"/>
  <c r="BK147"/>
  <c r="J144"/>
  <c r="J135"/>
  <c r="J130"/>
  <c r="J126"/>
  <c r="J122"/>
  <c r="J117"/>
  <c r="J114"/>
  <c r="BK102"/>
  <c r="BK97"/>
  <c r="BK88"/>
  <c r="J88"/>
  <c i="3" r="J99"/>
  <c r="J96"/>
  <c r="BK92"/>
  <c i="2" l="1" r="BK87"/>
  <c r="R87"/>
  <c r="T87"/>
  <c r="P113"/>
  <c r="T113"/>
  <c r="P156"/>
  <c r="R156"/>
  <c r="BK366"/>
  <c r="J366"/>
  <c r="J64"/>
  <c r="R366"/>
  <c r="BK392"/>
  <c r="J392"/>
  <c r="J65"/>
  <c r="P392"/>
  <c r="R392"/>
  <c i="3" r="BK86"/>
  <c r="J86"/>
  <c r="J61"/>
  <c r="P86"/>
  <c r="P85"/>
  <c r="P84"/>
  <c i="1" r="AU56"/>
  <c i="3" r="R86"/>
  <c r="R85"/>
  <c r="R84"/>
  <c r="T86"/>
  <c r="T85"/>
  <c r="T84"/>
  <c i="2" r="P87"/>
  <c r="BK113"/>
  <c r="J113"/>
  <c r="J62"/>
  <c r="R113"/>
  <c r="BK156"/>
  <c r="J156"/>
  <c r="J63"/>
  <c r="T156"/>
  <c r="P366"/>
  <c r="T366"/>
  <c r="T392"/>
  <c i="3" r="BE92"/>
  <c r="BE99"/>
  <c r="BK95"/>
  <c r="J95"/>
  <c r="J63"/>
  <c r="BK98"/>
  <c r="J98"/>
  <c r="J64"/>
  <c i="2" r="E48"/>
  <c r="J52"/>
  <c r="F55"/>
  <c r="BE88"/>
  <c r="BE97"/>
  <c r="BE102"/>
  <c r="BE109"/>
  <c r="BE114"/>
  <c r="BE117"/>
  <c r="BE122"/>
  <c r="BE126"/>
  <c r="BE130"/>
  <c r="BE135"/>
  <c r="BE144"/>
  <c r="BE147"/>
  <c r="BE151"/>
  <c r="BE157"/>
  <c r="BE162"/>
  <c r="BE166"/>
  <c r="BE167"/>
  <c r="BE171"/>
  <c r="BE172"/>
  <c r="BE184"/>
  <c r="BE188"/>
  <c r="BE192"/>
  <c r="BE196"/>
  <c r="BE215"/>
  <c r="BE232"/>
  <c r="BE239"/>
  <c r="BE250"/>
  <c r="BE263"/>
  <c r="BE303"/>
  <c r="BE305"/>
  <c r="BE314"/>
  <c r="BE321"/>
  <c r="BE327"/>
  <c r="BE337"/>
  <c r="BE342"/>
  <c r="BE348"/>
  <c r="BE354"/>
  <c r="BE358"/>
  <c r="BE362"/>
  <c r="BE367"/>
  <c r="BE374"/>
  <c r="BE381"/>
  <c r="BE384"/>
  <c r="BE388"/>
  <c r="BE393"/>
  <c r="BE395"/>
  <c i="3" r="J52"/>
  <c r="F55"/>
  <c r="E74"/>
  <c r="BE87"/>
  <c r="BE89"/>
  <c r="BK91"/>
  <c r="J91"/>
  <c r="J62"/>
  <c r="BE96"/>
  <c r="F37"/>
  <c i="1" r="BD56"/>
  <c i="3" r="F35"/>
  <c i="1" r="BB56"/>
  <c i="2" r="F34"/>
  <c i="1" r="BA55"/>
  <c i="3" r="F34"/>
  <c i="1" r="BA56"/>
  <c i="3" r="J34"/>
  <c i="1" r="AW56"/>
  <c i="2" r="F37"/>
  <c i="1" r="BD55"/>
  <c i="2" r="F36"/>
  <c i="1" r="BC55"/>
  <c i="2" r="J34"/>
  <c i="1" r="AW55"/>
  <c i="2" r="F35"/>
  <c i="1" r="BB55"/>
  <c i="3" r="F36"/>
  <c i="1" r="BC56"/>
  <c i="2" l="1" r="R86"/>
  <c r="R85"/>
  <c r="BK86"/>
  <c r="J86"/>
  <c r="J60"/>
  <c r="P86"/>
  <c r="P85"/>
  <c i="1" r="AU55"/>
  <c i="2" r="T86"/>
  <c r="T85"/>
  <c r="J87"/>
  <c r="J61"/>
  <c i="3" r="BK85"/>
  <c r="J85"/>
  <c r="J60"/>
  <c i="1" r="BB54"/>
  <c r="W31"/>
  <c r="BC54"/>
  <c r="W32"/>
  <c r="BA54"/>
  <c r="W30"/>
  <c r="BD54"/>
  <c r="W33"/>
  <c i="2" r="J33"/>
  <c i="1" r="AV55"/>
  <c r="AT55"/>
  <c i="3" r="J33"/>
  <c i="1" r="AV56"/>
  <c r="AT56"/>
  <c r="AU54"/>
  <c i="2" r="F33"/>
  <c i="1" r="AZ55"/>
  <c i="3" r="F33"/>
  <c i="1" r="AZ56"/>
  <c i="3" l="1" r="BK84"/>
  <c r="J84"/>
  <c r="J59"/>
  <c i="2" r="BK85"/>
  <c r="J85"/>
  <c r="J59"/>
  <c i="1" r="AZ54"/>
  <c r="W29"/>
  <c r="AX54"/>
  <c r="AY54"/>
  <c r="AW54"/>
  <c r="AK30"/>
  <c l="1" r="AV54"/>
  <c r="AK29"/>
  <c i="3" r="J30"/>
  <c i="1" r="AG56"/>
  <c r="AN56"/>
  <c i="2" r="J30"/>
  <c i="1" r="AG55"/>
  <c r="AN55"/>
  <c i="2" l="1" r="J39"/>
  <c i="3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<sst xmlns="http://schemas.openxmlformats.org/spreadsheetml/2006/main">
  <si>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</si>
  <si>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</si>
  <si>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</si>
  <si>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</si>
  <si>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</si>
  <si>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{e11f2da2-59e9-40ff-9c78-a0bf19f30b26}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</si>
  <si>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</si>
  <si>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</si>
  <si>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</si>
  <si>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</si>
  <si>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</si>
  <si>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</si>
  <si>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</si>
  <si>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</si>
  <si>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</si>
  <si>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</si>
  <si>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</si>
  <si>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SILNICE II/605, PŘIMDA - ROZVADOV</t>
  </si>
  <si>
    <t>KSO:</t>
  </si>
  <si>
    <t/>
  </si>
  <si>
    <t>CC-CZ:</t>
  </si>
  <si>
    <t>Místo:</t>
  </si>
  <si>
    <t>Rozvadov</t>
  </si>
  <si>
    <t>Datum:</t>
  </si>
  <si>
    <t>15. 5. 2020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</si>
  <si>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</si>
  <si>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</si>
  <si>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</si>
  <si>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</si>
  <si>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</si>
  <si>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</si>
  <si>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</si>
  <si>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</si>
  <si>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</si>
  <si>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</si>
  <si>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</si>
  <si>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</si>
  <si>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</si>
  <si>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</si>
  <si>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</si>
  <si>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</si>
  <si>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</si>
  <si>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</si>
  <si>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</si>
  <si>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</si>
  <si>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</si>
  <si>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</si>
  <si>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</si>
  <si>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</si>
  <si>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</si>
  <si>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</si>
  <si>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</si>
  <si>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</si>
  <si>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</si>
  <si>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</si>
  <si>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</si>
  <si>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</si>
  <si>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</si>
  <si>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</si>
  <si>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</si>
  <si>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</si>
  <si>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</si>
  <si>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</si>
  <si>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</si>
  <si>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</si>
  <si>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</si>
  <si>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</si>
  <si>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</si>
  <si>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</si>
  <si>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</si>
  <si>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</si>
  <si>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</si>
  <si>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</si>
  <si>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</si>
  <si>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</si>
  <si>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</si>
  <si>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</si>
  <si>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103</t>
  </si>
  <si>
    <t>ÚSEK 3</t>
  </si>
  <si>
    <t>STA</t>
  </si>
  <si>
    <t>1</t>
  </si>
  <si>
    <t>{1dd4984f-13d1-4e54-950e-aa0955e92eef}</t>
  </si>
  <si>
    <t>822 23 72</t>
  </si>
  <si>
    <t>2</t>
  </si>
  <si>
    <t>901</t>
  </si>
  <si>
    <t>VRN</t>
  </si>
  <si>
    <t>{73580a54-08ec-4085-9043-69abe4eae3c9}</t>
  </si>
  <si>
    <t>KRYCÍ LIST SOUPISU PRACÍ</t>
  </si>
  <si>
    <t>Objekt:</t>
  </si>
  <si>
    <t>103 - ÚSEK 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</si>
  <si>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</si>
  <si>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</si>
  <si>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</si>
  <si>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</si>
  <si>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</si>
  <si>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</si>
  <si>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</si>
  <si>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</si>
  <si>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</si>
  <si>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</si>
  <si>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</si>
  <si>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</si>
  <si>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</si>
  <si>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</si>
  <si>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</si>
  <si>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</si>
  <si>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</si>
  <si>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</si>
  <si>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</si>
  <si>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</si>
  <si>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</si>
  <si>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</si>
  <si>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</si>
  <si>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</si>
  <si>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</si>
  <si>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</si>
  <si>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</si>
  <si>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</si>
  <si>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113154123</t>
  </si>
  <si>
    <t>Frézování živičného podkladu nebo krytu s naložením na dopravní prostředek plochy do 500 m2 bez překážek v trase pruhu šířky přes 0,5 m do 1 m, tloušťky vrstvy 50 mm</t>
  </si>
  <si>
    <t>m2</t>
  </si>
  <si>
    <t>CS ÚRS 2020 01</t>
  </si>
  <si>
    <t>4</t>
  </si>
  <si>
    <t>979114340</t>
  </si>
  <si>
    <t>PSC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</si>
  <si>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</si>
  <si>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VV</t>
  </si>
  <si>
    <t>"KOMUNIKACE"</t>
  </si>
  <si>
    <t>"km 6,440 53 - 6,483 55" 425</t>
  </si>
  <si>
    <t>"(v místě mostu ev. č. 605-086)</t>
  </si>
  <si>
    <t>"OPRAVA NEÚNOSNÝCH MÍST NA KOMUNIKACI"</t>
  </si>
  <si>
    <t>"km 5,900 47 - 8,392 83" 330</t>
  </si>
  <si>
    <t>"(bude upřesněno investorem po provedeném frézování)"</t>
  </si>
  <si>
    <t>Součet</t>
  </si>
  <si>
    <t>113154123.R</t>
  </si>
  <si>
    <t>Příplatek ZKD 1 cm frézování živičného podkladu nebo krytu s naložením na dopravní prostředek plochy do 500 m2 bez překážek v trase pruhu šířky přes 0,5 m do 2 m</t>
  </si>
  <si>
    <t>-274939318</t>
  </si>
  <si>
    <t>"OPRAVA NEÚNOSNÝCH MÍST NA KOMUNIKACI (v tl. 60 mm)"</t>
  </si>
  <si>
    <t>3</t>
  </si>
  <si>
    <t>113154124</t>
  </si>
  <si>
    <t>Frézování živičného podkladu nebo krytu s naložením na dopravní prostředek plochy do 500 m2 bez překážek v trase pruhu šířky přes 0,5 m do 1 m, tloušťky vrstvy 100 mm</t>
  </si>
  <si>
    <t>-367910784</t>
  </si>
  <si>
    <t>"pro vyrovnání výškové diference, na délku 5 m"</t>
  </si>
  <si>
    <t>"ZÚ km 5,900 47" 7*5</t>
  </si>
  <si>
    <t>"km 6,672 01 P" 16,5*5</t>
  </si>
  <si>
    <t>"KÚ km 8,392 83" 10*5</t>
  </si>
  <si>
    <t>113154432</t>
  </si>
  <si>
    <t>Frézování živičného podkladu nebo krytu s naložením na dopravní prostředek plochy přes 10 000 m2 bez překážek v trase pruhu šířky do 2 m, tloušťky vrstvy 40 mm</t>
  </si>
  <si>
    <t>1904105486</t>
  </si>
  <si>
    <t>"km 5,900 47 - 8,392 83" 19310</t>
  </si>
  <si>
    <t>5</t>
  </si>
  <si>
    <t>Komunikace pozemní</t>
  </si>
  <si>
    <t>564951413</t>
  </si>
  <si>
    <t>Podklad nebo podsyp z asfaltového recyklátu s rozprostřením a zhutněním, po zhutnění tl. 150 mm</t>
  </si>
  <si>
    <t>-165960107</t>
  </si>
  <si>
    <t>"SJEZDY (upřesní investor)"</t>
  </si>
  <si>
    <t>"km 5,900 47 - 8,392 83" 270</t>
  </si>
  <si>
    <t>6</t>
  </si>
  <si>
    <t>565146101</t>
  </si>
  <si>
    <t>Asfaltový beton vrstva podkladní ACP 22 (obalované kamenivo hrubozrnné - OKH) s rozprostřením a zhutněním v pruhu šířky do 1,5 m, po zhutnění tl. 60 mm</t>
  </si>
  <si>
    <t>1916987675</t>
  </si>
  <si>
    <t xml:space="preserve">Poznámka k souboru cen:_x000d_
1. Cenami 565 1.-610 lze oceňovat např. chodníky, úzké cesty a vjezdy v pruhu šířky do 1,5 m jakékoliv délky a jednotlivé plochy velikosti do 10 m2._x000d_
2. ČSN EN 13108-1 připouští pro ACP 22 pouze tl. 60 až 100 mm._x000d_
</t>
  </si>
  <si>
    <t>7</t>
  </si>
  <si>
    <t>565999999.R</t>
  </si>
  <si>
    <t>Podklad z asf. směsi VMT A 0-22 (TSA 20/30) tl 100 mm</t>
  </si>
  <si>
    <t>-1021590233</t>
  </si>
  <si>
    <t xml:space="preserve">Poznámka k souboru cen:_x000d_
1. ČSN EN 13108-1 připouští pro ACP 22 pouze tl. 60 až 100 mm._x000d_
</t>
  </si>
  <si>
    <t>"km 5,900 47 - 8,392 83" 19684</t>
  </si>
  <si>
    <t>8</t>
  </si>
  <si>
    <t>569931132</t>
  </si>
  <si>
    <t>Zpevnění krajnic nebo komunikací pro pěší s rozprostřením a zhutněním, po zhutnění asfaltovým recyklátem tl. 100 mm</t>
  </si>
  <si>
    <t>1446623933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</si>
  <si>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</si>
  <si>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"prům. šířka krajnice 0,75 m"</t>
  </si>
  <si>
    <t>"km 5,900 47 - 8,392 83" (2492,5*2)*0,75</t>
  </si>
  <si>
    <t>9</t>
  </si>
  <si>
    <t>572531121</t>
  </si>
  <si>
    <t>Vyspravení trhlin dosavadního krytu asfaltovou sanační hmotou ošetření trhlin šířky do 20 mm</t>
  </si>
  <si>
    <t>m</t>
  </si>
  <si>
    <t>271084225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</si>
  <si>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</si>
  <si>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"OPRAVA PŘÍČNÝCH A PODÉLNÝCH TRHLIN (dle TP 115)"</t>
  </si>
  <si>
    <t>"předpoklad" 205</t>
  </si>
  <si>
    <t>10</t>
  </si>
  <si>
    <t>573191111</t>
  </si>
  <si>
    <t>Postřik infiltrační kationaktivní emulzí v množství 1,00 kg/m2</t>
  </si>
  <si>
    <t>826808667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</si>
  <si>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</si>
  <si>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"orientačně" 205*1</t>
  </si>
  <si>
    <t>11</t>
  </si>
  <si>
    <t>573231106</t>
  </si>
  <si>
    <t>Postřik spojovací PS bez posypu kamenivem ze silniční emulze, v množství 0,30 kg/m2</t>
  </si>
  <si>
    <t>382935219</t>
  </si>
  <si>
    <t>12</t>
  </si>
  <si>
    <t>573231107</t>
  </si>
  <si>
    <t>Postřik spojovací PS bez posypu kamenivem ze silniční emulze, v množství 0,40 kg/m2</t>
  </si>
  <si>
    <t>731499603</t>
  </si>
  <si>
    <t>13</t>
  </si>
  <si>
    <t>576133221</t>
  </si>
  <si>
    <t>Asfaltový koberec mastixový SMA 11 (AKMS) s rozprostřením a se zhutněním v pruhu šířky přes 3 m, po zhutnění tl. 40 mm, se zaválcováním předobaleného kameniva fr. 2/4 v množství 1,5 kg/m2</t>
  </si>
  <si>
    <t>744828815</t>
  </si>
  <si>
    <t>Ostatní konstrukce a práce, bourání</t>
  </si>
  <si>
    <t>14</t>
  </si>
  <si>
    <t>911339999.R</t>
  </si>
  <si>
    <t>Výšková úprava stáv. sil. svodidla</t>
  </si>
  <si>
    <t>192363298</t>
  </si>
  <si>
    <t>"stáv. silniční svodidla při sil. II/605"</t>
  </si>
  <si>
    <t>"km 5,940 55 - 6,042 30 P" 102</t>
  </si>
  <si>
    <t>"km 5,951 01 - 6,041 81 L" 92</t>
  </si>
  <si>
    <t>912211121</t>
  </si>
  <si>
    <t>Montáž směrového sloupku plastového s odrazkou přišroubováním na svodidlo</t>
  </si>
  <si>
    <t>kus</t>
  </si>
  <si>
    <t>1962463025</t>
  </si>
  <si>
    <t xml:space="preserve">Poznámka k souboru cen:_x000d_
1. V cenách jsou započteny i náklady:_x000d_
a) u cen 912 21-1111 a -1112 na vykopání jamek pro sloupky s odhozením výkopku na hromadu nebo naložením na dopravní prostředek,_x000d_
b) u ceny 912 21-1121 na spojovací materiál,_x000d_
c) u ceny 912 21-1131 na vyvrtání otvoru a lepidlo._x000d_
2. V cenách nejsou započteny náklady:_x000d_
a) na dodání sloupku, tyto se oceňují ve specifikaci,_x000d_
b) u ceny 912 21-1131 i na spojovací materiál, který je součástí dodávky sloupku,_x000d_
c) odklizení výkopku, tyto se oceňují cenami části A 01 katalogu 800-1 Zemní práce._x000d_
</t>
  </si>
  <si>
    <t>"vzájemné vzdálenosti dle ČSN 73 6101"</t>
  </si>
  <si>
    <t>"předpoklad" 38</t>
  </si>
  <si>
    <t>16</t>
  </si>
  <si>
    <t>M</t>
  </si>
  <si>
    <t>40445153</t>
  </si>
  <si>
    <t>sloupek svodidlový plastový</t>
  </si>
  <si>
    <t>1158095472</t>
  </si>
  <si>
    <t>17</t>
  </si>
  <si>
    <t>912221111</t>
  </si>
  <si>
    <t>Montáž směrového sloupku ocelového pružného ručním beraněním silničního</t>
  </si>
  <si>
    <t>-1823928111</t>
  </si>
  <si>
    <t>"předpoklad" 110</t>
  </si>
  <si>
    <t>18</t>
  </si>
  <si>
    <t>40445165</t>
  </si>
  <si>
    <t>sloupek směrový silniční ocelový</t>
  </si>
  <si>
    <t>-1588109074</t>
  </si>
  <si>
    <t>19</t>
  </si>
  <si>
    <t>913121111</t>
  </si>
  <si>
    <t>Montáž a demontáž dočasných dopravních značek kompletních značek vč. podstavce a sloupku základních</t>
  </si>
  <si>
    <t>-793494318</t>
  </si>
  <si>
    <t xml:space="preserve">Poznámka k souboru cen:_x000d_
1. V cenách jsou započteny náklady na montáž i demontáž dočasné značky, nebo podstavce._x000d_
</t>
  </si>
  <si>
    <t>"viz příloha PD - Dopravně-inženýrské opatření"</t>
  </si>
  <si>
    <t>"(práce za omezeného provozu na sil. II/605)"</t>
  </si>
  <si>
    <t>"A 15" 4</t>
  </si>
  <si>
    <t>"B 21a" 2</t>
  </si>
  <si>
    <t>"B 21b" 2</t>
  </si>
  <si>
    <t>"B 20a" 6</t>
  </si>
  <si>
    <t>"B 26" 2</t>
  </si>
  <si>
    <t>"A 7a" 2</t>
  </si>
  <si>
    <t>"E 4" 4</t>
  </si>
  <si>
    <t>20</t>
  </si>
  <si>
    <t>913121211</t>
  </si>
  <si>
    <t>Montáž a demontáž dočasných dopravních značek Příplatek za první a každý další den použití dočasných dopravních značek k ceně 12-1111</t>
  </si>
  <si>
    <t>2128106342</t>
  </si>
  <si>
    <t>"předpokládaná doba výstavby cca 90 dní"</t>
  </si>
  <si>
    <t>60*22</t>
  </si>
  <si>
    <t>913311111</t>
  </si>
  <si>
    <t>Montáž a demontáž dočasných dopravních vodících zařízení kužele reflexního, výšky 600 mm</t>
  </si>
  <si>
    <t>-1543180857</t>
  </si>
  <si>
    <t xml:space="preserve">Poznámka k souboru cen:_x000d_
1. V cenách jsou započteny náklady na montáž i demontáž dočasného vodícího zařízení._x000d_
</t>
  </si>
  <si>
    <t>"orientačně" 30</t>
  </si>
  <si>
    <t>22</t>
  </si>
  <si>
    <t>913311211</t>
  </si>
  <si>
    <t>Montáž a demontáž dočasných dopravních vodících zařízení Příplatek za první a každý další den použití dočasných dopravních vodících zařízení k ceně 31-1111</t>
  </si>
  <si>
    <t>-1179556059</t>
  </si>
  <si>
    <t>"předpokládaná doba provádění VDZ cca 15 dní"</t>
  </si>
  <si>
    <t>15*30</t>
  </si>
  <si>
    <t>23</t>
  </si>
  <si>
    <t>915211112.R</t>
  </si>
  <si>
    <t>Vodorovné dopravní značení taženým plastem dělící čára šířky 125 mm souvislá bílá retroreflexní</t>
  </si>
  <si>
    <t>-649808739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</si>
  <si>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</si>
  <si>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"viz příloha PD - Vodorovné dopravní značení"</t>
  </si>
  <si>
    <t>"V 1a"</t>
  </si>
  <si>
    <t>"km 5,900 47 - 5,989 55" 89</t>
  </si>
  <si>
    <t>"km 6,279 91 - 6,419 78" 140</t>
  </si>
  <si>
    <t>"km 8,201 18 - 8,255 52" 54,5</t>
  </si>
  <si>
    <t>"km 8,255 52 - 8,320 03" 64,5</t>
  </si>
  <si>
    <t>"km 8,255 52 - 8,392 83" 137,5</t>
  </si>
  <si>
    <t>"km 8,370 99 - 8,392 83" 22</t>
  </si>
  <si>
    <t>"V 3-L"</t>
  </si>
  <si>
    <t>"km 8,161 79 - 8,201 18" 39</t>
  </si>
  <si>
    <t>"V 4"</t>
  </si>
  <si>
    <t>"km 5,900 47 - 8,392 83 L" 2392,5</t>
  </si>
  <si>
    <t>"km 5,900 47 - 8,392 83 P" 2369,5</t>
  </si>
  <si>
    <t>"V 11a"</t>
  </si>
  <si>
    <t>"km 6,709 99 - 6,735 00 L" 40</t>
  </si>
  <si>
    <t>"km 6,729 14 - 6,764 40 P" 40</t>
  </si>
  <si>
    <t>24</t>
  </si>
  <si>
    <t>915211122.R</t>
  </si>
  <si>
    <t>Vodorovné dopravní značení taženým plastem dělící čára šířky 125 mm přerušovaná bílá retroreflexní</t>
  </si>
  <si>
    <t>738795188</t>
  </si>
  <si>
    <t>"V 2a (3/6)</t>
  </si>
  <si>
    <t>"km 6,097 91 - 6,179 91" 82</t>
  </si>
  <si>
    <t>"km 6,524 59 - 6,620 35" 96</t>
  </si>
  <si>
    <t>"km 6,685 61 - 8,098 48" 1413</t>
  </si>
  <si>
    <t>"V 2b (3/1,5)</t>
  </si>
  <si>
    <t>"km 5,989 55 - 6,097 91" 108</t>
  </si>
  <si>
    <t>"km 6,179 91 - 6,279 91" 100</t>
  </si>
  <si>
    <t>"km 6,419 78 - 6,524 59" 105</t>
  </si>
  <si>
    <t>"km 6,620 35 - 6,685 61" 65</t>
  </si>
  <si>
    <t>"km 8,098 48 - 8,161 79" 63</t>
  </si>
  <si>
    <t>"km 8,320 03 - 8,370 99" 51</t>
  </si>
  <si>
    <t>"V 3-L (3/1,5)</t>
  </si>
  <si>
    <t>25</t>
  </si>
  <si>
    <t>915221112.R</t>
  </si>
  <si>
    <t>Vodorovné dopravní značení taženým plastem vodící čára bílá šířky 250 mm souvislá retroreflexní</t>
  </si>
  <si>
    <t>-1715705097</t>
  </si>
  <si>
    <t>"km 6,709 99 - 6,735 00 L" 25</t>
  </si>
  <si>
    <t>"km 6,729 14 - 6,764 40 P" 35</t>
  </si>
  <si>
    <t>26</t>
  </si>
  <si>
    <t>915221122.R</t>
  </si>
  <si>
    <t>Vodorovné dopravní značení taženým plastem vodící čára bílá šířky 250 mm přerušovaná retroreflexní</t>
  </si>
  <si>
    <t>-1988882291</t>
  </si>
  <si>
    <t>"V 2b (1,5/1,5)</t>
  </si>
  <si>
    <t>"km 6,672 01 P" 31</t>
  </si>
  <si>
    <t>"V 4 (0,5/0,5)</t>
  </si>
  <si>
    <t>"km 6,683 81 - 6,709 99 L" 26</t>
  </si>
  <si>
    <t>"km 6,697 27 - 6,729 14 P" 32</t>
  </si>
  <si>
    <t>"km 6,735 00 - 6,783 66 L" 48</t>
  </si>
  <si>
    <t>"km 6,764 40 - 6,789 13 P" 25</t>
  </si>
  <si>
    <t>27</t>
  </si>
  <si>
    <t>915231112.R</t>
  </si>
  <si>
    <t>Vodorovné dopravní značení taženým plastem přechody pro chodce, šipky, symboly nápisy bílé retroreflexní</t>
  </si>
  <si>
    <t>-2118841250</t>
  </si>
  <si>
    <t>"V 9a"</t>
  </si>
  <si>
    <t>"km 5,907 82" 3</t>
  </si>
  <si>
    <t>"km 8,364 75" 3*2</t>
  </si>
  <si>
    <t>"km 8,383 37" 3*2</t>
  </si>
  <si>
    <t>"V 13a"</t>
  </si>
  <si>
    <t>"km 8,255 52 - 8,350 33" 125</t>
  </si>
  <si>
    <t>"V 11a (nápis BUS)"</t>
  </si>
  <si>
    <t>"km 6,709 99 - 6,735 00 L" 2*1</t>
  </si>
  <si>
    <t>"km 6,729 14 - 6,764 40 P" 2*1</t>
  </si>
  <si>
    <t>28</t>
  </si>
  <si>
    <t>915611111</t>
  </si>
  <si>
    <t>Předznačení pro vodorovné značení stříkané barvou nebo prováděné z nátěrových hmot liniové dělicí čáry, vodicí proužky</t>
  </si>
  <si>
    <t>1789143065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</si>
  <si>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</si>
  <si>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"viz položky značení"</t>
  </si>
  <si>
    <t>"V 1a (0,125)"</t>
  </si>
  <si>
    <t>"V 2a (3/6/0,125)</t>
  </si>
  <si>
    <t>"V 2b (3/1,5/0,125)</t>
  </si>
  <si>
    <t>"V 3-L (3/1,5/0,125)</t>
  </si>
  <si>
    <t>"km 8,161 79 - 8,201 18" 39*2</t>
  </si>
  <si>
    <t>"V 4 (0,125)"</t>
  </si>
  <si>
    <t>"V 2b (1,5/1,5/0,25)</t>
  </si>
  <si>
    <t>"V 4 (0,25)</t>
  </si>
  <si>
    <t>"V 4 (0,5/0,5/0,25)"</t>
  </si>
  <si>
    <t>29</t>
  </si>
  <si>
    <t>915621111</t>
  </si>
  <si>
    <t>Předznačení pro vodorovné značení stříkané barvou nebo prováděné z nátěrových hmot plošné šipky, symboly, nápisy</t>
  </si>
  <si>
    <t>-341461354</t>
  </si>
  <si>
    <t>30</t>
  </si>
  <si>
    <t>919721293</t>
  </si>
  <si>
    <t>Vyztužení stávajícího asfaltového povrchu geomříží ze skelných vláken s geotextilií, podélná pevnost v tahu 100 kN/m</t>
  </si>
  <si>
    <t>1168442697</t>
  </si>
  <si>
    <t xml:space="preserve">Poznámka k souboru cen:_x000d_
1. V cenách jsou započteny i náklady na položení a dodání geomříže včetně přesahů, na ošetření podkladu živičnou emulzí a spojení přesahů živičným postřikem._x000d_
2. V cenách -1281 a -1291 jsou započteny i náklady na ochrannou vrstvu z podrceného štěrku a uchycení geomříže k podkladu hřeby._x000d_
3. V cenách nejsou započteny náklady na:_x000d_
a) případné odstranění části stávajícího asfaltového krytu,_x000d_
b) broušení povrchu asfaltového krytu před položením geomříže,_x000d_
c) zaplnění trhlin a spár těsnicím materiálem,_x000d_
d) očištění povrchu stávající vozovky._x000d_
</t>
  </si>
  <si>
    <t>31</t>
  </si>
  <si>
    <t>919731122</t>
  </si>
  <si>
    <t>Zarovnání styčné plochy podkladu nebo krytu podél vybourané části komunikace nebo zpevněné plochy živičné tl. přes 50 do 100 mm</t>
  </si>
  <si>
    <t>1143421353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</si>
  <si>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</si>
  <si>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"podél vybourané části sil. II/605"</t>
  </si>
  <si>
    <t>"ZÚ km 5,900 47" 7</t>
  </si>
  <si>
    <t>"km 6,672 01 P" 16,5</t>
  </si>
  <si>
    <t>"KÚ km 8,392 83" 10</t>
  </si>
  <si>
    <t>32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</si>
  <si>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</si>
  <si>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</si>
  <si>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-738904126</t>
  </si>
  <si>
    <t xml:space="preserve">Poznámka k souboru cen:_x000d_
1. V cenách jsou započteny i náklady na vyčištění spár, na impregnaci a zalití spár včetně dodání hmot._x000d_
</t>
  </si>
  <si>
    <t>33</t>
  </si>
  <si>
    <t>919735112</t>
  </si>
  <si>
    <t>Řezání stávajícího živičného krytu nebo podkladu hloubky přes 50 do 100 mm</t>
  </si>
  <si>
    <t>1994732922</t>
  </si>
  <si>
    <t xml:space="preserve">Poznámka k souboru cen:_x000d_
1. V cenách jsou započteny i náklady na spotřebu vody._x000d_
</t>
  </si>
  <si>
    <t>"orientačně" 205</t>
  </si>
  <si>
    <t>"(bude upřesněno investorem ve výběrovém řízení)"</t>
  </si>
  <si>
    <t>"v místě napojení na stáv. asfaltobet. kryty"</t>
  </si>
  <si>
    <t>34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</si>
  <si>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</si>
  <si>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</si>
  <si>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645193488</t>
  </si>
  <si>
    <t xml:space="preserve">Poznámka k souboru cen:_x000d_
1. Ceny nelze použít pro čištění příkopů zakrytých; toto čištění se oceňuje individuálně._x000d_
2. Pro volbu ceny se objem nánosu na 1 m délky příkopu určí jako podíl celkového množství nánosu všech příkopů objektu a jejich celkové délky._x000d_
3. V cenách nejsou započteny náklady na vodorovnou dopravu odstraněného materiálu, která se oceňuje cenami souboru cen 997 22-15 Vodorovná doprava suti._x000d_
</t>
  </si>
  <si>
    <t>"sil. příkopy při silnici II/605"</t>
  </si>
  <si>
    <t>"předpoklad" 1400</t>
  </si>
  <si>
    <t>"(bude upřesněno investorem)"</t>
  </si>
  <si>
    <t>35</t>
  </si>
  <si>
    <t>938908411</t>
  </si>
  <si>
    <t>Čištění vozovek splachováním vodou povrchu podkladu nebo krytu živičného, betonového nebo dlážděného</t>
  </si>
  <si>
    <t>-269400446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</si>
  <si>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</si>
  <si>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36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</si>
  <si>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</si>
  <si>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</si>
  <si>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-506111317</t>
  </si>
  <si>
    <t>37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</si>
  <si>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</si>
  <si>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</si>
  <si>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-1202602330</t>
  </si>
  <si>
    <t xml:space="preserve">Poznámka k souboru cen:_x000d_
1. V cenách nejsou započteny náklady na vodorovnou dopravu odstraněného materiálu, která se oceňuje cenami souboru cen 997 22-15 Vodorovná doprava suti._x000d_
</t>
  </si>
  <si>
    <t>38</t>
  </si>
  <si>
    <t>966006255</t>
  </si>
  <si>
    <t>Odstranění směrových sloupků s odklizením materiálu na vzdálenost do 20 m nebo s naložením na dopravní prostředek uloženého do země plastového nebo kovového</t>
  </si>
  <si>
    <t>34457946</t>
  </si>
  <si>
    <t xml:space="preserve">Poznámka k souboru cen:_x000d_
1. Přemístění demontovaných sloupků na vzdálenost přes 20 m se oceňuje cenami souborů cen 997 22-1 Vodorovná doprava suti a vybouraných hmot._x000d_
</t>
  </si>
  <si>
    <t>"stáv. směrové sloupky v trase silnice II/605"</t>
  </si>
  <si>
    <t>"předpoklad" 80</t>
  </si>
  <si>
    <t>39</t>
  </si>
  <si>
    <t>966006257</t>
  </si>
  <si>
    <t>Odstranění směrových sloupků s odklizením materiálu na vzdálenost do 20 m nebo s naložením na dopravní prostředek přišroubovaného na svodidlo</t>
  </si>
  <si>
    <t>532397394</t>
  </si>
  <si>
    <t>"předpoklad" 30</t>
  </si>
  <si>
    <t>997</t>
  </si>
  <si>
    <t>Přesun sutě</t>
  </si>
  <si>
    <t>40</t>
  </si>
  <si>
    <t>997221551</t>
  </si>
  <si>
    <t>Vodorovná doprava suti bez naložení, ale se složením a s hrubým urovnáním ze sypkých materiálů, na vzdálenost do 1 km</t>
  </si>
  <si>
    <t>t</t>
  </si>
  <si>
    <t>1424451909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</si>
  <si>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</si>
  <si>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"živičná drť" 2137</t>
  </si>
  <si>
    <t>"materiál z čištění příkopů" 241</t>
  </si>
  <si>
    <t>"materiál z krajnic" 471</t>
  </si>
  <si>
    <t>"materiál z čištění komunikací" 789</t>
  </si>
  <si>
    <t>41</t>
  </si>
  <si>
    <t>997221559</t>
  </si>
  <si>
    <t>Vodorovná doprava suti bez naložení, ale se složením a s hrubým urovnáním Příplatek k ceně za každý další i započatý 1 km přes 1 km</t>
  </si>
  <si>
    <t>800919025</t>
  </si>
  <si>
    <t>"živičná drť do 10-ti km" 9*(2137-895)</t>
  </si>
  <si>
    <t>"(na skládku SÚS PK v obci Stará Knížecí Huť)"</t>
  </si>
  <si>
    <t>"na dočasnou skládku a zpět"</t>
  </si>
  <si>
    <t>"živičná drť do 5 km" 4*895</t>
  </si>
  <si>
    <t>42</t>
  </si>
  <si>
    <t>997221571</t>
  </si>
  <si>
    <t>Vodorovná doprava vybouraných hmot bez naložení, ale se složením a s hrubým urovnáním na vzdálenost do 1 km</t>
  </si>
  <si>
    <t>-1072968255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</si>
  <si>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</si>
  <si>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"sil. sloupky získané v trase" 0,25</t>
  </si>
  <si>
    <t>43</t>
  </si>
  <si>
    <t>997221579</t>
  </si>
  <si>
    <t>Vodorovná doprava vybouraných hmot bez naložení, ale se složením a s hrubým urovnáním na vzdálenost Příplatek k ceně za každý další i započatý 1 km přes 1 km</t>
  </si>
  <si>
    <t>-603502799</t>
  </si>
  <si>
    <t>"sil. sloupky do 15-ti km" 14*0,25</t>
  </si>
  <si>
    <t>"(na místo určené investorem)"</t>
  </si>
  <si>
    <t>44</t>
  </si>
  <si>
    <t>997221611</t>
  </si>
  <si>
    <t>Nakládání na dopravní prostředky pro vodorovnou dopravu suti</t>
  </si>
  <si>
    <t>-497758323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</si>
  <si>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</si>
  <si>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"materiál z dočasné skládky zpět"</t>
  </si>
  <si>
    <t>"živičná drť" 895</t>
  </si>
  <si>
    <t>998</t>
  </si>
  <si>
    <t>Přesun hmot</t>
  </si>
  <si>
    <t>45</t>
  </si>
  <si>
    <t>998225111</t>
  </si>
  <si>
    <t>Přesun hmot pro komunikace s krytem z kameniva, monolitickým betonovým nebo živičným dopravní vzdálenost do 200 m jakékoliv délky objektu</t>
  </si>
  <si>
    <t>-70965903</t>
  </si>
  <si>
    <t xml:space="preserve">Poznámka k souboru cen:_x000d_
1. Ceny lze použít i pro plochy letišť s krytem monolitickým betonovým nebo živičným._x000d_
</t>
  </si>
  <si>
    <t>46</t>
  </si>
  <si>
    <t>998225193</t>
  </si>
  <si>
    <t>Přesun hmot pro komunikace s krytem z kameniva, monolitickým betonovým nebo živičným Příplatek k ceně za zvětšený přesun přes vymezenou největší dopravní vzdálenost do 3000 m</t>
  </si>
  <si>
    <t>240809916</t>
  </si>
  <si>
    <t>901 -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</si>
  <si>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</si>
  <si>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</si>
  <si>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</si>
  <si>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</si>
  <si>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</si>
  <si>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</si>
  <si>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</si>
  <si>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</si>
  <si>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</si>
  <si>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</si>
  <si>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komplet</t>
  </si>
  <si>
    <t>1024</t>
  </si>
  <si>
    <t>-235501370</t>
  </si>
  <si>
    <t>"geodetické polohopisné a výškopisné zaměření skutečného provedení stavby" 1</t>
  </si>
  <si>
    <t>013254000</t>
  </si>
  <si>
    <t>Dokumentace skutečného provedení stavby</t>
  </si>
  <si>
    <t>1096248782</t>
  </si>
  <si>
    <t>"na základě geodetického polohopisného a výškopisného zaměření" 4</t>
  </si>
  <si>
    <t>VRN3</t>
  </si>
  <si>
    <t>Zařízení staveniště</t>
  </si>
  <si>
    <t>034503000</t>
  </si>
  <si>
    <t>Informační tabule na staveništi</t>
  </si>
  <si>
    <t>1769671570</t>
  </si>
  <si>
    <t>"informační tabule" 4</t>
  </si>
  <si>
    <t>"(náklady na vyrobení a osazení informačních tabulí dle grafického manuálu SÚS PK vč. podstavce)"</t>
  </si>
  <si>
    <t>VRN4</t>
  </si>
  <si>
    <t>Inženýrská činnost</t>
  </si>
  <si>
    <t>043194000</t>
  </si>
  <si>
    <t>Ostatní zkoušky</t>
  </si>
  <si>
    <t>-2087745407</t>
  </si>
  <si>
    <t>"dle TKP staveb pozemních komunikací" 1</t>
  </si>
  <si>
    <t>VRN7</t>
  </si>
  <si>
    <t>Provozní vlivy</t>
  </si>
  <si>
    <t>072103001</t>
  </si>
  <si>
    <t>Projednání DIO a zajištění DIR komunikace II.a III. třídy</t>
  </si>
  <si>
    <t>-700801954</t>
  </si>
  <si>
    <t>"práce za omezeného provozu na silnici II/605"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</si>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</sst>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2020_09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SILNICE II/605, PŘIMDA - ROZVADOV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Rozvadov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15. 5. 2020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Jaroslav Rojt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'103 - ÚSEK 3'!J30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'103 - ÚSEK 3'!P85</f>
        <v>0</v>
      </c>
      <c r="AV55" s="121">
        <f>'103 - ÚSEK 3'!J33</f>
        <v>0</v>
      </c>
      <c r="AW55" s="121">
        <f>'103 - ÚSEK 3'!J34</f>
        <v>0</v>
      </c>
      <c r="AX55" s="121">
        <f>'103 - ÚSEK 3'!J35</f>
        <v>0</v>
      </c>
      <c r="AY55" s="121">
        <f>'103 - ÚSEK 3'!J36</f>
        <v>0</v>
      </c>
      <c r="AZ55" s="121">
        <f>'103 - ÚSEK 3'!F33</f>
        <v>0</v>
      </c>
      <c r="BA55" s="121">
        <f>'103 - ÚSEK 3'!F34</f>
        <v>0</v>
      </c>
      <c r="BB55" s="121">
        <f>'103 - ÚSEK 3'!F35</f>
        <v>0</v>
      </c>
      <c r="BC55" s="121">
        <f>'103 - ÚSEK 3'!F36</f>
        <v>0</v>
      </c>
      <c r="BD55" s="123">
        <f>'103 - ÚSEK 3'!F37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82</v>
      </c>
      <c r="CM55" s="124" t="s">
        <v>83</v>
      </c>
    </row>
    <row r="56" s="7" customFormat="1" ht="16.5" customHeight="1">
      <c r="A56" s="112" t="s">
        <v>76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'901 - VRN'!J30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'901 - VRN'!P84</f>
        <v>0</v>
      </c>
      <c r="AV56" s="126">
        <f>'901 - VRN'!J33</f>
        <v>0</v>
      </c>
      <c r="AW56" s="126">
        <f>'901 - VRN'!J34</f>
        <v>0</v>
      </c>
      <c r="AX56" s="126">
        <f>'901 - VRN'!J35</f>
        <v>0</v>
      </c>
      <c r="AY56" s="126">
        <f>'901 - VRN'!J36</f>
        <v>0</v>
      </c>
      <c r="AZ56" s="126">
        <f>'901 - VRN'!F33</f>
        <v>0</v>
      </c>
      <c r="BA56" s="126">
        <f>'901 - VRN'!F34</f>
        <v>0</v>
      </c>
      <c r="BB56" s="126">
        <f>'901 - VRN'!F35</f>
        <v>0</v>
      </c>
      <c r="BC56" s="126">
        <f>'901 - VRN'!F36</f>
        <v>0</v>
      </c>
      <c r="BD56" s="128">
        <f>'901 - VRN'!F37</f>
        <v>0</v>
      </c>
      <c r="BE56" s="7"/>
      <c r="BT56" s="124" t="s">
        <v>80</v>
      </c>
      <c r="BV56" s="124" t="s">
        <v>74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KZkPLukqN0k0St1uStlu5HaSznY9vRFipFU2n22XXwYYAqpfOpLlOIl6WjpDSgllswsBX9bbYV2SGDOsQWqIAQ==" hashValue="MVt5XU2KsNXoz63whCKXki2japBOONjPIoauPfq10vFUvJQBpIrhGFIS7qSTnWIONA0HGCyzRc4RdcTgSm3D1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3 - ÚSEK 3'!C2" display="/"/>
    <hyperlink ref="A56" location="'90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87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REKONSTRUKCE SILNICE II/605, PŘIMDA - ROZVADOV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88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82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15. 5. 2020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ROUND((SUM(BE85:BE396)),  2)</f>
        <v>0</v>
      </c>
      <c r="G33" s="39"/>
      <c r="H33" s="39"/>
      <c r="I33" s="156">
        <v>0.20999999999999999</v>
      </c>
      <c r="J33" s="155">
        <f>ROUND(((SUM(BE85:BE396))*I33),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ROUND((SUM(BF85:BF396)),  2)</f>
        <v>0</v>
      </c>
      <c r="G34" s="39"/>
      <c r="H34" s="39"/>
      <c r="I34" s="156">
        <v>0.14999999999999999</v>
      </c>
      <c r="J34" s="155">
        <f>ROUND(((SUM(BF85:BF396))*I34),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ROUND((SUM(BG85:BG396)),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ROUND((SUM(BH85:BH396)),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ROUND((SUM(BI85:BI396)),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SILNICE II/605, PŘIMDA - ROZVADOV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103 - ÚSEK 3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Rozvadov</v>
      </c>
      <c r="G52" s="41"/>
      <c r="H52" s="41"/>
      <c r="I52" s="141" t="s">
        <v>23</v>
      </c>
      <c r="J52" s="73" t="str">
        <f>IF(J12="","",J12)</f>
        <v>15. 5. 2020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141" t="s">
        <v>31</v>
      </c>
      <c r="J54" s="37" t="str">
        <f>E21</f>
        <v>Ing. Jaroslav Rojt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Jan Leinhäupel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91</v>
      </c>
      <c r="D57" s="173"/>
      <c r="E57" s="173"/>
      <c r="F57" s="173"/>
      <c r="G57" s="173"/>
      <c r="H57" s="173"/>
      <c r="I57" s="174"/>
      <c r="J57" s="175" t="s">
        <v>92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77"/>
      <c r="C60" s="178"/>
      <c r="D60" s="179" t="s">
        <v>94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95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96</v>
      </c>
      <c r="E62" s="187"/>
      <c r="F62" s="187"/>
      <c r="G62" s="187"/>
      <c r="H62" s="187"/>
      <c r="I62" s="188"/>
      <c r="J62" s="189">
        <f>J113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97</v>
      </c>
      <c r="E63" s="187"/>
      <c r="F63" s="187"/>
      <c r="G63" s="187"/>
      <c r="H63" s="187"/>
      <c r="I63" s="188"/>
      <c r="J63" s="189">
        <f>J156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98</v>
      </c>
      <c r="E64" s="187"/>
      <c r="F64" s="187"/>
      <c r="G64" s="187"/>
      <c r="H64" s="187"/>
      <c r="I64" s="188"/>
      <c r="J64" s="189">
        <f>J366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99</v>
      </c>
      <c r="E65" s="187"/>
      <c r="F65" s="187"/>
      <c r="G65" s="187"/>
      <c r="H65" s="187"/>
      <c r="I65" s="188"/>
      <c r="J65" s="189">
        <f>J392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100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REKONSTRUKCE SILNICE II/605, PŘIMDA - ROZVADOV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88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103 - ÚSEK 3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Rozvadov</v>
      </c>
      <c r="G79" s="41"/>
      <c r="H79" s="41"/>
      <c r="I79" s="141" t="s">
        <v>23</v>
      </c>
      <c r="J79" s="73" t="str">
        <f>IF(J12="","",J12)</f>
        <v>15. 5. 2020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SÚS Plzeňského kraje, p.o.</v>
      </c>
      <c r="G81" s="41"/>
      <c r="H81" s="41"/>
      <c r="I81" s="141" t="s">
        <v>31</v>
      </c>
      <c r="J81" s="37" t="str">
        <f>E21</f>
        <v>Ing. Jaroslav Rojt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141" t="s">
        <v>34</v>
      </c>
      <c r="J82" s="37" t="str">
        <f>E24</f>
        <v>Jan Leinhäupel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101</v>
      </c>
      <c r="D84" s="194" t="s">
        <v>57</v>
      </c>
      <c r="E84" s="194" t="s">
        <v>53</v>
      </c>
      <c r="F84" s="194" t="s">
        <v>54</v>
      </c>
      <c r="G84" s="194" t="s">
        <v>102</v>
      </c>
      <c r="H84" s="194" t="s">
        <v>103</v>
      </c>
      <c r="I84" s="195" t="s">
        <v>104</v>
      </c>
      <c r="J84" s="194" t="s">
        <v>92</v>
      </c>
      <c r="K84" s="196" t="s">
        <v>105</v>
      </c>
      <c r="L84" s="197"/>
      <c r="M84" s="93" t="s">
        <v>19</v>
      </c>
      <c r="N84" s="94" t="s">
        <v>42</v>
      </c>
      <c r="O84" s="94" t="s">
        <v>106</v>
      </c>
      <c r="P84" s="94" t="s">
        <v>107</v>
      </c>
      <c r="Q84" s="94" t="s">
        <v>108</v>
      </c>
      <c r="R84" s="94" t="s">
        <v>109</v>
      </c>
      <c r="S84" s="94" t="s">
        <v>110</v>
      </c>
      <c r="T84" s="95" t="s">
        <v>111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112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812.782015</v>
      </c>
      <c r="S85" s="97"/>
      <c r="T85" s="201">
        <f>T86</f>
        <v>3638.4234999999999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93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71</v>
      </c>
      <c r="E86" s="206" t="s">
        <v>113</v>
      </c>
      <c r="F86" s="206" t="s">
        <v>114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P87+P113+P156+P366+P392</f>
        <v>0</v>
      </c>
      <c r="Q86" s="211"/>
      <c r="R86" s="212">
        <f>R87+R113+R156+R366+R392</f>
        <v>812.782015</v>
      </c>
      <c r="S86" s="211"/>
      <c r="T86" s="213">
        <f>T87+T113+T156+T366+T392</f>
        <v>3638.4234999999999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80</v>
      </c>
      <c r="AT86" s="215" t="s">
        <v>71</v>
      </c>
      <c r="AU86" s="215" t="s">
        <v>72</v>
      </c>
      <c r="AY86" s="214" t="s">
        <v>115</v>
      </c>
      <c r="BK86" s="216">
        <f>BK87+BK113+BK156+BK366+BK392</f>
        <v>0</v>
      </c>
    </row>
    <row r="87" s="12" customFormat="1" ht="22.8" customHeight="1">
      <c r="A87" s="12"/>
      <c r="B87" s="203"/>
      <c r="C87" s="204"/>
      <c r="D87" s="205" t="s">
        <v>71</v>
      </c>
      <c r="E87" s="217" t="s">
        <v>80</v>
      </c>
      <c r="F87" s="217" t="s">
        <v>116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SUM(P88:P112)</f>
        <v>0</v>
      </c>
      <c r="Q87" s="211"/>
      <c r="R87" s="212">
        <f>SUM(R88:R112)</f>
        <v>1.2180250000000001</v>
      </c>
      <c r="S87" s="211"/>
      <c r="T87" s="213">
        <f>SUM(T88:T112)</f>
        <v>2136.8979999999997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80</v>
      </c>
      <c r="AT87" s="215" t="s">
        <v>71</v>
      </c>
      <c r="AU87" s="215" t="s">
        <v>80</v>
      </c>
      <c r="AY87" s="214" t="s">
        <v>115</v>
      </c>
      <c r="BK87" s="216">
        <f>SUM(BK88:BK112)</f>
        <v>0</v>
      </c>
    </row>
    <row r="88" s="2" customFormat="1" ht="21.75" customHeight="1">
      <c r="A88" s="39"/>
      <c r="B88" s="40"/>
      <c r="C88" s="219" t="s">
        <v>80</v>
      </c>
      <c r="D88" s="219" t="s">
        <v>117</v>
      </c>
      <c r="E88" s="220" t="s">
        <v>118</v>
      </c>
      <c r="F88" s="221" t="s">
        <v>119</v>
      </c>
      <c r="G88" s="222" t="s">
        <v>120</v>
      </c>
      <c r="H88" s="223">
        <v>755</v>
      </c>
      <c r="I88" s="224"/>
      <c r="J88" s="225">
        <f>ROUND(I88*H88,2)</f>
        <v>0</v>
      </c>
      <c r="K88" s="221" t="s">
        <v>121</v>
      </c>
      <c r="L88" s="45"/>
      <c r="M88" s="226" t="s">
        <v>19</v>
      </c>
      <c r="N88" s="227" t="s">
        <v>43</v>
      </c>
      <c r="O88" s="85"/>
      <c r="P88" s="228">
        <f>O88*H88</f>
        <v>0</v>
      </c>
      <c r="Q88" s="228">
        <v>5.0000000000000002E-05</v>
      </c>
      <c r="R88" s="228">
        <f>Q88*H88</f>
        <v>0.037749999999999999</v>
      </c>
      <c r="S88" s="228">
        <v>0.128</v>
      </c>
      <c r="T88" s="229">
        <f>S88*H88</f>
        <v>96.640000000000001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0" t="s">
        <v>122</v>
      </c>
      <c r="AT88" s="230" t="s">
        <v>117</v>
      </c>
      <c r="AU88" s="230" t="s">
        <v>83</v>
      </c>
      <c r="AY88" s="18" t="s">
        <v>115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8" t="s">
        <v>80</v>
      </c>
      <c r="BK88" s="231">
        <f>ROUND(I88*H88,2)</f>
        <v>0</v>
      </c>
      <c r="BL88" s="18" t="s">
        <v>122</v>
      </c>
      <c r="BM88" s="230" t="s">
        <v>123</v>
      </c>
    </row>
    <row r="89" s="2" customFormat="1">
      <c r="A89" s="39"/>
      <c r="B89" s="40"/>
      <c r="C89" s="41"/>
      <c r="D89" s="232" t="s">
        <v>124</v>
      </c>
      <c r="E89" s="41"/>
      <c r="F89" s="233" t="s">
        <v>125</v>
      </c>
      <c r="G89" s="41"/>
      <c r="H89" s="41"/>
      <c r="I89" s="137"/>
      <c r="J89" s="41"/>
      <c r="K89" s="41"/>
      <c r="L89" s="45"/>
      <c r="M89" s="234"/>
      <c r="N89" s="23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124</v>
      </c>
      <c r="AU89" s="18" t="s">
        <v>83</v>
      </c>
    </row>
    <row r="90" s="13" customFormat="1">
      <c r="A90" s="13"/>
      <c r="B90" s="236"/>
      <c r="C90" s="237"/>
      <c r="D90" s="232" t="s">
        <v>126</v>
      </c>
      <c r="E90" s="238" t="s">
        <v>19</v>
      </c>
      <c r="F90" s="239" t="s">
        <v>127</v>
      </c>
      <c r="G90" s="237"/>
      <c r="H90" s="238" t="s">
        <v>19</v>
      </c>
      <c r="I90" s="240"/>
      <c r="J90" s="237"/>
      <c r="K90" s="237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126</v>
      </c>
      <c r="AU90" s="245" t="s">
        <v>83</v>
      </c>
      <c r="AV90" s="13" t="s">
        <v>80</v>
      </c>
      <c r="AW90" s="13" t="s">
        <v>33</v>
      </c>
      <c r="AX90" s="13" t="s">
        <v>72</v>
      </c>
      <c r="AY90" s="245" t="s">
        <v>115</v>
      </c>
    </row>
    <row r="91" s="14" customFormat="1">
      <c r="A91" s="14"/>
      <c r="B91" s="246"/>
      <c r="C91" s="247"/>
      <c r="D91" s="232" t="s">
        <v>126</v>
      </c>
      <c r="E91" s="248" t="s">
        <v>19</v>
      </c>
      <c r="F91" s="249" t="s">
        <v>128</v>
      </c>
      <c r="G91" s="247"/>
      <c r="H91" s="250">
        <v>425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126</v>
      </c>
      <c r="AU91" s="256" t="s">
        <v>83</v>
      </c>
      <c r="AV91" s="14" t="s">
        <v>83</v>
      </c>
      <c r="AW91" s="14" t="s">
        <v>33</v>
      </c>
      <c r="AX91" s="14" t="s">
        <v>72</v>
      </c>
      <c r="AY91" s="256" t="s">
        <v>115</v>
      </c>
    </row>
    <row r="92" s="13" customFormat="1">
      <c r="A92" s="13"/>
      <c r="B92" s="236"/>
      <c r="C92" s="237"/>
      <c r="D92" s="232" t="s">
        <v>126</v>
      </c>
      <c r="E92" s="238" t="s">
        <v>19</v>
      </c>
      <c r="F92" s="239" t="s">
        <v>129</v>
      </c>
      <c r="G92" s="237"/>
      <c r="H92" s="238" t="s">
        <v>19</v>
      </c>
      <c r="I92" s="240"/>
      <c r="J92" s="237"/>
      <c r="K92" s="237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126</v>
      </c>
      <c r="AU92" s="245" t="s">
        <v>83</v>
      </c>
      <c r="AV92" s="13" t="s">
        <v>80</v>
      </c>
      <c r="AW92" s="13" t="s">
        <v>33</v>
      </c>
      <c r="AX92" s="13" t="s">
        <v>72</v>
      </c>
      <c r="AY92" s="245" t="s">
        <v>115</v>
      </c>
    </row>
    <row r="93" s="13" customFormat="1">
      <c r="A93" s="13"/>
      <c r="B93" s="236"/>
      <c r="C93" s="237"/>
      <c r="D93" s="232" t="s">
        <v>126</v>
      </c>
      <c r="E93" s="238" t="s">
        <v>19</v>
      </c>
      <c r="F93" s="239" t="s">
        <v>130</v>
      </c>
      <c r="G93" s="237"/>
      <c r="H93" s="238" t="s">
        <v>19</v>
      </c>
      <c r="I93" s="240"/>
      <c r="J93" s="237"/>
      <c r="K93" s="237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126</v>
      </c>
      <c r="AU93" s="245" t="s">
        <v>83</v>
      </c>
      <c r="AV93" s="13" t="s">
        <v>80</v>
      </c>
      <c r="AW93" s="13" t="s">
        <v>33</v>
      </c>
      <c r="AX93" s="13" t="s">
        <v>72</v>
      </c>
      <c r="AY93" s="245" t="s">
        <v>115</v>
      </c>
    </row>
    <row r="94" s="14" customFormat="1">
      <c r="A94" s="14"/>
      <c r="B94" s="246"/>
      <c r="C94" s="247"/>
      <c r="D94" s="232" t="s">
        <v>126</v>
      </c>
      <c r="E94" s="248" t="s">
        <v>19</v>
      </c>
      <c r="F94" s="249" t="s">
        <v>131</v>
      </c>
      <c r="G94" s="247"/>
      <c r="H94" s="250">
        <v>330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126</v>
      </c>
      <c r="AU94" s="256" t="s">
        <v>83</v>
      </c>
      <c r="AV94" s="14" t="s">
        <v>83</v>
      </c>
      <c r="AW94" s="14" t="s">
        <v>33</v>
      </c>
      <c r="AX94" s="14" t="s">
        <v>72</v>
      </c>
      <c r="AY94" s="256" t="s">
        <v>115</v>
      </c>
    </row>
    <row r="95" s="13" customFormat="1">
      <c r="A95" s="13"/>
      <c r="B95" s="236"/>
      <c r="C95" s="237"/>
      <c r="D95" s="232" t="s">
        <v>126</v>
      </c>
      <c r="E95" s="238" t="s">
        <v>19</v>
      </c>
      <c r="F95" s="239" t="s">
        <v>132</v>
      </c>
      <c r="G95" s="237"/>
      <c r="H95" s="238" t="s">
        <v>19</v>
      </c>
      <c r="I95" s="240"/>
      <c r="J95" s="237"/>
      <c r="K95" s="237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126</v>
      </c>
      <c r="AU95" s="245" t="s">
        <v>83</v>
      </c>
      <c r="AV95" s="13" t="s">
        <v>80</v>
      </c>
      <c r="AW95" s="13" t="s">
        <v>33</v>
      </c>
      <c r="AX95" s="13" t="s">
        <v>72</v>
      </c>
      <c r="AY95" s="245" t="s">
        <v>115</v>
      </c>
    </row>
    <row r="96" s="15" customFormat="1">
      <c r="A96" s="15"/>
      <c r="B96" s="257"/>
      <c r="C96" s="258"/>
      <c r="D96" s="232" t="s">
        <v>126</v>
      </c>
      <c r="E96" s="259" t="s">
        <v>19</v>
      </c>
      <c r="F96" s="260" t="s">
        <v>133</v>
      </c>
      <c r="G96" s="258"/>
      <c r="H96" s="261">
        <v>755</v>
      </c>
      <c r="I96" s="262"/>
      <c r="J96" s="258"/>
      <c r="K96" s="258"/>
      <c r="L96" s="263"/>
      <c r="M96" s="264"/>
      <c r="N96" s="265"/>
      <c r="O96" s="265"/>
      <c r="P96" s="265"/>
      <c r="Q96" s="265"/>
      <c r="R96" s="265"/>
      <c r="S96" s="265"/>
      <c r="T96" s="26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7" t="s">
        <v>126</v>
      </c>
      <c r="AU96" s="267" t="s">
        <v>83</v>
      </c>
      <c r="AV96" s="15" t="s">
        <v>122</v>
      </c>
      <c r="AW96" s="15" t="s">
        <v>33</v>
      </c>
      <c r="AX96" s="15" t="s">
        <v>80</v>
      </c>
      <c r="AY96" s="267" t="s">
        <v>115</v>
      </c>
    </row>
    <row r="97" s="2" customFormat="1" ht="21.75" customHeight="1">
      <c r="A97" s="39"/>
      <c r="B97" s="40"/>
      <c r="C97" s="219" t="s">
        <v>83</v>
      </c>
      <c r="D97" s="219" t="s">
        <v>117</v>
      </c>
      <c r="E97" s="220" t="s">
        <v>134</v>
      </c>
      <c r="F97" s="221" t="s">
        <v>135</v>
      </c>
      <c r="G97" s="222" t="s">
        <v>120</v>
      </c>
      <c r="H97" s="223">
        <v>330</v>
      </c>
      <c r="I97" s="224"/>
      <c r="J97" s="225">
        <f>ROUND(I97*H97,2)</f>
        <v>0</v>
      </c>
      <c r="K97" s="221" t="s">
        <v>19</v>
      </c>
      <c r="L97" s="45"/>
      <c r="M97" s="226" t="s">
        <v>19</v>
      </c>
      <c r="N97" s="227" t="s">
        <v>43</v>
      </c>
      <c r="O97" s="85"/>
      <c r="P97" s="228">
        <f>O97*H97</f>
        <v>0</v>
      </c>
      <c r="Q97" s="228">
        <v>2.0000000000000002E-05</v>
      </c>
      <c r="R97" s="228">
        <f>Q97*H97</f>
        <v>0.0066000000000000008</v>
      </c>
      <c r="S97" s="228">
        <v>0.025600000000000001</v>
      </c>
      <c r="T97" s="229">
        <f>S97*H97</f>
        <v>8.4480000000000004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0" t="s">
        <v>122</v>
      </c>
      <c r="AT97" s="230" t="s">
        <v>117</v>
      </c>
      <c r="AU97" s="230" t="s">
        <v>83</v>
      </c>
      <c r="AY97" s="18" t="s">
        <v>115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8" t="s">
        <v>80</v>
      </c>
      <c r="BK97" s="231">
        <f>ROUND(I97*H97,2)</f>
        <v>0</v>
      </c>
      <c r="BL97" s="18" t="s">
        <v>122</v>
      </c>
      <c r="BM97" s="230" t="s">
        <v>136</v>
      </c>
    </row>
    <row r="98" s="2" customFormat="1">
      <c r="A98" s="39"/>
      <c r="B98" s="40"/>
      <c r="C98" s="41"/>
      <c r="D98" s="232" t="s">
        <v>124</v>
      </c>
      <c r="E98" s="41"/>
      <c r="F98" s="233" t="s">
        <v>125</v>
      </c>
      <c r="G98" s="41"/>
      <c r="H98" s="41"/>
      <c r="I98" s="137"/>
      <c r="J98" s="41"/>
      <c r="K98" s="41"/>
      <c r="L98" s="45"/>
      <c r="M98" s="234"/>
      <c r="N98" s="23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124</v>
      </c>
      <c r="AU98" s="18" t="s">
        <v>83</v>
      </c>
    </row>
    <row r="99" s="13" customFormat="1">
      <c r="A99" s="13"/>
      <c r="B99" s="236"/>
      <c r="C99" s="237"/>
      <c r="D99" s="232" t="s">
        <v>126</v>
      </c>
      <c r="E99" s="238" t="s">
        <v>19</v>
      </c>
      <c r="F99" s="239" t="s">
        <v>137</v>
      </c>
      <c r="G99" s="237"/>
      <c r="H99" s="238" t="s">
        <v>19</v>
      </c>
      <c r="I99" s="240"/>
      <c r="J99" s="237"/>
      <c r="K99" s="237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126</v>
      </c>
      <c r="AU99" s="245" t="s">
        <v>83</v>
      </c>
      <c r="AV99" s="13" t="s">
        <v>80</v>
      </c>
      <c r="AW99" s="13" t="s">
        <v>33</v>
      </c>
      <c r="AX99" s="13" t="s">
        <v>72</v>
      </c>
      <c r="AY99" s="245" t="s">
        <v>115</v>
      </c>
    </row>
    <row r="100" s="14" customFormat="1">
      <c r="A100" s="14"/>
      <c r="B100" s="246"/>
      <c r="C100" s="247"/>
      <c r="D100" s="232" t="s">
        <v>126</v>
      </c>
      <c r="E100" s="248" t="s">
        <v>19</v>
      </c>
      <c r="F100" s="249" t="s">
        <v>131</v>
      </c>
      <c r="G100" s="247"/>
      <c r="H100" s="250">
        <v>330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126</v>
      </c>
      <c r="AU100" s="256" t="s">
        <v>83</v>
      </c>
      <c r="AV100" s="14" t="s">
        <v>83</v>
      </c>
      <c r="AW100" s="14" t="s">
        <v>33</v>
      </c>
      <c r="AX100" s="14" t="s">
        <v>80</v>
      </c>
      <c r="AY100" s="256" t="s">
        <v>115</v>
      </c>
    </row>
    <row r="101" s="13" customFormat="1">
      <c r="A101" s="13"/>
      <c r="B101" s="236"/>
      <c r="C101" s="237"/>
      <c r="D101" s="232" t="s">
        <v>126</v>
      </c>
      <c r="E101" s="238" t="s">
        <v>19</v>
      </c>
      <c r="F101" s="239" t="s">
        <v>132</v>
      </c>
      <c r="G101" s="237"/>
      <c r="H101" s="238" t="s">
        <v>19</v>
      </c>
      <c r="I101" s="240"/>
      <c r="J101" s="237"/>
      <c r="K101" s="237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126</v>
      </c>
      <c r="AU101" s="245" t="s">
        <v>83</v>
      </c>
      <c r="AV101" s="13" t="s">
        <v>80</v>
      </c>
      <c r="AW101" s="13" t="s">
        <v>33</v>
      </c>
      <c r="AX101" s="13" t="s">
        <v>72</v>
      </c>
      <c r="AY101" s="245" t="s">
        <v>115</v>
      </c>
    </row>
    <row r="102" s="2" customFormat="1" ht="21.75" customHeight="1">
      <c r="A102" s="39"/>
      <c r="B102" s="40"/>
      <c r="C102" s="219" t="s">
        <v>138</v>
      </c>
      <c r="D102" s="219" t="s">
        <v>117</v>
      </c>
      <c r="E102" s="220" t="s">
        <v>139</v>
      </c>
      <c r="F102" s="221" t="s">
        <v>140</v>
      </c>
      <c r="G102" s="222" t="s">
        <v>120</v>
      </c>
      <c r="H102" s="223">
        <v>167.5</v>
      </c>
      <c r="I102" s="224"/>
      <c r="J102" s="225">
        <f>ROUND(I102*H102,2)</f>
        <v>0</v>
      </c>
      <c r="K102" s="221" t="s">
        <v>121</v>
      </c>
      <c r="L102" s="45"/>
      <c r="M102" s="226" t="s">
        <v>19</v>
      </c>
      <c r="N102" s="227" t="s">
        <v>43</v>
      </c>
      <c r="O102" s="85"/>
      <c r="P102" s="228">
        <f>O102*H102</f>
        <v>0</v>
      </c>
      <c r="Q102" s="228">
        <v>9.0000000000000006E-05</v>
      </c>
      <c r="R102" s="228">
        <f>Q102*H102</f>
        <v>0.015075000000000002</v>
      </c>
      <c r="S102" s="228">
        <v>0.25600000000000001</v>
      </c>
      <c r="T102" s="229">
        <f>S102*H102</f>
        <v>42.880000000000003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0" t="s">
        <v>122</v>
      </c>
      <c r="AT102" s="230" t="s">
        <v>117</v>
      </c>
      <c r="AU102" s="230" t="s">
        <v>83</v>
      </c>
      <c r="AY102" s="18" t="s">
        <v>115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8" t="s">
        <v>80</v>
      </c>
      <c r="BK102" s="231">
        <f>ROUND(I102*H102,2)</f>
        <v>0</v>
      </c>
      <c r="BL102" s="18" t="s">
        <v>122</v>
      </c>
      <c r="BM102" s="230" t="s">
        <v>141</v>
      </c>
    </row>
    <row r="103" s="2" customFormat="1">
      <c r="A103" s="39"/>
      <c r="B103" s="40"/>
      <c r="C103" s="41"/>
      <c r="D103" s="232" t="s">
        <v>124</v>
      </c>
      <c r="E103" s="41"/>
      <c r="F103" s="233" t="s">
        <v>125</v>
      </c>
      <c r="G103" s="41"/>
      <c r="H103" s="41"/>
      <c r="I103" s="137"/>
      <c r="J103" s="41"/>
      <c r="K103" s="41"/>
      <c r="L103" s="45"/>
      <c r="M103" s="234"/>
      <c r="N103" s="23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124</v>
      </c>
      <c r="AU103" s="18" t="s">
        <v>83</v>
      </c>
    </row>
    <row r="104" s="13" customFormat="1">
      <c r="A104" s="13"/>
      <c r="B104" s="236"/>
      <c r="C104" s="237"/>
      <c r="D104" s="232" t="s">
        <v>126</v>
      </c>
      <c r="E104" s="238" t="s">
        <v>19</v>
      </c>
      <c r="F104" s="239" t="s">
        <v>142</v>
      </c>
      <c r="G104" s="237"/>
      <c r="H104" s="238" t="s">
        <v>19</v>
      </c>
      <c r="I104" s="240"/>
      <c r="J104" s="237"/>
      <c r="K104" s="237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126</v>
      </c>
      <c r="AU104" s="245" t="s">
        <v>83</v>
      </c>
      <c r="AV104" s="13" t="s">
        <v>80</v>
      </c>
      <c r="AW104" s="13" t="s">
        <v>33</v>
      </c>
      <c r="AX104" s="13" t="s">
        <v>72</v>
      </c>
      <c r="AY104" s="245" t="s">
        <v>115</v>
      </c>
    </row>
    <row r="105" s="14" customFormat="1">
      <c r="A105" s="14"/>
      <c r="B105" s="246"/>
      <c r="C105" s="247"/>
      <c r="D105" s="232" t="s">
        <v>126</v>
      </c>
      <c r="E105" s="248" t="s">
        <v>19</v>
      </c>
      <c r="F105" s="249" t="s">
        <v>143</v>
      </c>
      <c r="G105" s="247"/>
      <c r="H105" s="250">
        <v>35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126</v>
      </c>
      <c r="AU105" s="256" t="s">
        <v>83</v>
      </c>
      <c r="AV105" s="14" t="s">
        <v>83</v>
      </c>
      <c r="AW105" s="14" t="s">
        <v>33</v>
      </c>
      <c r="AX105" s="14" t="s">
        <v>72</v>
      </c>
      <c r="AY105" s="256" t="s">
        <v>115</v>
      </c>
    </row>
    <row r="106" s="14" customFormat="1">
      <c r="A106" s="14"/>
      <c r="B106" s="246"/>
      <c r="C106" s="247"/>
      <c r="D106" s="232" t="s">
        <v>126</v>
      </c>
      <c r="E106" s="248" t="s">
        <v>19</v>
      </c>
      <c r="F106" s="249" t="s">
        <v>144</v>
      </c>
      <c r="G106" s="247"/>
      <c r="H106" s="250">
        <v>82.5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126</v>
      </c>
      <c r="AU106" s="256" t="s">
        <v>83</v>
      </c>
      <c r="AV106" s="14" t="s">
        <v>83</v>
      </c>
      <c r="AW106" s="14" t="s">
        <v>33</v>
      </c>
      <c r="AX106" s="14" t="s">
        <v>72</v>
      </c>
      <c r="AY106" s="256" t="s">
        <v>115</v>
      </c>
    </row>
    <row r="107" s="14" customFormat="1">
      <c r="A107" s="14"/>
      <c r="B107" s="246"/>
      <c r="C107" s="247"/>
      <c r="D107" s="232" t="s">
        <v>126</v>
      </c>
      <c r="E107" s="248" t="s">
        <v>19</v>
      </c>
      <c r="F107" s="249" t="s">
        <v>145</v>
      </c>
      <c r="G107" s="247"/>
      <c r="H107" s="250">
        <v>50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126</v>
      </c>
      <c r="AU107" s="256" t="s">
        <v>83</v>
      </c>
      <c r="AV107" s="14" t="s">
        <v>83</v>
      </c>
      <c r="AW107" s="14" t="s">
        <v>33</v>
      </c>
      <c r="AX107" s="14" t="s">
        <v>72</v>
      </c>
      <c r="AY107" s="256" t="s">
        <v>115</v>
      </c>
    </row>
    <row r="108" s="15" customFormat="1">
      <c r="A108" s="15"/>
      <c r="B108" s="257"/>
      <c r="C108" s="258"/>
      <c r="D108" s="232" t="s">
        <v>126</v>
      </c>
      <c r="E108" s="259" t="s">
        <v>19</v>
      </c>
      <c r="F108" s="260" t="s">
        <v>133</v>
      </c>
      <c r="G108" s="258"/>
      <c r="H108" s="261">
        <v>167.5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126</v>
      </c>
      <c r="AU108" s="267" t="s">
        <v>83</v>
      </c>
      <c r="AV108" s="15" t="s">
        <v>122</v>
      </c>
      <c r="AW108" s="15" t="s">
        <v>33</v>
      </c>
      <c r="AX108" s="15" t="s">
        <v>80</v>
      </c>
      <c r="AY108" s="267" t="s">
        <v>115</v>
      </c>
    </row>
    <row r="109" s="2" customFormat="1" ht="21.75" customHeight="1">
      <c r="A109" s="39"/>
      <c r="B109" s="40"/>
      <c r="C109" s="219" t="s">
        <v>122</v>
      </c>
      <c r="D109" s="219" t="s">
        <v>117</v>
      </c>
      <c r="E109" s="220" t="s">
        <v>146</v>
      </c>
      <c r="F109" s="221" t="s">
        <v>147</v>
      </c>
      <c r="G109" s="222" t="s">
        <v>120</v>
      </c>
      <c r="H109" s="223">
        <v>19310</v>
      </c>
      <c r="I109" s="224"/>
      <c r="J109" s="225">
        <f>ROUND(I109*H109,2)</f>
        <v>0</v>
      </c>
      <c r="K109" s="221" t="s">
        <v>121</v>
      </c>
      <c r="L109" s="45"/>
      <c r="M109" s="226" t="s">
        <v>19</v>
      </c>
      <c r="N109" s="227" t="s">
        <v>43</v>
      </c>
      <c r="O109" s="85"/>
      <c r="P109" s="228">
        <f>O109*H109</f>
        <v>0</v>
      </c>
      <c r="Q109" s="228">
        <v>6.0000000000000002E-05</v>
      </c>
      <c r="R109" s="228">
        <f>Q109*H109</f>
        <v>1.1586000000000001</v>
      </c>
      <c r="S109" s="228">
        <v>0.10299999999999999</v>
      </c>
      <c r="T109" s="229">
        <f>S109*H109</f>
        <v>1988.9299999999998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0" t="s">
        <v>122</v>
      </c>
      <c r="AT109" s="230" t="s">
        <v>117</v>
      </c>
      <c r="AU109" s="230" t="s">
        <v>83</v>
      </c>
      <c r="AY109" s="18" t="s">
        <v>115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8" t="s">
        <v>80</v>
      </c>
      <c r="BK109" s="231">
        <f>ROUND(I109*H109,2)</f>
        <v>0</v>
      </c>
      <c r="BL109" s="18" t="s">
        <v>122</v>
      </c>
      <c r="BM109" s="230" t="s">
        <v>148</v>
      </c>
    </row>
    <row r="110" s="2" customFormat="1">
      <c r="A110" s="39"/>
      <c r="B110" s="40"/>
      <c r="C110" s="41"/>
      <c r="D110" s="232" t="s">
        <v>124</v>
      </c>
      <c r="E110" s="41"/>
      <c r="F110" s="233" t="s">
        <v>125</v>
      </c>
      <c r="G110" s="41"/>
      <c r="H110" s="41"/>
      <c r="I110" s="137"/>
      <c r="J110" s="41"/>
      <c r="K110" s="41"/>
      <c r="L110" s="45"/>
      <c r="M110" s="234"/>
      <c r="N110" s="23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124</v>
      </c>
      <c r="AU110" s="18" t="s">
        <v>83</v>
      </c>
    </row>
    <row r="111" s="13" customFormat="1">
      <c r="A111" s="13"/>
      <c r="B111" s="236"/>
      <c r="C111" s="237"/>
      <c r="D111" s="232" t="s">
        <v>126</v>
      </c>
      <c r="E111" s="238" t="s">
        <v>19</v>
      </c>
      <c r="F111" s="239" t="s">
        <v>127</v>
      </c>
      <c r="G111" s="237"/>
      <c r="H111" s="238" t="s">
        <v>19</v>
      </c>
      <c r="I111" s="240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126</v>
      </c>
      <c r="AU111" s="245" t="s">
        <v>83</v>
      </c>
      <c r="AV111" s="13" t="s">
        <v>80</v>
      </c>
      <c r="AW111" s="13" t="s">
        <v>33</v>
      </c>
      <c r="AX111" s="13" t="s">
        <v>72</v>
      </c>
      <c r="AY111" s="245" t="s">
        <v>115</v>
      </c>
    </row>
    <row r="112" s="14" customFormat="1">
      <c r="A112" s="14"/>
      <c r="B112" s="246"/>
      <c r="C112" s="247"/>
      <c r="D112" s="232" t="s">
        <v>126</v>
      </c>
      <c r="E112" s="248" t="s">
        <v>19</v>
      </c>
      <c r="F112" s="249" t="s">
        <v>149</v>
      </c>
      <c r="G112" s="247"/>
      <c r="H112" s="250">
        <v>19310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126</v>
      </c>
      <c r="AU112" s="256" t="s">
        <v>83</v>
      </c>
      <c r="AV112" s="14" t="s">
        <v>83</v>
      </c>
      <c r="AW112" s="14" t="s">
        <v>33</v>
      </c>
      <c r="AX112" s="14" t="s">
        <v>80</v>
      </c>
      <c r="AY112" s="256" t="s">
        <v>115</v>
      </c>
    </row>
    <row r="113" s="12" customFormat="1" ht="22.8" customHeight="1">
      <c r="A113" s="12"/>
      <c r="B113" s="203"/>
      <c r="C113" s="204"/>
      <c r="D113" s="205" t="s">
        <v>71</v>
      </c>
      <c r="E113" s="217" t="s">
        <v>150</v>
      </c>
      <c r="F113" s="217" t="s">
        <v>151</v>
      </c>
      <c r="G113" s="204"/>
      <c r="H113" s="204"/>
      <c r="I113" s="207"/>
      <c r="J113" s="218">
        <f>BK113</f>
        <v>0</v>
      </c>
      <c r="K113" s="204"/>
      <c r="L113" s="209"/>
      <c r="M113" s="210"/>
      <c r="N113" s="211"/>
      <c r="O113" s="211"/>
      <c r="P113" s="212">
        <f>SUM(P114:P155)</f>
        <v>0</v>
      </c>
      <c r="Q113" s="211"/>
      <c r="R113" s="212">
        <f>SUM(R114:R155)</f>
        <v>807.74424999999997</v>
      </c>
      <c r="S113" s="211"/>
      <c r="T113" s="213">
        <f>SUM(T114:T155)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4" t="s">
        <v>80</v>
      </c>
      <c r="AT113" s="215" t="s">
        <v>71</v>
      </c>
      <c r="AU113" s="215" t="s">
        <v>80</v>
      </c>
      <c r="AY113" s="214" t="s">
        <v>115</v>
      </c>
      <c r="BK113" s="216">
        <f>SUM(BK114:BK155)</f>
        <v>0</v>
      </c>
    </row>
    <row r="114" s="2" customFormat="1" ht="16.5" customHeight="1">
      <c r="A114" s="39"/>
      <c r="B114" s="40"/>
      <c r="C114" s="219" t="s">
        <v>150</v>
      </c>
      <c r="D114" s="219" t="s">
        <v>117</v>
      </c>
      <c r="E114" s="220" t="s">
        <v>152</v>
      </c>
      <c r="F114" s="221" t="s">
        <v>153</v>
      </c>
      <c r="G114" s="222" t="s">
        <v>120</v>
      </c>
      <c r="H114" s="223">
        <v>270</v>
      </c>
      <c r="I114" s="224"/>
      <c r="J114" s="225">
        <f>ROUND(I114*H114,2)</f>
        <v>0</v>
      </c>
      <c r="K114" s="221" t="s">
        <v>121</v>
      </c>
      <c r="L114" s="45"/>
      <c r="M114" s="226" t="s">
        <v>19</v>
      </c>
      <c r="N114" s="227" t="s">
        <v>43</v>
      </c>
      <c r="O114" s="8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0" t="s">
        <v>122</v>
      </c>
      <c r="AT114" s="230" t="s">
        <v>117</v>
      </c>
      <c r="AU114" s="230" t="s">
        <v>83</v>
      </c>
      <c r="AY114" s="18" t="s">
        <v>115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8" t="s">
        <v>80</v>
      </c>
      <c r="BK114" s="231">
        <f>ROUND(I114*H114,2)</f>
        <v>0</v>
      </c>
      <c r="BL114" s="18" t="s">
        <v>122</v>
      </c>
      <c r="BM114" s="230" t="s">
        <v>154</v>
      </c>
    </row>
    <row r="115" s="13" customFormat="1">
      <c r="A115" s="13"/>
      <c r="B115" s="236"/>
      <c r="C115" s="237"/>
      <c r="D115" s="232" t="s">
        <v>126</v>
      </c>
      <c r="E115" s="238" t="s">
        <v>19</v>
      </c>
      <c r="F115" s="239" t="s">
        <v>155</v>
      </c>
      <c r="G115" s="237"/>
      <c r="H115" s="238" t="s">
        <v>19</v>
      </c>
      <c r="I115" s="240"/>
      <c r="J115" s="237"/>
      <c r="K115" s="237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126</v>
      </c>
      <c r="AU115" s="245" t="s">
        <v>83</v>
      </c>
      <c r="AV115" s="13" t="s">
        <v>80</v>
      </c>
      <c r="AW115" s="13" t="s">
        <v>33</v>
      </c>
      <c r="AX115" s="13" t="s">
        <v>72</v>
      </c>
      <c r="AY115" s="245" t="s">
        <v>115</v>
      </c>
    </row>
    <row r="116" s="14" customFormat="1">
      <c r="A116" s="14"/>
      <c r="B116" s="246"/>
      <c r="C116" s="247"/>
      <c r="D116" s="232" t="s">
        <v>126</v>
      </c>
      <c r="E116" s="248" t="s">
        <v>19</v>
      </c>
      <c r="F116" s="249" t="s">
        <v>156</v>
      </c>
      <c r="G116" s="247"/>
      <c r="H116" s="250">
        <v>270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126</v>
      </c>
      <c r="AU116" s="256" t="s">
        <v>83</v>
      </c>
      <c r="AV116" s="14" t="s">
        <v>83</v>
      </c>
      <c r="AW116" s="14" t="s">
        <v>33</v>
      </c>
      <c r="AX116" s="14" t="s">
        <v>80</v>
      </c>
      <c r="AY116" s="256" t="s">
        <v>115</v>
      </c>
    </row>
    <row r="117" s="2" customFormat="1" ht="21.75" customHeight="1">
      <c r="A117" s="39"/>
      <c r="B117" s="40"/>
      <c r="C117" s="219" t="s">
        <v>157</v>
      </c>
      <c r="D117" s="219" t="s">
        <v>117</v>
      </c>
      <c r="E117" s="220" t="s">
        <v>158</v>
      </c>
      <c r="F117" s="221" t="s">
        <v>159</v>
      </c>
      <c r="G117" s="222" t="s">
        <v>120</v>
      </c>
      <c r="H117" s="223">
        <v>330</v>
      </c>
      <c r="I117" s="224"/>
      <c r="J117" s="225">
        <f>ROUND(I117*H117,2)</f>
        <v>0</v>
      </c>
      <c r="K117" s="221" t="s">
        <v>121</v>
      </c>
      <c r="L117" s="45"/>
      <c r="M117" s="226" t="s">
        <v>19</v>
      </c>
      <c r="N117" s="227" t="s">
        <v>43</v>
      </c>
      <c r="O117" s="85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0" t="s">
        <v>122</v>
      </c>
      <c r="AT117" s="230" t="s">
        <v>117</v>
      </c>
      <c r="AU117" s="230" t="s">
        <v>83</v>
      </c>
      <c r="AY117" s="18" t="s">
        <v>115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8" t="s">
        <v>80</v>
      </c>
      <c r="BK117" s="231">
        <f>ROUND(I117*H117,2)</f>
        <v>0</v>
      </c>
      <c r="BL117" s="18" t="s">
        <v>122</v>
      </c>
      <c r="BM117" s="230" t="s">
        <v>160</v>
      </c>
    </row>
    <row r="118" s="2" customFormat="1">
      <c r="A118" s="39"/>
      <c r="B118" s="40"/>
      <c r="C118" s="41"/>
      <c r="D118" s="232" t="s">
        <v>124</v>
      </c>
      <c r="E118" s="41"/>
      <c r="F118" s="233" t="s">
        <v>161</v>
      </c>
      <c r="G118" s="41"/>
      <c r="H118" s="41"/>
      <c r="I118" s="137"/>
      <c r="J118" s="41"/>
      <c r="K118" s="41"/>
      <c r="L118" s="45"/>
      <c r="M118" s="234"/>
      <c r="N118" s="23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124</v>
      </c>
      <c r="AU118" s="18" t="s">
        <v>83</v>
      </c>
    </row>
    <row r="119" s="13" customFormat="1">
      <c r="A119" s="13"/>
      <c r="B119" s="236"/>
      <c r="C119" s="237"/>
      <c r="D119" s="232" t="s">
        <v>126</v>
      </c>
      <c r="E119" s="238" t="s">
        <v>19</v>
      </c>
      <c r="F119" s="239" t="s">
        <v>130</v>
      </c>
      <c r="G119" s="237"/>
      <c r="H119" s="238" t="s">
        <v>19</v>
      </c>
      <c r="I119" s="240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126</v>
      </c>
      <c r="AU119" s="245" t="s">
        <v>83</v>
      </c>
      <c r="AV119" s="13" t="s">
        <v>80</v>
      </c>
      <c r="AW119" s="13" t="s">
        <v>33</v>
      </c>
      <c r="AX119" s="13" t="s">
        <v>72</v>
      </c>
      <c r="AY119" s="245" t="s">
        <v>115</v>
      </c>
    </row>
    <row r="120" s="14" customFormat="1">
      <c r="A120" s="14"/>
      <c r="B120" s="246"/>
      <c r="C120" s="247"/>
      <c r="D120" s="232" t="s">
        <v>126</v>
      </c>
      <c r="E120" s="248" t="s">
        <v>19</v>
      </c>
      <c r="F120" s="249" t="s">
        <v>131</v>
      </c>
      <c r="G120" s="247"/>
      <c r="H120" s="250">
        <v>330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126</v>
      </c>
      <c r="AU120" s="256" t="s">
        <v>83</v>
      </c>
      <c r="AV120" s="14" t="s">
        <v>83</v>
      </c>
      <c r="AW120" s="14" t="s">
        <v>33</v>
      </c>
      <c r="AX120" s="14" t="s">
        <v>80</v>
      </c>
      <c r="AY120" s="256" t="s">
        <v>115</v>
      </c>
    </row>
    <row r="121" s="13" customFormat="1">
      <c r="A121" s="13"/>
      <c r="B121" s="236"/>
      <c r="C121" s="237"/>
      <c r="D121" s="232" t="s">
        <v>126</v>
      </c>
      <c r="E121" s="238" t="s">
        <v>19</v>
      </c>
      <c r="F121" s="239" t="s">
        <v>132</v>
      </c>
      <c r="G121" s="237"/>
      <c r="H121" s="238" t="s">
        <v>19</v>
      </c>
      <c r="I121" s="240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126</v>
      </c>
      <c r="AU121" s="245" t="s">
        <v>83</v>
      </c>
      <c r="AV121" s="13" t="s">
        <v>80</v>
      </c>
      <c r="AW121" s="13" t="s">
        <v>33</v>
      </c>
      <c r="AX121" s="13" t="s">
        <v>72</v>
      </c>
      <c r="AY121" s="245" t="s">
        <v>115</v>
      </c>
    </row>
    <row r="122" s="2" customFormat="1" ht="16.5" customHeight="1">
      <c r="A122" s="39"/>
      <c r="B122" s="40"/>
      <c r="C122" s="219" t="s">
        <v>162</v>
      </c>
      <c r="D122" s="219" t="s">
        <v>117</v>
      </c>
      <c r="E122" s="220" t="s">
        <v>163</v>
      </c>
      <c r="F122" s="221" t="s">
        <v>164</v>
      </c>
      <c r="G122" s="222" t="s">
        <v>120</v>
      </c>
      <c r="H122" s="223">
        <v>19684</v>
      </c>
      <c r="I122" s="224"/>
      <c r="J122" s="225">
        <f>ROUND(I122*H122,2)</f>
        <v>0</v>
      </c>
      <c r="K122" s="221" t="s">
        <v>19</v>
      </c>
      <c r="L122" s="45"/>
      <c r="M122" s="226" t="s">
        <v>19</v>
      </c>
      <c r="N122" s="227" t="s">
        <v>43</v>
      </c>
      <c r="O122" s="85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122</v>
      </c>
      <c r="AT122" s="230" t="s">
        <v>117</v>
      </c>
      <c r="AU122" s="230" t="s">
        <v>83</v>
      </c>
      <c r="AY122" s="18" t="s">
        <v>115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80</v>
      </c>
      <c r="BK122" s="231">
        <f>ROUND(I122*H122,2)</f>
        <v>0</v>
      </c>
      <c r="BL122" s="18" t="s">
        <v>122</v>
      </c>
      <c r="BM122" s="230" t="s">
        <v>165</v>
      </c>
    </row>
    <row r="123" s="2" customFormat="1">
      <c r="A123" s="39"/>
      <c r="B123" s="40"/>
      <c r="C123" s="41"/>
      <c r="D123" s="232" t="s">
        <v>124</v>
      </c>
      <c r="E123" s="41"/>
      <c r="F123" s="233" t="s">
        <v>166</v>
      </c>
      <c r="G123" s="41"/>
      <c r="H123" s="41"/>
      <c r="I123" s="137"/>
      <c r="J123" s="41"/>
      <c r="K123" s="41"/>
      <c r="L123" s="45"/>
      <c r="M123" s="234"/>
      <c r="N123" s="23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124</v>
      </c>
      <c r="AU123" s="18" t="s">
        <v>83</v>
      </c>
    </row>
    <row r="124" s="13" customFormat="1">
      <c r="A124" s="13"/>
      <c r="B124" s="236"/>
      <c r="C124" s="237"/>
      <c r="D124" s="232" t="s">
        <v>126</v>
      </c>
      <c r="E124" s="238" t="s">
        <v>19</v>
      </c>
      <c r="F124" s="239" t="s">
        <v>127</v>
      </c>
      <c r="G124" s="237"/>
      <c r="H124" s="238" t="s">
        <v>19</v>
      </c>
      <c r="I124" s="240"/>
      <c r="J124" s="237"/>
      <c r="K124" s="237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126</v>
      </c>
      <c r="AU124" s="245" t="s">
        <v>83</v>
      </c>
      <c r="AV124" s="13" t="s">
        <v>80</v>
      </c>
      <c r="AW124" s="13" t="s">
        <v>33</v>
      </c>
      <c r="AX124" s="13" t="s">
        <v>72</v>
      </c>
      <c r="AY124" s="245" t="s">
        <v>115</v>
      </c>
    </row>
    <row r="125" s="14" customFormat="1">
      <c r="A125" s="14"/>
      <c r="B125" s="246"/>
      <c r="C125" s="247"/>
      <c r="D125" s="232" t="s">
        <v>126</v>
      </c>
      <c r="E125" s="248" t="s">
        <v>19</v>
      </c>
      <c r="F125" s="249" t="s">
        <v>167</v>
      </c>
      <c r="G125" s="247"/>
      <c r="H125" s="250">
        <v>19684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126</v>
      </c>
      <c r="AU125" s="256" t="s">
        <v>83</v>
      </c>
      <c r="AV125" s="14" t="s">
        <v>83</v>
      </c>
      <c r="AW125" s="14" t="s">
        <v>33</v>
      </c>
      <c r="AX125" s="14" t="s">
        <v>80</v>
      </c>
      <c r="AY125" s="256" t="s">
        <v>115</v>
      </c>
    </row>
    <row r="126" s="2" customFormat="1" ht="21.75" customHeight="1">
      <c r="A126" s="39"/>
      <c r="B126" s="40"/>
      <c r="C126" s="219" t="s">
        <v>168</v>
      </c>
      <c r="D126" s="219" t="s">
        <v>117</v>
      </c>
      <c r="E126" s="220" t="s">
        <v>169</v>
      </c>
      <c r="F126" s="221" t="s">
        <v>170</v>
      </c>
      <c r="G126" s="222" t="s">
        <v>120</v>
      </c>
      <c r="H126" s="223">
        <v>3738.75</v>
      </c>
      <c r="I126" s="224"/>
      <c r="J126" s="225">
        <f>ROUND(I126*H126,2)</f>
        <v>0</v>
      </c>
      <c r="K126" s="221" t="s">
        <v>121</v>
      </c>
      <c r="L126" s="45"/>
      <c r="M126" s="226" t="s">
        <v>19</v>
      </c>
      <c r="N126" s="227" t="s">
        <v>43</v>
      </c>
      <c r="O126" s="85"/>
      <c r="P126" s="228">
        <f>O126*H126</f>
        <v>0</v>
      </c>
      <c r="Q126" s="228">
        <v>0.216</v>
      </c>
      <c r="R126" s="228">
        <f>Q126*H126</f>
        <v>807.56999999999994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122</v>
      </c>
      <c r="AT126" s="230" t="s">
        <v>117</v>
      </c>
      <c r="AU126" s="230" t="s">
        <v>83</v>
      </c>
      <c r="AY126" s="18" t="s">
        <v>115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80</v>
      </c>
      <c r="BK126" s="231">
        <f>ROUND(I126*H126,2)</f>
        <v>0</v>
      </c>
      <c r="BL126" s="18" t="s">
        <v>122</v>
      </c>
      <c r="BM126" s="230" t="s">
        <v>171</v>
      </c>
    </row>
    <row r="127" s="2" customFormat="1">
      <c r="A127" s="39"/>
      <c r="B127" s="40"/>
      <c r="C127" s="41"/>
      <c r="D127" s="232" t="s">
        <v>124</v>
      </c>
      <c r="E127" s="41"/>
      <c r="F127" s="233" t="s">
        <v>172</v>
      </c>
      <c r="G127" s="41"/>
      <c r="H127" s="41"/>
      <c r="I127" s="137"/>
      <c r="J127" s="41"/>
      <c r="K127" s="41"/>
      <c r="L127" s="45"/>
      <c r="M127" s="234"/>
      <c r="N127" s="23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124</v>
      </c>
      <c r="AU127" s="18" t="s">
        <v>83</v>
      </c>
    </row>
    <row r="128" s="13" customFormat="1">
      <c r="A128" s="13"/>
      <c r="B128" s="236"/>
      <c r="C128" s="237"/>
      <c r="D128" s="232" t="s">
        <v>126</v>
      </c>
      <c r="E128" s="238" t="s">
        <v>19</v>
      </c>
      <c r="F128" s="239" t="s">
        <v>173</v>
      </c>
      <c r="G128" s="237"/>
      <c r="H128" s="238" t="s">
        <v>19</v>
      </c>
      <c r="I128" s="240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126</v>
      </c>
      <c r="AU128" s="245" t="s">
        <v>83</v>
      </c>
      <c r="AV128" s="13" t="s">
        <v>80</v>
      </c>
      <c r="AW128" s="13" t="s">
        <v>33</v>
      </c>
      <c r="AX128" s="13" t="s">
        <v>72</v>
      </c>
      <c r="AY128" s="245" t="s">
        <v>115</v>
      </c>
    </row>
    <row r="129" s="14" customFormat="1">
      <c r="A129" s="14"/>
      <c r="B129" s="246"/>
      <c r="C129" s="247"/>
      <c r="D129" s="232" t="s">
        <v>126</v>
      </c>
      <c r="E129" s="248" t="s">
        <v>19</v>
      </c>
      <c r="F129" s="249" t="s">
        <v>174</v>
      </c>
      <c r="G129" s="247"/>
      <c r="H129" s="250">
        <v>3738.75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126</v>
      </c>
      <c r="AU129" s="256" t="s">
        <v>83</v>
      </c>
      <c r="AV129" s="14" t="s">
        <v>83</v>
      </c>
      <c r="AW129" s="14" t="s">
        <v>33</v>
      </c>
      <c r="AX129" s="14" t="s">
        <v>80</v>
      </c>
      <c r="AY129" s="256" t="s">
        <v>115</v>
      </c>
    </row>
    <row r="130" s="2" customFormat="1" ht="16.5" customHeight="1">
      <c r="A130" s="39"/>
      <c r="B130" s="40"/>
      <c r="C130" s="219" t="s">
        <v>175</v>
      </c>
      <c r="D130" s="219" t="s">
        <v>117</v>
      </c>
      <c r="E130" s="220" t="s">
        <v>176</v>
      </c>
      <c r="F130" s="221" t="s">
        <v>177</v>
      </c>
      <c r="G130" s="222" t="s">
        <v>178</v>
      </c>
      <c r="H130" s="223">
        <v>205</v>
      </c>
      <c r="I130" s="224"/>
      <c r="J130" s="225">
        <f>ROUND(I130*H130,2)</f>
        <v>0</v>
      </c>
      <c r="K130" s="221" t="s">
        <v>121</v>
      </c>
      <c r="L130" s="45"/>
      <c r="M130" s="226" t="s">
        <v>19</v>
      </c>
      <c r="N130" s="227" t="s">
        <v>43</v>
      </c>
      <c r="O130" s="85"/>
      <c r="P130" s="228">
        <f>O130*H130</f>
        <v>0</v>
      </c>
      <c r="Q130" s="228">
        <v>0.00084999999999999995</v>
      </c>
      <c r="R130" s="228">
        <f>Q130*H130</f>
        <v>0.17424999999999999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122</v>
      </c>
      <c r="AT130" s="230" t="s">
        <v>117</v>
      </c>
      <c r="AU130" s="230" t="s">
        <v>83</v>
      </c>
      <c r="AY130" s="18" t="s">
        <v>115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80</v>
      </c>
      <c r="BK130" s="231">
        <f>ROUND(I130*H130,2)</f>
        <v>0</v>
      </c>
      <c r="BL130" s="18" t="s">
        <v>122</v>
      </c>
      <c r="BM130" s="230" t="s">
        <v>179</v>
      </c>
    </row>
    <row r="131" s="2" customFormat="1">
      <c r="A131" s="39"/>
      <c r="B131" s="40"/>
      <c r="C131" s="41"/>
      <c r="D131" s="232" t="s">
        <v>124</v>
      </c>
      <c r="E131" s="41"/>
      <c r="F131" s="233" t="s">
        <v>180</v>
      </c>
      <c r="G131" s="41"/>
      <c r="H131" s="41"/>
      <c r="I131" s="137"/>
      <c r="J131" s="41"/>
      <c r="K131" s="41"/>
      <c r="L131" s="45"/>
      <c r="M131" s="234"/>
      <c r="N131" s="23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124</v>
      </c>
      <c r="AU131" s="18" t="s">
        <v>83</v>
      </c>
    </row>
    <row r="132" s="13" customFormat="1">
      <c r="A132" s="13"/>
      <c r="B132" s="236"/>
      <c r="C132" s="237"/>
      <c r="D132" s="232" t="s">
        <v>126</v>
      </c>
      <c r="E132" s="238" t="s">
        <v>19</v>
      </c>
      <c r="F132" s="239" t="s">
        <v>181</v>
      </c>
      <c r="G132" s="237"/>
      <c r="H132" s="238" t="s">
        <v>19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126</v>
      </c>
      <c r="AU132" s="245" t="s">
        <v>83</v>
      </c>
      <c r="AV132" s="13" t="s">
        <v>80</v>
      </c>
      <c r="AW132" s="13" t="s">
        <v>33</v>
      </c>
      <c r="AX132" s="13" t="s">
        <v>72</v>
      </c>
      <c r="AY132" s="245" t="s">
        <v>115</v>
      </c>
    </row>
    <row r="133" s="14" customFormat="1">
      <c r="A133" s="14"/>
      <c r="B133" s="246"/>
      <c r="C133" s="247"/>
      <c r="D133" s="232" t="s">
        <v>126</v>
      </c>
      <c r="E133" s="248" t="s">
        <v>19</v>
      </c>
      <c r="F133" s="249" t="s">
        <v>182</v>
      </c>
      <c r="G133" s="247"/>
      <c r="H133" s="250">
        <v>205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126</v>
      </c>
      <c r="AU133" s="256" t="s">
        <v>83</v>
      </c>
      <c r="AV133" s="14" t="s">
        <v>83</v>
      </c>
      <c r="AW133" s="14" t="s">
        <v>33</v>
      </c>
      <c r="AX133" s="14" t="s">
        <v>80</v>
      </c>
      <c r="AY133" s="256" t="s">
        <v>115</v>
      </c>
    </row>
    <row r="134" s="13" customFormat="1">
      <c r="A134" s="13"/>
      <c r="B134" s="236"/>
      <c r="C134" s="237"/>
      <c r="D134" s="232" t="s">
        <v>126</v>
      </c>
      <c r="E134" s="238" t="s">
        <v>19</v>
      </c>
      <c r="F134" s="239" t="s">
        <v>132</v>
      </c>
      <c r="G134" s="237"/>
      <c r="H134" s="238" t="s">
        <v>19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126</v>
      </c>
      <c r="AU134" s="245" t="s">
        <v>83</v>
      </c>
      <c r="AV134" s="13" t="s">
        <v>80</v>
      </c>
      <c r="AW134" s="13" t="s">
        <v>33</v>
      </c>
      <c r="AX134" s="13" t="s">
        <v>72</v>
      </c>
      <c r="AY134" s="245" t="s">
        <v>115</v>
      </c>
    </row>
    <row r="135" s="2" customFormat="1" ht="16.5" customHeight="1">
      <c r="A135" s="39"/>
      <c r="B135" s="40"/>
      <c r="C135" s="219" t="s">
        <v>183</v>
      </c>
      <c r="D135" s="219" t="s">
        <v>117</v>
      </c>
      <c r="E135" s="220" t="s">
        <v>184</v>
      </c>
      <c r="F135" s="221" t="s">
        <v>185</v>
      </c>
      <c r="G135" s="222" t="s">
        <v>120</v>
      </c>
      <c r="H135" s="223">
        <v>20314</v>
      </c>
      <c r="I135" s="224"/>
      <c r="J135" s="225">
        <f>ROUND(I135*H135,2)</f>
        <v>0</v>
      </c>
      <c r="K135" s="221" t="s">
        <v>121</v>
      </c>
      <c r="L135" s="45"/>
      <c r="M135" s="226" t="s">
        <v>19</v>
      </c>
      <c r="N135" s="227" t="s">
        <v>43</v>
      </c>
      <c r="O135" s="8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122</v>
      </c>
      <c r="AT135" s="230" t="s">
        <v>117</v>
      </c>
      <c r="AU135" s="230" t="s">
        <v>83</v>
      </c>
      <c r="AY135" s="18" t="s">
        <v>115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80</v>
      </c>
      <c r="BK135" s="231">
        <f>ROUND(I135*H135,2)</f>
        <v>0</v>
      </c>
      <c r="BL135" s="18" t="s">
        <v>122</v>
      </c>
      <c r="BM135" s="230" t="s">
        <v>186</v>
      </c>
    </row>
    <row r="136" s="2" customFormat="1">
      <c r="A136" s="39"/>
      <c r="B136" s="40"/>
      <c r="C136" s="41"/>
      <c r="D136" s="232" t="s">
        <v>124</v>
      </c>
      <c r="E136" s="41"/>
      <c r="F136" s="233" t="s">
        <v>187</v>
      </c>
      <c r="G136" s="41"/>
      <c r="H136" s="41"/>
      <c r="I136" s="137"/>
      <c r="J136" s="41"/>
      <c r="K136" s="41"/>
      <c r="L136" s="45"/>
      <c r="M136" s="234"/>
      <c r="N136" s="23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124</v>
      </c>
      <c r="AU136" s="18" t="s">
        <v>83</v>
      </c>
    </row>
    <row r="137" s="13" customFormat="1">
      <c r="A137" s="13"/>
      <c r="B137" s="236"/>
      <c r="C137" s="237"/>
      <c r="D137" s="232" t="s">
        <v>126</v>
      </c>
      <c r="E137" s="238" t="s">
        <v>19</v>
      </c>
      <c r="F137" s="239" t="s">
        <v>127</v>
      </c>
      <c r="G137" s="237"/>
      <c r="H137" s="238" t="s">
        <v>19</v>
      </c>
      <c r="I137" s="240"/>
      <c r="J137" s="237"/>
      <c r="K137" s="237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126</v>
      </c>
      <c r="AU137" s="245" t="s">
        <v>83</v>
      </c>
      <c r="AV137" s="13" t="s">
        <v>80</v>
      </c>
      <c r="AW137" s="13" t="s">
        <v>33</v>
      </c>
      <c r="AX137" s="13" t="s">
        <v>72</v>
      </c>
      <c r="AY137" s="245" t="s">
        <v>115</v>
      </c>
    </row>
    <row r="138" s="14" customFormat="1">
      <c r="A138" s="14"/>
      <c r="B138" s="246"/>
      <c r="C138" s="247"/>
      <c r="D138" s="232" t="s">
        <v>126</v>
      </c>
      <c r="E138" s="248" t="s">
        <v>19</v>
      </c>
      <c r="F138" s="249" t="s">
        <v>167</v>
      </c>
      <c r="G138" s="247"/>
      <c r="H138" s="250">
        <v>19684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126</v>
      </c>
      <c r="AU138" s="256" t="s">
        <v>83</v>
      </c>
      <c r="AV138" s="14" t="s">
        <v>83</v>
      </c>
      <c r="AW138" s="14" t="s">
        <v>33</v>
      </c>
      <c r="AX138" s="14" t="s">
        <v>72</v>
      </c>
      <c r="AY138" s="256" t="s">
        <v>115</v>
      </c>
    </row>
    <row r="139" s="14" customFormat="1">
      <c r="A139" s="14"/>
      <c r="B139" s="246"/>
      <c r="C139" s="247"/>
      <c r="D139" s="232" t="s">
        <v>126</v>
      </c>
      <c r="E139" s="248" t="s">
        <v>19</v>
      </c>
      <c r="F139" s="249" t="s">
        <v>128</v>
      </c>
      <c r="G139" s="247"/>
      <c r="H139" s="250">
        <v>425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126</v>
      </c>
      <c r="AU139" s="256" t="s">
        <v>83</v>
      </c>
      <c r="AV139" s="14" t="s">
        <v>83</v>
      </c>
      <c r="AW139" s="14" t="s">
        <v>33</v>
      </c>
      <c r="AX139" s="14" t="s">
        <v>72</v>
      </c>
      <c r="AY139" s="256" t="s">
        <v>115</v>
      </c>
    </row>
    <row r="140" s="13" customFormat="1">
      <c r="A140" s="13"/>
      <c r="B140" s="236"/>
      <c r="C140" s="237"/>
      <c r="D140" s="232" t="s">
        <v>126</v>
      </c>
      <c r="E140" s="238" t="s">
        <v>19</v>
      </c>
      <c r="F140" s="239" t="s">
        <v>181</v>
      </c>
      <c r="G140" s="237"/>
      <c r="H140" s="238" t="s">
        <v>19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126</v>
      </c>
      <c r="AU140" s="245" t="s">
        <v>83</v>
      </c>
      <c r="AV140" s="13" t="s">
        <v>80</v>
      </c>
      <c r="AW140" s="13" t="s">
        <v>33</v>
      </c>
      <c r="AX140" s="13" t="s">
        <v>72</v>
      </c>
      <c r="AY140" s="245" t="s">
        <v>115</v>
      </c>
    </row>
    <row r="141" s="14" customFormat="1">
      <c r="A141" s="14"/>
      <c r="B141" s="246"/>
      <c r="C141" s="247"/>
      <c r="D141" s="232" t="s">
        <v>126</v>
      </c>
      <c r="E141" s="248" t="s">
        <v>19</v>
      </c>
      <c r="F141" s="249" t="s">
        <v>188</v>
      </c>
      <c r="G141" s="247"/>
      <c r="H141" s="250">
        <v>205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126</v>
      </c>
      <c r="AU141" s="256" t="s">
        <v>83</v>
      </c>
      <c r="AV141" s="14" t="s">
        <v>83</v>
      </c>
      <c r="AW141" s="14" t="s">
        <v>33</v>
      </c>
      <c r="AX141" s="14" t="s">
        <v>72</v>
      </c>
      <c r="AY141" s="256" t="s">
        <v>115</v>
      </c>
    </row>
    <row r="142" s="15" customFormat="1">
      <c r="A142" s="15"/>
      <c r="B142" s="257"/>
      <c r="C142" s="258"/>
      <c r="D142" s="232" t="s">
        <v>126</v>
      </c>
      <c r="E142" s="259" t="s">
        <v>19</v>
      </c>
      <c r="F142" s="260" t="s">
        <v>133</v>
      </c>
      <c r="G142" s="258"/>
      <c r="H142" s="261">
        <v>20314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126</v>
      </c>
      <c r="AU142" s="267" t="s">
        <v>83</v>
      </c>
      <c r="AV142" s="15" t="s">
        <v>122</v>
      </c>
      <c r="AW142" s="15" t="s">
        <v>33</v>
      </c>
      <c r="AX142" s="15" t="s">
        <v>80</v>
      </c>
      <c r="AY142" s="267" t="s">
        <v>115</v>
      </c>
    </row>
    <row r="143" s="13" customFormat="1">
      <c r="A143" s="13"/>
      <c r="B143" s="236"/>
      <c r="C143" s="237"/>
      <c r="D143" s="232" t="s">
        <v>126</v>
      </c>
      <c r="E143" s="238" t="s">
        <v>19</v>
      </c>
      <c r="F143" s="239" t="s">
        <v>132</v>
      </c>
      <c r="G143" s="237"/>
      <c r="H143" s="238" t="s">
        <v>19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126</v>
      </c>
      <c r="AU143" s="245" t="s">
        <v>83</v>
      </c>
      <c r="AV143" s="13" t="s">
        <v>80</v>
      </c>
      <c r="AW143" s="13" t="s">
        <v>33</v>
      </c>
      <c r="AX143" s="13" t="s">
        <v>72</v>
      </c>
      <c r="AY143" s="245" t="s">
        <v>115</v>
      </c>
    </row>
    <row r="144" s="2" customFormat="1" ht="16.5" customHeight="1">
      <c r="A144" s="39"/>
      <c r="B144" s="40"/>
      <c r="C144" s="219" t="s">
        <v>189</v>
      </c>
      <c r="D144" s="219" t="s">
        <v>117</v>
      </c>
      <c r="E144" s="220" t="s">
        <v>190</v>
      </c>
      <c r="F144" s="221" t="s">
        <v>191</v>
      </c>
      <c r="G144" s="222" t="s">
        <v>120</v>
      </c>
      <c r="H144" s="223">
        <v>19310</v>
      </c>
      <c r="I144" s="224"/>
      <c r="J144" s="225">
        <f>ROUND(I144*H144,2)</f>
        <v>0</v>
      </c>
      <c r="K144" s="221" t="s">
        <v>121</v>
      </c>
      <c r="L144" s="45"/>
      <c r="M144" s="226" t="s">
        <v>19</v>
      </c>
      <c r="N144" s="227" t="s">
        <v>43</v>
      </c>
      <c r="O144" s="85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122</v>
      </c>
      <c r="AT144" s="230" t="s">
        <v>117</v>
      </c>
      <c r="AU144" s="230" t="s">
        <v>83</v>
      </c>
      <c r="AY144" s="18" t="s">
        <v>115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80</v>
      </c>
      <c r="BK144" s="231">
        <f>ROUND(I144*H144,2)</f>
        <v>0</v>
      </c>
      <c r="BL144" s="18" t="s">
        <v>122</v>
      </c>
      <c r="BM144" s="230" t="s">
        <v>192</v>
      </c>
    </row>
    <row r="145" s="13" customFormat="1">
      <c r="A145" s="13"/>
      <c r="B145" s="236"/>
      <c r="C145" s="237"/>
      <c r="D145" s="232" t="s">
        <v>126</v>
      </c>
      <c r="E145" s="238" t="s">
        <v>19</v>
      </c>
      <c r="F145" s="239" t="s">
        <v>127</v>
      </c>
      <c r="G145" s="237"/>
      <c r="H145" s="238" t="s">
        <v>19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126</v>
      </c>
      <c r="AU145" s="245" t="s">
        <v>83</v>
      </c>
      <c r="AV145" s="13" t="s">
        <v>80</v>
      </c>
      <c r="AW145" s="13" t="s">
        <v>33</v>
      </c>
      <c r="AX145" s="13" t="s">
        <v>72</v>
      </c>
      <c r="AY145" s="245" t="s">
        <v>115</v>
      </c>
    </row>
    <row r="146" s="14" customFormat="1">
      <c r="A146" s="14"/>
      <c r="B146" s="246"/>
      <c r="C146" s="247"/>
      <c r="D146" s="232" t="s">
        <v>126</v>
      </c>
      <c r="E146" s="248" t="s">
        <v>19</v>
      </c>
      <c r="F146" s="249" t="s">
        <v>149</v>
      </c>
      <c r="G146" s="247"/>
      <c r="H146" s="250">
        <v>19310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126</v>
      </c>
      <c r="AU146" s="256" t="s">
        <v>83</v>
      </c>
      <c r="AV146" s="14" t="s">
        <v>83</v>
      </c>
      <c r="AW146" s="14" t="s">
        <v>33</v>
      </c>
      <c r="AX146" s="14" t="s">
        <v>80</v>
      </c>
      <c r="AY146" s="256" t="s">
        <v>115</v>
      </c>
    </row>
    <row r="147" s="2" customFormat="1" ht="16.5" customHeight="1">
      <c r="A147" s="39"/>
      <c r="B147" s="40"/>
      <c r="C147" s="219" t="s">
        <v>193</v>
      </c>
      <c r="D147" s="219" t="s">
        <v>117</v>
      </c>
      <c r="E147" s="220" t="s">
        <v>194</v>
      </c>
      <c r="F147" s="221" t="s">
        <v>195</v>
      </c>
      <c r="G147" s="222" t="s">
        <v>120</v>
      </c>
      <c r="H147" s="223">
        <v>330</v>
      </c>
      <c r="I147" s="224"/>
      <c r="J147" s="225">
        <f>ROUND(I147*H147,2)</f>
        <v>0</v>
      </c>
      <c r="K147" s="221" t="s">
        <v>121</v>
      </c>
      <c r="L147" s="45"/>
      <c r="M147" s="226" t="s">
        <v>19</v>
      </c>
      <c r="N147" s="227" t="s">
        <v>43</v>
      </c>
      <c r="O147" s="85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122</v>
      </c>
      <c r="AT147" s="230" t="s">
        <v>117</v>
      </c>
      <c r="AU147" s="230" t="s">
        <v>83</v>
      </c>
      <c r="AY147" s="18" t="s">
        <v>115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80</v>
      </c>
      <c r="BK147" s="231">
        <f>ROUND(I147*H147,2)</f>
        <v>0</v>
      </c>
      <c r="BL147" s="18" t="s">
        <v>122</v>
      </c>
      <c r="BM147" s="230" t="s">
        <v>196</v>
      </c>
    </row>
    <row r="148" s="13" customFormat="1">
      <c r="A148" s="13"/>
      <c r="B148" s="236"/>
      <c r="C148" s="237"/>
      <c r="D148" s="232" t="s">
        <v>126</v>
      </c>
      <c r="E148" s="238" t="s">
        <v>19</v>
      </c>
      <c r="F148" s="239" t="s">
        <v>130</v>
      </c>
      <c r="G148" s="237"/>
      <c r="H148" s="238" t="s">
        <v>19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126</v>
      </c>
      <c r="AU148" s="245" t="s">
        <v>83</v>
      </c>
      <c r="AV148" s="13" t="s">
        <v>80</v>
      </c>
      <c r="AW148" s="13" t="s">
        <v>33</v>
      </c>
      <c r="AX148" s="13" t="s">
        <v>72</v>
      </c>
      <c r="AY148" s="245" t="s">
        <v>115</v>
      </c>
    </row>
    <row r="149" s="14" customFormat="1">
      <c r="A149" s="14"/>
      <c r="B149" s="246"/>
      <c r="C149" s="247"/>
      <c r="D149" s="232" t="s">
        <v>126</v>
      </c>
      <c r="E149" s="248" t="s">
        <v>19</v>
      </c>
      <c r="F149" s="249" t="s">
        <v>131</v>
      </c>
      <c r="G149" s="247"/>
      <c r="H149" s="250">
        <v>330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126</v>
      </c>
      <c r="AU149" s="256" t="s">
        <v>83</v>
      </c>
      <c r="AV149" s="14" t="s">
        <v>83</v>
      </c>
      <c r="AW149" s="14" t="s">
        <v>33</v>
      </c>
      <c r="AX149" s="14" t="s">
        <v>80</v>
      </c>
      <c r="AY149" s="256" t="s">
        <v>115</v>
      </c>
    </row>
    <row r="150" s="13" customFormat="1">
      <c r="A150" s="13"/>
      <c r="B150" s="236"/>
      <c r="C150" s="237"/>
      <c r="D150" s="232" t="s">
        <v>126</v>
      </c>
      <c r="E150" s="238" t="s">
        <v>19</v>
      </c>
      <c r="F150" s="239" t="s">
        <v>132</v>
      </c>
      <c r="G150" s="237"/>
      <c r="H150" s="238" t="s">
        <v>19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126</v>
      </c>
      <c r="AU150" s="245" t="s">
        <v>83</v>
      </c>
      <c r="AV150" s="13" t="s">
        <v>80</v>
      </c>
      <c r="AW150" s="13" t="s">
        <v>33</v>
      </c>
      <c r="AX150" s="13" t="s">
        <v>72</v>
      </c>
      <c r="AY150" s="245" t="s">
        <v>115</v>
      </c>
    </row>
    <row r="151" s="2" customFormat="1" ht="21.75" customHeight="1">
      <c r="A151" s="39"/>
      <c r="B151" s="40"/>
      <c r="C151" s="219" t="s">
        <v>197</v>
      </c>
      <c r="D151" s="219" t="s">
        <v>117</v>
      </c>
      <c r="E151" s="220" t="s">
        <v>198</v>
      </c>
      <c r="F151" s="221" t="s">
        <v>199</v>
      </c>
      <c r="G151" s="222" t="s">
        <v>120</v>
      </c>
      <c r="H151" s="223">
        <v>19735</v>
      </c>
      <c r="I151" s="224"/>
      <c r="J151" s="225">
        <f>ROUND(I151*H151,2)</f>
        <v>0</v>
      </c>
      <c r="K151" s="221" t="s">
        <v>121</v>
      </c>
      <c r="L151" s="45"/>
      <c r="M151" s="226" t="s">
        <v>19</v>
      </c>
      <c r="N151" s="227" t="s">
        <v>43</v>
      </c>
      <c r="O151" s="85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122</v>
      </c>
      <c r="AT151" s="230" t="s">
        <v>117</v>
      </c>
      <c r="AU151" s="230" t="s">
        <v>83</v>
      </c>
      <c r="AY151" s="18" t="s">
        <v>115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80</v>
      </c>
      <c r="BK151" s="231">
        <f>ROUND(I151*H151,2)</f>
        <v>0</v>
      </c>
      <c r="BL151" s="18" t="s">
        <v>122</v>
      </c>
      <c r="BM151" s="230" t="s">
        <v>200</v>
      </c>
    </row>
    <row r="152" s="13" customFormat="1">
      <c r="A152" s="13"/>
      <c r="B152" s="236"/>
      <c r="C152" s="237"/>
      <c r="D152" s="232" t="s">
        <v>126</v>
      </c>
      <c r="E152" s="238" t="s">
        <v>19</v>
      </c>
      <c r="F152" s="239" t="s">
        <v>127</v>
      </c>
      <c r="G152" s="237"/>
      <c r="H152" s="238" t="s">
        <v>19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126</v>
      </c>
      <c r="AU152" s="245" t="s">
        <v>83</v>
      </c>
      <c r="AV152" s="13" t="s">
        <v>80</v>
      </c>
      <c r="AW152" s="13" t="s">
        <v>33</v>
      </c>
      <c r="AX152" s="13" t="s">
        <v>72</v>
      </c>
      <c r="AY152" s="245" t="s">
        <v>115</v>
      </c>
    </row>
    <row r="153" s="14" customFormat="1">
      <c r="A153" s="14"/>
      <c r="B153" s="246"/>
      <c r="C153" s="247"/>
      <c r="D153" s="232" t="s">
        <v>126</v>
      </c>
      <c r="E153" s="248" t="s">
        <v>19</v>
      </c>
      <c r="F153" s="249" t="s">
        <v>149</v>
      </c>
      <c r="G153" s="247"/>
      <c r="H153" s="250">
        <v>19310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126</v>
      </c>
      <c r="AU153" s="256" t="s">
        <v>83</v>
      </c>
      <c r="AV153" s="14" t="s">
        <v>83</v>
      </c>
      <c r="AW153" s="14" t="s">
        <v>33</v>
      </c>
      <c r="AX153" s="14" t="s">
        <v>72</v>
      </c>
      <c r="AY153" s="256" t="s">
        <v>115</v>
      </c>
    </row>
    <row r="154" s="14" customFormat="1">
      <c r="A154" s="14"/>
      <c r="B154" s="246"/>
      <c r="C154" s="247"/>
      <c r="D154" s="232" t="s">
        <v>126</v>
      </c>
      <c r="E154" s="248" t="s">
        <v>19</v>
      </c>
      <c r="F154" s="249" t="s">
        <v>128</v>
      </c>
      <c r="G154" s="247"/>
      <c r="H154" s="250">
        <v>425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126</v>
      </c>
      <c r="AU154" s="256" t="s">
        <v>83</v>
      </c>
      <c r="AV154" s="14" t="s">
        <v>83</v>
      </c>
      <c r="AW154" s="14" t="s">
        <v>33</v>
      </c>
      <c r="AX154" s="14" t="s">
        <v>72</v>
      </c>
      <c r="AY154" s="256" t="s">
        <v>115</v>
      </c>
    </row>
    <row r="155" s="15" customFormat="1">
      <c r="A155" s="15"/>
      <c r="B155" s="257"/>
      <c r="C155" s="258"/>
      <c r="D155" s="232" t="s">
        <v>126</v>
      </c>
      <c r="E155" s="259" t="s">
        <v>19</v>
      </c>
      <c r="F155" s="260" t="s">
        <v>133</v>
      </c>
      <c r="G155" s="258"/>
      <c r="H155" s="261">
        <v>19735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7" t="s">
        <v>126</v>
      </c>
      <c r="AU155" s="267" t="s">
        <v>83</v>
      </c>
      <c r="AV155" s="15" t="s">
        <v>122</v>
      </c>
      <c r="AW155" s="15" t="s">
        <v>33</v>
      </c>
      <c r="AX155" s="15" t="s">
        <v>80</v>
      </c>
      <c r="AY155" s="267" t="s">
        <v>115</v>
      </c>
    </row>
    <row r="156" s="12" customFormat="1" ht="22.8" customHeight="1">
      <c r="A156" s="12"/>
      <c r="B156" s="203"/>
      <c r="C156" s="204"/>
      <c r="D156" s="205" t="s">
        <v>71</v>
      </c>
      <c r="E156" s="217" t="s">
        <v>175</v>
      </c>
      <c r="F156" s="217" t="s">
        <v>201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SUM(P157:P365)</f>
        <v>0</v>
      </c>
      <c r="Q156" s="211"/>
      <c r="R156" s="212">
        <f>SUM(R157:R365)</f>
        <v>3.8197400000000004</v>
      </c>
      <c r="S156" s="211"/>
      <c r="T156" s="213">
        <f>SUM(T157:T365)</f>
        <v>1501.5255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80</v>
      </c>
      <c r="AT156" s="215" t="s">
        <v>71</v>
      </c>
      <c r="AU156" s="215" t="s">
        <v>80</v>
      </c>
      <c r="AY156" s="214" t="s">
        <v>115</v>
      </c>
      <c r="BK156" s="216">
        <f>SUM(BK157:BK365)</f>
        <v>0</v>
      </c>
    </row>
    <row r="157" s="2" customFormat="1" ht="16.5" customHeight="1">
      <c r="A157" s="39"/>
      <c r="B157" s="40"/>
      <c r="C157" s="219" t="s">
        <v>202</v>
      </c>
      <c r="D157" s="219" t="s">
        <v>117</v>
      </c>
      <c r="E157" s="220" t="s">
        <v>203</v>
      </c>
      <c r="F157" s="221" t="s">
        <v>204</v>
      </c>
      <c r="G157" s="222" t="s">
        <v>178</v>
      </c>
      <c r="H157" s="223">
        <v>194</v>
      </c>
      <c r="I157" s="224"/>
      <c r="J157" s="225">
        <f>ROUND(I157*H157,2)</f>
        <v>0</v>
      </c>
      <c r="K157" s="221" t="s">
        <v>19</v>
      </c>
      <c r="L157" s="45"/>
      <c r="M157" s="226" t="s">
        <v>19</v>
      </c>
      <c r="N157" s="227" t="s">
        <v>43</v>
      </c>
      <c r="O157" s="85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122</v>
      </c>
      <c r="AT157" s="230" t="s">
        <v>117</v>
      </c>
      <c r="AU157" s="230" t="s">
        <v>83</v>
      </c>
      <c r="AY157" s="18" t="s">
        <v>115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80</v>
      </c>
      <c r="BK157" s="231">
        <f>ROUND(I157*H157,2)</f>
        <v>0</v>
      </c>
      <c r="BL157" s="18" t="s">
        <v>122</v>
      </c>
      <c r="BM157" s="230" t="s">
        <v>205</v>
      </c>
    </row>
    <row r="158" s="13" customFormat="1">
      <c r="A158" s="13"/>
      <c r="B158" s="236"/>
      <c r="C158" s="237"/>
      <c r="D158" s="232" t="s">
        <v>126</v>
      </c>
      <c r="E158" s="238" t="s">
        <v>19</v>
      </c>
      <c r="F158" s="239" t="s">
        <v>206</v>
      </c>
      <c r="G158" s="237"/>
      <c r="H158" s="238" t="s">
        <v>19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126</v>
      </c>
      <c r="AU158" s="245" t="s">
        <v>83</v>
      </c>
      <c r="AV158" s="13" t="s">
        <v>80</v>
      </c>
      <c r="AW158" s="13" t="s">
        <v>33</v>
      </c>
      <c r="AX158" s="13" t="s">
        <v>72</v>
      </c>
      <c r="AY158" s="245" t="s">
        <v>115</v>
      </c>
    </row>
    <row r="159" s="14" customFormat="1">
      <c r="A159" s="14"/>
      <c r="B159" s="246"/>
      <c r="C159" s="247"/>
      <c r="D159" s="232" t="s">
        <v>126</v>
      </c>
      <c r="E159" s="248" t="s">
        <v>19</v>
      </c>
      <c r="F159" s="249" t="s">
        <v>207</v>
      </c>
      <c r="G159" s="247"/>
      <c r="H159" s="250">
        <v>102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126</v>
      </c>
      <c r="AU159" s="256" t="s">
        <v>83</v>
      </c>
      <c r="AV159" s="14" t="s">
        <v>83</v>
      </c>
      <c r="AW159" s="14" t="s">
        <v>33</v>
      </c>
      <c r="AX159" s="14" t="s">
        <v>72</v>
      </c>
      <c r="AY159" s="256" t="s">
        <v>115</v>
      </c>
    </row>
    <row r="160" s="14" customFormat="1">
      <c r="A160" s="14"/>
      <c r="B160" s="246"/>
      <c r="C160" s="247"/>
      <c r="D160" s="232" t="s">
        <v>126</v>
      </c>
      <c r="E160" s="248" t="s">
        <v>19</v>
      </c>
      <c r="F160" s="249" t="s">
        <v>208</v>
      </c>
      <c r="G160" s="247"/>
      <c r="H160" s="250">
        <v>92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126</v>
      </c>
      <c r="AU160" s="256" t="s">
        <v>83</v>
      </c>
      <c r="AV160" s="14" t="s">
        <v>83</v>
      </c>
      <c r="AW160" s="14" t="s">
        <v>33</v>
      </c>
      <c r="AX160" s="14" t="s">
        <v>72</v>
      </c>
      <c r="AY160" s="256" t="s">
        <v>115</v>
      </c>
    </row>
    <row r="161" s="15" customFormat="1">
      <c r="A161" s="15"/>
      <c r="B161" s="257"/>
      <c r="C161" s="258"/>
      <c r="D161" s="232" t="s">
        <v>126</v>
      </c>
      <c r="E161" s="259" t="s">
        <v>19</v>
      </c>
      <c r="F161" s="260" t="s">
        <v>133</v>
      </c>
      <c r="G161" s="258"/>
      <c r="H161" s="261">
        <v>194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126</v>
      </c>
      <c r="AU161" s="267" t="s">
        <v>83</v>
      </c>
      <c r="AV161" s="15" t="s">
        <v>122</v>
      </c>
      <c r="AW161" s="15" t="s">
        <v>33</v>
      </c>
      <c r="AX161" s="15" t="s">
        <v>80</v>
      </c>
      <c r="AY161" s="267" t="s">
        <v>115</v>
      </c>
    </row>
    <row r="162" s="2" customFormat="1" ht="16.5" customHeight="1">
      <c r="A162" s="39"/>
      <c r="B162" s="40"/>
      <c r="C162" s="219" t="s">
        <v>8</v>
      </c>
      <c r="D162" s="219" t="s">
        <v>117</v>
      </c>
      <c r="E162" s="220" t="s">
        <v>209</v>
      </c>
      <c r="F162" s="221" t="s">
        <v>210</v>
      </c>
      <c r="G162" s="222" t="s">
        <v>211</v>
      </c>
      <c r="H162" s="223">
        <v>38</v>
      </c>
      <c r="I162" s="224"/>
      <c r="J162" s="225">
        <f>ROUND(I162*H162,2)</f>
        <v>0</v>
      </c>
      <c r="K162" s="221" t="s">
        <v>121</v>
      </c>
      <c r="L162" s="45"/>
      <c r="M162" s="226" t="s">
        <v>19</v>
      </c>
      <c r="N162" s="227" t="s">
        <v>43</v>
      </c>
      <c r="O162" s="85"/>
      <c r="P162" s="228">
        <f>O162*H162</f>
        <v>0</v>
      </c>
      <c r="Q162" s="228">
        <v>0.00036000000000000002</v>
      </c>
      <c r="R162" s="228">
        <f>Q162*H162</f>
        <v>0.013680000000000001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122</v>
      </c>
      <c r="AT162" s="230" t="s">
        <v>117</v>
      </c>
      <c r="AU162" s="230" t="s">
        <v>83</v>
      </c>
      <c r="AY162" s="18" t="s">
        <v>115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80</v>
      </c>
      <c r="BK162" s="231">
        <f>ROUND(I162*H162,2)</f>
        <v>0</v>
      </c>
      <c r="BL162" s="18" t="s">
        <v>122</v>
      </c>
      <c r="BM162" s="230" t="s">
        <v>212</v>
      </c>
    </row>
    <row r="163" s="2" customFormat="1">
      <c r="A163" s="39"/>
      <c r="B163" s="40"/>
      <c r="C163" s="41"/>
      <c r="D163" s="232" t="s">
        <v>124</v>
      </c>
      <c r="E163" s="41"/>
      <c r="F163" s="233" t="s">
        <v>213</v>
      </c>
      <c r="G163" s="41"/>
      <c r="H163" s="41"/>
      <c r="I163" s="137"/>
      <c r="J163" s="41"/>
      <c r="K163" s="41"/>
      <c r="L163" s="45"/>
      <c r="M163" s="234"/>
      <c r="N163" s="23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124</v>
      </c>
      <c r="AU163" s="18" t="s">
        <v>83</v>
      </c>
    </row>
    <row r="164" s="13" customFormat="1">
      <c r="A164" s="13"/>
      <c r="B164" s="236"/>
      <c r="C164" s="237"/>
      <c r="D164" s="232" t="s">
        <v>126</v>
      </c>
      <c r="E164" s="238" t="s">
        <v>19</v>
      </c>
      <c r="F164" s="239" t="s">
        <v>214</v>
      </c>
      <c r="G164" s="237"/>
      <c r="H164" s="238" t="s">
        <v>19</v>
      </c>
      <c r="I164" s="240"/>
      <c r="J164" s="237"/>
      <c r="K164" s="237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126</v>
      </c>
      <c r="AU164" s="245" t="s">
        <v>83</v>
      </c>
      <c r="AV164" s="13" t="s">
        <v>80</v>
      </c>
      <c r="AW164" s="13" t="s">
        <v>33</v>
      </c>
      <c r="AX164" s="13" t="s">
        <v>72</v>
      </c>
      <c r="AY164" s="245" t="s">
        <v>115</v>
      </c>
    </row>
    <row r="165" s="14" customFormat="1">
      <c r="A165" s="14"/>
      <c r="B165" s="246"/>
      <c r="C165" s="247"/>
      <c r="D165" s="232" t="s">
        <v>126</v>
      </c>
      <c r="E165" s="248" t="s">
        <v>19</v>
      </c>
      <c r="F165" s="249" t="s">
        <v>215</v>
      </c>
      <c r="G165" s="247"/>
      <c r="H165" s="250">
        <v>38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126</v>
      </c>
      <c r="AU165" s="256" t="s">
        <v>83</v>
      </c>
      <c r="AV165" s="14" t="s">
        <v>83</v>
      </c>
      <c r="AW165" s="14" t="s">
        <v>33</v>
      </c>
      <c r="AX165" s="14" t="s">
        <v>80</v>
      </c>
      <c r="AY165" s="256" t="s">
        <v>115</v>
      </c>
    </row>
    <row r="166" s="2" customFormat="1" ht="16.5" customHeight="1">
      <c r="A166" s="39"/>
      <c r="B166" s="40"/>
      <c r="C166" s="268" t="s">
        <v>216</v>
      </c>
      <c r="D166" s="268" t="s">
        <v>217</v>
      </c>
      <c r="E166" s="269" t="s">
        <v>218</v>
      </c>
      <c r="F166" s="270" t="s">
        <v>219</v>
      </c>
      <c r="G166" s="271" t="s">
        <v>211</v>
      </c>
      <c r="H166" s="272">
        <v>38</v>
      </c>
      <c r="I166" s="273"/>
      <c r="J166" s="274">
        <f>ROUND(I166*H166,2)</f>
        <v>0</v>
      </c>
      <c r="K166" s="270" t="s">
        <v>121</v>
      </c>
      <c r="L166" s="275"/>
      <c r="M166" s="276" t="s">
        <v>19</v>
      </c>
      <c r="N166" s="277" t="s">
        <v>43</v>
      </c>
      <c r="O166" s="85"/>
      <c r="P166" s="228">
        <f>O166*H166</f>
        <v>0</v>
      </c>
      <c r="Q166" s="228">
        <v>0.0025000000000000001</v>
      </c>
      <c r="R166" s="228">
        <f>Q166*H166</f>
        <v>0.095000000000000001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168</v>
      </c>
      <c r="AT166" s="230" t="s">
        <v>217</v>
      </c>
      <c r="AU166" s="230" t="s">
        <v>83</v>
      </c>
      <c r="AY166" s="18" t="s">
        <v>115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80</v>
      </c>
      <c r="BK166" s="231">
        <f>ROUND(I166*H166,2)</f>
        <v>0</v>
      </c>
      <c r="BL166" s="18" t="s">
        <v>122</v>
      </c>
      <c r="BM166" s="230" t="s">
        <v>220</v>
      </c>
    </row>
    <row r="167" s="2" customFormat="1" ht="16.5" customHeight="1">
      <c r="A167" s="39"/>
      <c r="B167" s="40"/>
      <c r="C167" s="219" t="s">
        <v>221</v>
      </c>
      <c r="D167" s="219" t="s">
        <v>117</v>
      </c>
      <c r="E167" s="220" t="s">
        <v>222</v>
      </c>
      <c r="F167" s="221" t="s">
        <v>223</v>
      </c>
      <c r="G167" s="222" t="s">
        <v>211</v>
      </c>
      <c r="H167" s="223">
        <v>110</v>
      </c>
      <c r="I167" s="224"/>
      <c r="J167" s="225">
        <f>ROUND(I167*H167,2)</f>
        <v>0</v>
      </c>
      <c r="K167" s="221" t="s">
        <v>121</v>
      </c>
      <c r="L167" s="45"/>
      <c r="M167" s="226" t="s">
        <v>19</v>
      </c>
      <c r="N167" s="227" t="s">
        <v>43</v>
      </c>
      <c r="O167" s="85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122</v>
      </c>
      <c r="AT167" s="230" t="s">
        <v>117</v>
      </c>
      <c r="AU167" s="230" t="s">
        <v>83</v>
      </c>
      <c r="AY167" s="18" t="s">
        <v>115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80</v>
      </c>
      <c r="BK167" s="231">
        <f>ROUND(I167*H167,2)</f>
        <v>0</v>
      </c>
      <c r="BL167" s="18" t="s">
        <v>122</v>
      </c>
      <c r="BM167" s="230" t="s">
        <v>224</v>
      </c>
    </row>
    <row r="168" s="2" customFormat="1">
      <c r="A168" s="39"/>
      <c r="B168" s="40"/>
      <c r="C168" s="41"/>
      <c r="D168" s="232" t="s">
        <v>124</v>
      </c>
      <c r="E168" s="41"/>
      <c r="F168" s="233" t="s">
        <v>213</v>
      </c>
      <c r="G168" s="41"/>
      <c r="H168" s="41"/>
      <c r="I168" s="137"/>
      <c r="J168" s="41"/>
      <c r="K168" s="41"/>
      <c r="L168" s="45"/>
      <c r="M168" s="234"/>
      <c r="N168" s="23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124</v>
      </c>
      <c r="AU168" s="18" t="s">
        <v>83</v>
      </c>
    </row>
    <row r="169" s="13" customFormat="1">
      <c r="A169" s="13"/>
      <c r="B169" s="236"/>
      <c r="C169" s="237"/>
      <c r="D169" s="232" t="s">
        <v>126</v>
      </c>
      <c r="E169" s="238" t="s">
        <v>19</v>
      </c>
      <c r="F169" s="239" t="s">
        <v>214</v>
      </c>
      <c r="G169" s="237"/>
      <c r="H169" s="238" t="s">
        <v>19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126</v>
      </c>
      <c r="AU169" s="245" t="s">
        <v>83</v>
      </c>
      <c r="AV169" s="13" t="s">
        <v>80</v>
      </c>
      <c r="AW169" s="13" t="s">
        <v>33</v>
      </c>
      <c r="AX169" s="13" t="s">
        <v>72</v>
      </c>
      <c r="AY169" s="245" t="s">
        <v>115</v>
      </c>
    </row>
    <row r="170" s="14" customFormat="1">
      <c r="A170" s="14"/>
      <c r="B170" s="246"/>
      <c r="C170" s="247"/>
      <c r="D170" s="232" t="s">
        <v>126</v>
      </c>
      <c r="E170" s="248" t="s">
        <v>19</v>
      </c>
      <c r="F170" s="249" t="s">
        <v>225</v>
      </c>
      <c r="G170" s="247"/>
      <c r="H170" s="250">
        <v>110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126</v>
      </c>
      <c r="AU170" s="256" t="s">
        <v>83</v>
      </c>
      <c r="AV170" s="14" t="s">
        <v>83</v>
      </c>
      <c r="AW170" s="14" t="s">
        <v>33</v>
      </c>
      <c r="AX170" s="14" t="s">
        <v>80</v>
      </c>
      <c r="AY170" s="256" t="s">
        <v>115</v>
      </c>
    </row>
    <row r="171" s="2" customFormat="1" ht="16.5" customHeight="1">
      <c r="A171" s="39"/>
      <c r="B171" s="40"/>
      <c r="C171" s="268" t="s">
        <v>226</v>
      </c>
      <c r="D171" s="268" t="s">
        <v>217</v>
      </c>
      <c r="E171" s="269" t="s">
        <v>227</v>
      </c>
      <c r="F171" s="270" t="s">
        <v>228</v>
      </c>
      <c r="G171" s="271" t="s">
        <v>211</v>
      </c>
      <c r="H171" s="272">
        <v>110</v>
      </c>
      <c r="I171" s="273"/>
      <c r="J171" s="274">
        <f>ROUND(I171*H171,2)</f>
        <v>0</v>
      </c>
      <c r="K171" s="270" t="s">
        <v>121</v>
      </c>
      <c r="L171" s="275"/>
      <c r="M171" s="276" t="s">
        <v>19</v>
      </c>
      <c r="N171" s="277" t="s">
        <v>43</v>
      </c>
      <c r="O171" s="85"/>
      <c r="P171" s="228">
        <f>O171*H171</f>
        <v>0</v>
      </c>
      <c r="Q171" s="228">
        <v>0.0014499999999999999</v>
      </c>
      <c r="R171" s="228">
        <f>Q171*H171</f>
        <v>0.15949999999999998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168</v>
      </c>
      <c r="AT171" s="230" t="s">
        <v>217</v>
      </c>
      <c r="AU171" s="230" t="s">
        <v>83</v>
      </c>
      <c r="AY171" s="18" t="s">
        <v>115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80</v>
      </c>
      <c r="BK171" s="231">
        <f>ROUND(I171*H171,2)</f>
        <v>0</v>
      </c>
      <c r="BL171" s="18" t="s">
        <v>122</v>
      </c>
      <c r="BM171" s="230" t="s">
        <v>229</v>
      </c>
    </row>
    <row r="172" s="2" customFormat="1" ht="16.5" customHeight="1">
      <c r="A172" s="39"/>
      <c r="B172" s="40"/>
      <c r="C172" s="219" t="s">
        <v>230</v>
      </c>
      <c r="D172" s="219" t="s">
        <v>117</v>
      </c>
      <c r="E172" s="220" t="s">
        <v>231</v>
      </c>
      <c r="F172" s="221" t="s">
        <v>232</v>
      </c>
      <c r="G172" s="222" t="s">
        <v>211</v>
      </c>
      <c r="H172" s="223">
        <v>22</v>
      </c>
      <c r="I172" s="224"/>
      <c r="J172" s="225">
        <f>ROUND(I172*H172,2)</f>
        <v>0</v>
      </c>
      <c r="K172" s="221" t="s">
        <v>121</v>
      </c>
      <c r="L172" s="45"/>
      <c r="M172" s="226" t="s">
        <v>19</v>
      </c>
      <c r="N172" s="227" t="s">
        <v>43</v>
      </c>
      <c r="O172" s="85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122</v>
      </c>
      <c r="AT172" s="230" t="s">
        <v>117</v>
      </c>
      <c r="AU172" s="230" t="s">
        <v>83</v>
      </c>
      <c r="AY172" s="18" t="s">
        <v>115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80</v>
      </c>
      <c r="BK172" s="231">
        <f>ROUND(I172*H172,2)</f>
        <v>0</v>
      </c>
      <c r="BL172" s="18" t="s">
        <v>122</v>
      </c>
      <c r="BM172" s="230" t="s">
        <v>233</v>
      </c>
    </row>
    <row r="173" s="2" customFormat="1">
      <c r="A173" s="39"/>
      <c r="B173" s="40"/>
      <c r="C173" s="41"/>
      <c r="D173" s="232" t="s">
        <v>124</v>
      </c>
      <c r="E173" s="41"/>
      <c r="F173" s="233" t="s">
        <v>234</v>
      </c>
      <c r="G173" s="41"/>
      <c r="H173" s="41"/>
      <c r="I173" s="137"/>
      <c r="J173" s="41"/>
      <c r="K173" s="41"/>
      <c r="L173" s="45"/>
      <c r="M173" s="234"/>
      <c r="N173" s="23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124</v>
      </c>
      <c r="AU173" s="18" t="s">
        <v>83</v>
      </c>
    </row>
    <row r="174" s="13" customFormat="1">
      <c r="A174" s="13"/>
      <c r="B174" s="236"/>
      <c r="C174" s="237"/>
      <c r="D174" s="232" t="s">
        <v>126</v>
      </c>
      <c r="E174" s="238" t="s">
        <v>19</v>
      </c>
      <c r="F174" s="239" t="s">
        <v>235</v>
      </c>
      <c r="G174" s="237"/>
      <c r="H174" s="238" t="s">
        <v>19</v>
      </c>
      <c r="I174" s="240"/>
      <c r="J174" s="237"/>
      <c r="K174" s="237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126</v>
      </c>
      <c r="AU174" s="245" t="s">
        <v>83</v>
      </c>
      <c r="AV174" s="13" t="s">
        <v>80</v>
      </c>
      <c r="AW174" s="13" t="s">
        <v>33</v>
      </c>
      <c r="AX174" s="13" t="s">
        <v>72</v>
      </c>
      <c r="AY174" s="245" t="s">
        <v>115</v>
      </c>
    </row>
    <row r="175" s="13" customFormat="1">
      <c r="A175" s="13"/>
      <c r="B175" s="236"/>
      <c r="C175" s="237"/>
      <c r="D175" s="232" t="s">
        <v>126</v>
      </c>
      <c r="E175" s="238" t="s">
        <v>19</v>
      </c>
      <c r="F175" s="239" t="s">
        <v>236</v>
      </c>
      <c r="G175" s="237"/>
      <c r="H175" s="238" t="s">
        <v>19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126</v>
      </c>
      <c r="AU175" s="245" t="s">
        <v>83</v>
      </c>
      <c r="AV175" s="13" t="s">
        <v>80</v>
      </c>
      <c r="AW175" s="13" t="s">
        <v>33</v>
      </c>
      <c r="AX175" s="13" t="s">
        <v>72</v>
      </c>
      <c r="AY175" s="245" t="s">
        <v>115</v>
      </c>
    </row>
    <row r="176" s="14" customFormat="1">
      <c r="A176" s="14"/>
      <c r="B176" s="246"/>
      <c r="C176" s="247"/>
      <c r="D176" s="232" t="s">
        <v>126</v>
      </c>
      <c r="E176" s="248" t="s">
        <v>19</v>
      </c>
      <c r="F176" s="249" t="s">
        <v>237</v>
      </c>
      <c r="G176" s="247"/>
      <c r="H176" s="250">
        <v>4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126</v>
      </c>
      <c r="AU176" s="256" t="s">
        <v>83</v>
      </c>
      <c r="AV176" s="14" t="s">
        <v>83</v>
      </c>
      <c r="AW176" s="14" t="s">
        <v>33</v>
      </c>
      <c r="AX176" s="14" t="s">
        <v>72</v>
      </c>
      <c r="AY176" s="256" t="s">
        <v>115</v>
      </c>
    </row>
    <row r="177" s="14" customFormat="1">
      <c r="A177" s="14"/>
      <c r="B177" s="246"/>
      <c r="C177" s="247"/>
      <c r="D177" s="232" t="s">
        <v>126</v>
      </c>
      <c r="E177" s="248" t="s">
        <v>19</v>
      </c>
      <c r="F177" s="249" t="s">
        <v>238</v>
      </c>
      <c r="G177" s="247"/>
      <c r="H177" s="250">
        <v>2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126</v>
      </c>
      <c r="AU177" s="256" t="s">
        <v>83</v>
      </c>
      <c r="AV177" s="14" t="s">
        <v>83</v>
      </c>
      <c r="AW177" s="14" t="s">
        <v>33</v>
      </c>
      <c r="AX177" s="14" t="s">
        <v>72</v>
      </c>
      <c r="AY177" s="256" t="s">
        <v>115</v>
      </c>
    </row>
    <row r="178" s="14" customFormat="1">
      <c r="A178" s="14"/>
      <c r="B178" s="246"/>
      <c r="C178" s="247"/>
      <c r="D178" s="232" t="s">
        <v>126</v>
      </c>
      <c r="E178" s="248" t="s">
        <v>19</v>
      </c>
      <c r="F178" s="249" t="s">
        <v>239</v>
      </c>
      <c r="G178" s="247"/>
      <c r="H178" s="250">
        <v>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126</v>
      </c>
      <c r="AU178" s="256" t="s">
        <v>83</v>
      </c>
      <c r="AV178" s="14" t="s">
        <v>83</v>
      </c>
      <c r="AW178" s="14" t="s">
        <v>33</v>
      </c>
      <c r="AX178" s="14" t="s">
        <v>72</v>
      </c>
      <c r="AY178" s="256" t="s">
        <v>115</v>
      </c>
    </row>
    <row r="179" s="14" customFormat="1">
      <c r="A179" s="14"/>
      <c r="B179" s="246"/>
      <c r="C179" s="247"/>
      <c r="D179" s="232" t="s">
        <v>126</v>
      </c>
      <c r="E179" s="248" t="s">
        <v>19</v>
      </c>
      <c r="F179" s="249" t="s">
        <v>240</v>
      </c>
      <c r="G179" s="247"/>
      <c r="H179" s="250">
        <v>6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126</v>
      </c>
      <c r="AU179" s="256" t="s">
        <v>83</v>
      </c>
      <c r="AV179" s="14" t="s">
        <v>83</v>
      </c>
      <c r="AW179" s="14" t="s">
        <v>33</v>
      </c>
      <c r="AX179" s="14" t="s">
        <v>72</v>
      </c>
      <c r="AY179" s="256" t="s">
        <v>115</v>
      </c>
    </row>
    <row r="180" s="14" customFormat="1">
      <c r="A180" s="14"/>
      <c r="B180" s="246"/>
      <c r="C180" s="247"/>
      <c r="D180" s="232" t="s">
        <v>126</v>
      </c>
      <c r="E180" s="248" t="s">
        <v>19</v>
      </c>
      <c r="F180" s="249" t="s">
        <v>241</v>
      </c>
      <c r="G180" s="247"/>
      <c r="H180" s="250">
        <v>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126</v>
      </c>
      <c r="AU180" s="256" t="s">
        <v>83</v>
      </c>
      <c r="AV180" s="14" t="s">
        <v>83</v>
      </c>
      <c r="AW180" s="14" t="s">
        <v>33</v>
      </c>
      <c r="AX180" s="14" t="s">
        <v>72</v>
      </c>
      <c r="AY180" s="256" t="s">
        <v>115</v>
      </c>
    </row>
    <row r="181" s="14" customFormat="1">
      <c r="A181" s="14"/>
      <c r="B181" s="246"/>
      <c r="C181" s="247"/>
      <c r="D181" s="232" t="s">
        <v>126</v>
      </c>
      <c r="E181" s="248" t="s">
        <v>19</v>
      </c>
      <c r="F181" s="249" t="s">
        <v>242</v>
      </c>
      <c r="G181" s="247"/>
      <c r="H181" s="250">
        <v>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126</v>
      </c>
      <c r="AU181" s="256" t="s">
        <v>83</v>
      </c>
      <c r="AV181" s="14" t="s">
        <v>83</v>
      </c>
      <c r="AW181" s="14" t="s">
        <v>33</v>
      </c>
      <c r="AX181" s="14" t="s">
        <v>72</v>
      </c>
      <c r="AY181" s="256" t="s">
        <v>115</v>
      </c>
    </row>
    <row r="182" s="14" customFormat="1">
      <c r="A182" s="14"/>
      <c r="B182" s="246"/>
      <c r="C182" s="247"/>
      <c r="D182" s="232" t="s">
        <v>126</v>
      </c>
      <c r="E182" s="248" t="s">
        <v>19</v>
      </c>
      <c r="F182" s="249" t="s">
        <v>243</v>
      </c>
      <c r="G182" s="247"/>
      <c r="H182" s="250">
        <v>4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126</v>
      </c>
      <c r="AU182" s="256" t="s">
        <v>83</v>
      </c>
      <c r="AV182" s="14" t="s">
        <v>83</v>
      </c>
      <c r="AW182" s="14" t="s">
        <v>33</v>
      </c>
      <c r="AX182" s="14" t="s">
        <v>72</v>
      </c>
      <c r="AY182" s="256" t="s">
        <v>115</v>
      </c>
    </row>
    <row r="183" s="15" customFormat="1">
      <c r="A183" s="15"/>
      <c r="B183" s="257"/>
      <c r="C183" s="258"/>
      <c r="D183" s="232" t="s">
        <v>126</v>
      </c>
      <c r="E183" s="259" t="s">
        <v>19</v>
      </c>
      <c r="F183" s="260" t="s">
        <v>133</v>
      </c>
      <c r="G183" s="258"/>
      <c r="H183" s="261">
        <v>22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126</v>
      </c>
      <c r="AU183" s="267" t="s">
        <v>83</v>
      </c>
      <c r="AV183" s="15" t="s">
        <v>122</v>
      </c>
      <c r="AW183" s="15" t="s">
        <v>33</v>
      </c>
      <c r="AX183" s="15" t="s">
        <v>80</v>
      </c>
      <c r="AY183" s="267" t="s">
        <v>115</v>
      </c>
    </row>
    <row r="184" s="2" customFormat="1" ht="21.75" customHeight="1">
      <c r="A184" s="39"/>
      <c r="B184" s="40"/>
      <c r="C184" s="219" t="s">
        <v>244</v>
      </c>
      <c r="D184" s="219" t="s">
        <v>117</v>
      </c>
      <c r="E184" s="220" t="s">
        <v>245</v>
      </c>
      <c r="F184" s="221" t="s">
        <v>246</v>
      </c>
      <c r="G184" s="222" t="s">
        <v>211</v>
      </c>
      <c r="H184" s="223">
        <v>1320</v>
      </c>
      <c r="I184" s="224"/>
      <c r="J184" s="225">
        <f>ROUND(I184*H184,2)</f>
        <v>0</v>
      </c>
      <c r="K184" s="221" t="s">
        <v>121</v>
      </c>
      <c r="L184" s="45"/>
      <c r="M184" s="226" t="s">
        <v>19</v>
      </c>
      <c r="N184" s="227" t="s">
        <v>43</v>
      </c>
      <c r="O184" s="85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122</v>
      </c>
      <c r="AT184" s="230" t="s">
        <v>117</v>
      </c>
      <c r="AU184" s="230" t="s">
        <v>83</v>
      </c>
      <c r="AY184" s="18" t="s">
        <v>115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80</v>
      </c>
      <c r="BK184" s="231">
        <f>ROUND(I184*H184,2)</f>
        <v>0</v>
      </c>
      <c r="BL184" s="18" t="s">
        <v>122</v>
      </c>
      <c r="BM184" s="230" t="s">
        <v>247</v>
      </c>
    </row>
    <row r="185" s="2" customFormat="1">
      <c r="A185" s="39"/>
      <c r="B185" s="40"/>
      <c r="C185" s="41"/>
      <c r="D185" s="232" t="s">
        <v>124</v>
      </c>
      <c r="E185" s="41"/>
      <c r="F185" s="233" t="s">
        <v>234</v>
      </c>
      <c r="G185" s="41"/>
      <c r="H185" s="41"/>
      <c r="I185" s="137"/>
      <c r="J185" s="41"/>
      <c r="K185" s="41"/>
      <c r="L185" s="45"/>
      <c r="M185" s="234"/>
      <c r="N185" s="23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124</v>
      </c>
      <c r="AU185" s="18" t="s">
        <v>83</v>
      </c>
    </row>
    <row r="186" s="13" customFormat="1">
      <c r="A186" s="13"/>
      <c r="B186" s="236"/>
      <c r="C186" s="237"/>
      <c r="D186" s="232" t="s">
        <v>126</v>
      </c>
      <c r="E186" s="238" t="s">
        <v>19</v>
      </c>
      <c r="F186" s="239" t="s">
        <v>248</v>
      </c>
      <c r="G186" s="237"/>
      <c r="H186" s="238" t="s">
        <v>19</v>
      </c>
      <c r="I186" s="240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126</v>
      </c>
      <c r="AU186" s="245" t="s">
        <v>83</v>
      </c>
      <c r="AV186" s="13" t="s">
        <v>80</v>
      </c>
      <c r="AW186" s="13" t="s">
        <v>33</v>
      </c>
      <c r="AX186" s="13" t="s">
        <v>72</v>
      </c>
      <c r="AY186" s="245" t="s">
        <v>115</v>
      </c>
    </row>
    <row r="187" s="14" customFormat="1">
      <c r="A187" s="14"/>
      <c r="B187" s="246"/>
      <c r="C187" s="247"/>
      <c r="D187" s="232" t="s">
        <v>126</v>
      </c>
      <c r="E187" s="248" t="s">
        <v>19</v>
      </c>
      <c r="F187" s="249" t="s">
        <v>249</v>
      </c>
      <c r="G187" s="247"/>
      <c r="H187" s="250">
        <v>1320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126</v>
      </c>
      <c r="AU187" s="256" t="s">
        <v>83</v>
      </c>
      <c r="AV187" s="14" t="s">
        <v>83</v>
      </c>
      <c r="AW187" s="14" t="s">
        <v>33</v>
      </c>
      <c r="AX187" s="14" t="s">
        <v>80</v>
      </c>
      <c r="AY187" s="256" t="s">
        <v>115</v>
      </c>
    </row>
    <row r="188" s="2" customFormat="1" ht="16.5" customHeight="1">
      <c r="A188" s="39"/>
      <c r="B188" s="40"/>
      <c r="C188" s="219" t="s">
        <v>7</v>
      </c>
      <c r="D188" s="219" t="s">
        <v>117</v>
      </c>
      <c r="E188" s="220" t="s">
        <v>250</v>
      </c>
      <c r="F188" s="221" t="s">
        <v>251</v>
      </c>
      <c r="G188" s="222" t="s">
        <v>211</v>
      </c>
      <c r="H188" s="223">
        <v>30</v>
      </c>
      <c r="I188" s="224"/>
      <c r="J188" s="225">
        <f>ROUND(I188*H188,2)</f>
        <v>0</v>
      </c>
      <c r="K188" s="221" t="s">
        <v>121</v>
      </c>
      <c r="L188" s="45"/>
      <c r="M188" s="226" t="s">
        <v>19</v>
      </c>
      <c r="N188" s="227" t="s">
        <v>43</v>
      </c>
      <c r="O188" s="85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122</v>
      </c>
      <c r="AT188" s="230" t="s">
        <v>117</v>
      </c>
      <c r="AU188" s="230" t="s">
        <v>83</v>
      </c>
      <c r="AY188" s="18" t="s">
        <v>115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80</v>
      </c>
      <c r="BK188" s="231">
        <f>ROUND(I188*H188,2)</f>
        <v>0</v>
      </c>
      <c r="BL188" s="18" t="s">
        <v>122</v>
      </c>
      <c r="BM188" s="230" t="s">
        <v>252</v>
      </c>
    </row>
    <row r="189" s="2" customFormat="1">
      <c r="A189" s="39"/>
      <c r="B189" s="40"/>
      <c r="C189" s="41"/>
      <c r="D189" s="232" t="s">
        <v>124</v>
      </c>
      <c r="E189" s="41"/>
      <c r="F189" s="233" t="s">
        <v>253</v>
      </c>
      <c r="G189" s="41"/>
      <c r="H189" s="41"/>
      <c r="I189" s="137"/>
      <c r="J189" s="41"/>
      <c r="K189" s="41"/>
      <c r="L189" s="45"/>
      <c r="M189" s="234"/>
      <c r="N189" s="23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124</v>
      </c>
      <c r="AU189" s="18" t="s">
        <v>83</v>
      </c>
    </row>
    <row r="190" s="13" customFormat="1">
      <c r="A190" s="13"/>
      <c r="B190" s="236"/>
      <c r="C190" s="237"/>
      <c r="D190" s="232" t="s">
        <v>126</v>
      </c>
      <c r="E190" s="238" t="s">
        <v>19</v>
      </c>
      <c r="F190" s="239" t="s">
        <v>235</v>
      </c>
      <c r="G190" s="237"/>
      <c r="H190" s="238" t="s">
        <v>19</v>
      </c>
      <c r="I190" s="240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126</v>
      </c>
      <c r="AU190" s="245" t="s">
        <v>83</v>
      </c>
      <c r="AV190" s="13" t="s">
        <v>80</v>
      </c>
      <c r="AW190" s="13" t="s">
        <v>33</v>
      </c>
      <c r="AX190" s="13" t="s">
        <v>72</v>
      </c>
      <c r="AY190" s="245" t="s">
        <v>115</v>
      </c>
    </row>
    <row r="191" s="14" customFormat="1">
      <c r="A191" s="14"/>
      <c r="B191" s="246"/>
      <c r="C191" s="247"/>
      <c r="D191" s="232" t="s">
        <v>126</v>
      </c>
      <c r="E191" s="248" t="s">
        <v>19</v>
      </c>
      <c r="F191" s="249" t="s">
        <v>254</v>
      </c>
      <c r="G191" s="247"/>
      <c r="H191" s="250">
        <v>30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126</v>
      </c>
      <c r="AU191" s="256" t="s">
        <v>83</v>
      </c>
      <c r="AV191" s="14" t="s">
        <v>83</v>
      </c>
      <c r="AW191" s="14" t="s">
        <v>33</v>
      </c>
      <c r="AX191" s="14" t="s">
        <v>80</v>
      </c>
      <c r="AY191" s="256" t="s">
        <v>115</v>
      </c>
    </row>
    <row r="192" s="2" customFormat="1" ht="21.75" customHeight="1">
      <c r="A192" s="39"/>
      <c r="B192" s="40"/>
      <c r="C192" s="219" t="s">
        <v>255</v>
      </c>
      <c r="D192" s="219" t="s">
        <v>117</v>
      </c>
      <c r="E192" s="220" t="s">
        <v>256</v>
      </c>
      <c r="F192" s="221" t="s">
        <v>257</v>
      </c>
      <c r="G192" s="222" t="s">
        <v>211</v>
      </c>
      <c r="H192" s="223">
        <v>450</v>
      </c>
      <c r="I192" s="224"/>
      <c r="J192" s="225">
        <f>ROUND(I192*H192,2)</f>
        <v>0</v>
      </c>
      <c r="K192" s="221" t="s">
        <v>121</v>
      </c>
      <c r="L192" s="45"/>
      <c r="M192" s="226" t="s">
        <v>19</v>
      </c>
      <c r="N192" s="227" t="s">
        <v>43</v>
      </c>
      <c r="O192" s="85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122</v>
      </c>
      <c r="AT192" s="230" t="s">
        <v>117</v>
      </c>
      <c r="AU192" s="230" t="s">
        <v>83</v>
      </c>
      <c r="AY192" s="18" t="s">
        <v>115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80</v>
      </c>
      <c r="BK192" s="231">
        <f>ROUND(I192*H192,2)</f>
        <v>0</v>
      </c>
      <c r="BL192" s="18" t="s">
        <v>122</v>
      </c>
      <c r="BM192" s="230" t="s">
        <v>258</v>
      </c>
    </row>
    <row r="193" s="2" customFormat="1">
      <c r="A193" s="39"/>
      <c r="B193" s="40"/>
      <c r="C193" s="41"/>
      <c r="D193" s="232" t="s">
        <v>124</v>
      </c>
      <c r="E193" s="41"/>
      <c r="F193" s="233" t="s">
        <v>253</v>
      </c>
      <c r="G193" s="41"/>
      <c r="H193" s="41"/>
      <c r="I193" s="137"/>
      <c r="J193" s="41"/>
      <c r="K193" s="41"/>
      <c r="L193" s="45"/>
      <c r="M193" s="234"/>
      <c r="N193" s="23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124</v>
      </c>
      <c r="AU193" s="18" t="s">
        <v>83</v>
      </c>
    </row>
    <row r="194" s="13" customFormat="1">
      <c r="A194" s="13"/>
      <c r="B194" s="236"/>
      <c r="C194" s="237"/>
      <c r="D194" s="232" t="s">
        <v>126</v>
      </c>
      <c r="E194" s="238" t="s">
        <v>19</v>
      </c>
      <c r="F194" s="239" t="s">
        <v>259</v>
      </c>
      <c r="G194" s="237"/>
      <c r="H194" s="238" t="s">
        <v>19</v>
      </c>
      <c r="I194" s="240"/>
      <c r="J194" s="237"/>
      <c r="K194" s="237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126</v>
      </c>
      <c r="AU194" s="245" t="s">
        <v>83</v>
      </c>
      <c r="AV194" s="13" t="s">
        <v>80</v>
      </c>
      <c r="AW194" s="13" t="s">
        <v>33</v>
      </c>
      <c r="AX194" s="13" t="s">
        <v>72</v>
      </c>
      <c r="AY194" s="245" t="s">
        <v>115</v>
      </c>
    </row>
    <row r="195" s="14" customFormat="1">
      <c r="A195" s="14"/>
      <c r="B195" s="246"/>
      <c r="C195" s="247"/>
      <c r="D195" s="232" t="s">
        <v>126</v>
      </c>
      <c r="E195" s="248" t="s">
        <v>19</v>
      </c>
      <c r="F195" s="249" t="s">
        <v>260</v>
      </c>
      <c r="G195" s="247"/>
      <c r="H195" s="250">
        <v>450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126</v>
      </c>
      <c r="AU195" s="256" t="s">
        <v>83</v>
      </c>
      <c r="AV195" s="14" t="s">
        <v>83</v>
      </c>
      <c r="AW195" s="14" t="s">
        <v>33</v>
      </c>
      <c r="AX195" s="14" t="s">
        <v>80</v>
      </c>
      <c r="AY195" s="256" t="s">
        <v>115</v>
      </c>
    </row>
    <row r="196" s="2" customFormat="1" ht="16.5" customHeight="1">
      <c r="A196" s="39"/>
      <c r="B196" s="40"/>
      <c r="C196" s="219" t="s">
        <v>261</v>
      </c>
      <c r="D196" s="219" t="s">
        <v>117</v>
      </c>
      <c r="E196" s="220" t="s">
        <v>262</v>
      </c>
      <c r="F196" s="221" t="s">
        <v>263</v>
      </c>
      <c r="G196" s="222" t="s">
        <v>178</v>
      </c>
      <c r="H196" s="223">
        <v>5388.5</v>
      </c>
      <c r="I196" s="224"/>
      <c r="J196" s="225">
        <f>ROUND(I196*H196,2)</f>
        <v>0</v>
      </c>
      <c r="K196" s="221" t="s">
        <v>19</v>
      </c>
      <c r="L196" s="45"/>
      <c r="M196" s="226" t="s">
        <v>19</v>
      </c>
      <c r="N196" s="227" t="s">
        <v>43</v>
      </c>
      <c r="O196" s="85"/>
      <c r="P196" s="228">
        <f>O196*H196</f>
        <v>0</v>
      </c>
      <c r="Q196" s="228">
        <v>0.00033</v>
      </c>
      <c r="R196" s="228">
        <f>Q196*H196</f>
        <v>1.778205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122</v>
      </c>
      <c r="AT196" s="230" t="s">
        <v>117</v>
      </c>
      <c r="AU196" s="230" t="s">
        <v>83</v>
      </c>
      <c r="AY196" s="18" t="s">
        <v>115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80</v>
      </c>
      <c r="BK196" s="231">
        <f>ROUND(I196*H196,2)</f>
        <v>0</v>
      </c>
      <c r="BL196" s="18" t="s">
        <v>122</v>
      </c>
      <c r="BM196" s="230" t="s">
        <v>264</v>
      </c>
    </row>
    <row r="197" s="2" customFormat="1">
      <c r="A197" s="39"/>
      <c r="B197" s="40"/>
      <c r="C197" s="41"/>
      <c r="D197" s="232" t="s">
        <v>124</v>
      </c>
      <c r="E197" s="41"/>
      <c r="F197" s="233" t="s">
        <v>265</v>
      </c>
      <c r="G197" s="41"/>
      <c r="H197" s="41"/>
      <c r="I197" s="137"/>
      <c r="J197" s="41"/>
      <c r="K197" s="41"/>
      <c r="L197" s="45"/>
      <c r="M197" s="234"/>
      <c r="N197" s="23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124</v>
      </c>
      <c r="AU197" s="18" t="s">
        <v>83</v>
      </c>
    </row>
    <row r="198" s="13" customFormat="1">
      <c r="A198" s="13"/>
      <c r="B198" s="236"/>
      <c r="C198" s="237"/>
      <c r="D198" s="232" t="s">
        <v>126</v>
      </c>
      <c r="E198" s="238" t="s">
        <v>19</v>
      </c>
      <c r="F198" s="239" t="s">
        <v>266</v>
      </c>
      <c r="G198" s="237"/>
      <c r="H198" s="238" t="s">
        <v>19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126</v>
      </c>
      <c r="AU198" s="245" t="s">
        <v>83</v>
      </c>
      <c r="AV198" s="13" t="s">
        <v>80</v>
      </c>
      <c r="AW198" s="13" t="s">
        <v>33</v>
      </c>
      <c r="AX198" s="13" t="s">
        <v>72</v>
      </c>
      <c r="AY198" s="245" t="s">
        <v>115</v>
      </c>
    </row>
    <row r="199" s="13" customFormat="1">
      <c r="A199" s="13"/>
      <c r="B199" s="236"/>
      <c r="C199" s="237"/>
      <c r="D199" s="232" t="s">
        <v>126</v>
      </c>
      <c r="E199" s="238" t="s">
        <v>19</v>
      </c>
      <c r="F199" s="239" t="s">
        <v>267</v>
      </c>
      <c r="G199" s="237"/>
      <c r="H199" s="238" t="s">
        <v>19</v>
      </c>
      <c r="I199" s="240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126</v>
      </c>
      <c r="AU199" s="245" t="s">
        <v>83</v>
      </c>
      <c r="AV199" s="13" t="s">
        <v>80</v>
      </c>
      <c r="AW199" s="13" t="s">
        <v>33</v>
      </c>
      <c r="AX199" s="13" t="s">
        <v>72</v>
      </c>
      <c r="AY199" s="245" t="s">
        <v>115</v>
      </c>
    </row>
    <row r="200" s="14" customFormat="1">
      <c r="A200" s="14"/>
      <c r="B200" s="246"/>
      <c r="C200" s="247"/>
      <c r="D200" s="232" t="s">
        <v>126</v>
      </c>
      <c r="E200" s="248" t="s">
        <v>19</v>
      </c>
      <c r="F200" s="249" t="s">
        <v>268</v>
      </c>
      <c r="G200" s="247"/>
      <c r="H200" s="250">
        <v>89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126</v>
      </c>
      <c r="AU200" s="256" t="s">
        <v>83</v>
      </c>
      <c r="AV200" s="14" t="s">
        <v>83</v>
      </c>
      <c r="AW200" s="14" t="s">
        <v>33</v>
      </c>
      <c r="AX200" s="14" t="s">
        <v>72</v>
      </c>
      <c r="AY200" s="256" t="s">
        <v>115</v>
      </c>
    </row>
    <row r="201" s="14" customFormat="1">
      <c r="A201" s="14"/>
      <c r="B201" s="246"/>
      <c r="C201" s="247"/>
      <c r="D201" s="232" t="s">
        <v>126</v>
      </c>
      <c r="E201" s="248" t="s">
        <v>19</v>
      </c>
      <c r="F201" s="249" t="s">
        <v>269</v>
      </c>
      <c r="G201" s="247"/>
      <c r="H201" s="250">
        <v>140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126</v>
      </c>
      <c r="AU201" s="256" t="s">
        <v>83</v>
      </c>
      <c r="AV201" s="14" t="s">
        <v>83</v>
      </c>
      <c r="AW201" s="14" t="s">
        <v>33</v>
      </c>
      <c r="AX201" s="14" t="s">
        <v>72</v>
      </c>
      <c r="AY201" s="256" t="s">
        <v>115</v>
      </c>
    </row>
    <row r="202" s="14" customFormat="1">
      <c r="A202" s="14"/>
      <c r="B202" s="246"/>
      <c r="C202" s="247"/>
      <c r="D202" s="232" t="s">
        <v>126</v>
      </c>
      <c r="E202" s="248" t="s">
        <v>19</v>
      </c>
      <c r="F202" s="249" t="s">
        <v>270</v>
      </c>
      <c r="G202" s="247"/>
      <c r="H202" s="250">
        <v>54.5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126</v>
      </c>
      <c r="AU202" s="256" t="s">
        <v>83</v>
      </c>
      <c r="AV202" s="14" t="s">
        <v>83</v>
      </c>
      <c r="AW202" s="14" t="s">
        <v>33</v>
      </c>
      <c r="AX202" s="14" t="s">
        <v>72</v>
      </c>
      <c r="AY202" s="256" t="s">
        <v>115</v>
      </c>
    </row>
    <row r="203" s="14" customFormat="1">
      <c r="A203" s="14"/>
      <c r="B203" s="246"/>
      <c r="C203" s="247"/>
      <c r="D203" s="232" t="s">
        <v>126</v>
      </c>
      <c r="E203" s="248" t="s">
        <v>19</v>
      </c>
      <c r="F203" s="249" t="s">
        <v>271</v>
      </c>
      <c r="G203" s="247"/>
      <c r="H203" s="250">
        <v>64.5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126</v>
      </c>
      <c r="AU203" s="256" t="s">
        <v>83</v>
      </c>
      <c r="AV203" s="14" t="s">
        <v>83</v>
      </c>
      <c r="AW203" s="14" t="s">
        <v>33</v>
      </c>
      <c r="AX203" s="14" t="s">
        <v>72</v>
      </c>
      <c r="AY203" s="256" t="s">
        <v>115</v>
      </c>
    </row>
    <row r="204" s="14" customFormat="1">
      <c r="A204" s="14"/>
      <c r="B204" s="246"/>
      <c r="C204" s="247"/>
      <c r="D204" s="232" t="s">
        <v>126</v>
      </c>
      <c r="E204" s="248" t="s">
        <v>19</v>
      </c>
      <c r="F204" s="249" t="s">
        <v>272</v>
      </c>
      <c r="G204" s="247"/>
      <c r="H204" s="250">
        <v>137.5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126</v>
      </c>
      <c r="AU204" s="256" t="s">
        <v>83</v>
      </c>
      <c r="AV204" s="14" t="s">
        <v>83</v>
      </c>
      <c r="AW204" s="14" t="s">
        <v>33</v>
      </c>
      <c r="AX204" s="14" t="s">
        <v>72</v>
      </c>
      <c r="AY204" s="256" t="s">
        <v>115</v>
      </c>
    </row>
    <row r="205" s="14" customFormat="1">
      <c r="A205" s="14"/>
      <c r="B205" s="246"/>
      <c r="C205" s="247"/>
      <c r="D205" s="232" t="s">
        <v>126</v>
      </c>
      <c r="E205" s="248" t="s">
        <v>19</v>
      </c>
      <c r="F205" s="249" t="s">
        <v>273</v>
      </c>
      <c r="G205" s="247"/>
      <c r="H205" s="250">
        <v>22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126</v>
      </c>
      <c r="AU205" s="256" t="s">
        <v>83</v>
      </c>
      <c r="AV205" s="14" t="s">
        <v>83</v>
      </c>
      <c r="AW205" s="14" t="s">
        <v>33</v>
      </c>
      <c r="AX205" s="14" t="s">
        <v>72</v>
      </c>
      <c r="AY205" s="256" t="s">
        <v>115</v>
      </c>
    </row>
    <row r="206" s="13" customFormat="1">
      <c r="A206" s="13"/>
      <c r="B206" s="236"/>
      <c r="C206" s="237"/>
      <c r="D206" s="232" t="s">
        <v>126</v>
      </c>
      <c r="E206" s="238" t="s">
        <v>19</v>
      </c>
      <c r="F206" s="239" t="s">
        <v>274</v>
      </c>
      <c r="G206" s="237"/>
      <c r="H206" s="238" t="s">
        <v>19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126</v>
      </c>
      <c r="AU206" s="245" t="s">
        <v>83</v>
      </c>
      <c r="AV206" s="13" t="s">
        <v>80</v>
      </c>
      <c r="AW206" s="13" t="s">
        <v>33</v>
      </c>
      <c r="AX206" s="13" t="s">
        <v>72</v>
      </c>
      <c r="AY206" s="245" t="s">
        <v>115</v>
      </c>
    </row>
    <row r="207" s="14" customFormat="1">
      <c r="A207" s="14"/>
      <c r="B207" s="246"/>
      <c r="C207" s="247"/>
      <c r="D207" s="232" t="s">
        <v>126</v>
      </c>
      <c r="E207" s="248" t="s">
        <v>19</v>
      </c>
      <c r="F207" s="249" t="s">
        <v>275</v>
      </c>
      <c r="G207" s="247"/>
      <c r="H207" s="250">
        <v>39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126</v>
      </c>
      <c r="AU207" s="256" t="s">
        <v>83</v>
      </c>
      <c r="AV207" s="14" t="s">
        <v>83</v>
      </c>
      <c r="AW207" s="14" t="s">
        <v>33</v>
      </c>
      <c r="AX207" s="14" t="s">
        <v>72</v>
      </c>
      <c r="AY207" s="256" t="s">
        <v>115</v>
      </c>
    </row>
    <row r="208" s="13" customFormat="1">
      <c r="A208" s="13"/>
      <c r="B208" s="236"/>
      <c r="C208" s="237"/>
      <c r="D208" s="232" t="s">
        <v>126</v>
      </c>
      <c r="E208" s="238" t="s">
        <v>19</v>
      </c>
      <c r="F208" s="239" t="s">
        <v>276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126</v>
      </c>
      <c r="AU208" s="245" t="s">
        <v>83</v>
      </c>
      <c r="AV208" s="13" t="s">
        <v>80</v>
      </c>
      <c r="AW208" s="13" t="s">
        <v>33</v>
      </c>
      <c r="AX208" s="13" t="s">
        <v>72</v>
      </c>
      <c r="AY208" s="245" t="s">
        <v>115</v>
      </c>
    </row>
    <row r="209" s="14" customFormat="1">
      <c r="A209" s="14"/>
      <c r="B209" s="246"/>
      <c r="C209" s="247"/>
      <c r="D209" s="232" t="s">
        <v>126</v>
      </c>
      <c r="E209" s="248" t="s">
        <v>19</v>
      </c>
      <c r="F209" s="249" t="s">
        <v>277</v>
      </c>
      <c r="G209" s="247"/>
      <c r="H209" s="250">
        <v>2392.5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126</v>
      </c>
      <c r="AU209" s="256" t="s">
        <v>83</v>
      </c>
      <c r="AV209" s="14" t="s">
        <v>83</v>
      </c>
      <c r="AW209" s="14" t="s">
        <v>33</v>
      </c>
      <c r="AX209" s="14" t="s">
        <v>72</v>
      </c>
      <c r="AY209" s="256" t="s">
        <v>115</v>
      </c>
    </row>
    <row r="210" s="14" customFormat="1">
      <c r="A210" s="14"/>
      <c r="B210" s="246"/>
      <c r="C210" s="247"/>
      <c r="D210" s="232" t="s">
        <v>126</v>
      </c>
      <c r="E210" s="248" t="s">
        <v>19</v>
      </c>
      <c r="F210" s="249" t="s">
        <v>278</v>
      </c>
      <c r="G210" s="247"/>
      <c r="H210" s="250">
        <v>2369.5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126</v>
      </c>
      <c r="AU210" s="256" t="s">
        <v>83</v>
      </c>
      <c r="AV210" s="14" t="s">
        <v>83</v>
      </c>
      <c r="AW210" s="14" t="s">
        <v>33</v>
      </c>
      <c r="AX210" s="14" t="s">
        <v>72</v>
      </c>
      <c r="AY210" s="256" t="s">
        <v>115</v>
      </c>
    </row>
    <row r="211" s="13" customFormat="1">
      <c r="A211" s="13"/>
      <c r="B211" s="236"/>
      <c r="C211" s="237"/>
      <c r="D211" s="232" t="s">
        <v>126</v>
      </c>
      <c r="E211" s="238" t="s">
        <v>19</v>
      </c>
      <c r="F211" s="239" t="s">
        <v>279</v>
      </c>
      <c r="G211" s="237"/>
      <c r="H211" s="238" t="s">
        <v>19</v>
      </c>
      <c r="I211" s="240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126</v>
      </c>
      <c r="AU211" s="245" t="s">
        <v>83</v>
      </c>
      <c r="AV211" s="13" t="s">
        <v>80</v>
      </c>
      <c r="AW211" s="13" t="s">
        <v>33</v>
      </c>
      <c r="AX211" s="13" t="s">
        <v>72</v>
      </c>
      <c r="AY211" s="245" t="s">
        <v>115</v>
      </c>
    </row>
    <row r="212" s="14" customFormat="1">
      <c r="A212" s="14"/>
      <c r="B212" s="246"/>
      <c r="C212" s="247"/>
      <c r="D212" s="232" t="s">
        <v>126</v>
      </c>
      <c r="E212" s="248" t="s">
        <v>19</v>
      </c>
      <c r="F212" s="249" t="s">
        <v>280</v>
      </c>
      <c r="G212" s="247"/>
      <c r="H212" s="250">
        <v>40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126</v>
      </c>
      <c r="AU212" s="256" t="s">
        <v>83</v>
      </c>
      <c r="AV212" s="14" t="s">
        <v>83</v>
      </c>
      <c r="AW212" s="14" t="s">
        <v>33</v>
      </c>
      <c r="AX212" s="14" t="s">
        <v>72</v>
      </c>
      <c r="AY212" s="256" t="s">
        <v>115</v>
      </c>
    </row>
    <row r="213" s="14" customFormat="1">
      <c r="A213" s="14"/>
      <c r="B213" s="246"/>
      <c r="C213" s="247"/>
      <c r="D213" s="232" t="s">
        <v>126</v>
      </c>
      <c r="E213" s="248" t="s">
        <v>19</v>
      </c>
      <c r="F213" s="249" t="s">
        <v>281</v>
      </c>
      <c r="G213" s="247"/>
      <c r="H213" s="250">
        <v>40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126</v>
      </c>
      <c r="AU213" s="256" t="s">
        <v>83</v>
      </c>
      <c r="AV213" s="14" t="s">
        <v>83</v>
      </c>
      <c r="AW213" s="14" t="s">
        <v>33</v>
      </c>
      <c r="AX213" s="14" t="s">
        <v>72</v>
      </c>
      <c r="AY213" s="256" t="s">
        <v>115</v>
      </c>
    </row>
    <row r="214" s="15" customFormat="1">
      <c r="A214" s="15"/>
      <c r="B214" s="257"/>
      <c r="C214" s="258"/>
      <c r="D214" s="232" t="s">
        <v>126</v>
      </c>
      <c r="E214" s="259" t="s">
        <v>19</v>
      </c>
      <c r="F214" s="260" t="s">
        <v>133</v>
      </c>
      <c r="G214" s="258"/>
      <c r="H214" s="261">
        <v>5388.5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126</v>
      </c>
      <c r="AU214" s="267" t="s">
        <v>83</v>
      </c>
      <c r="AV214" s="15" t="s">
        <v>122</v>
      </c>
      <c r="AW214" s="15" t="s">
        <v>33</v>
      </c>
      <c r="AX214" s="15" t="s">
        <v>80</v>
      </c>
      <c r="AY214" s="267" t="s">
        <v>115</v>
      </c>
    </row>
    <row r="215" s="2" customFormat="1" ht="16.5" customHeight="1">
      <c r="A215" s="39"/>
      <c r="B215" s="40"/>
      <c r="C215" s="219" t="s">
        <v>282</v>
      </c>
      <c r="D215" s="219" t="s">
        <v>117</v>
      </c>
      <c r="E215" s="220" t="s">
        <v>283</v>
      </c>
      <c r="F215" s="221" t="s">
        <v>284</v>
      </c>
      <c r="G215" s="222" t="s">
        <v>178</v>
      </c>
      <c r="H215" s="223">
        <v>2122</v>
      </c>
      <c r="I215" s="224"/>
      <c r="J215" s="225">
        <f>ROUND(I215*H215,2)</f>
        <v>0</v>
      </c>
      <c r="K215" s="221" t="s">
        <v>19</v>
      </c>
      <c r="L215" s="45"/>
      <c r="M215" s="226" t="s">
        <v>19</v>
      </c>
      <c r="N215" s="227" t="s">
        <v>43</v>
      </c>
      <c r="O215" s="85"/>
      <c r="P215" s="228">
        <f>O215*H215</f>
        <v>0</v>
      </c>
      <c r="Q215" s="228">
        <v>0.00011</v>
      </c>
      <c r="R215" s="228">
        <f>Q215*H215</f>
        <v>0.23342000000000002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122</v>
      </c>
      <c r="AT215" s="230" t="s">
        <v>117</v>
      </c>
      <c r="AU215" s="230" t="s">
        <v>83</v>
      </c>
      <c r="AY215" s="18" t="s">
        <v>115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80</v>
      </c>
      <c r="BK215" s="231">
        <f>ROUND(I215*H215,2)</f>
        <v>0</v>
      </c>
      <c r="BL215" s="18" t="s">
        <v>122</v>
      </c>
      <c r="BM215" s="230" t="s">
        <v>285</v>
      </c>
    </row>
    <row r="216" s="2" customFormat="1">
      <c r="A216" s="39"/>
      <c r="B216" s="40"/>
      <c r="C216" s="41"/>
      <c r="D216" s="232" t="s">
        <v>124</v>
      </c>
      <c r="E216" s="41"/>
      <c r="F216" s="233" t="s">
        <v>265</v>
      </c>
      <c r="G216" s="41"/>
      <c r="H216" s="41"/>
      <c r="I216" s="137"/>
      <c r="J216" s="41"/>
      <c r="K216" s="41"/>
      <c r="L216" s="45"/>
      <c r="M216" s="234"/>
      <c r="N216" s="235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124</v>
      </c>
      <c r="AU216" s="18" t="s">
        <v>83</v>
      </c>
    </row>
    <row r="217" s="13" customFormat="1">
      <c r="A217" s="13"/>
      <c r="B217" s="236"/>
      <c r="C217" s="237"/>
      <c r="D217" s="232" t="s">
        <v>126</v>
      </c>
      <c r="E217" s="238" t="s">
        <v>19</v>
      </c>
      <c r="F217" s="239" t="s">
        <v>266</v>
      </c>
      <c r="G217" s="237"/>
      <c r="H217" s="238" t="s">
        <v>19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126</v>
      </c>
      <c r="AU217" s="245" t="s">
        <v>83</v>
      </c>
      <c r="AV217" s="13" t="s">
        <v>80</v>
      </c>
      <c r="AW217" s="13" t="s">
        <v>33</v>
      </c>
      <c r="AX217" s="13" t="s">
        <v>72</v>
      </c>
      <c r="AY217" s="245" t="s">
        <v>115</v>
      </c>
    </row>
    <row r="218" s="13" customFormat="1">
      <c r="A218" s="13"/>
      <c r="B218" s="236"/>
      <c r="C218" s="237"/>
      <c r="D218" s="232" t="s">
        <v>126</v>
      </c>
      <c r="E218" s="238" t="s">
        <v>19</v>
      </c>
      <c r="F218" s="239" t="s">
        <v>286</v>
      </c>
      <c r="G218" s="237"/>
      <c r="H218" s="238" t="s">
        <v>19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126</v>
      </c>
      <c r="AU218" s="245" t="s">
        <v>83</v>
      </c>
      <c r="AV218" s="13" t="s">
        <v>80</v>
      </c>
      <c r="AW218" s="13" t="s">
        <v>33</v>
      </c>
      <c r="AX218" s="13" t="s">
        <v>72</v>
      </c>
      <c r="AY218" s="245" t="s">
        <v>115</v>
      </c>
    </row>
    <row r="219" s="14" customFormat="1">
      <c r="A219" s="14"/>
      <c r="B219" s="246"/>
      <c r="C219" s="247"/>
      <c r="D219" s="232" t="s">
        <v>126</v>
      </c>
      <c r="E219" s="248" t="s">
        <v>19</v>
      </c>
      <c r="F219" s="249" t="s">
        <v>287</v>
      </c>
      <c r="G219" s="247"/>
      <c r="H219" s="250">
        <v>82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126</v>
      </c>
      <c r="AU219" s="256" t="s">
        <v>83</v>
      </c>
      <c r="AV219" s="14" t="s">
        <v>83</v>
      </c>
      <c r="AW219" s="14" t="s">
        <v>33</v>
      </c>
      <c r="AX219" s="14" t="s">
        <v>72</v>
      </c>
      <c r="AY219" s="256" t="s">
        <v>115</v>
      </c>
    </row>
    <row r="220" s="14" customFormat="1">
      <c r="A220" s="14"/>
      <c r="B220" s="246"/>
      <c r="C220" s="247"/>
      <c r="D220" s="232" t="s">
        <v>126</v>
      </c>
      <c r="E220" s="248" t="s">
        <v>19</v>
      </c>
      <c r="F220" s="249" t="s">
        <v>288</v>
      </c>
      <c r="G220" s="247"/>
      <c r="H220" s="250">
        <v>96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126</v>
      </c>
      <c r="AU220" s="256" t="s">
        <v>83</v>
      </c>
      <c r="AV220" s="14" t="s">
        <v>83</v>
      </c>
      <c r="AW220" s="14" t="s">
        <v>33</v>
      </c>
      <c r="AX220" s="14" t="s">
        <v>72</v>
      </c>
      <c r="AY220" s="256" t="s">
        <v>115</v>
      </c>
    </row>
    <row r="221" s="14" customFormat="1">
      <c r="A221" s="14"/>
      <c r="B221" s="246"/>
      <c r="C221" s="247"/>
      <c r="D221" s="232" t="s">
        <v>126</v>
      </c>
      <c r="E221" s="248" t="s">
        <v>19</v>
      </c>
      <c r="F221" s="249" t="s">
        <v>289</v>
      </c>
      <c r="G221" s="247"/>
      <c r="H221" s="250">
        <v>1413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126</v>
      </c>
      <c r="AU221" s="256" t="s">
        <v>83</v>
      </c>
      <c r="AV221" s="14" t="s">
        <v>83</v>
      </c>
      <c r="AW221" s="14" t="s">
        <v>33</v>
      </c>
      <c r="AX221" s="14" t="s">
        <v>72</v>
      </c>
      <c r="AY221" s="256" t="s">
        <v>115</v>
      </c>
    </row>
    <row r="222" s="13" customFormat="1">
      <c r="A222" s="13"/>
      <c r="B222" s="236"/>
      <c r="C222" s="237"/>
      <c r="D222" s="232" t="s">
        <v>126</v>
      </c>
      <c r="E222" s="238" t="s">
        <v>19</v>
      </c>
      <c r="F222" s="239" t="s">
        <v>290</v>
      </c>
      <c r="G222" s="237"/>
      <c r="H222" s="238" t="s">
        <v>19</v>
      </c>
      <c r="I222" s="240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126</v>
      </c>
      <c r="AU222" s="245" t="s">
        <v>83</v>
      </c>
      <c r="AV222" s="13" t="s">
        <v>80</v>
      </c>
      <c r="AW222" s="13" t="s">
        <v>33</v>
      </c>
      <c r="AX222" s="13" t="s">
        <v>72</v>
      </c>
      <c r="AY222" s="245" t="s">
        <v>115</v>
      </c>
    </row>
    <row r="223" s="14" customFormat="1">
      <c r="A223" s="14"/>
      <c r="B223" s="246"/>
      <c r="C223" s="247"/>
      <c r="D223" s="232" t="s">
        <v>126</v>
      </c>
      <c r="E223" s="248" t="s">
        <v>19</v>
      </c>
      <c r="F223" s="249" t="s">
        <v>291</v>
      </c>
      <c r="G223" s="247"/>
      <c r="H223" s="250">
        <v>108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126</v>
      </c>
      <c r="AU223" s="256" t="s">
        <v>83</v>
      </c>
      <c r="AV223" s="14" t="s">
        <v>83</v>
      </c>
      <c r="AW223" s="14" t="s">
        <v>33</v>
      </c>
      <c r="AX223" s="14" t="s">
        <v>72</v>
      </c>
      <c r="AY223" s="256" t="s">
        <v>115</v>
      </c>
    </row>
    <row r="224" s="14" customFormat="1">
      <c r="A224" s="14"/>
      <c r="B224" s="246"/>
      <c r="C224" s="247"/>
      <c r="D224" s="232" t="s">
        <v>126</v>
      </c>
      <c r="E224" s="248" t="s">
        <v>19</v>
      </c>
      <c r="F224" s="249" t="s">
        <v>292</v>
      </c>
      <c r="G224" s="247"/>
      <c r="H224" s="250">
        <v>100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126</v>
      </c>
      <c r="AU224" s="256" t="s">
        <v>83</v>
      </c>
      <c r="AV224" s="14" t="s">
        <v>83</v>
      </c>
      <c r="AW224" s="14" t="s">
        <v>33</v>
      </c>
      <c r="AX224" s="14" t="s">
        <v>72</v>
      </c>
      <c r="AY224" s="256" t="s">
        <v>115</v>
      </c>
    </row>
    <row r="225" s="14" customFormat="1">
      <c r="A225" s="14"/>
      <c r="B225" s="246"/>
      <c r="C225" s="247"/>
      <c r="D225" s="232" t="s">
        <v>126</v>
      </c>
      <c r="E225" s="248" t="s">
        <v>19</v>
      </c>
      <c r="F225" s="249" t="s">
        <v>293</v>
      </c>
      <c r="G225" s="247"/>
      <c r="H225" s="250">
        <v>105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126</v>
      </c>
      <c r="AU225" s="256" t="s">
        <v>83</v>
      </c>
      <c r="AV225" s="14" t="s">
        <v>83</v>
      </c>
      <c r="AW225" s="14" t="s">
        <v>33</v>
      </c>
      <c r="AX225" s="14" t="s">
        <v>72</v>
      </c>
      <c r="AY225" s="256" t="s">
        <v>115</v>
      </c>
    </row>
    <row r="226" s="14" customFormat="1">
      <c r="A226" s="14"/>
      <c r="B226" s="246"/>
      <c r="C226" s="247"/>
      <c r="D226" s="232" t="s">
        <v>126</v>
      </c>
      <c r="E226" s="248" t="s">
        <v>19</v>
      </c>
      <c r="F226" s="249" t="s">
        <v>294</v>
      </c>
      <c r="G226" s="247"/>
      <c r="H226" s="250">
        <v>65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126</v>
      </c>
      <c r="AU226" s="256" t="s">
        <v>83</v>
      </c>
      <c r="AV226" s="14" t="s">
        <v>83</v>
      </c>
      <c r="AW226" s="14" t="s">
        <v>33</v>
      </c>
      <c r="AX226" s="14" t="s">
        <v>72</v>
      </c>
      <c r="AY226" s="256" t="s">
        <v>115</v>
      </c>
    </row>
    <row r="227" s="14" customFormat="1">
      <c r="A227" s="14"/>
      <c r="B227" s="246"/>
      <c r="C227" s="247"/>
      <c r="D227" s="232" t="s">
        <v>126</v>
      </c>
      <c r="E227" s="248" t="s">
        <v>19</v>
      </c>
      <c r="F227" s="249" t="s">
        <v>295</v>
      </c>
      <c r="G227" s="247"/>
      <c r="H227" s="250">
        <v>63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126</v>
      </c>
      <c r="AU227" s="256" t="s">
        <v>83</v>
      </c>
      <c r="AV227" s="14" t="s">
        <v>83</v>
      </c>
      <c r="AW227" s="14" t="s">
        <v>33</v>
      </c>
      <c r="AX227" s="14" t="s">
        <v>72</v>
      </c>
      <c r="AY227" s="256" t="s">
        <v>115</v>
      </c>
    </row>
    <row r="228" s="14" customFormat="1">
      <c r="A228" s="14"/>
      <c r="B228" s="246"/>
      <c r="C228" s="247"/>
      <c r="D228" s="232" t="s">
        <v>126</v>
      </c>
      <c r="E228" s="248" t="s">
        <v>19</v>
      </c>
      <c r="F228" s="249" t="s">
        <v>296</v>
      </c>
      <c r="G228" s="247"/>
      <c r="H228" s="250">
        <v>51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126</v>
      </c>
      <c r="AU228" s="256" t="s">
        <v>83</v>
      </c>
      <c r="AV228" s="14" t="s">
        <v>83</v>
      </c>
      <c r="AW228" s="14" t="s">
        <v>33</v>
      </c>
      <c r="AX228" s="14" t="s">
        <v>72</v>
      </c>
      <c r="AY228" s="256" t="s">
        <v>115</v>
      </c>
    </row>
    <row r="229" s="13" customFormat="1">
      <c r="A229" s="13"/>
      <c r="B229" s="236"/>
      <c r="C229" s="237"/>
      <c r="D229" s="232" t="s">
        <v>126</v>
      </c>
      <c r="E229" s="238" t="s">
        <v>19</v>
      </c>
      <c r="F229" s="239" t="s">
        <v>297</v>
      </c>
      <c r="G229" s="237"/>
      <c r="H229" s="238" t="s">
        <v>19</v>
      </c>
      <c r="I229" s="240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126</v>
      </c>
      <c r="AU229" s="245" t="s">
        <v>83</v>
      </c>
      <c r="AV229" s="13" t="s">
        <v>80</v>
      </c>
      <c r="AW229" s="13" t="s">
        <v>33</v>
      </c>
      <c r="AX229" s="13" t="s">
        <v>72</v>
      </c>
      <c r="AY229" s="245" t="s">
        <v>115</v>
      </c>
    </row>
    <row r="230" s="14" customFormat="1">
      <c r="A230" s="14"/>
      <c r="B230" s="246"/>
      <c r="C230" s="247"/>
      <c r="D230" s="232" t="s">
        <v>126</v>
      </c>
      <c r="E230" s="248" t="s">
        <v>19</v>
      </c>
      <c r="F230" s="249" t="s">
        <v>275</v>
      </c>
      <c r="G230" s="247"/>
      <c r="H230" s="250">
        <v>39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126</v>
      </c>
      <c r="AU230" s="256" t="s">
        <v>83</v>
      </c>
      <c r="AV230" s="14" t="s">
        <v>83</v>
      </c>
      <c r="AW230" s="14" t="s">
        <v>33</v>
      </c>
      <c r="AX230" s="14" t="s">
        <v>72</v>
      </c>
      <c r="AY230" s="256" t="s">
        <v>115</v>
      </c>
    </row>
    <row r="231" s="15" customFormat="1">
      <c r="A231" s="15"/>
      <c r="B231" s="257"/>
      <c r="C231" s="258"/>
      <c r="D231" s="232" t="s">
        <v>126</v>
      </c>
      <c r="E231" s="259" t="s">
        <v>19</v>
      </c>
      <c r="F231" s="260" t="s">
        <v>133</v>
      </c>
      <c r="G231" s="258"/>
      <c r="H231" s="261">
        <v>2122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7" t="s">
        <v>126</v>
      </c>
      <c r="AU231" s="267" t="s">
        <v>83</v>
      </c>
      <c r="AV231" s="15" t="s">
        <v>122</v>
      </c>
      <c r="AW231" s="15" t="s">
        <v>33</v>
      </c>
      <c r="AX231" s="15" t="s">
        <v>80</v>
      </c>
      <c r="AY231" s="267" t="s">
        <v>115</v>
      </c>
    </row>
    <row r="232" s="2" customFormat="1" ht="16.5" customHeight="1">
      <c r="A232" s="39"/>
      <c r="B232" s="40"/>
      <c r="C232" s="219" t="s">
        <v>298</v>
      </c>
      <c r="D232" s="219" t="s">
        <v>117</v>
      </c>
      <c r="E232" s="220" t="s">
        <v>299</v>
      </c>
      <c r="F232" s="221" t="s">
        <v>300</v>
      </c>
      <c r="G232" s="222" t="s">
        <v>178</v>
      </c>
      <c r="H232" s="223">
        <v>60</v>
      </c>
      <c r="I232" s="224"/>
      <c r="J232" s="225">
        <f>ROUND(I232*H232,2)</f>
        <v>0</v>
      </c>
      <c r="K232" s="221" t="s">
        <v>19</v>
      </c>
      <c r="L232" s="45"/>
      <c r="M232" s="226" t="s">
        <v>19</v>
      </c>
      <c r="N232" s="227" t="s">
        <v>43</v>
      </c>
      <c r="O232" s="85"/>
      <c r="P232" s="228">
        <f>O232*H232</f>
        <v>0</v>
      </c>
      <c r="Q232" s="228">
        <v>0.00038000000000000002</v>
      </c>
      <c r="R232" s="228">
        <f>Q232*H232</f>
        <v>0.022800000000000001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122</v>
      </c>
      <c r="AT232" s="230" t="s">
        <v>117</v>
      </c>
      <c r="AU232" s="230" t="s">
        <v>83</v>
      </c>
      <c r="AY232" s="18" t="s">
        <v>115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80</v>
      </c>
      <c r="BK232" s="231">
        <f>ROUND(I232*H232,2)</f>
        <v>0</v>
      </c>
      <c r="BL232" s="18" t="s">
        <v>122</v>
      </c>
      <c r="BM232" s="230" t="s">
        <v>301</v>
      </c>
    </row>
    <row r="233" s="2" customFormat="1">
      <c r="A233" s="39"/>
      <c r="B233" s="40"/>
      <c r="C233" s="41"/>
      <c r="D233" s="232" t="s">
        <v>124</v>
      </c>
      <c r="E233" s="41"/>
      <c r="F233" s="233" t="s">
        <v>265</v>
      </c>
      <c r="G233" s="41"/>
      <c r="H233" s="41"/>
      <c r="I233" s="137"/>
      <c r="J233" s="41"/>
      <c r="K233" s="41"/>
      <c r="L233" s="45"/>
      <c r="M233" s="234"/>
      <c r="N233" s="23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124</v>
      </c>
      <c r="AU233" s="18" t="s">
        <v>83</v>
      </c>
    </row>
    <row r="234" s="13" customFormat="1">
      <c r="A234" s="13"/>
      <c r="B234" s="236"/>
      <c r="C234" s="237"/>
      <c r="D234" s="232" t="s">
        <v>126</v>
      </c>
      <c r="E234" s="238" t="s">
        <v>19</v>
      </c>
      <c r="F234" s="239" t="s">
        <v>266</v>
      </c>
      <c r="G234" s="237"/>
      <c r="H234" s="238" t="s">
        <v>19</v>
      </c>
      <c r="I234" s="240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126</v>
      </c>
      <c r="AU234" s="245" t="s">
        <v>83</v>
      </c>
      <c r="AV234" s="13" t="s">
        <v>80</v>
      </c>
      <c r="AW234" s="13" t="s">
        <v>33</v>
      </c>
      <c r="AX234" s="13" t="s">
        <v>72</v>
      </c>
      <c r="AY234" s="245" t="s">
        <v>115</v>
      </c>
    </row>
    <row r="235" s="13" customFormat="1">
      <c r="A235" s="13"/>
      <c r="B235" s="236"/>
      <c r="C235" s="237"/>
      <c r="D235" s="232" t="s">
        <v>126</v>
      </c>
      <c r="E235" s="238" t="s">
        <v>19</v>
      </c>
      <c r="F235" s="239" t="s">
        <v>276</v>
      </c>
      <c r="G235" s="237"/>
      <c r="H235" s="238" t="s">
        <v>19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126</v>
      </c>
      <c r="AU235" s="245" t="s">
        <v>83</v>
      </c>
      <c r="AV235" s="13" t="s">
        <v>80</v>
      </c>
      <c r="AW235" s="13" t="s">
        <v>33</v>
      </c>
      <c r="AX235" s="13" t="s">
        <v>72</v>
      </c>
      <c r="AY235" s="245" t="s">
        <v>115</v>
      </c>
    </row>
    <row r="236" s="14" customFormat="1">
      <c r="A236" s="14"/>
      <c r="B236" s="246"/>
      <c r="C236" s="247"/>
      <c r="D236" s="232" t="s">
        <v>126</v>
      </c>
      <c r="E236" s="248" t="s">
        <v>19</v>
      </c>
      <c r="F236" s="249" t="s">
        <v>302</v>
      </c>
      <c r="G236" s="247"/>
      <c r="H236" s="250">
        <v>25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126</v>
      </c>
      <c r="AU236" s="256" t="s">
        <v>83</v>
      </c>
      <c r="AV236" s="14" t="s">
        <v>83</v>
      </c>
      <c r="AW236" s="14" t="s">
        <v>33</v>
      </c>
      <c r="AX236" s="14" t="s">
        <v>72</v>
      </c>
      <c r="AY236" s="256" t="s">
        <v>115</v>
      </c>
    </row>
    <row r="237" s="14" customFormat="1">
      <c r="A237" s="14"/>
      <c r="B237" s="246"/>
      <c r="C237" s="247"/>
      <c r="D237" s="232" t="s">
        <v>126</v>
      </c>
      <c r="E237" s="248" t="s">
        <v>19</v>
      </c>
      <c r="F237" s="249" t="s">
        <v>303</v>
      </c>
      <c r="G237" s="247"/>
      <c r="H237" s="250">
        <v>35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126</v>
      </c>
      <c r="AU237" s="256" t="s">
        <v>83</v>
      </c>
      <c r="AV237" s="14" t="s">
        <v>83</v>
      </c>
      <c r="AW237" s="14" t="s">
        <v>33</v>
      </c>
      <c r="AX237" s="14" t="s">
        <v>72</v>
      </c>
      <c r="AY237" s="256" t="s">
        <v>115</v>
      </c>
    </row>
    <row r="238" s="15" customFormat="1">
      <c r="A238" s="15"/>
      <c r="B238" s="257"/>
      <c r="C238" s="258"/>
      <c r="D238" s="232" t="s">
        <v>126</v>
      </c>
      <c r="E238" s="259" t="s">
        <v>19</v>
      </c>
      <c r="F238" s="260" t="s">
        <v>133</v>
      </c>
      <c r="G238" s="258"/>
      <c r="H238" s="261">
        <v>60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126</v>
      </c>
      <c r="AU238" s="267" t="s">
        <v>83</v>
      </c>
      <c r="AV238" s="15" t="s">
        <v>122</v>
      </c>
      <c r="AW238" s="15" t="s">
        <v>33</v>
      </c>
      <c r="AX238" s="15" t="s">
        <v>80</v>
      </c>
      <c r="AY238" s="267" t="s">
        <v>115</v>
      </c>
    </row>
    <row r="239" s="2" customFormat="1" ht="16.5" customHeight="1">
      <c r="A239" s="39"/>
      <c r="B239" s="40"/>
      <c r="C239" s="219" t="s">
        <v>304</v>
      </c>
      <c r="D239" s="219" t="s">
        <v>117</v>
      </c>
      <c r="E239" s="220" t="s">
        <v>305</v>
      </c>
      <c r="F239" s="221" t="s">
        <v>306</v>
      </c>
      <c r="G239" s="222" t="s">
        <v>178</v>
      </c>
      <c r="H239" s="223">
        <v>162</v>
      </c>
      <c r="I239" s="224"/>
      <c r="J239" s="225">
        <f>ROUND(I239*H239,2)</f>
        <v>0</v>
      </c>
      <c r="K239" s="221" t="s">
        <v>19</v>
      </c>
      <c r="L239" s="45"/>
      <c r="M239" s="226" t="s">
        <v>19</v>
      </c>
      <c r="N239" s="227" t="s">
        <v>43</v>
      </c>
      <c r="O239" s="85"/>
      <c r="P239" s="228">
        <f>O239*H239</f>
        <v>0</v>
      </c>
      <c r="Q239" s="228">
        <v>0.00038000000000000002</v>
      </c>
      <c r="R239" s="228">
        <f>Q239*H239</f>
        <v>0.061560000000000004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122</v>
      </c>
      <c r="AT239" s="230" t="s">
        <v>117</v>
      </c>
      <c r="AU239" s="230" t="s">
        <v>83</v>
      </c>
      <c r="AY239" s="18" t="s">
        <v>115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80</v>
      </c>
      <c r="BK239" s="231">
        <f>ROUND(I239*H239,2)</f>
        <v>0</v>
      </c>
      <c r="BL239" s="18" t="s">
        <v>122</v>
      </c>
      <c r="BM239" s="230" t="s">
        <v>307</v>
      </c>
    </row>
    <row r="240" s="2" customFormat="1">
      <c r="A240" s="39"/>
      <c r="B240" s="40"/>
      <c r="C240" s="41"/>
      <c r="D240" s="232" t="s">
        <v>124</v>
      </c>
      <c r="E240" s="41"/>
      <c r="F240" s="233" t="s">
        <v>265</v>
      </c>
      <c r="G240" s="41"/>
      <c r="H240" s="41"/>
      <c r="I240" s="137"/>
      <c r="J240" s="41"/>
      <c r="K240" s="41"/>
      <c r="L240" s="45"/>
      <c r="M240" s="234"/>
      <c r="N240" s="23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124</v>
      </c>
      <c r="AU240" s="18" t="s">
        <v>83</v>
      </c>
    </row>
    <row r="241" s="13" customFormat="1">
      <c r="A241" s="13"/>
      <c r="B241" s="236"/>
      <c r="C241" s="237"/>
      <c r="D241" s="232" t="s">
        <v>126</v>
      </c>
      <c r="E241" s="238" t="s">
        <v>19</v>
      </c>
      <c r="F241" s="239" t="s">
        <v>266</v>
      </c>
      <c r="G241" s="237"/>
      <c r="H241" s="238" t="s">
        <v>19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126</v>
      </c>
      <c r="AU241" s="245" t="s">
        <v>83</v>
      </c>
      <c r="AV241" s="13" t="s">
        <v>80</v>
      </c>
      <c r="AW241" s="13" t="s">
        <v>33</v>
      </c>
      <c r="AX241" s="13" t="s">
        <v>72</v>
      </c>
      <c r="AY241" s="245" t="s">
        <v>115</v>
      </c>
    </row>
    <row r="242" s="13" customFormat="1">
      <c r="A242" s="13"/>
      <c r="B242" s="236"/>
      <c r="C242" s="237"/>
      <c r="D242" s="232" t="s">
        <v>126</v>
      </c>
      <c r="E242" s="238" t="s">
        <v>19</v>
      </c>
      <c r="F242" s="239" t="s">
        <v>308</v>
      </c>
      <c r="G242" s="237"/>
      <c r="H242" s="238" t="s">
        <v>19</v>
      </c>
      <c r="I242" s="240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126</v>
      </c>
      <c r="AU242" s="245" t="s">
        <v>83</v>
      </c>
      <c r="AV242" s="13" t="s">
        <v>80</v>
      </c>
      <c r="AW242" s="13" t="s">
        <v>33</v>
      </c>
      <c r="AX242" s="13" t="s">
        <v>72</v>
      </c>
      <c r="AY242" s="245" t="s">
        <v>115</v>
      </c>
    </row>
    <row r="243" s="14" customFormat="1">
      <c r="A243" s="14"/>
      <c r="B243" s="246"/>
      <c r="C243" s="247"/>
      <c r="D243" s="232" t="s">
        <v>126</v>
      </c>
      <c r="E243" s="248" t="s">
        <v>19</v>
      </c>
      <c r="F243" s="249" t="s">
        <v>309</v>
      </c>
      <c r="G243" s="247"/>
      <c r="H243" s="250">
        <v>31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126</v>
      </c>
      <c r="AU243" s="256" t="s">
        <v>83</v>
      </c>
      <c r="AV243" s="14" t="s">
        <v>83</v>
      </c>
      <c r="AW243" s="14" t="s">
        <v>33</v>
      </c>
      <c r="AX243" s="14" t="s">
        <v>72</v>
      </c>
      <c r="AY243" s="256" t="s">
        <v>115</v>
      </c>
    </row>
    <row r="244" s="13" customFormat="1">
      <c r="A244" s="13"/>
      <c r="B244" s="236"/>
      <c r="C244" s="237"/>
      <c r="D244" s="232" t="s">
        <v>126</v>
      </c>
      <c r="E244" s="238" t="s">
        <v>19</v>
      </c>
      <c r="F244" s="239" t="s">
        <v>310</v>
      </c>
      <c r="G244" s="237"/>
      <c r="H244" s="238" t="s">
        <v>19</v>
      </c>
      <c r="I244" s="240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126</v>
      </c>
      <c r="AU244" s="245" t="s">
        <v>83</v>
      </c>
      <c r="AV244" s="13" t="s">
        <v>80</v>
      </c>
      <c r="AW244" s="13" t="s">
        <v>33</v>
      </c>
      <c r="AX244" s="13" t="s">
        <v>72</v>
      </c>
      <c r="AY244" s="245" t="s">
        <v>115</v>
      </c>
    </row>
    <row r="245" s="14" customFormat="1">
      <c r="A245" s="14"/>
      <c r="B245" s="246"/>
      <c r="C245" s="247"/>
      <c r="D245" s="232" t="s">
        <v>126</v>
      </c>
      <c r="E245" s="248" t="s">
        <v>19</v>
      </c>
      <c r="F245" s="249" t="s">
        <v>311</v>
      </c>
      <c r="G245" s="247"/>
      <c r="H245" s="250">
        <v>26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126</v>
      </c>
      <c r="AU245" s="256" t="s">
        <v>83</v>
      </c>
      <c r="AV245" s="14" t="s">
        <v>83</v>
      </c>
      <c r="AW245" s="14" t="s">
        <v>33</v>
      </c>
      <c r="AX245" s="14" t="s">
        <v>72</v>
      </c>
      <c r="AY245" s="256" t="s">
        <v>115</v>
      </c>
    </row>
    <row r="246" s="14" customFormat="1">
      <c r="A246" s="14"/>
      <c r="B246" s="246"/>
      <c r="C246" s="247"/>
      <c r="D246" s="232" t="s">
        <v>126</v>
      </c>
      <c r="E246" s="248" t="s">
        <v>19</v>
      </c>
      <c r="F246" s="249" t="s">
        <v>312</v>
      </c>
      <c r="G246" s="247"/>
      <c r="H246" s="250">
        <v>32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126</v>
      </c>
      <c r="AU246" s="256" t="s">
        <v>83</v>
      </c>
      <c r="AV246" s="14" t="s">
        <v>83</v>
      </c>
      <c r="AW246" s="14" t="s">
        <v>33</v>
      </c>
      <c r="AX246" s="14" t="s">
        <v>72</v>
      </c>
      <c r="AY246" s="256" t="s">
        <v>115</v>
      </c>
    </row>
    <row r="247" s="14" customFormat="1">
      <c r="A247" s="14"/>
      <c r="B247" s="246"/>
      <c r="C247" s="247"/>
      <c r="D247" s="232" t="s">
        <v>126</v>
      </c>
      <c r="E247" s="248" t="s">
        <v>19</v>
      </c>
      <c r="F247" s="249" t="s">
        <v>313</v>
      </c>
      <c r="G247" s="247"/>
      <c r="H247" s="250">
        <v>48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126</v>
      </c>
      <c r="AU247" s="256" t="s">
        <v>83</v>
      </c>
      <c r="AV247" s="14" t="s">
        <v>83</v>
      </c>
      <c r="AW247" s="14" t="s">
        <v>33</v>
      </c>
      <c r="AX247" s="14" t="s">
        <v>72</v>
      </c>
      <c r="AY247" s="256" t="s">
        <v>115</v>
      </c>
    </row>
    <row r="248" s="14" customFormat="1">
      <c r="A248" s="14"/>
      <c r="B248" s="246"/>
      <c r="C248" s="247"/>
      <c r="D248" s="232" t="s">
        <v>126</v>
      </c>
      <c r="E248" s="248" t="s">
        <v>19</v>
      </c>
      <c r="F248" s="249" t="s">
        <v>314</v>
      </c>
      <c r="G248" s="247"/>
      <c r="H248" s="250">
        <v>25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126</v>
      </c>
      <c r="AU248" s="256" t="s">
        <v>83</v>
      </c>
      <c r="AV248" s="14" t="s">
        <v>83</v>
      </c>
      <c r="AW248" s="14" t="s">
        <v>33</v>
      </c>
      <c r="AX248" s="14" t="s">
        <v>72</v>
      </c>
      <c r="AY248" s="256" t="s">
        <v>115</v>
      </c>
    </row>
    <row r="249" s="15" customFormat="1">
      <c r="A249" s="15"/>
      <c r="B249" s="257"/>
      <c r="C249" s="258"/>
      <c r="D249" s="232" t="s">
        <v>126</v>
      </c>
      <c r="E249" s="259" t="s">
        <v>19</v>
      </c>
      <c r="F249" s="260" t="s">
        <v>133</v>
      </c>
      <c r="G249" s="258"/>
      <c r="H249" s="261">
        <v>162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126</v>
      </c>
      <c r="AU249" s="267" t="s">
        <v>83</v>
      </c>
      <c r="AV249" s="15" t="s">
        <v>122</v>
      </c>
      <c r="AW249" s="15" t="s">
        <v>33</v>
      </c>
      <c r="AX249" s="15" t="s">
        <v>80</v>
      </c>
      <c r="AY249" s="267" t="s">
        <v>115</v>
      </c>
    </row>
    <row r="250" s="2" customFormat="1" ht="16.5" customHeight="1">
      <c r="A250" s="39"/>
      <c r="B250" s="40"/>
      <c r="C250" s="219" t="s">
        <v>315</v>
      </c>
      <c r="D250" s="219" t="s">
        <v>117</v>
      </c>
      <c r="E250" s="220" t="s">
        <v>316</v>
      </c>
      <c r="F250" s="221" t="s">
        <v>317</v>
      </c>
      <c r="G250" s="222" t="s">
        <v>120</v>
      </c>
      <c r="H250" s="223">
        <v>144</v>
      </c>
      <c r="I250" s="224"/>
      <c r="J250" s="225">
        <f>ROUND(I250*H250,2)</f>
        <v>0</v>
      </c>
      <c r="K250" s="221" t="s">
        <v>19</v>
      </c>
      <c r="L250" s="45"/>
      <c r="M250" s="226" t="s">
        <v>19</v>
      </c>
      <c r="N250" s="227" t="s">
        <v>43</v>
      </c>
      <c r="O250" s="85"/>
      <c r="P250" s="228">
        <f>O250*H250</f>
        <v>0</v>
      </c>
      <c r="Q250" s="228">
        <v>0.0025999999999999999</v>
      </c>
      <c r="R250" s="228">
        <f>Q250*H250</f>
        <v>0.37439999999999996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122</v>
      </c>
      <c r="AT250" s="230" t="s">
        <v>117</v>
      </c>
      <c r="AU250" s="230" t="s">
        <v>83</v>
      </c>
      <c r="AY250" s="18" t="s">
        <v>115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80</v>
      </c>
      <c r="BK250" s="231">
        <f>ROUND(I250*H250,2)</f>
        <v>0</v>
      </c>
      <c r="BL250" s="18" t="s">
        <v>122</v>
      </c>
      <c r="BM250" s="230" t="s">
        <v>318</v>
      </c>
    </row>
    <row r="251" s="2" customFormat="1">
      <c r="A251" s="39"/>
      <c r="B251" s="40"/>
      <c r="C251" s="41"/>
      <c r="D251" s="232" t="s">
        <v>124</v>
      </c>
      <c r="E251" s="41"/>
      <c r="F251" s="233" t="s">
        <v>265</v>
      </c>
      <c r="G251" s="41"/>
      <c r="H251" s="41"/>
      <c r="I251" s="137"/>
      <c r="J251" s="41"/>
      <c r="K251" s="41"/>
      <c r="L251" s="45"/>
      <c r="M251" s="234"/>
      <c r="N251" s="235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124</v>
      </c>
      <c r="AU251" s="18" t="s">
        <v>83</v>
      </c>
    </row>
    <row r="252" s="13" customFormat="1">
      <c r="A252" s="13"/>
      <c r="B252" s="236"/>
      <c r="C252" s="237"/>
      <c r="D252" s="232" t="s">
        <v>126</v>
      </c>
      <c r="E252" s="238" t="s">
        <v>19</v>
      </c>
      <c r="F252" s="239" t="s">
        <v>266</v>
      </c>
      <c r="G252" s="237"/>
      <c r="H252" s="238" t="s">
        <v>19</v>
      </c>
      <c r="I252" s="240"/>
      <c r="J252" s="237"/>
      <c r="K252" s="237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126</v>
      </c>
      <c r="AU252" s="245" t="s">
        <v>83</v>
      </c>
      <c r="AV252" s="13" t="s">
        <v>80</v>
      </c>
      <c r="AW252" s="13" t="s">
        <v>33</v>
      </c>
      <c r="AX252" s="13" t="s">
        <v>72</v>
      </c>
      <c r="AY252" s="245" t="s">
        <v>115</v>
      </c>
    </row>
    <row r="253" s="13" customFormat="1">
      <c r="A253" s="13"/>
      <c r="B253" s="236"/>
      <c r="C253" s="237"/>
      <c r="D253" s="232" t="s">
        <v>126</v>
      </c>
      <c r="E253" s="238" t="s">
        <v>19</v>
      </c>
      <c r="F253" s="239" t="s">
        <v>319</v>
      </c>
      <c r="G253" s="237"/>
      <c r="H253" s="238" t="s">
        <v>19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126</v>
      </c>
      <c r="AU253" s="245" t="s">
        <v>83</v>
      </c>
      <c r="AV253" s="13" t="s">
        <v>80</v>
      </c>
      <c r="AW253" s="13" t="s">
        <v>33</v>
      </c>
      <c r="AX253" s="13" t="s">
        <v>72</v>
      </c>
      <c r="AY253" s="245" t="s">
        <v>115</v>
      </c>
    </row>
    <row r="254" s="14" customFormat="1">
      <c r="A254" s="14"/>
      <c r="B254" s="246"/>
      <c r="C254" s="247"/>
      <c r="D254" s="232" t="s">
        <v>126</v>
      </c>
      <c r="E254" s="248" t="s">
        <v>19</v>
      </c>
      <c r="F254" s="249" t="s">
        <v>320</v>
      </c>
      <c r="G254" s="247"/>
      <c r="H254" s="250">
        <v>3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126</v>
      </c>
      <c r="AU254" s="256" t="s">
        <v>83</v>
      </c>
      <c r="AV254" s="14" t="s">
        <v>83</v>
      </c>
      <c r="AW254" s="14" t="s">
        <v>33</v>
      </c>
      <c r="AX254" s="14" t="s">
        <v>72</v>
      </c>
      <c r="AY254" s="256" t="s">
        <v>115</v>
      </c>
    </row>
    <row r="255" s="14" customFormat="1">
      <c r="A255" s="14"/>
      <c r="B255" s="246"/>
      <c r="C255" s="247"/>
      <c r="D255" s="232" t="s">
        <v>126</v>
      </c>
      <c r="E255" s="248" t="s">
        <v>19</v>
      </c>
      <c r="F255" s="249" t="s">
        <v>321</v>
      </c>
      <c r="G255" s="247"/>
      <c r="H255" s="250">
        <v>6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126</v>
      </c>
      <c r="AU255" s="256" t="s">
        <v>83</v>
      </c>
      <c r="AV255" s="14" t="s">
        <v>83</v>
      </c>
      <c r="AW255" s="14" t="s">
        <v>33</v>
      </c>
      <c r="AX255" s="14" t="s">
        <v>72</v>
      </c>
      <c r="AY255" s="256" t="s">
        <v>115</v>
      </c>
    </row>
    <row r="256" s="14" customFormat="1">
      <c r="A256" s="14"/>
      <c r="B256" s="246"/>
      <c r="C256" s="247"/>
      <c r="D256" s="232" t="s">
        <v>126</v>
      </c>
      <c r="E256" s="248" t="s">
        <v>19</v>
      </c>
      <c r="F256" s="249" t="s">
        <v>322</v>
      </c>
      <c r="G256" s="247"/>
      <c r="H256" s="250">
        <v>6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126</v>
      </c>
      <c r="AU256" s="256" t="s">
        <v>83</v>
      </c>
      <c r="AV256" s="14" t="s">
        <v>83</v>
      </c>
      <c r="AW256" s="14" t="s">
        <v>33</v>
      </c>
      <c r="AX256" s="14" t="s">
        <v>72</v>
      </c>
      <c r="AY256" s="256" t="s">
        <v>115</v>
      </c>
    </row>
    <row r="257" s="13" customFormat="1">
      <c r="A257" s="13"/>
      <c r="B257" s="236"/>
      <c r="C257" s="237"/>
      <c r="D257" s="232" t="s">
        <v>126</v>
      </c>
      <c r="E257" s="238" t="s">
        <v>19</v>
      </c>
      <c r="F257" s="239" t="s">
        <v>323</v>
      </c>
      <c r="G257" s="237"/>
      <c r="H257" s="238" t="s">
        <v>19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126</v>
      </c>
      <c r="AU257" s="245" t="s">
        <v>83</v>
      </c>
      <c r="AV257" s="13" t="s">
        <v>80</v>
      </c>
      <c r="AW257" s="13" t="s">
        <v>33</v>
      </c>
      <c r="AX257" s="13" t="s">
        <v>72</v>
      </c>
      <c r="AY257" s="245" t="s">
        <v>115</v>
      </c>
    </row>
    <row r="258" s="14" customFormat="1">
      <c r="A258" s="14"/>
      <c r="B258" s="246"/>
      <c r="C258" s="247"/>
      <c r="D258" s="232" t="s">
        <v>126</v>
      </c>
      <c r="E258" s="248" t="s">
        <v>19</v>
      </c>
      <c r="F258" s="249" t="s">
        <v>324</v>
      </c>
      <c r="G258" s="247"/>
      <c r="H258" s="250">
        <v>125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126</v>
      </c>
      <c r="AU258" s="256" t="s">
        <v>83</v>
      </c>
      <c r="AV258" s="14" t="s">
        <v>83</v>
      </c>
      <c r="AW258" s="14" t="s">
        <v>33</v>
      </c>
      <c r="AX258" s="14" t="s">
        <v>72</v>
      </c>
      <c r="AY258" s="256" t="s">
        <v>115</v>
      </c>
    </row>
    <row r="259" s="13" customFormat="1">
      <c r="A259" s="13"/>
      <c r="B259" s="236"/>
      <c r="C259" s="237"/>
      <c r="D259" s="232" t="s">
        <v>126</v>
      </c>
      <c r="E259" s="238" t="s">
        <v>19</v>
      </c>
      <c r="F259" s="239" t="s">
        <v>325</v>
      </c>
      <c r="G259" s="237"/>
      <c r="H259" s="238" t="s">
        <v>19</v>
      </c>
      <c r="I259" s="240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126</v>
      </c>
      <c r="AU259" s="245" t="s">
        <v>83</v>
      </c>
      <c r="AV259" s="13" t="s">
        <v>80</v>
      </c>
      <c r="AW259" s="13" t="s">
        <v>33</v>
      </c>
      <c r="AX259" s="13" t="s">
        <v>72</v>
      </c>
      <c r="AY259" s="245" t="s">
        <v>115</v>
      </c>
    </row>
    <row r="260" s="14" customFormat="1">
      <c r="A260" s="14"/>
      <c r="B260" s="246"/>
      <c r="C260" s="247"/>
      <c r="D260" s="232" t="s">
        <v>126</v>
      </c>
      <c r="E260" s="248" t="s">
        <v>19</v>
      </c>
      <c r="F260" s="249" t="s">
        <v>326</v>
      </c>
      <c r="G260" s="247"/>
      <c r="H260" s="250">
        <v>2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126</v>
      </c>
      <c r="AU260" s="256" t="s">
        <v>83</v>
      </c>
      <c r="AV260" s="14" t="s">
        <v>83</v>
      </c>
      <c r="AW260" s="14" t="s">
        <v>33</v>
      </c>
      <c r="AX260" s="14" t="s">
        <v>72</v>
      </c>
      <c r="AY260" s="256" t="s">
        <v>115</v>
      </c>
    </row>
    <row r="261" s="14" customFormat="1">
      <c r="A261" s="14"/>
      <c r="B261" s="246"/>
      <c r="C261" s="247"/>
      <c r="D261" s="232" t="s">
        <v>126</v>
      </c>
      <c r="E261" s="248" t="s">
        <v>19</v>
      </c>
      <c r="F261" s="249" t="s">
        <v>327</v>
      </c>
      <c r="G261" s="247"/>
      <c r="H261" s="250">
        <v>2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126</v>
      </c>
      <c r="AU261" s="256" t="s">
        <v>83</v>
      </c>
      <c r="AV261" s="14" t="s">
        <v>83</v>
      </c>
      <c r="AW261" s="14" t="s">
        <v>33</v>
      </c>
      <c r="AX261" s="14" t="s">
        <v>72</v>
      </c>
      <c r="AY261" s="256" t="s">
        <v>115</v>
      </c>
    </row>
    <row r="262" s="15" customFormat="1">
      <c r="A262" s="15"/>
      <c r="B262" s="257"/>
      <c r="C262" s="258"/>
      <c r="D262" s="232" t="s">
        <v>126</v>
      </c>
      <c r="E262" s="259" t="s">
        <v>19</v>
      </c>
      <c r="F262" s="260" t="s">
        <v>133</v>
      </c>
      <c r="G262" s="258"/>
      <c r="H262" s="261">
        <v>144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126</v>
      </c>
      <c r="AU262" s="267" t="s">
        <v>83</v>
      </c>
      <c r="AV262" s="15" t="s">
        <v>122</v>
      </c>
      <c r="AW262" s="15" t="s">
        <v>33</v>
      </c>
      <c r="AX262" s="15" t="s">
        <v>80</v>
      </c>
      <c r="AY262" s="267" t="s">
        <v>115</v>
      </c>
    </row>
    <row r="263" s="2" customFormat="1" ht="21.75" customHeight="1">
      <c r="A263" s="39"/>
      <c r="B263" s="40"/>
      <c r="C263" s="219" t="s">
        <v>328</v>
      </c>
      <c r="D263" s="219" t="s">
        <v>117</v>
      </c>
      <c r="E263" s="220" t="s">
        <v>329</v>
      </c>
      <c r="F263" s="221" t="s">
        <v>330</v>
      </c>
      <c r="G263" s="222" t="s">
        <v>178</v>
      </c>
      <c r="H263" s="223">
        <v>7732.5</v>
      </c>
      <c r="I263" s="224"/>
      <c r="J263" s="225">
        <f>ROUND(I263*H263,2)</f>
        <v>0</v>
      </c>
      <c r="K263" s="221" t="s">
        <v>121</v>
      </c>
      <c r="L263" s="45"/>
      <c r="M263" s="226" t="s">
        <v>19</v>
      </c>
      <c r="N263" s="227" t="s">
        <v>43</v>
      </c>
      <c r="O263" s="85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122</v>
      </c>
      <c r="AT263" s="230" t="s">
        <v>117</v>
      </c>
      <c r="AU263" s="230" t="s">
        <v>83</v>
      </c>
      <c r="AY263" s="18" t="s">
        <v>115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80</v>
      </c>
      <c r="BK263" s="231">
        <f>ROUND(I263*H263,2)</f>
        <v>0</v>
      </c>
      <c r="BL263" s="18" t="s">
        <v>122</v>
      </c>
      <c r="BM263" s="230" t="s">
        <v>331</v>
      </c>
    </row>
    <row r="264" s="2" customFormat="1">
      <c r="A264" s="39"/>
      <c r="B264" s="40"/>
      <c r="C264" s="41"/>
      <c r="D264" s="232" t="s">
        <v>124</v>
      </c>
      <c r="E264" s="41"/>
      <c r="F264" s="233" t="s">
        <v>332</v>
      </c>
      <c r="G264" s="41"/>
      <c r="H264" s="41"/>
      <c r="I264" s="137"/>
      <c r="J264" s="41"/>
      <c r="K264" s="41"/>
      <c r="L264" s="45"/>
      <c r="M264" s="234"/>
      <c r="N264" s="235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124</v>
      </c>
      <c r="AU264" s="18" t="s">
        <v>83</v>
      </c>
    </row>
    <row r="265" s="13" customFormat="1">
      <c r="A265" s="13"/>
      <c r="B265" s="236"/>
      <c r="C265" s="237"/>
      <c r="D265" s="232" t="s">
        <v>126</v>
      </c>
      <c r="E265" s="238" t="s">
        <v>19</v>
      </c>
      <c r="F265" s="239" t="s">
        <v>333</v>
      </c>
      <c r="G265" s="237"/>
      <c r="H265" s="238" t="s">
        <v>19</v>
      </c>
      <c r="I265" s="240"/>
      <c r="J265" s="237"/>
      <c r="K265" s="237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126</v>
      </c>
      <c r="AU265" s="245" t="s">
        <v>83</v>
      </c>
      <c r="AV265" s="13" t="s">
        <v>80</v>
      </c>
      <c r="AW265" s="13" t="s">
        <v>33</v>
      </c>
      <c r="AX265" s="13" t="s">
        <v>72</v>
      </c>
      <c r="AY265" s="245" t="s">
        <v>115</v>
      </c>
    </row>
    <row r="266" s="13" customFormat="1">
      <c r="A266" s="13"/>
      <c r="B266" s="236"/>
      <c r="C266" s="237"/>
      <c r="D266" s="232" t="s">
        <v>126</v>
      </c>
      <c r="E266" s="238" t="s">
        <v>19</v>
      </c>
      <c r="F266" s="239" t="s">
        <v>334</v>
      </c>
      <c r="G266" s="237"/>
      <c r="H266" s="238" t="s">
        <v>19</v>
      </c>
      <c r="I266" s="240"/>
      <c r="J266" s="237"/>
      <c r="K266" s="237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126</v>
      </c>
      <c r="AU266" s="245" t="s">
        <v>83</v>
      </c>
      <c r="AV266" s="13" t="s">
        <v>80</v>
      </c>
      <c r="AW266" s="13" t="s">
        <v>33</v>
      </c>
      <c r="AX266" s="13" t="s">
        <v>72</v>
      </c>
      <c r="AY266" s="245" t="s">
        <v>115</v>
      </c>
    </row>
    <row r="267" s="14" customFormat="1">
      <c r="A267" s="14"/>
      <c r="B267" s="246"/>
      <c r="C267" s="247"/>
      <c r="D267" s="232" t="s">
        <v>126</v>
      </c>
      <c r="E267" s="248" t="s">
        <v>19</v>
      </c>
      <c r="F267" s="249" t="s">
        <v>268</v>
      </c>
      <c r="G267" s="247"/>
      <c r="H267" s="250">
        <v>89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126</v>
      </c>
      <c r="AU267" s="256" t="s">
        <v>83</v>
      </c>
      <c r="AV267" s="14" t="s">
        <v>83</v>
      </c>
      <c r="AW267" s="14" t="s">
        <v>33</v>
      </c>
      <c r="AX267" s="14" t="s">
        <v>72</v>
      </c>
      <c r="AY267" s="256" t="s">
        <v>115</v>
      </c>
    </row>
    <row r="268" s="14" customFormat="1">
      <c r="A268" s="14"/>
      <c r="B268" s="246"/>
      <c r="C268" s="247"/>
      <c r="D268" s="232" t="s">
        <v>126</v>
      </c>
      <c r="E268" s="248" t="s">
        <v>19</v>
      </c>
      <c r="F268" s="249" t="s">
        <v>269</v>
      </c>
      <c r="G268" s="247"/>
      <c r="H268" s="250">
        <v>140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126</v>
      </c>
      <c r="AU268" s="256" t="s">
        <v>83</v>
      </c>
      <c r="AV268" s="14" t="s">
        <v>83</v>
      </c>
      <c r="AW268" s="14" t="s">
        <v>33</v>
      </c>
      <c r="AX268" s="14" t="s">
        <v>72</v>
      </c>
      <c r="AY268" s="256" t="s">
        <v>115</v>
      </c>
    </row>
    <row r="269" s="14" customFormat="1">
      <c r="A269" s="14"/>
      <c r="B269" s="246"/>
      <c r="C269" s="247"/>
      <c r="D269" s="232" t="s">
        <v>126</v>
      </c>
      <c r="E269" s="248" t="s">
        <v>19</v>
      </c>
      <c r="F269" s="249" t="s">
        <v>270</v>
      </c>
      <c r="G269" s="247"/>
      <c r="H269" s="250">
        <v>54.5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126</v>
      </c>
      <c r="AU269" s="256" t="s">
        <v>83</v>
      </c>
      <c r="AV269" s="14" t="s">
        <v>83</v>
      </c>
      <c r="AW269" s="14" t="s">
        <v>33</v>
      </c>
      <c r="AX269" s="14" t="s">
        <v>72</v>
      </c>
      <c r="AY269" s="256" t="s">
        <v>115</v>
      </c>
    </row>
    <row r="270" s="14" customFormat="1">
      <c r="A270" s="14"/>
      <c r="B270" s="246"/>
      <c r="C270" s="247"/>
      <c r="D270" s="232" t="s">
        <v>126</v>
      </c>
      <c r="E270" s="248" t="s">
        <v>19</v>
      </c>
      <c r="F270" s="249" t="s">
        <v>271</v>
      </c>
      <c r="G270" s="247"/>
      <c r="H270" s="250">
        <v>64.5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126</v>
      </c>
      <c r="AU270" s="256" t="s">
        <v>83</v>
      </c>
      <c r="AV270" s="14" t="s">
        <v>83</v>
      </c>
      <c r="AW270" s="14" t="s">
        <v>33</v>
      </c>
      <c r="AX270" s="14" t="s">
        <v>72</v>
      </c>
      <c r="AY270" s="256" t="s">
        <v>115</v>
      </c>
    </row>
    <row r="271" s="14" customFormat="1">
      <c r="A271" s="14"/>
      <c r="B271" s="246"/>
      <c r="C271" s="247"/>
      <c r="D271" s="232" t="s">
        <v>126</v>
      </c>
      <c r="E271" s="248" t="s">
        <v>19</v>
      </c>
      <c r="F271" s="249" t="s">
        <v>272</v>
      </c>
      <c r="G271" s="247"/>
      <c r="H271" s="250">
        <v>137.5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126</v>
      </c>
      <c r="AU271" s="256" t="s">
        <v>83</v>
      </c>
      <c r="AV271" s="14" t="s">
        <v>83</v>
      </c>
      <c r="AW271" s="14" t="s">
        <v>33</v>
      </c>
      <c r="AX271" s="14" t="s">
        <v>72</v>
      </c>
      <c r="AY271" s="256" t="s">
        <v>115</v>
      </c>
    </row>
    <row r="272" s="14" customFormat="1">
      <c r="A272" s="14"/>
      <c r="B272" s="246"/>
      <c r="C272" s="247"/>
      <c r="D272" s="232" t="s">
        <v>126</v>
      </c>
      <c r="E272" s="248" t="s">
        <v>19</v>
      </c>
      <c r="F272" s="249" t="s">
        <v>273</v>
      </c>
      <c r="G272" s="247"/>
      <c r="H272" s="250">
        <v>22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126</v>
      </c>
      <c r="AU272" s="256" t="s">
        <v>83</v>
      </c>
      <c r="AV272" s="14" t="s">
        <v>83</v>
      </c>
      <c r="AW272" s="14" t="s">
        <v>33</v>
      </c>
      <c r="AX272" s="14" t="s">
        <v>72</v>
      </c>
      <c r="AY272" s="256" t="s">
        <v>115</v>
      </c>
    </row>
    <row r="273" s="13" customFormat="1">
      <c r="A273" s="13"/>
      <c r="B273" s="236"/>
      <c r="C273" s="237"/>
      <c r="D273" s="232" t="s">
        <v>126</v>
      </c>
      <c r="E273" s="238" t="s">
        <v>19</v>
      </c>
      <c r="F273" s="239" t="s">
        <v>335</v>
      </c>
      <c r="G273" s="237"/>
      <c r="H273" s="238" t="s">
        <v>19</v>
      </c>
      <c r="I273" s="240"/>
      <c r="J273" s="237"/>
      <c r="K273" s="237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126</v>
      </c>
      <c r="AU273" s="245" t="s">
        <v>83</v>
      </c>
      <c r="AV273" s="13" t="s">
        <v>80</v>
      </c>
      <c r="AW273" s="13" t="s">
        <v>33</v>
      </c>
      <c r="AX273" s="13" t="s">
        <v>72</v>
      </c>
      <c r="AY273" s="245" t="s">
        <v>115</v>
      </c>
    </row>
    <row r="274" s="14" customFormat="1">
      <c r="A274" s="14"/>
      <c r="B274" s="246"/>
      <c r="C274" s="247"/>
      <c r="D274" s="232" t="s">
        <v>126</v>
      </c>
      <c r="E274" s="248" t="s">
        <v>19</v>
      </c>
      <c r="F274" s="249" t="s">
        <v>287</v>
      </c>
      <c r="G274" s="247"/>
      <c r="H274" s="250">
        <v>82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126</v>
      </c>
      <c r="AU274" s="256" t="s">
        <v>83</v>
      </c>
      <c r="AV274" s="14" t="s">
        <v>83</v>
      </c>
      <c r="AW274" s="14" t="s">
        <v>33</v>
      </c>
      <c r="AX274" s="14" t="s">
        <v>72</v>
      </c>
      <c r="AY274" s="256" t="s">
        <v>115</v>
      </c>
    </row>
    <row r="275" s="14" customFormat="1">
      <c r="A275" s="14"/>
      <c r="B275" s="246"/>
      <c r="C275" s="247"/>
      <c r="D275" s="232" t="s">
        <v>126</v>
      </c>
      <c r="E275" s="248" t="s">
        <v>19</v>
      </c>
      <c r="F275" s="249" t="s">
        <v>288</v>
      </c>
      <c r="G275" s="247"/>
      <c r="H275" s="250">
        <v>96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126</v>
      </c>
      <c r="AU275" s="256" t="s">
        <v>83</v>
      </c>
      <c r="AV275" s="14" t="s">
        <v>83</v>
      </c>
      <c r="AW275" s="14" t="s">
        <v>33</v>
      </c>
      <c r="AX275" s="14" t="s">
        <v>72</v>
      </c>
      <c r="AY275" s="256" t="s">
        <v>115</v>
      </c>
    </row>
    <row r="276" s="14" customFormat="1">
      <c r="A276" s="14"/>
      <c r="B276" s="246"/>
      <c r="C276" s="247"/>
      <c r="D276" s="232" t="s">
        <v>126</v>
      </c>
      <c r="E276" s="248" t="s">
        <v>19</v>
      </c>
      <c r="F276" s="249" t="s">
        <v>289</v>
      </c>
      <c r="G276" s="247"/>
      <c r="H276" s="250">
        <v>1413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126</v>
      </c>
      <c r="AU276" s="256" t="s">
        <v>83</v>
      </c>
      <c r="AV276" s="14" t="s">
        <v>83</v>
      </c>
      <c r="AW276" s="14" t="s">
        <v>33</v>
      </c>
      <c r="AX276" s="14" t="s">
        <v>72</v>
      </c>
      <c r="AY276" s="256" t="s">
        <v>115</v>
      </c>
    </row>
    <row r="277" s="13" customFormat="1">
      <c r="A277" s="13"/>
      <c r="B277" s="236"/>
      <c r="C277" s="237"/>
      <c r="D277" s="232" t="s">
        <v>126</v>
      </c>
      <c r="E277" s="238" t="s">
        <v>19</v>
      </c>
      <c r="F277" s="239" t="s">
        <v>336</v>
      </c>
      <c r="G277" s="237"/>
      <c r="H277" s="238" t="s">
        <v>19</v>
      </c>
      <c r="I277" s="240"/>
      <c r="J277" s="237"/>
      <c r="K277" s="237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126</v>
      </c>
      <c r="AU277" s="245" t="s">
        <v>83</v>
      </c>
      <c r="AV277" s="13" t="s">
        <v>80</v>
      </c>
      <c r="AW277" s="13" t="s">
        <v>33</v>
      </c>
      <c r="AX277" s="13" t="s">
        <v>72</v>
      </c>
      <c r="AY277" s="245" t="s">
        <v>115</v>
      </c>
    </row>
    <row r="278" s="14" customFormat="1">
      <c r="A278" s="14"/>
      <c r="B278" s="246"/>
      <c r="C278" s="247"/>
      <c r="D278" s="232" t="s">
        <v>126</v>
      </c>
      <c r="E278" s="248" t="s">
        <v>19</v>
      </c>
      <c r="F278" s="249" t="s">
        <v>291</v>
      </c>
      <c r="G278" s="247"/>
      <c r="H278" s="250">
        <v>108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126</v>
      </c>
      <c r="AU278" s="256" t="s">
        <v>83</v>
      </c>
      <c r="AV278" s="14" t="s">
        <v>83</v>
      </c>
      <c r="AW278" s="14" t="s">
        <v>33</v>
      </c>
      <c r="AX278" s="14" t="s">
        <v>72</v>
      </c>
      <c r="AY278" s="256" t="s">
        <v>115</v>
      </c>
    </row>
    <row r="279" s="14" customFormat="1">
      <c r="A279" s="14"/>
      <c r="B279" s="246"/>
      <c r="C279" s="247"/>
      <c r="D279" s="232" t="s">
        <v>126</v>
      </c>
      <c r="E279" s="248" t="s">
        <v>19</v>
      </c>
      <c r="F279" s="249" t="s">
        <v>292</v>
      </c>
      <c r="G279" s="247"/>
      <c r="H279" s="250">
        <v>100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126</v>
      </c>
      <c r="AU279" s="256" t="s">
        <v>83</v>
      </c>
      <c r="AV279" s="14" t="s">
        <v>83</v>
      </c>
      <c r="AW279" s="14" t="s">
        <v>33</v>
      </c>
      <c r="AX279" s="14" t="s">
        <v>72</v>
      </c>
      <c r="AY279" s="256" t="s">
        <v>115</v>
      </c>
    </row>
    <row r="280" s="14" customFormat="1">
      <c r="A280" s="14"/>
      <c r="B280" s="246"/>
      <c r="C280" s="247"/>
      <c r="D280" s="232" t="s">
        <v>126</v>
      </c>
      <c r="E280" s="248" t="s">
        <v>19</v>
      </c>
      <c r="F280" s="249" t="s">
        <v>293</v>
      </c>
      <c r="G280" s="247"/>
      <c r="H280" s="250">
        <v>105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126</v>
      </c>
      <c r="AU280" s="256" t="s">
        <v>83</v>
      </c>
      <c r="AV280" s="14" t="s">
        <v>83</v>
      </c>
      <c r="AW280" s="14" t="s">
        <v>33</v>
      </c>
      <c r="AX280" s="14" t="s">
        <v>72</v>
      </c>
      <c r="AY280" s="256" t="s">
        <v>115</v>
      </c>
    </row>
    <row r="281" s="14" customFormat="1">
      <c r="A281" s="14"/>
      <c r="B281" s="246"/>
      <c r="C281" s="247"/>
      <c r="D281" s="232" t="s">
        <v>126</v>
      </c>
      <c r="E281" s="248" t="s">
        <v>19</v>
      </c>
      <c r="F281" s="249" t="s">
        <v>294</v>
      </c>
      <c r="G281" s="247"/>
      <c r="H281" s="250">
        <v>65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126</v>
      </c>
      <c r="AU281" s="256" t="s">
        <v>83</v>
      </c>
      <c r="AV281" s="14" t="s">
        <v>83</v>
      </c>
      <c r="AW281" s="14" t="s">
        <v>33</v>
      </c>
      <c r="AX281" s="14" t="s">
        <v>72</v>
      </c>
      <c r="AY281" s="256" t="s">
        <v>115</v>
      </c>
    </row>
    <row r="282" s="14" customFormat="1">
      <c r="A282" s="14"/>
      <c r="B282" s="246"/>
      <c r="C282" s="247"/>
      <c r="D282" s="232" t="s">
        <v>126</v>
      </c>
      <c r="E282" s="248" t="s">
        <v>19</v>
      </c>
      <c r="F282" s="249" t="s">
        <v>295</v>
      </c>
      <c r="G282" s="247"/>
      <c r="H282" s="250">
        <v>63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126</v>
      </c>
      <c r="AU282" s="256" t="s">
        <v>83</v>
      </c>
      <c r="AV282" s="14" t="s">
        <v>83</v>
      </c>
      <c r="AW282" s="14" t="s">
        <v>33</v>
      </c>
      <c r="AX282" s="14" t="s">
        <v>72</v>
      </c>
      <c r="AY282" s="256" t="s">
        <v>115</v>
      </c>
    </row>
    <row r="283" s="14" customFormat="1">
      <c r="A283" s="14"/>
      <c r="B283" s="246"/>
      <c r="C283" s="247"/>
      <c r="D283" s="232" t="s">
        <v>126</v>
      </c>
      <c r="E283" s="248" t="s">
        <v>19</v>
      </c>
      <c r="F283" s="249" t="s">
        <v>296</v>
      </c>
      <c r="G283" s="247"/>
      <c r="H283" s="250">
        <v>51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126</v>
      </c>
      <c r="AU283" s="256" t="s">
        <v>83</v>
      </c>
      <c r="AV283" s="14" t="s">
        <v>83</v>
      </c>
      <c r="AW283" s="14" t="s">
        <v>33</v>
      </c>
      <c r="AX283" s="14" t="s">
        <v>72</v>
      </c>
      <c r="AY283" s="256" t="s">
        <v>115</v>
      </c>
    </row>
    <row r="284" s="13" customFormat="1">
      <c r="A284" s="13"/>
      <c r="B284" s="236"/>
      <c r="C284" s="237"/>
      <c r="D284" s="232" t="s">
        <v>126</v>
      </c>
      <c r="E284" s="238" t="s">
        <v>19</v>
      </c>
      <c r="F284" s="239" t="s">
        <v>337</v>
      </c>
      <c r="G284" s="237"/>
      <c r="H284" s="238" t="s">
        <v>19</v>
      </c>
      <c r="I284" s="240"/>
      <c r="J284" s="237"/>
      <c r="K284" s="237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126</v>
      </c>
      <c r="AU284" s="245" t="s">
        <v>83</v>
      </c>
      <c r="AV284" s="13" t="s">
        <v>80</v>
      </c>
      <c r="AW284" s="13" t="s">
        <v>33</v>
      </c>
      <c r="AX284" s="13" t="s">
        <v>72</v>
      </c>
      <c r="AY284" s="245" t="s">
        <v>115</v>
      </c>
    </row>
    <row r="285" s="14" customFormat="1">
      <c r="A285" s="14"/>
      <c r="B285" s="246"/>
      <c r="C285" s="247"/>
      <c r="D285" s="232" t="s">
        <v>126</v>
      </c>
      <c r="E285" s="248" t="s">
        <v>19</v>
      </c>
      <c r="F285" s="249" t="s">
        <v>338</v>
      </c>
      <c r="G285" s="247"/>
      <c r="H285" s="250">
        <v>78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126</v>
      </c>
      <c r="AU285" s="256" t="s">
        <v>83</v>
      </c>
      <c r="AV285" s="14" t="s">
        <v>83</v>
      </c>
      <c r="AW285" s="14" t="s">
        <v>33</v>
      </c>
      <c r="AX285" s="14" t="s">
        <v>72</v>
      </c>
      <c r="AY285" s="256" t="s">
        <v>115</v>
      </c>
    </row>
    <row r="286" s="13" customFormat="1">
      <c r="A286" s="13"/>
      <c r="B286" s="236"/>
      <c r="C286" s="237"/>
      <c r="D286" s="232" t="s">
        <v>126</v>
      </c>
      <c r="E286" s="238" t="s">
        <v>19</v>
      </c>
      <c r="F286" s="239" t="s">
        <v>339</v>
      </c>
      <c r="G286" s="237"/>
      <c r="H286" s="238" t="s">
        <v>19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126</v>
      </c>
      <c r="AU286" s="245" t="s">
        <v>83</v>
      </c>
      <c r="AV286" s="13" t="s">
        <v>80</v>
      </c>
      <c r="AW286" s="13" t="s">
        <v>33</v>
      </c>
      <c r="AX286" s="13" t="s">
        <v>72</v>
      </c>
      <c r="AY286" s="245" t="s">
        <v>115</v>
      </c>
    </row>
    <row r="287" s="14" customFormat="1">
      <c r="A287" s="14"/>
      <c r="B287" s="246"/>
      <c r="C287" s="247"/>
      <c r="D287" s="232" t="s">
        <v>126</v>
      </c>
      <c r="E287" s="248" t="s">
        <v>19</v>
      </c>
      <c r="F287" s="249" t="s">
        <v>277</v>
      </c>
      <c r="G287" s="247"/>
      <c r="H287" s="250">
        <v>2392.5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126</v>
      </c>
      <c r="AU287" s="256" t="s">
        <v>83</v>
      </c>
      <c r="AV287" s="14" t="s">
        <v>83</v>
      </c>
      <c r="AW287" s="14" t="s">
        <v>33</v>
      </c>
      <c r="AX287" s="14" t="s">
        <v>72</v>
      </c>
      <c r="AY287" s="256" t="s">
        <v>115</v>
      </c>
    </row>
    <row r="288" s="14" customFormat="1">
      <c r="A288" s="14"/>
      <c r="B288" s="246"/>
      <c r="C288" s="247"/>
      <c r="D288" s="232" t="s">
        <v>126</v>
      </c>
      <c r="E288" s="248" t="s">
        <v>19</v>
      </c>
      <c r="F288" s="249" t="s">
        <v>278</v>
      </c>
      <c r="G288" s="247"/>
      <c r="H288" s="250">
        <v>2369.5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126</v>
      </c>
      <c r="AU288" s="256" t="s">
        <v>83</v>
      </c>
      <c r="AV288" s="14" t="s">
        <v>83</v>
      </c>
      <c r="AW288" s="14" t="s">
        <v>33</v>
      </c>
      <c r="AX288" s="14" t="s">
        <v>72</v>
      </c>
      <c r="AY288" s="256" t="s">
        <v>115</v>
      </c>
    </row>
    <row r="289" s="13" customFormat="1">
      <c r="A289" s="13"/>
      <c r="B289" s="236"/>
      <c r="C289" s="237"/>
      <c r="D289" s="232" t="s">
        <v>126</v>
      </c>
      <c r="E289" s="238" t="s">
        <v>19</v>
      </c>
      <c r="F289" s="239" t="s">
        <v>279</v>
      </c>
      <c r="G289" s="237"/>
      <c r="H289" s="238" t="s">
        <v>19</v>
      </c>
      <c r="I289" s="240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126</v>
      </c>
      <c r="AU289" s="245" t="s">
        <v>83</v>
      </c>
      <c r="AV289" s="13" t="s">
        <v>80</v>
      </c>
      <c r="AW289" s="13" t="s">
        <v>33</v>
      </c>
      <c r="AX289" s="13" t="s">
        <v>72</v>
      </c>
      <c r="AY289" s="245" t="s">
        <v>115</v>
      </c>
    </row>
    <row r="290" s="14" customFormat="1">
      <c r="A290" s="14"/>
      <c r="B290" s="246"/>
      <c r="C290" s="247"/>
      <c r="D290" s="232" t="s">
        <v>126</v>
      </c>
      <c r="E290" s="248" t="s">
        <v>19</v>
      </c>
      <c r="F290" s="249" t="s">
        <v>280</v>
      </c>
      <c r="G290" s="247"/>
      <c r="H290" s="250">
        <v>40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126</v>
      </c>
      <c r="AU290" s="256" t="s">
        <v>83</v>
      </c>
      <c r="AV290" s="14" t="s">
        <v>83</v>
      </c>
      <c r="AW290" s="14" t="s">
        <v>33</v>
      </c>
      <c r="AX290" s="14" t="s">
        <v>72</v>
      </c>
      <c r="AY290" s="256" t="s">
        <v>115</v>
      </c>
    </row>
    <row r="291" s="14" customFormat="1">
      <c r="A291" s="14"/>
      <c r="B291" s="246"/>
      <c r="C291" s="247"/>
      <c r="D291" s="232" t="s">
        <v>126</v>
      </c>
      <c r="E291" s="248" t="s">
        <v>19</v>
      </c>
      <c r="F291" s="249" t="s">
        <v>281</v>
      </c>
      <c r="G291" s="247"/>
      <c r="H291" s="250">
        <v>40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126</v>
      </c>
      <c r="AU291" s="256" t="s">
        <v>83</v>
      </c>
      <c r="AV291" s="14" t="s">
        <v>83</v>
      </c>
      <c r="AW291" s="14" t="s">
        <v>33</v>
      </c>
      <c r="AX291" s="14" t="s">
        <v>72</v>
      </c>
      <c r="AY291" s="256" t="s">
        <v>115</v>
      </c>
    </row>
    <row r="292" s="13" customFormat="1">
      <c r="A292" s="13"/>
      <c r="B292" s="236"/>
      <c r="C292" s="237"/>
      <c r="D292" s="232" t="s">
        <v>126</v>
      </c>
      <c r="E292" s="238" t="s">
        <v>19</v>
      </c>
      <c r="F292" s="239" t="s">
        <v>340</v>
      </c>
      <c r="G292" s="237"/>
      <c r="H292" s="238" t="s">
        <v>19</v>
      </c>
      <c r="I292" s="240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126</v>
      </c>
      <c r="AU292" s="245" t="s">
        <v>83</v>
      </c>
      <c r="AV292" s="13" t="s">
        <v>80</v>
      </c>
      <c r="AW292" s="13" t="s">
        <v>33</v>
      </c>
      <c r="AX292" s="13" t="s">
        <v>72</v>
      </c>
      <c r="AY292" s="245" t="s">
        <v>115</v>
      </c>
    </row>
    <row r="293" s="14" customFormat="1">
      <c r="A293" s="14"/>
      <c r="B293" s="246"/>
      <c r="C293" s="247"/>
      <c r="D293" s="232" t="s">
        <v>126</v>
      </c>
      <c r="E293" s="248" t="s">
        <v>19</v>
      </c>
      <c r="F293" s="249" t="s">
        <v>309</v>
      </c>
      <c r="G293" s="247"/>
      <c r="H293" s="250">
        <v>31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126</v>
      </c>
      <c r="AU293" s="256" t="s">
        <v>83</v>
      </c>
      <c r="AV293" s="14" t="s">
        <v>83</v>
      </c>
      <c r="AW293" s="14" t="s">
        <v>33</v>
      </c>
      <c r="AX293" s="14" t="s">
        <v>72</v>
      </c>
      <c r="AY293" s="256" t="s">
        <v>115</v>
      </c>
    </row>
    <row r="294" s="13" customFormat="1">
      <c r="A294" s="13"/>
      <c r="B294" s="236"/>
      <c r="C294" s="237"/>
      <c r="D294" s="232" t="s">
        <v>126</v>
      </c>
      <c r="E294" s="238" t="s">
        <v>19</v>
      </c>
      <c r="F294" s="239" t="s">
        <v>341</v>
      </c>
      <c r="G294" s="237"/>
      <c r="H294" s="238" t="s">
        <v>19</v>
      </c>
      <c r="I294" s="240"/>
      <c r="J294" s="237"/>
      <c r="K294" s="237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126</v>
      </c>
      <c r="AU294" s="245" t="s">
        <v>83</v>
      </c>
      <c r="AV294" s="13" t="s">
        <v>80</v>
      </c>
      <c r="AW294" s="13" t="s">
        <v>33</v>
      </c>
      <c r="AX294" s="13" t="s">
        <v>72</v>
      </c>
      <c r="AY294" s="245" t="s">
        <v>115</v>
      </c>
    </row>
    <row r="295" s="14" customFormat="1">
      <c r="A295" s="14"/>
      <c r="B295" s="246"/>
      <c r="C295" s="247"/>
      <c r="D295" s="232" t="s">
        <v>126</v>
      </c>
      <c r="E295" s="248" t="s">
        <v>19</v>
      </c>
      <c r="F295" s="249" t="s">
        <v>302</v>
      </c>
      <c r="G295" s="247"/>
      <c r="H295" s="250">
        <v>25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126</v>
      </c>
      <c r="AU295" s="256" t="s">
        <v>83</v>
      </c>
      <c r="AV295" s="14" t="s">
        <v>83</v>
      </c>
      <c r="AW295" s="14" t="s">
        <v>33</v>
      </c>
      <c r="AX295" s="14" t="s">
        <v>72</v>
      </c>
      <c r="AY295" s="256" t="s">
        <v>115</v>
      </c>
    </row>
    <row r="296" s="14" customFormat="1">
      <c r="A296" s="14"/>
      <c r="B296" s="246"/>
      <c r="C296" s="247"/>
      <c r="D296" s="232" t="s">
        <v>126</v>
      </c>
      <c r="E296" s="248" t="s">
        <v>19</v>
      </c>
      <c r="F296" s="249" t="s">
        <v>303</v>
      </c>
      <c r="G296" s="247"/>
      <c r="H296" s="250">
        <v>35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126</v>
      </c>
      <c r="AU296" s="256" t="s">
        <v>83</v>
      </c>
      <c r="AV296" s="14" t="s">
        <v>83</v>
      </c>
      <c r="AW296" s="14" t="s">
        <v>33</v>
      </c>
      <c r="AX296" s="14" t="s">
        <v>72</v>
      </c>
      <c r="AY296" s="256" t="s">
        <v>115</v>
      </c>
    </row>
    <row r="297" s="13" customFormat="1">
      <c r="A297" s="13"/>
      <c r="B297" s="236"/>
      <c r="C297" s="237"/>
      <c r="D297" s="232" t="s">
        <v>126</v>
      </c>
      <c r="E297" s="238" t="s">
        <v>19</v>
      </c>
      <c r="F297" s="239" t="s">
        <v>342</v>
      </c>
      <c r="G297" s="237"/>
      <c r="H297" s="238" t="s">
        <v>19</v>
      </c>
      <c r="I297" s="240"/>
      <c r="J297" s="237"/>
      <c r="K297" s="237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126</v>
      </c>
      <c r="AU297" s="245" t="s">
        <v>83</v>
      </c>
      <c r="AV297" s="13" t="s">
        <v>80</v>
      </c>
      <c r="AW297" s="13" t="s">
        <v>33</v>
      </c>
      <c r="AX297" s="13" t="s">
        <v>72</v>
      </c>
      <c r="AY297" s="245" t="s">
        <v>115</v>
      </c>
    </row>
    <row r="298" s="14" customFormat="1">
      <c r="A298" s="14"/>
      <c r="B298" s="246"/>
      <c r="C298" s="247"/>
      <c r="D298" s="232" t="s">
        <v>126</v>
      </c>
      <c r="E298" s="248" t="s">
        <v>19</v>
      </c>
      <c r="F298" s="249" t="s">
        <v>311</v>
      </c>
      <c r="G298" s="247"/>
      <c r="H298" s="250">
        <v>26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126</v>
      </c>
      <c r="AU298" s="256" t="s">
        <v>83</v>
      </c>
      <c r="AV298" s="14" t="s">
        <v>83</v>
      </c>
      <c r="AW298" s="14" t="s">
        <v>33</v>
      </c>
      <c r="AX298" s="14" t="s">
        <v>72</v>
      </c>
      <c r="AY298" s="256" t="s">
        <v>115</v>
      </c>
    </row>
    <row r="299" s="14" customFormat="1">
      <c r="A299" s="14"/>
      <c r="B299" s="246"/>
      <c r="C299" s="247"/>
      <c r="D299" s="232" t="s">
        <v>126</v>
      </c>
      <c r="E299" s="248" t="s">
        <v>19</v>
      </c>
      <c r="F299" s="249" t="s">
        <v>312</v>
      </c>
      <c r="G299" s="247"/>
      <c r="H299" s="250">
        <v>32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126</v>
      </c>
      <c r="AU299" s="256" t="s">
        <v>83</v>
      </c>
      <c r="AV299" s="14" t="s">
        <v>83</v>
      </c>
      <c r="AW299" s="14" t="s">
        <v>33</v>
      </c>
      <c r="AX299" s="14" t="s">
        <v>72</v>
      </c>
      <c r="AY299" s="256" t="s">
        <v>115</v>
      </c>
    </row>
    <row r="300" s="14" customFormat="1">
      <c r="A300" s="14"/>
      <c r="B300" s="246"/>
      <c r="C300" s="247"/>
      <c r="D300" s="232" t="s">
        <v>126</v>
      </c>
      <c r="E300" s="248" t="s">
        <v>19</v>
      </c>
      <c r="F300" s="249" t="s">
        <v>313</v>
      </c>
      <c r="G300" s="247"/>
      <c r="H300" s="250">
        <v>48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126</v>
      </c>
      <c r="AU300" s="256" t="s">
        <v>83</v>
      </c>
      <c r="AV300" s="14" t="s">
        <v>83</v>
      </c>
      <c r="AW300" s="14" t="s">
        <v>33</v>
      </c>
      <c r="AX300" s="14" t="s">
        <v>72</v>
      </c>
      <c r="AY300" s="256" t="s">
        <v>115</v>
      </c>
    </row>
    <row r="301" s="14" customFormat="1">
      <c r="A301" s="14"/>
      <c r="B301" s="246"/>
      <c r="C301" s="247"/>
      <c r="D301" s="232" t="s">
        <v>126</v>
      </c>
      <c r="E301" s="248" t="s">
        <v>19</v>
      </c>
      <c r="F301" s="249" t="s">
        <v>314</v>
      </c>
      <c r="G301" s="247"/>
      <c r="H301" s="250">
        <v>25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126</v>
      </c>
      <c r="AU301" s="256" t="s">
        <v>83</v>
      </c>
      <c r="AV301" s="14" t="s">
        <v>83</v>
      </c>
      <c r="AW301" s="14" t="s">
        <v>33</v>
      </c>
      <c r="AX301" s="14" t="s">
        <v>72</v>
      </c>
      <c r="AY301" s="256" t="s">
        <v>115</v>
      </c>
    </row>
    <row r="302" s="15" customFormat="1">
      <c r="A302" s="15"/>
      <c r="B302" s="257"/>
      <c r="C302" s="258"/>
      <c r="D302" s="232" t="s">
        <v>126</v>
      </c>
      <c r="E302" s="259" t="s">
        <v>19</v>
      </c>
      <c r="F302" s="260" t="s">
        <v>133</v>
      </c>
      <c r="G302" s="258"/>
      <c r="H302" s="261">
        <v>7732.5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126</v>
      </c>
      <c r="AU302" s="267" t="s">
        <v>83</v>
      </c>
      <c r="AV302" s="15" t="s">
        <v>122</v>
      </c>
      <c r="AW302" s="15" t="s">
        <v>33</v>
      </c>
      <c r="AX302" s="15" t="s">
        <v>80</v>
      </c>
      <c r="AY302" s="267" t="s">
        <v>115</v>
      </c>
    </row>
    <row r="303" s="2" customFormat="1" ht="21.75" customHeight="1">
      <c r="A303" s="39"/>
      <c r="B303" s="40"/>
      <c r="C303" s="219" t="s">
        <v>343</v>
      </c>
      <c r="D303" s="219" t="s">
        <v>117</v>
      </c>
      <c r="E303" s="220" t="s">
        <v>344</v>
      </c>
      <c r="F303" s="221" t="s">
        <v>345</v>
      </c>
      <c r="G303" s="222" t="s">
        <v>120</v>
      </c>
      <c r="H303" s="223">
        <v>144</v>
      </c>
      <c r="I303" s="224"/>
      <c r="J303" s="225">
        <f>ROUND(I303*H303,2)</f>
        <v>0</v>
      </c>
      <c r="K303" s="221" t="s">
        <v>121</v>
      </c>
      <c r="L303" s="45"/>
      <c r="M303" s="226" t="s">
        <v>19</v>
      </c>
      <c r="N303" s="227" t="s">
        <v>43</v>
      </c>
      <c r="O303" s="85"/>
      <c r="P303" s="228">
        <f>O303*H303</f>
        <v>0</v>
      </c>
      <c r="Q303" s="228">
        <v>1.0000000000000001E-05</v>
      </c>
      <c r="R303" s="228">
        <f>Q303*H303</f>
        <v>0.0014400000000000001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122</v>
      </c>
      <c r="AT303" s="230" t="s">
        <v>117</v>
      </c>
      <c r="AU303" s="230" t="s">
        <v>83</v>
      </c>
      <c r="AY303" s="18" t="s">
        <v>115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80</v>
      </c>
      <c r="BK303" s="231">
        <f>ROUND(I303*H303,2)</f>
        <v>0</v>
      </c>
      <c r="BL303" s="18" t="s">
        <v>122</v>
      </c>
      <c r="BM303" s="230" t="s">
        <v>346</v>
      </c>
    </row>
    <row r="304" s="2" customFormat="1">
      <c r="A304" s="39"/>
      <c r="B304" s="40"/>
      <c r="C304" s="41"/>
      <c r="D304" s="232" t="s">
        <v>124</v>
      </c>
      <c r="E304" s="41"/>
      <c r="F304" s="233" t="s">
        <v>332</v>
      </c>
      <c r="G304" s="41"/>
      <c r="H304" s="41"/>
      <c r="I304" s="137"/>
      <c r="J304" s="41"/>
      <c r="K304" s="41"/>
      <c r="L304" s="45"/>
      <c r="M304" s="234"/>
      <c r="N304" s="235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124</v>
      </c>
      <c r="AU304" s="18" t="s">
        <v>83</v>
      </c>
    </row>
    <row r="305" s="2" customFormat="1" ht="21.75" customHeight="1">
      <c r="A305" s="39"/>
      <c r="B305" s="40"/>
      <c r="C305" s="219" t="s">
        <v>347</v>
      </c>
      <c r="D305" s="219" t="s">
        <v>117</v>
      </c>
      <c r="E305" s="220" t="s">
        <v>348</v>
      </c>
      <c r="F305" s="221" t="s">
        <v>349</v>
      </c>
      <c r="G305" s="222" t="s">
        <v>120</v>
      </c>
      <c r="H305" s="223">
        <v>535</v>
      </c>
      <c r="I305" s="224"/>
      <c r="J305" s="225">
        <f>ROUND(I305*H305,2)</f>
        <v>0</v>
      </c>
      <c r="K305" s="221" t="s">
        <v>121</v>
      </c>
      <c r="L305" s="45"/>
      <c r="M305" s="226" t="s">
        <v>19</v>
      </c>
      <c r="N305" s="227" t="s">
        <v>43</v>
      </c>
      <c r="O305" s="85"/>
      <c r="P305" s="228">
        <f>O305*H305</f>
        <v>0</v>
      </c>
      <c r="Q305" s="228">
        <v>0.00198</v>
      </c>
      <c r="R305" s="228">
        <f>Q305*H305</f>
        <v>1.0592999999999999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122</v>
      </c>
      <c r="AT305" s="230" t="s">
        <v>117</v>
      </c>
      <c r="AU305" s="230" t="s">
        <v>83</v>
      </c>
      <c r="AY305" s="18" t="s">
        <v>115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80</v>
      </c>
      <c r="BK305" s="231">
        <f>ROUND(I305*H305,2)</f>
        <v>0</v>
      </c>
      <c r="BL305" s="18" t="s">
        <v>122</v>
      </c>
      <c r="BM305" s="230" t="s">
        <v>350</v>
      </c>
    </row>
    <row r="306" s="2" customFormat="1">
      <c r="A306" s="39"/>
      <c r="B306" s="40"/>
      <c r="C306" s="41"/>
      <c r="D306" s="232" t="s">
        <v>124</v>
      </c>
      <c r="E306" s="41"/>
      <c r="F306" s="233" t="s">
        <v>351</v>
      </c>
      <c r="G306" s="41"/>
      <c r="H306" s="41"/>
      <c r="I306" s="137"/>
      <c r="J306" s="41"/>
      <c r="K306" s="41"/>
      <c r="L306" s="45"/>
      <c r="M306" s="234"/>
      <c r="N306" s="235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124</v>
      </c>
      <c r="AU306" s="18" t="s">
        <v>83</v>
      </c>
    </row>
    <row r="307" s="13" customFormat="1">
      <c r="A307" s="13"/>
      <c r="B307" s="236"/>
      <c r="C307" s="237"/>
      <c r="D307" s="232" t="s">
        <v>126</v>
      </c>
      <c r="E307" s="238" t="s">
        <v>19</v>
      </c>
      <c r="F307" s="239" t="s">
        <v>130</v>
      </c>
      <c r="G307" s="237"/>
      <c r="H307" s="238" t="s">
        <v>19</v>
      </c>
      <c r="I307" s="240"/>
      <c r="J307" s="237"/>
      <c r="K307" s="237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126</v>
      </c>
      <c r="AU307" s="245" t="s">
        <v>83</v>
      </c>
      <c r="AV307" s="13" t="s">
        <v>80</v>
      </c>
      <c r="AW307" s="13" t="s">
        <v>33</v>
      </c>
      <c r="AX307" s="13" t="s">
        <v>72</v>
      </c>
      <c r="AY307" s="245" t="s">
        <v>115</v>
      </c>
    </row>
    <row r="308" s="14" customFormat="1">
      <c r="A308" s="14"/>
      <c r="B308" s="246"/>
      <c r="C308" s="247"/>
      <c r="D308" s="232" t="s">
        <v>126</v>
      </c>
      <c r="E308" s="248" t="s">
        <v>19</v>
      </c>
      <c r="F308" s="249" t="s">
        <v>131</v>
      </c>
      <c r="G308" s="247"/>
      <c r="H308" s="250">
        <v>330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126</v>
      </c>
      <c r="AU308" s="256" t="s">
        <v>83</v>
      </c>
      <c r="AV308" s="14" t="s">
        <v>83</v>
      </c>
      <c r="AW308" s="14" t="s">
        <v>33</v>
      </c>
      <c r="AX308" s="14" t="s">
        <v>72</v>
      </c>
      <c r="AY308" s="256" t="s">
        <v>115</v>
      </c>
    </row>
    <row r="309" s="13" customFormat="1">
      <c r="A309" s="13"/>
      <c r="B309" s="236"/>
      <c r="C309" s="237"/>
      <c r="D309" s="232" t="s">
        <v>126</v>
      </c>
      <c r="E309" s="238" t="s">
        <v>19</v>
      </c>
      <c r="F309" s="239" t="s">
        <v>132</v>
      </c>
      <c r="G309" s="237"/>
      <c r="H309" s="238" t="s">
        <v>19</v>
      </c>
      <c r="I309" s="240"/>
      <c r="J309" s="237"/>
      <c r="K309" s="237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126</v>
      </c>
      <c r="AU309" s="245" t="s">
        <v>83</v>
      </c>
      <c r="AV309" s="13" t="s">
        <v>80</v>
      </c>
      <c r="AW309" s="13" t="s">
        <v>33</v>
      </c>
      <c r="AX309" s="13" t="s">
        <v>72</v>
      </c>
      <c r="AY309" s="245" t="s">
        <v>115</v>
      </c>
    </row>
    <row r="310" s="13" customFormat="1">
      <c r="A310" s="13"/>
      <c r="B310" s="236"/>
      <c r="C310" s="237"/>
      <c r="D310" s="232" t="s">
        <v>126</v>
      </c>
      <c r="E310" s="238" t="s">
        <v>19</v>
      </c>
      <c r="F310" s="239" t="s">
        <v>181</v>
      </c>
      <c r="G310" s="237"/>
      <c r="H310" s="238" t="s">
        <v>19</v>
      </c>
      <c r="I310" s="240"/>
      <c r="J310" s="237"/>
      <c r="K310" s="237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126</v>
      </c>
      <c r="AU310" s="245" t="s">
        <v>83</v>
      </c>
      <c r="AV310" s="13" t="s">
        <v>80</v>
      </c>
      <c r="AW310" s="13" t="s">
        <v>33</v>
      </c>
      <c r="AX310" s="13" t="s">
        <v>72</v>
      </c>
      <c r="AY310" s="245" t="s">
        <v>115</v>
      </c>
    </row>
    <row r="311" s="14" customFormat="1">
      <c r="A311" s="14"/>
      <c r="B311" s="246"/>
      <c r="C311" s="247"/>
      <c r="D311" s="232" t="s">
        <v>126</v>
      </c>
      <c r="E311" s="248" t="s">
        <v>19</v>
      </c>
      <c r="F311" s="249" t="s">
        <v>188</v>
      </c>
      <c r="G311" s="247"/>
      <c r="H311" s="250">
        <v>205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126</v>
      </c>
      <c r="AU311" s="256" t="s">
        <v>83</v>
      </c>
      <c r="AV311" s="14" t="s">
        <v>83</v>
      </c>
      <c r="AW311" s="14" t="s">
        <v>33</v>
      </c>
      <c r="AX311" s="14" t="s">
        <v>72</v>
      </c>
      <c r="AY311" s="256" t="s">
        <v>115</v>
      </c>
    </row>
    <row r="312" s="13" customFormat="1">
      <c r="A312" s="13"/>
      <c r="B312" s="236"/>
      <c r="C312" s="237"/>
      <c r="D312" s="232" t="s">
        <v>126</v>
      </c>
      <c r="E312" s="238" t="s">
        <v>19</v>
      </c>
      <c r="F312" s="239" t="s">
        <v>132</v>
      </c>
      <c r="G312" s="237"/>
      <c r="H312" s="238" t="s">
        <v>19</v>
      </c>
      <c r="I312" s="240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126</v>
      </c>
      <c r="AU312" s="245" t="s">
        <v>83</v>
      </c>
      <c r="AV312" s="13" t="s">
        <v>80</v>
      </c>
      <c r="AW312" s="13" t="s">
        <v>33</v>
      </c>
      <c r="AX312" s="13" t="s">
        <v>72</v>
      </c>
      <c r="AY312" s="245" t="s">
        <v>115</v>
      </c>
    </row>
    <row r="313" s="15" customFormat="1">
      <c r="A313" s="15"/>
      <c r="B313" s="257"/>
      <c r="C313" s="258"/>
      <c r="D313" s="232" t="s">
        <v>126</v>
      </c>
      <c r="E313" s="259" t="s">
        <v>19</v>
      </c>
      <c r="F313" s="260" t="s">
        <v>133</v>
      </c>
      <c r="G313" s="258"/>
      <c r="H313" s="261">
        <v>535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126</v>
      </c>
      <c r="AU313" s="267" t="s">
        <v>83</v>
      </c>
      <c r="AV313" s="15" t="s">
        <v>122</v>
      </c>
      <c r="AW313" s="15" t="s">
        <v>33</v>
      </c>
      <c r="AX313" s="15" t="s">
        <v>80</v>
      </c>
      <c r="AY313" s="267" t="s">
        <v>115</v>
      </c>
    </row>
    <row r="314" s="2" customFormat="1" ht="21.75" customHeight="1">
      <c r="A314" s="39"/>
      <c r="B314" s="40"/>
      <c r="C314" s="219" t="s">
        <v>352</v>
      </c>
      <c r="D314" s="219" t="s">
        <v>117</v>
      </c>
      <c r="E314" s="220" t="s">
        <v>353</v>
      </c>
      <c r="F314" s="221" t="s">
        <v>354</v>
      </c>
      <c r="G314" s="222" t="s">
        <v>178</v>
      </c>
      <c r="H314" s="223">
        <v>33.5</v>
      </c>
      <c r="I314" s="224"/>
      <c r="J314" s="225">
        <f>ROUND(I314*H314,2)</f>
        <v>0</v>
      </c>
      <c r="K314" s="221" t="s">
        <v>121</v>
      </c>
      <c r="L314" s="45"/>
      <c r="M314" s="226" t="s">
        <v>19</v>
      </c>
      <c r="N314" s="227" t="s">
        <v>43</v>
      </c>
      <c r="O314" s="85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122</v>
      </c>
      <c r="AT314" s="230" t="s">
        <v>117</v>
      </c>
      <c r="AU314" s="230" t="s">
        <v>83</v>
      </c>
      <c r="AY314" s="18" t="s">
        <v>115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80</v>
      </c>
      <c r="BK314" s="231">
        <f>ROUND(I314*H314,2)</f>
        <v>0</v>
      </c>
      <c r="BL314" s="18" t="s">
        <v>122</v>
      </c>
      <c r="BM314" s="230" t="s">
        <v>355</v>
      </c>
    </row>
    <row r="315" s="2" customFormat="1">
      <c r="A315" s="39"/>
      <c r="B315" s="40"/>
      <c r="C315" s="41"/>
      <c r="D315" s="232" t="s">
        <v>124</v>
      </c>
      <c r="E315" s="41"/>
      <c r="F315" s="233" t="s">
        <v>356</v>
      </c>
      <c r="G315" s="41"/>
      <c r="H315" s="41"/>
      <c r="I315" s="137"/>
      <c r="J315" s="41"/>
      <c r="K315" s="41"/>
      <c r="L315" s="45"/>
      <c r="M315" s="234"/>
      <c r="N315" s="235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124</v>
      </c>
      <c r="AU315" s="18" t="s">
        <v>83</v>
      </c>
    </row>
    <row r="316" s="13" customFormat="1">
      <c r="A316" s="13"/>
      <c r="B316" s="236"/>
      <c r="C316" s="237"/>
      <c r="D316" s="232" t="s">
        <v>126</v>
      </c>
      <c r="E316" s="238" t="s">
        <v>19</v>
      </c>
      <c r="F316" s="239" t="s">
        <v>357</v>
      </c>
      <c r="G316" s="237"/>
      <c r="H316" s="238" t="s">
        <v>19</v>
      </c>
      <c r="I316" s="240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126</v>
      </c>
      <c r="AU316" s="245" t="s">
        <v>83</v>
      </c>
      <c r="AV316" s="13" t="s">
        <v>80</v>
      </c>
      <c r="AW316" s="13" t="s">
        <v>33</v>
      </c>
      <c r="AX316" s="13" t="s">
        <v>72</v>
      </c>
      <c r="AY316" s="245" t="s">
        <v>115</v>
      </c>
    </row>
    <row r="317" s="14" customFormat="1">
      <c r="A317" s="14"/>
      <c r="B317" s="246"/>
      <c r="C317" s="247"/>
      <c r="D317" s="232" t="s">
        <v>126</v>
      </c>
      <c r="E317" s="248" t="s">
        <v>19</v>
      </c>
      <c r="F317" s="249" t="s">
        <v>358</v>
      </c>
      <c r="G317" s="247"/>
      <c r="H317" s="250">
        <v>7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126</v>
      </c>
      <c r="AU317" s="256" t="s">
        <v>83</v>
      </c>
      <c r="AV317" s="14" t="s">
        <v>83</v>
      </c>
      <c r="AW317" s="14" t="s">
        <v>33</v>
      </c>
      <c r="AX317" s="14" t="s">
        <v>72</v>
      </c>
      <c r="AY317" s="256" t="s">
        <v>115</v>
      </c>
    </row>
    <row r="318" s="14" customFormat="1">
      <c r="A318" s="14"/>
      <c r="B318" s="246"/>
      <c r="C318" s="247"/>
      <c r="D318" s="232" t="s">
        <v>126</v>
      </c>
      <c r="E318" s="248" t="s">
        <v>19</v>
      </c>
      <c r="F318" s="249" t="s">
        <v>359</v>
      </c>
      <c r="G318" s="247"/>
      <c r="H318" s="250">
        <v>16.5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126</v>
      </c>
      <c r="AU318" s="256" t="s">
        <v>83</v>
      </c>
      <c r="AV318" s="14" t="s">
        <v>83</v>
      </c>
      <c r="AW318" s="14" t="s">
        <v>33</v>
      </c>
      <c r="AX318" s="14" t="s">
        <v>72</v>
      </c>
      <c r="AY318" s="256" t="s">
        <v>115</v>
      </c>
    </row>
    <row r="319" s="14" customFormat="1">
      <c r="A319" s="14"/>
      <c r="B319" s="246"/>
      <c r="C319" s="247"/>
      <c r="D319" s="232" t="s">
        <v>126</v>
      </c>
      <c r="E319" s="248" t="s">
        <v>19</v>
      </c>
      <c r="F319" s="249" t="s">
        <v>360</v>
      </c>
      <c r="G319" s="247"/>
      <c r="H319" s="250">
        <v>10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126</v>
      </c>
      <c r="AU319" s="256" t="s">
        <v>83</v>
      </c>
      <c r="AV319" s="14" t="s">
        <v>83</v>
      </c>
      <c r="AW319" s="14" t="s">
        <v>33</v>
      </c>
      <c r="AX319" s="14" t="s">
        <v>72</v>
      </c>
      <c r="AY319" s="256" t="s">
        <v>115</v>
      </c>
    </row>
    <row r="320" s="15" customFormat="1">
      <c r="A320" s="15"/>
      <c r="B320" s="257"/>
      <c r="C320" s="258"/>
      <c r="D320" s="232" t="s">
        <v>126</v>
      </c>
      <c r="E320" s="259" t="s">
        <v>19</v>
      </c>
      <c r="F320" s="260" t="s">
        <v>133</v>
      </c>
      <c r="G320" s="258"/>
      <c r="H320" s="261">
        <v>33.5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7" t="s">
        <v>126</v>
      </c>
      <c r="AU320" s="267" t="s">
        <v>83</v>
      </c>
      <c r="AV320" s="15" t="s">
        <v>122</v>
      </c>
      <c r="AW320" s="15" t="s">
        <v>33</v>
      </c>
      <c r="AX320" s="15" t="s">
        <v>80</v>
      </c>
      <c r="AY320" s="267" t="s">
        <v>115</v>
      </c>
    </row>
    <row r="321" s="2" customFormat="1" ht="21.75" customHeight="1">
      <c r="A321" s="39"/>
      <c r="B321" s="40"/>
      <c r="C321" s="219" t="s">
        <v>361</v>
      </c>
      <c r="D321" s="219" t="s">
        <v>117</v>
      </c>
      <c r="E321" s="220" t="s">
        <v>362</v>
      </c>
      <c r="F321" s="221" t="s">
        <v>363</v>
      </c>
      <c r="G321" s="222" t="s">
        <v>178</v>
      </c>
      <c r="H321" s="223">
        <v>33.5</v>
      </c>
      <c r="I321" s="224"/>
      <c r="J321" s="225">
        <f>ROUND(I321*H321,2)</f>
        <v>0</v>
      </c>
      <c r="K321" s="221" t="s">
        <v>121</v>
      </c>
      <c r="L321" s="45"/>
      <c r="M321" s="226" t="s">
        <v>19</v>
      </c>
      <c r="N321" s="227" t="s">
        <v>43</v>
      </c>
      <c r="O321" s="85"/>
      <c r="P321" s="228">
        <f>O321*H321</f>
        <v>0</v>
      </c>
      <c r="Q321" s="228">
        <v>0.00060999999999999997</v>
      </c>
      <c r="R321" s="228">
        <f>Q321*H321</f>
        <v>0.020434999999999998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122</v>
      </c>
      <c r="AT321" s="230" t="s">
        <v>117</v>
      </c>
      <c r="AU321" s="230" t="s">
        <v>83</v>
      </c>
      <c r="AY321" s="18" t="s">
        <v>115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80</v>
      </c>
      <c r="BK321" s="231">
        <f>ROUND(I321*H321,2)</f>
        <v>0</v>
      </c>
      <c r="BL321" s="18" t="s">
        <v>122</v>
      </c>
      <c r="BM321" s="230" t="s">
        <v>364</v>
      </c>
    </row>
    <row r="322" s="2" customFormat="1">
      <c r="A322" s="39"/>
      <c r="B322" s="40"/>
      <c r="C322" s="41"/>
      <c r="D322" s="232" t="s">
        <v>124</v>
      </c>
      <c r="E322" s="41"/>
      <c r="F322" s="233" t="s">
        <v>365</v>
      </c>
      <c r="G322" s="41"/>
      <c r="H322" s="41"/>
      <c r="I322" s="137"/>
      <c r="J322" s="41"/>
      <c r="K322" s="41"/>
      <c r="L322" s="45"/>
      <c r="M322" s="234"/>
      <c r="N322" s="235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124</v>
      </c>
      <c r="AU322" s="18" t="s">
        <v>83</v>
      </c>
    </row>
    <row r="323" s="14" customFormat="1">
      <c r="A323" s="14"/>
      <c r="B323" s="246"/>
      <c r="C323" s="247"/>
      <c r="D323" s="232" t="s">
        <v>126</v>
      </c>
      <c r="E323" s="248" t="s">
        <v>19</v>
      </c>
      <c r="F323" s="249" t="s">
        <v>358</v>
      </c>
      <c r="G323" s="247"/>
      <c r="H323" s="250">
        <v>7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126</v>
      </c>
      <c r="AU323" s="256" t="s">
        <v>83</v>
      </c>
      <c r="AV323" s="14" t="s">
        <v>83</v>
      </c>
      <c r="AW323" s="14" t="s">
        <v>33</v>
      </c>
      <c r="AX323" s="14" t="s">
        <v>72</v>
      </c>
      <c r="AY323" s="256" t="s">
        <v>115</v>
      </c>
    </row>
    <row r="324" s="14" customFormat="1">
      <c r="A324" s="14"/>
      <c r="B324" s="246"/>
      <c r="C324" s="247"/>
      <c r="D324" s="232" t="s">
        <v>126</v>
      </c>
      <c r="E324" s="248" t="s">
        <v>19</v>
      </c>
      <c r="F324" s="249" t="s">
        <v>359</v>
      </c>
      <c r="G324" s="247"/>
      <c r="H324" s="250">
        <v>16.5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126</v>
      </c>
      <c r="AU324" s="256" t="s">
        <v>83</v>
      </c>
      <c r="AV324" s="14" t="s">
        <v>83</v>
      </c>
      <c r="AW324" s="14" t="s">
        <v>33</v>
      </c>
      <c r="AX324" s="14" t="s">
        <v>72</v>
      </c>
      <c r="AY324" s="256" t="s">
        <v>115</v>
      </c>
    </row>
    <row r="325" s="14" customFormat="1">
      <c r="A325" s="14"/>
      <c r="B325" s="246"/>
      <c r="C325" s="247"/>
      <c r="D325" s="232" t="s">
        <v>126</v>
      </c>
      <c r="E325" s="248" t="s">
        <v>19</v>
      </c>
      <c r="F325" s="249" t="s">
        <v>360</v>
      </c>
      <c r="G325" s="247"/>
      <c r="H325" s="250">
        <v>10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126</v>
      </c>
      <c r="AU325" s="256" t="s">
        <v>83</v>
      </c>
      <c r="AV325" s="14" t="s">
        <v>83</v>
      </c>
      <c r="AW325" s="14" t="s">
        <v>33</v>
      </c>
      <c r="AX325" s="14" t="s">
        <v>72</v>
      </c>
      <c r="AY325" s="256" t="s">
        <v>115</v>
      </c>
    </row>
    <row r="326" s="15" customFormat="1">
      <c r="A326" s="15"/>
      <c r="B326" s="257"/>
      <c r="C326" s="258"/>
      <c r="D326" s="232" t="s">
        <v>126</v>
      </c>
      <c r="E326" s="259" t="s">
        <v>19</v>
      </c>
      <c r="F326" s="260" t="s">
        <v>133</v>
      </c>
      <c r="G326" s="258"/>
      <c r="H326" s="261">
        <v>33.5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126</v>
      </c>
      <c r="AU326" s="267" t="s">
        <v>83</v>
      </c>
      <c r="AV326" s="15" t="s">
        <v>122</v>
      </c>
      <c r="AW326" s="15" t="s">
        <v>33</v>
      </c>
      <c r="AX326" s="15" t="s">
        <v>80</v>
      </c>
      <c r="AY326" s="267" t="s">
        <v>115</v>
      </c>
    </row>
    <row r="327" s="2" customFormat="1" ht="16.5" customHeight="1">
      <c r="A327" s="39"/>
      <c r="B327" s="40"/>
      <c r="C327" s="219" t="s">
        <v>366</v>
      </c>
      <c r="D327" s="219" t="s">
        <v>117</v>
      </c>
      <c r="E327" s="220" t="s">
        <v>367</v>
      </c>
      <c r="F327" s="221" t="s">
        <v>368</v>
      </c>
      <c r="G327" s="222" t="s">
        <v>178</v>
      </c>
      <c r="H327" s="223">
        <v>238.5</v>
      </c>
      <c r="I327" s="224"/>
      <c r="J327" s="225">
        <f>ROUND(I327*H327,2)</f>
        <v>0</v>
      </c>
      <c r="K327" s="221" t="s">
        <v>121</v>
      </c>
      <c r="L327" s="45"/>
      <c r="M327" s="226" t="s">
        <v>19</v>
      </c>
      <c r="N327" s="227" t="s">
        <v>43</v>
      </c>
      <c r="O327" s="85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122</v>
      </c>
      <c r="AT327" s="230" t="s">
        <v>117</v>
      </c>
      <c r="AU327" s="230" t="s">
        <v>83</v>
      </c>
      <c r="AY327" s="18" t="s">
        <v>115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80</v>
      </c>
      <c r="BK327" s="231">
        <f>ROUND(I327*H327,2)</f>
        <v>0</v>
      </c>
      <c r="BL327" s="18" t="s">
        <v>122</v>
      </c>
      <c r="BM327" s="230" t="s">
        <v>369</v>
      </c>
    </row>
    <row r="328" s="2" customFormat="1">
      <c r="A328" s="39"/>
      <c r="B328" s="40"/>
      <c r="C328" s="41"/>
      <c r="D328" s="232" t="s">
        <v>124</v>
      </c>
      <c r="E328" s="41"/>
      <c r="F328" s="233" t="s">
        <v>370</v>
      </c>
      <c r="G328" s="41"/>
      <c r="H328" s="41"/>
      <c r="I328" s="137"/>
      <c r="J328" s="41"/>
      <c r="K328" s="41"/>
      <c r="L328" s="45"/>
      <c r="M328" s="234"/>
      <c r="N328" s="235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124</v>
      </c>
      <c r="AU328" s="18" t="s">
        <v>83</v>
      </c>
    </row>
    <row r="329" s="13" customFormat="1">
      <c r="A329" s="13"/>
      <c r="B329" s="236"/>
      <c r="C329" s="237"/>
      <c r="D329" s="232" t="s">
        <v>126</v>
      </c>
      <c r="E329" s="238" t="s">
        <v>19</v>
      </c>
      <c r="F329" s="239" t="s">
        <v>181</v>
      </c>
      <c r="G329" s="237"/>
      <c r="H329" s="238" t="s">
        <v>19</v>
      </c>
      <c r="I329" s="240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126</v>
      </c>
      <c r="AU329" s="245" t="s">
        <v>83</v>
      </c>
      <c r="AV329" s="13" t="s">
        <v>80</v>
      </c>
      <c r="AW329" s="13" t="s">
        <v>33</v>
      </c>
      <c r="AX329" s="13" t="s">
        <v>72</v>
      </c>
      <c r="AY329" s="245" t="s">
        <v>115</v>
      </c>
    </row>
    <row r="330" s="14" customFormat="1">
      <c r="A330" s="14"/>
      <c r="B330" s="246"/>
      <c r="C330" s="247"/>
      <c r="D330" s="232" t="s">
        <v>126</v>
      </c>
      <c r="E330" s="248" t="s">
        <v>19</v>
      </c>
      <c r="F330" s="249" t="s">
        <v>371</v>
      </c>
      <c r="G330" s="247"/>
      <c r="H330" s="250">
        <v>205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126</v>
      </c>
      <c r="AU330" s="256" t="s">
        <v>83</v>
      </c>
      <c r="AV330" s="14" t="s">
        <v>83</v>
      </c>
      <c r="AW330" s="14" t="s">
        <v>33</v>
      </c>
      <c r="AX330" s="14" t="s">
        <v>72</v>
      </c>
      <c r="AY330" s="256" t="s">
        <v>115</v>
      </c>
    </row>
    <row r="331" s="13" customFormat="1">
      <c r="A331" s="13"/>
      <c r="B331" s="236"/>
      <c r="C331" s="237"/>
      <c r="D331" s="232" t="s">
        <v>126</v>
      </c>
      <c r="E331" s="238" t="s">
        <v>19</v>
      </c>
      <c r="F331" s="239" t="s">
        <v>372</v>
      </c>
      <c r="G331" s="237"/>
      <c r="H331" s="238" t="s">
        <v>19</v>
      </c>
      <c r="I331" s="240"/>
      <c r="J331" s="237"/>
      <c r="K331" s="237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126</v>
      </c>
      <c r="AU331" s="245" t="s">
        <v>83</v>
      </c>
      <c r="AV331" s="13" t="s">
        <v>80</v>
      </c>
      <c r="AW331" s="13" t="s">
        <v>33</v>
      </c>
      <c r="AX331" s="13" t="s">
        <v>72</v>
      </c>
      <c r="AY331" s="245" t="s">
        <v>115</v>
      </c>
    </row>
    <row r="332" s="13" customFormat="1">
      <c r="A332" s="13"/>
      <c r="B332" s="236"/>
      <c r="C332" s="237"/>
      <c r="D332" s="232" t="s">
        <v>126</v>
      </c>
      <c r="E332" s="238" t="s">
        <v>19</v>
      </c>
      <c r="F332" s="239" t="s">
        <v>373</v>
      </c>
      <c r="G332" s="237"/>
      <c r="H332" s="238" t="s">
        <v>19</v>
      </c>
      <c r="I332" s="240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126</v>
      </c>
      <c r="AU332" s="245" t="s">
        <v>83</v>
      </c>
      <c r="AV332" s="13" t="s">
        <v>80</v>
      </c>
      <c r="AW332" s="13" t="s">
        <v>33</v>
      </c>
      <c r="AX332" s="13" t="s">
        <v>72</v>
      </c>
      <c r="AY332" s="245" t="s">
        <v>115</v>
      </c>
    </row>
    <row r="333" s="14" customFormat="1">
      <c r="A333" s="14"/>
      <c r="B333" s="246"/>
      <c r="C333" s="247"/>
      <c r="D333" s="232" t="s">
        <v>126</v>
      </c>
      <c r="E333" s="248" t="s">
        <v>19</v>
      </c>
      <c r="F333" s="249" t="s">
        <v>358</v>
      </c>
      <c r="G333" s="247"/>
      <c r="H333" s="250">
        <v>7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126</v>
      </c>
      <c r="AU333" s="256" t="s">
        <v>83</v>
      </c>
      <c r="AV333" s="14" t="s">
        <v>83</v>
      </c>
      <c r="AW333" s="14" t="s">
        <v>33</v>
      </c>
      <c r="AX333" s="14" t="s">
        <v>72</v>
      </c>
      <c r="AY333" s="256" t="s">
        <v>115</v>
      </c>
    </row>
    <row r="334" s="14" customFormat="1">
      <c r="A334" s="14"/>
      <c r="B334" s="246"/>
      <c r="C334" s="247"/>
      <c r="D334" s="232" t="s">
        <v>126</v>
      </c>
      <c r="E334" s="248" t="s">
        <v>19</v>
      </c>
      <c r="F334" s="249" t="s">
        <v>359</v>
      </c>
      <c r="G334" s="247"/>
      <c r="H334" s="250">
        <v>16.5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126</v>
      </c>
      <c r="AU334" s="256" t="s">
        <v>83</v>
      </c>
      <c r="AV334" s="14" t="s">
        <v>83</v>
      </c>
      <c r="AW334" s="14" t="s">
        <v>33</v>
      </c>
      <c r="AX334" s="14" t="s">
        <v>72</v>
      </c>
      <c r="AY334" s="256" t="s">
        <v>115</v>
      </c>
    </row>
    <row r="335" s="14" customFormat="1">
      <c r="A335" s="14"/>
      <c r="B335" s="246"/>
      <c r="C335" s="247"/>
      <c r="D335" s="232" t="s">
        <v>126</v>
      </c>
      <c r="E335" s="248" t="s">
        <v>19</v>
      </c>
      <c r="F335" s="249" t="s">
        <v>360</v>
      </c>
      <c r="G335" s="247"/>
      <c r="H335" s="250">
        <v>10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126</v>
      </c>
      <c r="AU335" s="256" t="s">
        <v>83</v>
      </c>
      <c r="AV335" s="14" t="s">
        <v>83</v>
      </c>
      <c r="AW335" s="14" t="s">
        <v>33</v>
      </c>
      <c r="AX335" s="14" t="s">
        <v>72</v>
      </c>
      <c r="AY335" s="256" t="s">
        <v>115</v>
      </c>
    </row>
    <row r="336" s="15" customFormat="1">
      <c r="A336" s="15"/>
      <c r="B336" s="257"/>
      <c r="C336" s="258"/>
      <c r="D336" s="232" t="s">
        <v>126</v>
      </c>
      <c r="E336" s="259" t="s">
        <v>19</v>
      </c>
      <c r="F336" s="260" t="s">
        <v>133</v>
      </c>
      <c r="G336" s="258"/>
      <c r="H336" s="261">
        <v>238.5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126</v>
      </c>
      <c r="AU336" s="267" t="s">
        <v>83</v>
      </c>
      <c r="AV336" s="15" t="s">
        <v>122</v>
      </c>
      <c r="AW336" s="15" t="s">
        <v>33</v>
      </c>
      <c r="AX336" s="15" t="s">
        <v>80</v>
      </c>
      <c r="AY336" s="267" t="s">
        <v>115</v>
      </c>
    </row>
    <row r="337" s="2" customFormat="1" ht="33" customHeight="1">
      <c r="A337" s="39"/>
      <c r="B337" s="40"/>
      <c r="C337" s="219" t="s">
        <v>374</v>
      </c>
      <c r="D337" s="219" t="s">
        <v>117</v>
      </c>
      <c r="E337" s="220" t="s">
        <v>375</v>
      </c>
      <c r="F337" s="221" t="s">
        <v>376</v>
      </c>
      <c r="G337" s="222" t="s">
        <v>178</v>
      </c>
      <c r="H337" s="223">
        <v>1400</v>
      </c>
      <c r="I337" s="224"/>
      <c r="J337" s="225">
        <f>ROUND(I337*H337,2)</f>
        <v>0</v>
      </c>
      <c r="K337" s="221" t="s">
        <v>121</v>
      </c>
      <c r="L337" s="45"/>
      <c r="M337" s="226" t="s">
        <v>19</v>
      </c>
      <c r="N337" s="227" t="s">
        <v>43</v>
      </c>
      <c r="O337" s="85"/>
      <c r="P337" s="228">
        <f>O337*H337</f>
        <v>0</v>
      </c>
      <c r="Q337" s="228">
        <v>0</v>
      </c>
      <c r="R337" s="228">
        <f>Q337*H337</f>
        <v>0</v>
      </c>
      <c r="S337" s="228">
        <v>0.17199999999999999</v>
      </c>
      <c r="T337" s="229">
        <f>S337*H337</f>
        <v>240.79999999999998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122</v>
      </c>
      <c r="AT337" s="230" t="s">
        <v>117</v>
      </c>
      <c r="AU337" s="230" t="s">
        <v>83</v>
      </c>
      <c r="AY337" s="18" t="s">
        <v>115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80</v>
      </c>
      <c r="BK337" s="231">
        <f>ROUND(I337*H337,2)</f>
        <v>0</v>
      </c>
      <c r="BL337" s="18" t="s">
        <v>122</v>
      </c>
      <c r="BM337" s="230" t="s">
        <v>377</v>
      </c>
    </row>
    <row r="338" s="2" customFormat="1">
      <c r="A338" s="39"/>
      <c r="B338" s="40"/>
      <c r="C338" s="41"/>
      <c r="D338" s="232" t="s">
        <v>124</v>
      </c>
      <c r="E338" s="41"/>
      <c r="F338" s="233" t="s">
        <v>378</v>
      </c>
      <c r="G338" s="41"/>
      <c r="H338" s="41"/>
      <c r="I338" s="137"/>
      <c r="J338" s="41"/>
      <c r="K338" s="41"/>
      <c r="L338" s="45"/>
      <c r="M338" s="234"/>
      <c r="N338" s="235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124</v>
      </c>
      <c r="AU338" s="18" t="s">
        <v>83</v>
      </c>
    </row>
    <row r="339" s="13" customFormat="1">
      <c r="A339" s="13"/>
      <c r="B339" s="236"/>
      <c r="C339" s="237"/>
      <c r="D339" s="232" t="s">
        <v>126</v>
      </c>
      <c r="E339" s="238" t="s">
        <v>19</v>
      </c>
      <c r="F339" s="239" t="s">
        <v>379</v>
      </c>
      <c r="G339" s="237"/>
      <c r="H339" s="238" t="s">
        <v>19</v>
      </c>
      <c r="I339" s="240"/>
      <c r="J339" s="237"/>
      <c r="K339" s="237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126</v>
      </c>
      <c r="AU339" s="245" t="s">
        <v>83</v>
      </c>
      <c r="AV339" s="13" t="s">
        <v>80</v>
      </c>
      <c r="AW339" s="13" t="s">
        <v>33</v>
      </c>
      <c r="AX339" s="13" t="s">
        <v>72</v>
      </c>
      <c r="AY339" s="245" t="s">
        <v>115</v>
      </c>
    </row>
    <row r="340" s="14" customFormat="1">
      <c r="A340" s="14"/>
      <c r="B340" s="246"/>
      <c r="C340" s="247"/>
      <c r="D340" s="232" t="s">
        <v>126</v>
      </c>
      <c r="E340" s="248" t="s">
        <v>19</v>
      </c>
      <c r="F340" s="249" t="s">
        <v>380</v>
      </c>
      <c r="G340" s="247"/>
      <c r="H340" s="250">
        <v>1400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126</v>
      </c>
      <c r="AU340" s="256" t="s">
        <v>83</v>
      </c>
      <c r="AV340" s="14" t="s">
        <v>83</v>
      </c>
      <c r="AW340" s="14" t="s">
        <v>33</v>
      </c>
      <c r="AX340" s="14" t="s">
        <v>80</v>
      </c>
      <c r="AY340" s="256" t="s">
        <v>115</v>
      </c>
    </row>
    <row r="341" s="13" customFormat="1">
      <c r="A341" s="13"/>
      <c r="B341" s="236"/>
      <c r="C341" s="237"/>
      <c r="D341" s="232" t="s">
        <v>126</v>
      </c>
      <c r="E341" s="238" t="s">
        <v>19</v>
      </c>
      <c r="F341" s="239" t="s">
        <v>381</v>
      </c>
      <c r="G341" s="237"/>
      <c r="H341" s="238" t="s">
        <v>19</v>
      </c>
      <c r="I341" s="240"/>
      <c r="J341" s="237"/>
      <c r="K341" s="237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126</v>
      </c>
      <c r="AU341" s="245" t="s">
        <v>83</v>
      </c>
      <c r="AV341" s="13" t="s">
        <v>80</v>
      </c>
      <c r="AW341" s="13" t="s">
        <v>33</v>
      </c>
      <c r="AX341" s="13" t="s">
        <v>72</v>
      </c>
      <c r="AY341" s="245" t="s">
        <v>115</v>
      </c>
    </row>
    <row r="342" s="2" customFormat="1" ht="16.5" customHeight="1">
      <c r="A342" s="39"/>
      <c r="B342" s="40"/>
      <c r="C342" s="219" t="s">
        <v>382</v>
      </c>
      <c r="D342" s="219" t="s">
        <v>117</v>
      </c>
      <c r="E342" s="220" t="s">
        <v>383</v>
      </c>
      <c r="F342" s="221" t="s">
        <v>384</v>
      </c>
      <c r="G342" s="222" t="s">
        <v>120</v>
      </c>
      <c r="H342" s="223">
        <v>19735</v>
      </c>
      <c r="I342" s="224"/>
      <c r="J342" s="225">
        <f>ROUND(I342*H342,2)</f>
        <v>0</v>
      </c>
      <c r="K342" s="221" t="s">
        <v>121</v>
      </c>
      <c r="L342" s="45"/>
      <c r="M342" s="226" t="s">
        <v>19</v>
      </c>
      <c r="N342" s="227" t="s">
        <v>43</v>
      </c>
      <c r="O342" s="85"/>
      <c r="P342" s="228">
        <f>O342*H342</f>
        <v>0</v>
      </c>
      <c r="Q342" s="228">
        <v>0</v>
      </c>
      <c r="R342" s="228">
        <f>Q342*H342</f>
        <v>0</v>
      </c>
      <c r="S342" s="228">
        <v>0.02</v>
      </c>
      <c r="T342" s="229">
        <f>S342*H342</f>
        <v>394.69999999999999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122</v>
      </c>
      <c r="AT342" s="230" t="s">
        <v>117</v>
      </c>
      <c r="AU342" s="230" t="s">
        <v>83</v>
      </c>
      <c r="AY342" s="18" t="s">
        <v>115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80</v>
      </c>
      <c r="BK342" s="231">
        <f>ROUND(I342*H342,2)</f>
        <v>0</v>
      </c>
      <c r="BL342" s="18" t="s">
        <v>122</v>
      </c>
      <c r="BM342" s="230" t="s">
        <v>385</v>
      </c>
    </row>
    <row r="343" s="2" customFormat="1">
      <c r="A343" s="39"/>
      <c r="B343" s="40"/>
      <c r="C343" s="41"/>
      <c r="D343" s="232" t="s">
        <v>124</v>
      </c>
      <c r="E343" s="41"/>
      <c r="F343" s="233" t="s">
        <v>386</v>
      </c>
      <c r="G343" s="41"/>
      <c r="H343" s="41"/>
      <c r="I343" s="137"/>
      <c r="J343" s="41"/>
      <c r="K343" s="41"/>
      <c r="L343" s="45"/>
      <c r="M343" s="234"/>
      <c r="N343" s="235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124</v>
      </c>
      <c r="AU343" s="18" t="s">
        <v>83</v>
      </c>
    </row>
    <row r="344" s="13" customFormat="1">
      <c r="A344" s="13"/>
      <c r="B344" s="236"/>
      <c r="C344" s="237"/>
      <c r="D344" s="232" t="s">
        <v>126</v>
      </c>
      <c r="E344" s="238" t="s">
        <v>19</v>
      </c>
      <c r="F344" s="239" t="s">
        <v>127</v>
      </c>
      <c r="G344" s="237"/>
      <c r="H344" s="238" t="s">
        <v>19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126</v>
      </c>
      <c r="AU344" s="245" t="s">
        <v>83</v>
      </c>
      <c r="AV344" s="13" t="s">
        <v>80</v>
      </c>
      <c r="AW344" s="13" t="s">
        <v>33</v>
      </c>
      <c r="AX344" s="13" t="s">
        <v>72</v>
      </c>
      <c r="AY344" s="245" t="s">
        <v>115</v>
      </c>
    </row>
    <row r="345" s="14" customFormat="1">
      <c r="A345" s="14"/>
      <c r="B345" s="246"/>
      <c r="C345" s="247"/>
      <c r="D345" s="232" t="s">
        <v>126</v>
      </c>
      <c r="E345" s="248" t="s">
        <v>19</v>
      </c>
      <c r="F345" s="249" t="s">
        <v>149</v>
      </c>
      <c r="G345" s="247"/>
      <c r="H345" s="250">
        <v>19310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126</v>
      </c>
      <c r="AU345" s="256" t="s">
        <v>83</v>
      </c>
      <c r="AV345" s="14" t="s">
        <v>83</v>
      </c>
      <c r="AW345" s="14" t="s">
        <v>33</v>
      </c>
      <c r="AX345" s="14" t="s">
        <v>72</v>
      </c>
      <c r="AY345" s="256" t="s">
        <v>115</v>
      </c>
    </row>
    <row r="346" s="14" customFormat="1">
      <c r="A346" s="14"/>
      <c r="B346" s="246"/>
      <c r="C346" s="247"/>
      <c r="D346" s="232" t="s">
        <v>126</v>
      </c>
      <c r="E346" s="248" t="s">
        <v>19</v>
      </c>
      <c r="F346" s="249" t="s">
        <v>128</v>
      </c>
      <c r="G346" s="247"/>
      <c r="H346" s="250">
        <v>425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126</v>
      </c>
      <c r="AU346" s="256" t="s">
        <v>83</v>
      </c>
      <c r="AV346" s="14" t="s">
        <v>83</v>
      </c>
      <c r="AW346" s="14" t="s">
        <v>33</v>
      </c>
      <c r="AX346" s="14" t="s">
        <v>72</v>
      </c>
      <c r="AY346" s="256" t="s">
        <v>115</v>
      </c>
    </row>
    <row r="347" s="15" customFormat="1">
      <c r="A347" s="15"/>
      <c r="B347" s="257"/>
      <c r="C347" s="258"/>
      <c r="D347" s="232" t="s">
        <v>126</v>
      </c>
      <c r="E347" s="259" t="s">
        <v>19</v>
      </c>
      <c r="F347" s="260" t="s">
        <v>133</v>
      </c>
      <c r="G347" s="258"/>
      <c r="H347" s="261">
        <v>19735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126</v>
      </c>
      <c r="AU347" s="267" t="s">
        <v>83</v>
      </c>
      <c r="AV347" s="15" t="s">
        <v>122</v>
      </c>
      <c r="AW347" s="15" t="s">
        <v>33</v>
      </c>
      <c r="AX347" s="15" t="s">
        <v>80</v>
      </c>
      <c r="AY347" s="267" t="s">
        <v>115</v>
      </c>
    </row>
    <row r="348" s="2" customFormat="1" ht="21.75" customHeight="1">
      <c r="A348" s="39"/>
      <c r="B348" s="40"/>
      <c r="C348" s="219" t="s">
        <v>387</v>
      </c>
      <c r="D348" s="219" t="s">
        <v>117</v>
      </c>
      <c r="E348" s="220" t="s">
        <v>388</v>
      </c>
      <c r="F348" s="221" t="s">
        <v>389</v>
      </c>
      <c r="G348" s="222" t="s">
        <v>120</v>
      </c>
      <c r="H348" s="223">
        <v>19735</v>
      </c>
      <c r="I348" s="224"/>
      <c r="J348" s="225">
        <f>ROUND(I348*H348,2)</f>
        <v>0</v>
      </c>
      <c r="K348" s="221" t="s">
        <v>121</v>
      </c>
      <c r="L348" s="45"/>
      <c r="M348" s="226" t="s">
        <v>19</v>
      </c>
      <c r="N348" s="227" t="s">
        <v>43</v>
      </c>
      <c r="O348" s="85"/>
      <c r="P348" s="228">
        <f>O348*H348</f>
        <v>0</v>
      </c>
      <c r="Q348" s="228">
        <v>0</v>
      </c>
      <c r="R348" s="228">
        <f>Q348*H348</f>
        <v>0</v>
      </c>
      <c r="S348" s="228">
        <v>0.02</v>
      </c>
      <c r="T348" s="229">
        <f>S348*H348</f>
        <v>394.69999999999999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122</v>
      </c>
      <c r="AT348" s="230" t="s">
        <v>117</v>
      </c>
      <c r="AU348" s="230" t="s">
        <v>83</v>
      </c>
      <c r="AY348" s="18" t="s">
        <v>115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80</v>
      </c>
      <c r="BK348" s="231">
        <f>ROUND(I348*H348,2)</f>
        <v>0</v>
      </c>
      <c r="BL348" s="18" t="s">
        <v>122</v>
      </c>
      <c r="BM348" s="230" t="s">
        <v>390</v>
      </c>
    </row>
    <row r="349" s="2" customFormat="1">
      <c r="A349" s="39"/>
      <c r="B349" s="40"/>
      <c r="C349" s="41"/>
      <c r="D349" s="232" t="s">
        <v>124</v>
      </c>
      <c r="E349" s="41"/>
      <c r="F349" s="233" t="s">
        <v>386</v>
      </c>
      <c r="G349" s="41"/>
      <c r="H349" s="41"/>
      <c r="I349" s="137"/>
      <c r="J349" s="41"/>
      <c r="K349" s="41"/>
      <c r="L349" s="45"/>
      <c r="M349" s="234"/>
      <c r="N349" s="235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124</v>
      </c>
      <c r="AU349" s="18" t="s">
        <v>83</v>
      </c>
    </row>
    <row r="350" s="13" customFormat="1">
      <c r="A350" s="13"/>
      <c r="B350" s="236"/>
      <c r="C350" s="237"/>
      <c r="D350" s="232" t="s">
        <v>126</v>
      </c>
      <c r="E350" s="238" t="s">
        <v>19</v>
      </c>
      <c r="F350" s="239" t="s">
        <v>127</v>
      </c>
      <c r="G350" s="237"/>
      <c r="H350" s="238" t="s">
        <v>19</v>
      </c>
      <c r="I350" s="240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126</v>
      </c>
      <c r="AU350" s="245" t="s">
        <v>83</v>
      </c>
      <c r="AV350" s="13" t="s">
        <v>80</v>
      </c>
      <c r="AW350" s="13" t="s">
        <v>33</v>
      </c>
      <c r="AX350" s="13" t="s">
        <v>72</v>
      </c>
      <c r="AY350" s="245" t="s">
        <v>115</v>
      </c>
    </row>
    <row r="351" s="14" customFormat="1">
      <c r="A351" s="14"/>
      <c r="B351" s="246"/>
      <c r="C351" s="247"/>
      <c r="D351" s="232" t="s">
        <v>126</v>
      </c>
      <c r="E351" s="248" t="s">
        <v>19</v>
      </c>
      <c r="F351" s="249" t="s">
        <v>149</v>
      </c>
      <c r="G351" s="247"/>
      <c r="H351" s="250">
        <v>19310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126</v>
      </c>
      <c r="AU351" s="256" t="s">
        <v>83</v>
      </c>
      <c r="AV351" s="14" t="s">
        <v>83</v>
      </c>
      <c r="AW351" s="14" t="s">
        <v>33</v>
      </c>
      <c r="AX351" s="14" t="s">
        <v>72</v>
      </c>
      <c r="AY351" s="256" t="s">
        <v>115</v>
      </c>
    </row>
    <row r="352" s="14" customFormat="1">
      <c r="A352" s="14"/>
      <c r="B352" s="246"/>
      <c r="C352" s="247"/>
      <c r="D352" s="232" t="s">
        <v>126</v>
      </c>
      <c r="E352" s="248" t="s">
        <v>19</v>
      </c>
      <c r="F352" s="249" t="s">
        <v>128</v>
      </c>
      <c r="G352" s="247"/>
      <c r="H352" s="250">
        <v>425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126</v>
      </c>
      <c r="AU352" s="256" t="s">
        <v>83</v>
      </c>
      <c r="AV352" s="14" t="s">
        <v>83</v>
      </c>
      <c r="AW352" s="14" t="s">
        <v>33</v>
      </c>
      <c r="AX352" s="14" t="s">
        <v>72</v>
      </c>
      <c r="AY352" s="256" t="s">
        <v>115</v>
      </c>
    </row>
    <row r="353" s="15" customFormat="1">
      <c r="A353" s="15"/>
      <c r="B353" s="257"/>
      <c r="C353" s="258"/>
      <c r="D353" s="232" t="s">
        <v>126</v>
      </c>
      <c r="E353" s="259" t="s">
        <v>19</v>
      </c>
      <c r="F353" s="260" t="s">
        <v>133</v>
      </c>
      <c r="G353" s="258"/>
      <c r="H353" s="261">
        <v>19735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126</v>
      </c>
      <c r="AU353" s="267" t="s">
        <v>83</v>
      </c>
      <c r="AV353" s="15" t="s">
        <v>122</v>
      </c>
      <c r="AW353" s="15" t="s">
        <v>33</v>
      </c>
      <c r="AX353" s="15" t="s">
        <v>80</v>
      </c>
      <c r="AY353" s="267" t="s">
        <v>115</v>
      </c>
    </row>
    <row r="354" s="2" customFormat="1" ht="33" customHeight="1">
      <c r="A354" s="39"/>
      <c r="B354" s="40"/>
      <c r="C354" s="219" t="s">
        <v>391</v>
      </c>
      <c r="D354" s="219" t="s">
        <v>117</v>
      </c>
      <c r="E354" s="220" t="s">
        <v>392</v>
      </c>
      <c r="F354" s="221" t="s">
        <v>393</v>
      </c>
      <c r="G354" s="222" t="s">
        <v>120</v>
      </c>
      <c r="H354" s="223">
        <v>3738.75</v>
      </c>
      <c r="I354" s="224"/>
      <c r="J354" s="225">
        <f>ROUND(I354*H354,2)</f>
        <v>0</v>
      </c>
      <c r="K354" s="221" t="s">
        <v>121</v>
      </c>
      <c r="L354" s="45"/>
      <c r="M354" s="226" t="s">
        <v>19</v>
      </c>
      <c r="N354" s="227" t="s">
        <v>43</v>
      </c>
      <c r="O354" s="85"/>
      <c r="P354" s="228">
        <f>O354*H354</f>
        <v>0</v>
      </c>
      <c r="Q354" s="228">
        <v>0</v>
      </c>
      <c r="R354" s="228">
        <f>Q354*H354</f>
        <v>0</v>
      </c>
      <c r="S354" s="228">
        <v>0.126</v>
      </c>
      <c r="T354" s="229">
        <f>S354*H354</f>
        <v>471.08249999999998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122</v>
      </c>
      <c r="AT354" s="230" t="s">
        <v>117</v>
      </c>
      <c r="AU354" s="230" t="s">
        <v>83</v>
      </c>
      <c r="AY354" s="18" t="s">
        <v>115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80</v>
      </c>
      <c r="BK354" s="231">
        <f>ROUND(I354*H354,2)</f>
        <v>0</v>
      </c>
      <c r="BL354" s="18" t="s">
        <v>122</v>
      </c>
      <c r="BM354" s="230" t="s">
        <v>394</v>
      </c>
    </row>
    <row r="355" s="2" customFormat="1">
      <c r="A355" s="39"/>
      <c r="B355" s="40"/>
      <c r="C355" s="41"/>
      <c r="D355" s="232" t="s">
        <v>124</v>
      </c>
      <c r="E355" s="41"/>
      <c r="F355" s="233" t="s">
        <v>395</v>
      </c>
      <c r="G355" s="41"/>
      <c r="H355" s="41"/>
      <c r="I355" s="137"/>
      <c r="J355" s="41"/>
      <c r="K355" s="41"/>
      <c r="L355" s="45"/>
      <c r="M355" s="234"/>
      <c r="N355" s="235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124</v>
      </c>
      <c r="AU355" s="18" t="s">
        <v>83</v>
      </c>
    </row>
    <row r="356" s="13" customFormat="1">
      <c r="A356" s="13"/>
      <c r="B356" s="236"/>
      <c r="C356" s="237"/>
      <c r="D356" s="232" t="s">
        <v>126</v>
      </c>
      <c r="E356" s="238" t="s">
        <v>19</v>
      </c>
      <c r="F356" s="239" t="s">
        <v>173</v>
      </c>
      <c r="G356" s="237"/>
      <c r="H356" s="238" t="s">
        <v>19</v>
      </c>
      <c r="I356" s="240"/>
      <c r="J356" s="237"/>
      <c r="K356" s="237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126</v>
      </c>
      <c r="AU356" s="245" t="s">
        <v>83</v>
      </c>
      <c r="AV356" s="13" t="s">
        <v>80</v>
      </c>
      <c r="AW356" s="13" t="s">
        <v>33</v>
      </c>
      <c r="AX356" s="13" t="s">
        <v>72</v>
      </c>
      <c r="AY356" s="245" t="s">
        <v>115</v>
      </c>
    </row>
    <row r="357" s="14" customFormat="1">
      <c r="A357" s="14"/>
      <c r="B357" s="246"/>
      <c r="C357" s="247"/>
      <c r="D357" s="232" t="s">
        <v>126</v>
      </c>
      <c r="E357" s="248" t="s">
        <v>19</v>
      </c>
      <c r="F357" s="249" t="s">
        <v>174</v>
      </c>
      <c r="G357" s="247"/>
      <c r="H357" s="250">
        <v>3738.75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126</v>
      </c>
      <c r="AU357" s="256" t="s">
        <v>83</v>
      </c>
      <c r="AV357" s="14" t="s">
        <v>83</v>
      </c>
      <c r="AW357" s="14" t="s">
        <v>33</v>
      </c>
      <c r="AX357" s="14" t="s">
        <v>80</v>
      </c>
      <c r="AY357" s="256" t="s">
        <v>115</v>
      </c>
    </row>
    <row r="358" s="2" customFormat="1" ht="21.75" customHeight="1">
      <c r="A358" s="39"/>
      <c r="B358" s="40"/>
      <c r="C358" s="219" t="s">
        <v>396</v>
      </c>
      <c r="D358" s="219" t="s">
        <v>117</v>
      </c>
      <c r="E358" s="220" t="s">
        <v>397</v>
      </c>
      <c r="F358" s="221" t="s">
        <v>398</v>
      </c>
      <c r="G358" s="222" t="s">
        <v>211</v>
      </c>
      <c r="H358" s="223">
        <v>80</v>
      </c>
      <c r="I358" s="224"/>
      <c r="J358" s="225">
        <f>ROUND(I358*H358,2)</f>
        <v>0</v>
      </c>
      <c r="K358" s="221" t="s">
        <v>121</v>
      </c>
      <c r="L358" s="45"/>
      <c r="M358" s="226" t="s">
        <v>19</v>
      </c>
      <c r="N358" s="227" t="s">
        <v>43</v>
      </c>
      <c r="O358" s="85"/>
      <c r="P358" s="228">
        <f>O358*H358</f>
        <v>0</v>
      </c>
      <c r="Q358" s="228">
        <v>0</v>
      </c>
      <c r="R358" s="228">
        <f>Q358*H358</f>
        <v>0</v>
      </c>
      <c r="S358" s="228">
        <v>0.0020999999999999999</v>
      </c>
      <c r="T358" s="229">
        <f>S358*H358</f>
        <v>0.16799999999999998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122</v>
      </c>
      <c r="AT358" s="230" t="s">
        <v>117</v>
      </c>
      <c r="AU358" s="230" t="s">
        <v>83</v>
      </c>
      <c r="AY358" s="18" t="s">
        <v>115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80</v>
      </c>
      <c r="BK358" s="231">
        <f>ROUND(I358*H358,2)</f>
        <v>0</v>
      </c>
      <c r="BL358" s="18" t="s">
        <v>122</v>
      </c>
      <c r="BM358" s="230" t="s">
        <v>399</v>
      </c>
    </row>
    <row r="359" s="2" customFormat="1">
      <c r="A359" s="39"/>
      <c r="B359" s="40"/>
      <c r="C359" s="41"/>
      <c r="D359" s="232" t="s">
        <v>124</v>
      </c>
      <c r="E359" s="41"/>
      <c r="F359" s="233" t="s">
        <v>400</v>
      </c>
      <c r="G359" s="41"/>
      <c r="H359" s="41"/>
      <c r="I359" s="137"/>
      <c r="J359" s="41"/>
      <c r="K359" s="41"/>
      <c r="L359" s="45"/>
      <c r="M359" s="234"/>
      <c r="N359" s="235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124</v>
      </c>
      <c r="AU359" s="18" t="s">
        <v>83</v>
      </c>
    </row>
    <row r="360" s="13" customFormat="1">
      <c r="A360" s="13"/>
      <c r="B360" s="236"/>
      <c r="C360" s="237"/>
      <c r="D360" s="232" t="s">
        <v>126</v>
      </c>
      <c r="E360" s="238" t="s">
        <v>19</v>
      </c>
      <c r="F360" s="239" t="s">
        <v>401</v>
      </c>
      <c r="G360" s="237"/>
      <c r="H360" s="238" t="s">
        <v>19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126</v>
      </c>
      <c r="AU360" s="245" t="s">
        <v>83</v>
      </c>
      <c r="AV360" s="13" t="s">
        <v>80</v>
      </c>
      <c r="AW360" s="13" t="s">
        <v>33</v>
      </c>
      <c r="AX360" s="13" t="s">
        <v>72</v>
      </c>
      <c r="AY360" s="245" t="s">
        <v>115</v>
      </c>
    </row>
    <row r="361" s="14" customFormat="1">
      <c r="A361" s="14"/>
      <c r="B361" s="246"/>
      <c r="C361" s="247"/>
      <c r="D361" s="232" t="s">
        <v>126</v>
      </c>
      <c r="E361" s="248" t="s">
        <v>19</v>
      </c>
      <c r="F361" s="249" t="s">
        <v>402</v>
      </c>
      <c r="G361" s="247"/>
      <c r="H361" s="250">
        <v>80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126</v>
      </c>
      <c r="AU361" s="256" t="s">
        <v>83</v>
      </c>
      <c r="AV361" s="14" t="s">
        <v>83</v>
      </c>
      <c r="AW361" s="14" t="s">
        <v>33</v>
      </c>
      <c r="AX361" s="14" t="s">
        <v>80</v>
      </c>
      <c r="AY361" s="256" t="s">
        <v>115</v>
      </c>
    </row>
    <row r="362" s="2" customFormat="1" ht="21.75" customHeight="1">
      <c r="A362" s="39"/>
      <c r="B362" s="40"/>
      <c r="C362" s="219" t="s">
        <v>403</v>
      </c>
      <c r="D362" s="219" t="s">
        <v>117</v>
      </c>
      <c r="E362" s="220" t="s">
        <v>404</v>
      </c>
      <c r="F362" s="221" t="s">
        <v>405</v>
      </c>
      <c r="G362" s="222" t="s">
        <v>211</v>
      </c>
      <c r="H362" s="223">
        <v>30</v>
      </c>
      <c r="I362" s="224"/>
      <c r="J362" s="225">
        <f>ROUND(I362*H362,2)</f>
        <v>0</v>
      </c>
      <c r="K362" s="221" t="s">
        <v>121</v>
      </c>
      <c r="L362" s="45"/>
      <c r="M362" s="226" t="s">
        <v>19</v>
      </c>
      <c r="N362" s="227" t="s">
        <v>43</v>
      </c>
      <c r="O362" s="85"/>
      <c r="P362" s="228">
        <f>O362*H362</f>
        <v>0</v>
      </c>
      <c r="Q362" s="228">
        <v>0</v>
      </c>
      <c r="R362" s="228">
        <f>Q362*H362</f>
        <v>0</v>
      </c>
      <c r="S362" s="228">
        <v>0.0025000000000000001</v>
      </c>
      <c r="T362" s="229">
        <f>S362*H362</f>
        <v>0.074999999999999997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122</v>
      </c>
      <c r="AT362" s="230" t="s">
        <v>117</v>
      </c>
      <c r="AU362" s="230" t="s">
        <v>83</v>
      </c>
      <c r="AY362" s="18" t="s">
        <v>115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80</v>
      </c>
      <c r="BK362" s="231">
        <f>ROUND(I362*H362,2)</f>
        <v>0</v>
      </c>
      <c r="BL362" s="18" t="s">
        <v>122</v>
      </c>
      <c r="BM362" s="230" t="s">
        <v>406</v>
      </c>
    </row>
    <row r="363" s="2" customFormat="1">
      <c r="A363" s="39"/>
      <c r="B363" s="40"/>
      <c r="C363" s="41"/>
      <c r="D363" s="232" t="s">
        <v>124</v>
      </c>
      <c r="E363" s="41"/>
      <c r="F363" s="233" t="s">
        <v>400</v>
      </c>
      <c r="G363" s="41"/>
      <c r="H363" s="41"/>
      <c r="I363" s="137"/>
      <c r="J363" s="41"/>
      <c r="K363" s="41"/>
      <c r="L363" s="45"/>
      <c r="M363" s="234"/>
      <c r="N363" s="235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124</v>
      </c>
      <c r="AU363" s="18" t="s">
        <v>83</v>
      </c>
    </row>
    <row r="364" s="13" customFormat="1">
      <c r="A364" s="13"/>
      <c r="B364" s="236"/>
      <c r="C364" s="237"/>
      <c r="D364" s="232" t="s">
        <v>126</v>
      </c>
      <c r="E364" s="238" t="s">
        <v>19</v>
      </c>
      <c r="F364" s="239" t="s">
        <v>401</v>
      </c>
      <c r="G364" s="237"/>
      <c r="H364" s="238" t="s">
        <v>19</v>
      </c>
      <c r="I364" s="240"/>
      <c r="J364" s="237"/>
      <c r="K364" s="237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126</v>
      </c>
      <c r="AU364" s="245" t="s">
        <v>83</v>
      </c>
      <c r="AV364" s="13" t="s">
        <v>80</v>
      </c>
      <c r="AW364" s="13" t="s">
        <v>33</v>
      </c>
      <c r="AX364" s="13" t="s">
        <v>72</v>
      </c>
      <c r="AY364" s="245" t="s">
        <v>115</v>
      </c>
    </row>
    <row r="365" s="14" customFormat="1">
      <c r="A365" s="14"/>
      <c r="B365" s="246"/>
      <c r="C365" s="247"/>
      <c r="D365" s="232" t="s">
        <v>126</v>
      </c>
      <c r="E365" s="248" t="s">
        <v>19</v>
      </c>
      <c r="F365" s="249" t="s">
        <v>407</v>
      </c>
      <c r="G365" s="247"/>
      <c r="H365" s="250">
        <v>30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126</v>
      </c>
      <c r="AU365" s="256" t="s">
        <v>83</v>
      </c>
      <c r="AV365" s="14" t="s">
        <v>83</v>
      </c>
      <c r="AW365" s="14" t="s">
        <v>33</v>
      </c>
      <c r="AX365" s="14" t="s">
        <v>80</v>
      </c>
      <c r="AY365" s="256" t="s">
        <v>115</v>
      </c>
    </row>
    <row r="366" s="12" customFormat="1" ht="22.8" customHeight="1">
      <c r="A366" s="12"/>
      <c r="B366" s="203"/>
      <c r="C366" s="204"/>
      <c r="D366" s="205" t="s">
        <v>71</v>
      </c>
      <c r="E366" s="217" t="s">
        <v>408</v>
      </c>
      <c r="F366" s="217" t="s">
        <v>409</v>
      </c>
      <c r="G366" s="204"/>
      <c r="H366" s="204"/>
      <c r="I366" s="207"/>
      <c r="J366" s="218">
        <f>BK366</f>
        <v>0</v>
      </c>
      <c r="K366" s="204"/>
      <c r="L366" s="209"/>
      <c r="M366" s="210"/>
      <c r="N366" s="211"/>
      <c r="O366" s="211"/>
      <c r="P366" s="212">
        <f>SUM(P367:P391)</f>
        <v>0</v>
      </c>
      <c r="Q366" s="211"/>
      <c r="R366" s="212">
        <f>SUM(R367:R391)</f>
        <v>0</v>
      </c>
      <c r="S366" s="211"/>
      <c r="T366" s="213">
        <f>SUM(T367:T391)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4" t="s">
        <v>80</v>
      </c>
      <c r="AT366" s="215" t="s">
        <v>71</v>
      </c>
      <c r="AU366" s="215" t="s">
        <v>80</v>
      </c>
      <c r="AY366" s="214" t="s">
        <v>115</v>
      </c>
      <c r="BK366" s="216">
        <f>SUM(BK367:BK391)</f>
        <v>0</v>
      </c>
    </row>
    <row r="367" s="2" customFormat="1" ht="21.75" customHeight="1">
      <c r="A367" s="39"/>
      <c r="B367" s="40"/>
      <c r="C367" s="219" t="s">
        <v>410</v>
      </c>
      <c r="D367" s="219" t="s">
        <v>117</v>
      </c>
      <c r="E367" s="220" t="s">
        <v>411</v>
      </c>
      <c r="F367" s="221" t="s">
        <v>412</v>
      </c>
      <c r="G367" s="222" t="s">
        <v>413</v>
      </c>
      <c r="H367" s="223">
        <v>3638</v>
      </c>
      <c r="I367" s="224"/>
      <c r="J367" s="225">
        <f>ROUND(I367*H367,2)</f>
        <v>0</v>
      </c>
      <c r="K367" s="221" t="s">
        <v>121</v>
      </c>
      <c r="L367" s="45"/>
      <c r="M367" s="226" t="s">
        <v>19</v>
      </c>
      <c r="N367" s="227" t="s">
        <v>43</v>
      </c>
      <c r="O367" s="85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122</v>
      </c>
      <c r="AT367" s="230" t="s">
        <v>117</v>
      </c>
      <c r="AU367" s="230" t="s">
        <v>83</v>
      </c>
      <c r="AY367" s="18" t="s">
        <v>115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80</v>
      </c>
      <c r="BK367" s="231">
        <f>ROUND(I367*H367,2)</f>
        <v>0</v>
      </c>
      <c r="BL367" s="18" t="s">
        <v>122</v>
      </c>
      <c r="BM367" s="230" t="s">
        <v>414</v>
      </c>
    </row>
    <row r="368" s="2" customFormat="1">
      <c r="A368" s="39"/>
      <c r="B368" s="40"/>
      <c r="C368" s="41"/>
      <c r="D368" s="232" t="s">
        <v>124</v>
      </c>
      <c r="E368" s="41"/>
      <c r="F368" s="233" t="s">
        <v>415</v>
      </c>
      <c r="G368" s="41"/>
      <c r="H368" s="41"/>
      <c r="I368" s="137"/>
      <c r="J368" s="41"/>
      <c r="K368" s="41"/>
      <c r="L368" s="45"/>
      <c r="M368" s="234"/>
      <c r="N368" s="235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124</v>
      </c>
      <c r="AU368" s="18" t="s">
        <v>83</v>
      </c>
    </row>
    <row r="369" s="14" customFormat="1">
      <c r="A369" s="14"/>
      <c r="B369" s="246"/>
      <c r="C369" s="247"/>
      <c r="D369" s="232" t="s">
        <v>126</v>
      </c>
      <c r="E369" s="248" t="s">
        <v>19</v>
      </c>
      <c r="F369" s="249" t="s">
        <v>416</v>
      </c>
      <c r="G369" s="247"/>
      <c r="H369" s="250">
        <v>2137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126</v>
      </c>
      <c r="AU369" s="256" t="s">
        <v>83</v>
      </c>
      <c r="AV369" s="14" t="s">
        <v>83</v>
      </c>
      <c r="AW369" s="14" t="s">
        <v>33</v>
      </c>
      <c r="AX369" s="14" t="s">
        <v>72</v>
      </c>
      <c r="AY369" s="256" t="s">
        <v>115</v>
      </c>
    </row>
    <row r="370" s="14" customFormat="1">
      <c r="A370" s="14"/>
      <c r="B370" s="246"/>
      <c r="C370" s="247"/>
      <c r="D370" s="232" t="s">
        <v>126</v>
      </c>
      <c r="E370" s="248" t="s">
        <v>19</v>
      </c>
      <c r="F370" s="249" t="s">
        <v>417</v>
      </c>
      <c r="G370" s="247"/>
      <c r="H370" s="250">
        <v>241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126</v>
      </c>
      <c r="AU370" s="256" t="s">
        <v>83</v>
      </c>
      <c r="AV370" s="14" t="s">
        <v>83</v>
      </c>
      <c r="AW370" s="14" t="s">
        <v>33</v>
      </c>
      <c r="AX370" s="14" t="s">
        <v>72</v>
      </c>
      <c r="AY370" s="256" t="s">
        <v>115</v>
      </c>
    </row>
    <row r="371" s="14" customFormat="1">
      <c r="A371" s="14"/>
      <c r="B371" s="246"/>
      <c r="C371" s="247"/>
      <c r="D371" s="232" t="s">
        <v>126</v>
      </c>
      <c r="E371" s="248" t="s">
        <v>19</v>
      </c>
      <c r="F371" s="249" t="s">
        <v>418</v>
      </c>
      <c r="G371" s="247"/>
      <c r="H371" s="250">
        <v>471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126</v>
      </c>
      <c r="AU371" s="256" t="s">
        <v>83</v>
      </c>
      <c r="AV371" s="14" t="s">
        <v>83</v>
      </c>
      <c r="AW371" s="14" t="s">
        <v>33</v>
      </c>
      <c r="AX371" s="14" t="s">
        <v>72</v>
      </c>
      <c r="AY371" s="256" t="s">
        <v>115</v>
      </c>
    </row>
    <row r="372" s="14" customFormat="1">
      <c r="A372" s="14"/>
      <c r="B372" s="246"/>
      <c r="C372" s="247"/>
      <c r="D372" s="232" t="s">
        <v>126</v>
      </c>
      <c r="E372" s="248" t="s">
        <v>19</v>
      </c>
      <c r="F372" s="249" t="s">
        <v>419</v>
      </c>
      <c r="G372" s="247"/>
      <c r="H372" s="250">
        <v>789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126</v>
      </c>
      <c r="AU372" s="256" t="s">
        <v>83</v>
      </c>
      <c r="AV372" s="14" t="s">
        <v>83</v>
      </c>
      <c r="AW372" s="14" t="s">
        <v>33</v>
      </c>
      <c r="AX372" s="14" t="s">
        <v>72</v>
      </c>
      <c r="AY372" s="256" t="s">
        <v>115</v>
      </c>
    </row>
    <row r="373" s="15" customFormat="1">
      <c r="A373" s="15"/>
      <c r="B373" s="257"/>
      <c r="C373" s="258"/>
      <c r="D373" s="232" t="s">
        <v>126</v>
      </c>
      <c r="E373" s="259" t="s">
        <v>19</v>
      </c>
      <c r="F373" s="260" t="s">
        <v>133</v>
      </c>
      <c r="G373" s="258"/>
      <c r="H373" s="261">
        <v>3638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126</v>
      </c>
      <c r="AU373" s="267" t="s">
        <v>83</v>
      </c>
      <c r="AV373" s="15" t="s">
        <v>122</v>
      </c>
      <c r="AW373" s="15" t="s">
        <v>33</v>
      </c>
      <c r="AX373" s="15" t="s">
        <v>80</v>
      </c>
      <c r="AY373" s="267" t="s">
        <v>115</v>
      </c>
    </row>
    <row r="374" s="2" customFormat="1" ht="21.75" customHeight="1">
      <c r="A374" s="39"/>
      <c r="B374" s="40"/>
      <c r="C374" s="219" t="s">
        <v>420</v>
      </c>
      <c r="D374" s="219" t="s">
        <v>117</v>
      </c>
      <c r="E374" s="220" t="s">
        <v>421</v>
      </c>
      <c r="F374" s="221" t="s">
        <v>422</v>
      </c>
      <c r="G374" s="222" t="s">
        <v>413</v>
      </c>
      <c r="H374" s="223">
        <v>14758</v>
      </c>
      <c r="I374" s="224"/>
      <c r="J374" s="225">
        <f>ROUND(I374*H374,2)</f>
        <v>0</v>
      </c>
      <c r="K374" s="221" t="s">
        <v>121</v>
      </c>
      <c r="L374" s="45"/>
      <c r="M374" s="226" t="s">
        <v>19</v>
      </c>
      <c r="N374" s="227" t="s">
        <v>43</v>
      </c>
      <c r="O374" s="85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122</v>
      </c>
      <c r="AT374" s="230" t="s">
        <v>117</v>
      </c>
      <c r="AU374" s="230" t="s">
        <v>83</v>
      </c>
      <c r="AY374" s="18" t="s">
        <v>115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80</v>
      </c>
      <c r="BK374" s="231">
        <f>ROUND(I374*H374,2)</f>
        <v>0</v>
      </c>
      <c r="BL374" s="18" t="s">
        <v>122</v>
      </c>
      <c r="BM374" s="230" t="s">
        <v>423</v>
      </c>
    </row>
    <row r="375" s="2" customFormat="1">
      <c r="A375" s="39"/>
      <c r="B375" s="40"/>
      <c r="C375" s="41"/>
      <c r="D375" s="232" t="s">
        <v>124</v>
      </c>
      <c r="E375" s="41"/>
      <c r="F375" s="233" t="s">
        <v>415</v>
      </c>
      <c r="G375" s="41"/>
      <c r="H375" s="41"/>
      <c r="I375" s="137"/>
      <c r="J375" s="41"/>
      <c r="K375" s="41"/>
      <c r="L375" s="45"/>
      <c r="M375" s="234"/>
      <c r="N375" s="235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124</v>
      </c>
      <c r="AU375" s="18" t="s">
        <v>83</v>
      </c>
    </row>
    <row r="376" s="14" customFormat="1">
      <c r="A376" s="14"/>
      <c r="B376" s="246"/>
      <c r="C376" s="247"/>
      <c r="D376" s="232" t="s">
        <v>126</v>
      </c>
      <c r="E376" s="248" t="s">
        <v>19</v>
      </c>
      <c r="F376" s="249" t="s">
        <v>424</v>
      </c>
      <c r="G376" s="247"/>
      <c r="H376" s="250">
        <v>11178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126</v>
      </c>
      <c r="AU376" s="256" t="s">
        <v>83</v>
      </c>
      <c r="AV376" s="14" t="s">
        <v>83</v>
      </c>
      <c r="AW376" s="14" t="s">
        <v>33</v>
      </c>
      <c r="AX376" s="14" t="s">
        <v>72</v>
      </c>
      <c r="AY376" s="256" t="s">
        <v>115</v>
      </c>
    </row>
    <row r="377" s="13" customFormat="1">
      <c r="A377" s="13"/>
      <c r="B377" s="236"/>
      <c r="C377" s="237"/>
      <c r="D377" s="232" t="s">
        <v>126</v>
      </c>
      <c r="E377" s="238" t="s">
        <v>19</v>
      </c>
      <c r="F377" s="239" t="s">
        <v>425</v>
      </c>
      <c r="G377" s="237"/>
      <c r="H377" s="238" t="s">
        <v>19</v>
      </c>
      <c r="I377" s="240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126</v>
      </c>
      <c r="AU377" s="245" t="s">
        <v>83</v>
      </c>
      <c r="AV377" s="13" t="s">
        <v>80</v>
      </c>
      <c r="AW377" s="13" t="s">
        <v>33</v>
      </c>
      <c r="AX377" s="13" t="s">
        <v>72</v>
      </c>
      <c r="AY377" s="245" t="s">
        <v>115</v>
      </c>
    </row>
    <row r="378" s="13" customFormat="1">
      <c r="A378" s="13"/>
      <c r="B378" s="236"/>
      <c r="C378" s="237"/>
      <c r="D378" s="232" t="s">
        <v>126</v>
      </c>
      <c r="E378" s="238" t="s">
        <v>19</v>
      </c>
      <c r="F378" s="239" t="s">
        <v>426</v>
      </c>
      <c r="G378" s="237"/>
      <c r="H378" s="238" t="s">
        <v>19</v>
      </c>
      <c r="I378" s="240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126</v>
      </c>
      <c r="AU378" s="245" t="s">
        <v>83</v>
      </c>
      <c r="AV378" s="13" t="s">
        <v>80</v>
      </c>
      <c r="AW378" s="13" t="s">
        <v>33</v>
      </c>
      <c r="AX378" s="13" t="s">
        <v>72</v>
      </c>
      <c r="AY378" s="245" t="s">
        <v>115</v>
      </c>
    </row>
    <row r="379" s="14" customFormat="1">
      <c r="A379" s="14"/>
      <c r="B379" s="246"/>
      <c r="C379" s="247"/>
      <c r="D379" s="232" t="s">
        <v>126</v>
      </c>
      <c r="E379" s="248" t="s">
        <v>19</v>
      </c>
      <c r="F379" s="249" t="s">
        <v>427</v>
      </c>
      <c r="G379" s="247"/>
      <c r="H379" s="250">
        <v>3580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126</v>
      </c>
      <c r="AU379" s="256" t="s">
        <v>83</v>
      </c>
      <c r="AV379" s="14" t="s">
        <v>83</v>
      </c>
      <c r="AW379" s="14" t="s">
        <v>33</v>
      </c>
      <c r="AX379" s="14" t="s">
        <v>72</v>
      </c>
      <c r="AY379" s="256" t="s">
        <v>115</v>
      </c>
    </row>
    <row r="380" s="15" customFormat="1">
      <c r="A380" s="15"/>
      <c r="B380" s="257"/>
      <c r="C380" s="258"/>
      <c r="D380" s="232" t="s">
        <v>126</v>
      </c>
      <c r="E380" s="259" t="s">
        <v>19</v>
      </c>
      <c r="F380" s="260" t="s">
        <v>133</v>
      </c>
      <c r="G380" s="258"/>
      <c r="H380" s="261">
        <v>14758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7" t="s">
        <v>126</v>
      </c>
      <c r="AU380" s="267" t="s">
        <v>83</v>
      </c>
      <c r="AV380" s="15" t="s">
        <v>122</v>
      </c>
      <c r="AW380" s="15" t="s">
        <v>33</v>
      </c>
      <c r="AX380" s="15" t="s">
        <v>80</v>
      </c>
      <c r="AY380" s="267" t="s">
        <v>115</v>
      </c>
    </row>
    <row r="381" s="2" customFormat="1" ht="21.75" customHeight="1">
      <c r="A381" s="39"/>
      <c r="B381" s="40"/>
      <c r="C381" s="219" t="s">
        <v>428</v>
      </c>
      <c r="D381" s="219" t="s">
        <v>117</v>
      </c>
      <c r="E381" s="220" t="s">
        <v>429</v>
      </c>
      <c r="F381" s="221" t="s">
        <v>430</v>
      </c>
      <c r="G381" s="222" t="s">
        <v>413</v>
      </c>
      <c r="H381" s="223">
        <v>0.25</v>
      </c>
      <c r="I381" s="224"/>
      <c r="J381" s="225">
        <f>ROUND(I381*H381,2)</f>
        <v>0</v>
      </c>
      <c r="K381" s="221" t="s">
        <v>121</v>
      </c>
      <c r="L381" s="45"/>
      <c r="M381" s="226" t="s">
        <v>19</v>
      </c>
      <c r="N381" s="227" t="s">
        <v>43</v>
      </c>
      <c r="O381" s="85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122</v>
      </c>
      <c r="AT381" s="230" t="s">
        <v>117</v>
      </c>
      <c r="AU381" s="230" t="s">
        <v>83</v>
      </c>
      <c r="AY381" s="18" t="s">
        <v>115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80</v>
      </c>
      <c r="BK381" s="231">
        <f>ROUND(I381*H381,2)</f>
        <v>0</v>
      </c>
      <c r="BL381" s="18" t="s">
        <v>122</v>
      </c>
      <c r="BM381" s="230" t="s">
        <v>431</v>
      </c>
    </row>
    <row r="382" s="2" customFormat="1">
      <c r="A382" s="39"/>
      <c r="B382" s="40"/>
      <c r="C382" s="41"/>
      <c r="D382" s="232" t="s">
        <v>124</v>
      </c>
      <c r="E382" s="41"/>
      <c r="F382" s="233" t="s">
        <v>432</v>
      </c>
      <c r="G382" s="41"/>
      <c r="H382" s="41"/>
      <c r="I382" s="137"/>
      <c r="J382" s="41"/>
      <c r="K382" s="41"/>
      <c r="L382" s="45"/>
      <c r="M382" s="234"/>
      <c r="N382" s="235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124</v>
      </c>
      <c r="AU382" s="18" t="s">
        <v>83</v>
      </c>
    </row>
    <row r="383" s="14" customFormat="1">
      <c r="A383" s="14"/>
      <c r="B383" s="246"/>
      <c r="C383" s="247"/>
      <c r="D383" s="232" t="s">
        <v>126</v>
      </c>
      <c r="E383" s="248" t="s">
        <v>19</v>
      </c>
      <c r="F383" s="249" t="s">
        <v>433</v>
      </c>
      <c r="G383" s="247"/>
      <c r="H383" s="250">
        <v>0.25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126</v>
      </c>
      <c r="AU383" s="256" t="s">
        <v>83</v>
      </c>
      <c r="AV383" s="14" t="s">
        <v>83</v>
      </c>
      <c r="AW383" s="14" t="s">
        <v>33</v>
      </c>
      <c r="AX383" s="14" t="s">
        <v>80</v>
      </c>
      <c r="AY383" s="256" t="s">
        <v>115</v>
      </c>
    </row>
    <row r="384" s="2" customFormat="1" ht="21.75" customHeight="1">
      <c r="A384" s="39"/>
      <c r="B384" s="40"/>
      <c r="C384" s="219" t="s">
        <v>434</v>
      </c>
      <c r="D384" s="219" t="s">
        <v>117</v>
      </c>
      <c r="E384" s="220" t="s">
        <v>435</v>
      </c>
      <c r="F384" s="221" t="s">
        <v>436</v>
      </c>
      <c r="G384" s="222" t="s">
        <v>413</v>
      </c>
      <c r="H384" s="223">
        <v>3.5</v>
      </c>
      <c r="I384" s="224"/>
      <c r="J384" s="225">
        <f>ROUND(I384*H384,2)</f>
        <v>0</v>
      </c>
      <c r="K384" s="221" t="s">
        <v>121</v>
      </c>
      <c r="L384" s="45"/>
      <c r="M384" s="226" t="s">
        <v>19</v>
      </c>
      <c r="N384" s="227" t="s">
        <v>43</v>
      </c>
      <c r="O384" s="85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122</v>
      </c>
      <c r="AT384" s="230" t="s">
        <v>117</v>
      </c>
      <c r="AU384" s="230" t="s">
        <v>83</v>
      </c>
      <c r="AY384" s="18" t="s">
        <v>115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80</v>
      </c>
      <c r="BK384" s="231">
        <f>ROUND(I384*H384,2)</f>
        <v>0</v>
      </c>
      <c r="BL384" s="18" t="s">
        <v>122</v>
      </c>
      <c r="BM384" s="230" t="s">
        <v>437</v>
      </c>
    </row>
    <row r="385" s="2" customFormat="1">
      <c r="A385" s="39"/>
      <c r="B385" s="40"/>
      <c r="C385" s="41"/>
      <c r="D385" s="232" t="s">
        <v>124</v>
      </c>
      <c r="E385" s="41"/>
      <c r="F385" s="233" t="s">
        <v>432</v>
      </c>
      <c r="G385" s="41"/>
      <c r="H385" s="41"/>
      <c r="I385" s="137"/>
      <c r="J385" s="41"/>
      <c r="K385" s="41"/>
      <c r="L385" s="45"/>
      <c r="M385" s="234"/>
      <c r="N385" s="235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124</v>
      </c>
      <c r="AU385" s="18" t="s">
        <v>83</v>
      </c>
    </row>
    <row r="386" s="14" customFormat="1">
      <c r="A386" s="14"/>
      <c r="B386" s="246"/>
      <c r="C386" s="247"/>
      <c r="D386" s="232" t="s">
        <v>126</v>
      </c>
      <c r="E386" s="248" t="s">
        <v>19</v>
      </c>
      <c r="F386" s="249" t="s">
        <v>438</v>
      </c>
      <c r="G386" s="247"/>
      <c r="H386" s="250">
        <v>3.5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126</v>
      </c>
      <c r="AU386" s="256" t="s">
        <v>83</v>
      </c>
      <c r="AV386" s="14" t="s">
        <v>83</v>
      </c>
      <c r="AW386" s="14" t="s">
        <v>33</v>
      </c>
      <c r="AX386" s="14" t="s">
        <v>80</v>
      </c>
      <c r="AY386" s="256" t="s">
        <v>115</v>
      </c>
    </row>
    <row r="387" s="13" customFormat="1">
      <c r="A387" s="13"/>
      <c r="B387" s="236"/>
      <c r="C387" s="237"/>
      <c r="D387" s="232" t="s">
        <v>126</v>
      </c>
      <c r="E387" s="238" t="s">
        <v>19</v>
      </c>
      <c r="F387" s="239" t="s">
        <v>439</v>
      </c>
      <c r="G387" s="237"/>
      <c r="H387" s="238" t="s">
        <v>19</v>
      </c>
      <c r="I387" s="240"/>
      <c r="J387" s="237"/>
      <c r="K387" s="237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126</v>
      </c>
      <c r="AU387" s="245" t="s">
        <v>83</v>
      </c>
      <c r="AV387" s="13" t="s">
        <v>80</v>
      </c>
      <c r="AW387" s="13" t="s">
        <v>33</v>
      </c>
      <c r="AX387" s="13" t="s">
        <v>72</v>
      </c>
      <c r="AY387" s="245" t="s">
        <v>115</v>
      </c>
    </row>
    <row r="388" s="2" customFormat="1" ht="16.5" customHeight="1">
      <c r="A388" s="39"/>
      <c r="B388" s="40"/>
      <c r="C388" s="219" t="s">
        <v>440</v>
      </c>
      <c r="D388" s="219" t="s">
        <v>117</v>
      </c>
      <c r="E388" s="220" t="s">
        <v>441</v>
      </c>
      <c r="F388" s="221" t="s">
        <v>442</v>
      </c>
      <c r="G388" s="222" t="s">
        <v>413</v>
      </c>
      <c r="H388" s="223">
        <v>895</v>
      </c>
      <c r="I388" s="224"/>
      <c r="J388" s="225">
        <f>ROUND(I388*H388,2)</f>
        <v>0</v>
      </c>
      <c r="K388" s="221" t="s">
        <v>121</v>
      </c>
      <c r="L388" s="45"/>
      <c r="M388" s="226" t="s">
        <v>19</v>
      </c>
      <c r="N388" s="227" t="s">
        <v>43</v>
      </c>
      <c r="O388" s="85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122</v>
      </c>
      <c r="AT388" s="230" t="s">
        <v>117</v>
      </c>
      <c r="AU388" s="230" t="s">
        <v>83</v>
      </c>
      <c r="AY388" s="18" t="s">
        <v>115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80</v>
      </c>
      <c r="BK388" s="231">
        <f>ROUND(I388*H388,2)</f>
        <v>0</v>
      </c>
      <c r="BL388" s="18" t="s">
        <v>122</v>
      </c>
      <c r="BM388" s="230" t="s">
        <v>443</v>
      </c>
    </row>
    <row r="389" s="2" customFormat="1">
      <c r="A389" s="39"/>
      <c r="B389" s="40"/>
      <c r="C389" s="41"/>
      <c r="D389" s="232" t="s">
        <v>124</v>
      </c>
      <c r="E389" s="41"/>
      <c r="F389" s="233" t="s">
        <v>444</v>
      </c>
      <c r="G389" s="41"/>
      <c r="H389" s="41"/>
      <c r="I389" s="137"/>
      <c r="J389" s="41"/>
      <c r="K389" s="41"/>
      <c r="L389" s="45"/>
      <c r="M389" s="234"/>
      <c r="N389" s="235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124</v>
      </c>
      <c r="AU389" s="18" t="s">
        <v>83</v>
      </c>
    </row>
    <row r="390" s="13" customFormat="1">
      <c r="A390" s="13"/>
      <c r="B390" s="236"/>
      <c r="C390" s="237"/>
      <c r="D390" s="232" t="s">
        <v>126</v>
      </c>
      <c r="E390" s="238" t="s">
        <v>19</v>
      </c>
      <c r="F390" s="239" t="s">
        <v>445</v>
      </c>
      <c r="G390" s="237"/>
      <c r="H390" s="238" t="s">
        <v>19</v>
      </c>
      <c r="I390" s="240"/>
      <c r="J390" s="237"/>
      <c r="K390" s="237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126</v>
      </c>
      <c r="AU390" s="245" t="s">
        <v>83</v>
      </c>
      <c r="AV390" s="13" t="s">
        <v>80</v>
      </c>
      <c r="AW390" s="13" t="s">
        <v>33</v>
      </c>
      <c r="AX390" s="13" t="s">
        <v>72</v>
      </c>
      <c r="AY390" s="245" t="s">
        <v>115</v>
      </c>
    </row>
    <row r="391" s="14" customFormat="1">
      <c r="A391" s="14"/>
      <c r="B391" s="246"/>
      <c r="C391" s="247"/>
      <c r="D391" s="232" t="s">
        <v>126</v>
      </c>
      <c r="E391" s="248" t="s">
        <v>19</v>
      </c>
      <c r="F391" s="249" t="s">
        <v>446</v>
      </c>
      <c r="G391" s="247"/>
      <c r="H391" s="250">
        <v>895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126</v>
      </c>
      <c r="AU391" s="256" t="s">
        <v>83</v>
      </c>
      <c r="AV391" s="14" t="s">
        <v>83</v>
      </c>
      <c r="AW391" s="14" t="s">
        <v>33</v>
      </c>
      <c r="AX391" s="14" t="s">
        <v>80</v>
      </c>
      <c r="AY391" s="256" t="s">
        <v>115</v>
      </c>
    </row>
    <row r="392" s="12" customFormat="1" ht="22.8" customHeight="1">
      <c r="A392" s="12"/>
      <c r="B392" s="203"/>
      <c r="C392" s="204"/>
      <c r="D392" s="205" t="s">
        <v>71</v>
      </c>
      <c r="E392" s="217" t="s">
        <v>447</v>
      </c>
      <c r="F392" s="217" t="s">
        <v>448</v>
      </c>
      <c r="G392" s="204"/>
      <c r="H392" s="204"/>
      <c r="I392" s="207"/>
      <c r="J392" s="218">
        <f>BK392</f>
        <v>0</v>
      </c>
      <c r="K392" s="204"/>
      <c r="L392" s="209"/>
      <c r="M392" s="210"/>
      <c r="N392" s="211"/>
      <c r="O392" s="211"/>
      <c r="P392" s="212">
        <f>SUM(P393:P396)</f>
        <v>0</v>
      </c>
      <c r="Q392" s="211"/>
      <c r="R392" s="212">
        <f>SUM(R393:R396)</f>
        <v>0</v>
      </c>
      <c r="S392" s="211"/>
      <c r="T392" s="213">
        <f>SUM(T393:T396)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4" t="s">
        <v>80</v>
      </c>
      <c r="AT392" s="215" t="s">
        <v>71</v>
      </c>
      <c r="AU392" s="215" t="s">
        <v>80</v>
      </c>
      <c r="AY392" s="214" t="s">
        <v>115</v>
      </c>
      <c r="BK392" s="216">
        <f>SUM(BK393:BK396)</f>
        <v>0</v>
      </c>
    </row>
    <row r="393" s="2" customFormat="1" ht="21.75" customHeight="1">
      <c r="A393" s="39"/>
      <c r="B393" s="40"/>
      <c r="C393" s="219" t="s">
        <v>449</v>
      </c>
      <c r="D393" s="219" t="s">
        <v>117</v>
      </c>
      <c r="E393" s="220" t="s">
        <v>450</v>
      </c>
      <c r="F393" s="221" t="s">
        <v>451</v>
      </c>
      <c r="G393" s="222" t="s">
        <v>413</v>
      </c>
      <c r="H393" s="223">
        <v>812.78200000000004</v>
      </c>
      <c r="I393" s="224"/>
      <c r="J393" s="225">
        <f>ROUND(I393*H393,2)</f>
        <v>0</v>
      </c>
      <c r="K393" s="221" t="s">
        <v>121</v>
      </c>
      <c r="L393" s="45"/>
      <c r="M393" s="226" t="s">
        <v>19</v>
      </c>
      <c r="N393" s="227" t="s">
        <v>43</v>
      </c>
      <c r="O393" s="85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122</v>
      </c>
      <c r="AT393" s="230" t="s">
        <v>117</v>
      </c>
      <c r="AU393" s="230" t="s">
        <v>83</v>
      </c>
      <c r="AY393" s="18" t="s">
        <v>115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80</v>
      </c>
      <c r="BK393" s="231">
        <f>ROUND(I393*H393,2)</f>
        <v>0</v>
      </c>
      <c r="BL393" s="18" t="s">
        <v>122</v>
      </c>
      <c r="BM393" s="230" t="s">
        <v>452</v>
      </c>
    </row>
    <row r="394" s="2" customFormat="1">
      <c r="A394" s="39"/>
      <c r="B394" s="40"/>
      <c r="C394" s="41"/>
      <c r="D394" s="232" t="s">
        <v>124</v>
      </c>
      <c r="E394" s="41"/>
      <c r="F394" s="233" t="s">
        <v>453</v>
      </c>
      <c r="G394" s="41"/>
      <c r="H394" s="41"/>
      <c r="I394" s="137"/>
      <c r="J394" s="41"/>
      <c r="K394" s="41"/>
      <c r="L394" s="45"/>
      <c r="M394" s="234"/>
      <c r="N394" s="235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124</v>
      </c>
      <c r="AU394" s="18" t="s">
        <v>83</v>
      </c>
    </row>
    <row r="395" s="2" customFormat="1" ht="21.75" customHeight="1">
      <c r="A395" s="39"/>
      <c r="B395" s="40"/>
      <c r="C395" s="219" t="s">
        <v>454</v>
      </c>
      <c r="D395" s="219" t="s">
        <v>117</v>
      </c>
      <c r="E395" s="220" t="s">
        <v>455</v>
      </c>
      <c r="F395" s="221" t="s">
        <v>456</v>
      </c>
      <c r="G395" s="222" t="s">
        <v>413</v>
      </c>
      <c r="H395" s="223">
        <v>812.78200000000004</v>
      </c>
      <c r="I395" s="224"/>
      <c r="J395" s="225">
        <f>ROUND(I395*H395,2)</f>
        <v>0</v>
      </c>
      <c r="K395" s="221" t="s">
        <v>121</v>
      </c>
      <c r="L395" s="45"/>
      <c r="M395" s="226" t="s">
        <v>19</v>
      </c>
      <c r="N395" s="227" t="s">
        <v>43</v>
      </c>
      <c r="O395" s="85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122</v>
      </c>
      <c r="AT395" s="230" t="s">
        <v>117</v>
      </c>
      <c r="AU395" s="230" t="s">
        <v>83</v>
      </c>
      <c r="AY395" s="18" t="s">
        <v>115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80</v>
      </c>
      <c r="BK395" s="231">
        <f>ROUND(I395*H395,2)</f>
        <v>0</v>
      </c>
      <c r="BL395" s="18" t="s">
        <v>122</v>
      </c>
      <c r="BM395" s="230" t="s">
        <v>457</v>
      </c>
    </row>
    <row r="396" s="2" customFormat="1">
      <c r="A396" s="39"/>
      <c r="B396" s="40"/>
      <c r="C396" s="41"/>
      <c r="D396" s="232" t="s">
        <v>124</v>
      </c>
      <c r="E396" s="41"/>
      <c r="F396" s="233" t="s">
        <v>453</v>
      </c>
      <c r="G396" s="41"/>
      <c r="H396" s="41"/>
      <c r="I396" s="137"/>
      <c r="J396" s="41"/>
      <c r="K396" s="41"/>
      <c r="L396" s="45"/>
      <c r="M396" s="278"/>
      <c r="N396" s="279"/>
      <c r="O396" s="280"/>
      <c r="P396" s="280"/>
      <c r="Q396" s="280"/>
      <c r="R396" s="280"/>
      <c r="S396" s="280"/>
      <c r="T396" s="281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124</v>
      </c>
      <c r="AU396" s="18" t="s">
        <v>83</v>
      </c>
    </row>
    <row r="397" s="2" customFormat="1" ht="6.96" customHeight="1">
      <c r="A397" s="39"/>
      <c r="B397" s="60"/>
      <c r="C397" s="61"/>
      <c r="D397" s="61"/>
      <c r="E397" s="61"/>
      <c r="F397" s="61"/>
      <c r="G397" s="61"/>
      <c r="H397" s="61"/>
      <c r="I397" s="167"/>
      <c r="J397" s="61"/>
      <c r="K397" s="61"/>
      <c r="L397" s="45"/>
      <c r="M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</sheetData>
  <sheetProtection sheet="1" autoFilter="0" formatColumns="0" formatRows="0" objects="1" scenarios="1" spinCount="100000" saltValue="yK1zysWjrPrCDBO8t4Uc4ejCmgPIMHdU5jHAOTDmauOcIpE66+7aDO6lSwMT86nkoAM4gj7vZYFm1E0Rjub8Qg==" hashValue="QZnfd4s9GG5j/Ap0WWfxhQJ2yvG6XYcw7e58k17wodZxdXRaJwoiQLgK7H1gBu9sGcbPISjHVmPw/bLp14fjtQ==" algorithmName="SHA-512" password="CC35"/>
  <autoFilter ref="C84:K39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87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REKONSTRUKCE SILNICE II/605, PŘIMDA - ROZVADOV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88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458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15. 5. 2020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ROUND(J84,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ROUND((SUM(BE84:BE100)),  2)</f>
        <v>0</v>
      </c>
      <c r="G33" s="39"/>
      <c r="H33" s="39"/>
      <c r="I33" s="156">
        <v>0.20999999999999999</v>
      </c>
      <c r="J33" s="155">
        <f>ROUND(((SUM(BE84:BE100))*I33),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ROUND((SUM(BF84:BF100)),  2)</f>
        <v>0</v>
      </c>
      <c r="G34" s="39"/>
      <c r="H34" s="39"/>
      <c r="I34" s="156">
        <v>0.14999999999999999</v>
      </c>
      <c r="J34" s="155">
        <f>ROUND(((SUM(BF84:BF100))*I34),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ROUND((SUM(BG84:BG100)),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ROUND((SUM(BH84:BH100)),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ROUND((SUM(BI84:BI100)),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SILNICE II/605, PŘIMDA - ROZVADOV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901 - VRN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Rozvadov</v>
      </c>
      <c r="G52" s="41"/>
      <c r="H52" s="41"/>
      <c r="I52" s="141" t="s">
        <v>23</v>
      </c>
      <c r="J52" s="73" t="str">
        <f>IF(J12="","",J12)</f>
        <v>15. 5. 2020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141" t="s">
        <v>31</v>
      </c>
      <c r="J54" s="37" t="str">
        <f>E21</f>
        <v>Ing. Jaroslav Rojt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Jan Leinhäupel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91</v>
      </c>
      <c r="D57" s="173"/>
      <c r="E57" s="173"/>
      <c r="F57" s="173"/>
      <c r="G57" s="173"/>
      <c r="H57" s="173"/>
      <c r="I57" s="174"/>
      <c r="J57" s="175" t="s">
        <v>92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J84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77"/>
      <c r="C60" s="178"/>
      <c r="D60" s="179" t="s">
        <v>459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460</v>
      </c>
      <c r="E61" s="187"/>
      <c r="F61" s="187"/>
      <c r="G61" s="187"/>
      <c r="H61" s="187"/>
      <c r="I61" s="188"/>
      <c r="J61" s="189">
        <f>J86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461</v>
      </c>
      <c r="E62" s="187"/>
      <c r="F62" s="187"/>
      <c r="G62" s="187"/>
      <c r="H62" s="187"/>
      <c r="I62" s="188"/>
      <c r="J62" s="189">
        <f>J91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462</v>
      </c>
      <c r="E63" s="187"/>
      <c r="F63" s="187"/>
      <c r="G63" s="187"/>
      <c r="H63" s="187"/>
      <c r="I63" s="188"/>
      <c r="J63" s="189">
        <f>J95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463</v>
      </c>
      <c r="E64" s="187"/>
      <c r="F64" s="187"/>
      <c r="G64" s="187"/>
      <c r="H64" s="187"/>
      <c r="I64" s="188"/>
      <c r="J64" s="189">
        <f>J98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37"/>
      <c r="J65" s="41"/>
      <c r="K65" s="4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67"/>
      <c r="J66" s="61"/>
      <c r="K66" s="6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0"/>
      <c r="J70" s="63"/>
      <c r="K70" s="63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100</v>
      </c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REKONSTRUKCE SILNICE II/605, PŘIMDA - ROZVADOV</v>
      </c>
      <c r="F74" s="33"/>
      <c r="G74" s="33"/>
      <c r="H74" s="33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88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901 - VRN</v>
      </c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Rozvadov</v>
      </c>
      <c r="G78" s="41"/>
      <c r="H78" s="41"/>
      <c r="I78" s="141" t="s">
        <v>23</v>
      </c>
      <c r="J78" s="73" t="str">
        <f>IF(J12="","",J12)</f>
        <v>15. 5. 2020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SÚS Plzeňského kraje, p.o.</v>
      </c>
      <c r="G80" s="41"/>
      <c r="H80" s="41"/>
      <c r="I80" s="141" t="s">
        <v>31</v>
      </c>
      <c r="J80" s="37" t="str">
        <f>E21</f>
        <v>Ing. Jaroslav Rojt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141" t="s">
        <v>34</v>
      </c>
      <c r="J81" s="37" t="str">
        <f>E24</f>
        <v>Jan Leinhäupel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91"/>
      <c r="B83" s="192"/>
      <c r="C83" s="193" t="s">
        <v>101</v>
      </c>
      <c r="D83" s="194" t="s">
        <v>57</v>
      </c>
      <c r="E83" s="194" t="s">
        <v>53</v>
      </c>
      <c r="F83" s="194" t="s">
        <v>54</v>
      </c>
      <c r="G83" s="194" t="s">
        <v>102</v>
      </c>
      <c r="H83" s="194" t="s">
        <v>103</v>
      </c>
      <c r="I83" s="195" t="s">
        <v>104</v>
      </c>
      <c r="J83" s="194" t="s">
        <v>92</v>
      </c>
      <c r="K83" s="196" t="s">
        <v>105</v>
      </c>
      <c r="L83" s="197"/>
      <c r="M83" s="93" t="s">
        <v>19</v>
      </c>
      <c r="N83" s="94" t="s">
        <v>42</v>
      </c>
      <c r="O83" s="94" t="s">
        <v>106</v>
      </c>
      <c r="P83" s="94" t="s">
        <v>107</v>
      </c>
      <c r="Q83" s="94" t="s">
        <v>108</v>
      </c>
      <c r="R83" s="94" t="s">
        <v>109</v>
      </c>
      <c r="S83" s="94" t="s">
        <v>110</v>
      </c>
      <c r="T83" s="95" t="s">
        <v>111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39"/>
      <c r="B84" s="40"/>
      <c r="C84" s="100" t="s">
        <v>112</v>
      </c>
      <c r="D84" s="41"/>
      <c r="E84" s="41"/>
      <c r="F84" s="41"/>
      <c r="G84" s="41"/>
      <c r="H84" s="41"/>
      <c r="I84" s="137"/>
      <c r="J84" s="198">
        <f>BK84</f>
        <v>0</v>
      </c>
      <c r="K84" s="41"/>
      <c r="L84" s="45"/>
      <c r="M84" s="96"/>
      <c r="N84" s="199"/>
      <c r="O84" s="97"/>
      <c r="P84" s="200">
        <f>P85</f>
        <v>0</v>
      </c>
      <c r="Q84" s="97"/>
      <c r="R84" s="200">
        <f>R85</f>
        <v>0</v>
      </c>
      <c r="S84" s="97"/>
      <c r="T84" s="201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93</v>
      </c>
      <c r="BK84" s="202">
        <f>BK85</f>
        <v>0</v>
      </c>
    </row>
    <row r="85" s="12" customFormat="1" ht="25.92" customHeight="1">
      <c r="A85" s="12"/>
      <c r="B85" s="203"/>
      <c r="C85" s="204"/>
      <c r="D85" s="205" t="s">
        <v>71</v>
      </c>
      <c r="E85" s="206" t="s">
        <v>85</v>
      </c>
      <c r="F85" s="206" t="s">
        <v>464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P86+P91+P95+P98</f>
        <v>0</v>
      </c>
      <c r="Q85" s="211"/>
      <c r="R85" s="212">
        <f>R86+R91+R95+R98</f>
        <v>0</v>
      </c>
      <c r="S85" s="211"/>
      <c r="T85" s="213">
        <f>T86+T91+T95+T98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150</v>
      </c>
      <c r="AT85" s="215" t="s">
        <v>71</v>
      </c>
      <c r="AU85" s="215" t="s">
        <v>72</v>
      </c>
      <c r="AY85" s="214" t="s">
        <v>115</v>
      </c>
      <c r="BK85" s="216">
        <f>BK86+BK91+BK95+BK98</f>
        <v>0</v>
      </c>
    </row>
    <row r="86" s="12" customFormat="1" ht="22.8" customHeight="1">
      <c r="A86" s="12"/>
      <c r="B86" s="203"/>
      <c r="C86" s="204"/>
      <c r="D86" s="205" t="s">
        <v>71</v>
      </c>
      <c r="E86" s="217" t="s">
        <v>465</v>
      </c>
      <c r="F86" s="217" t="s">
        <v>466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SUM(P87:P90)</f>
        <v>0</v>
      </c>
      <c r="Q86" s="211"/>
      <c r="R86" s="212">
        <f>SUM(R87:R90)</f>
        <v>0</v>
      </c>
      <c r="S86" s="211"/>
      <c r="T86" s="213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150</v>
      </c>
      <c r="AT86" s="215" t="s">
        <v>71</v>
      </c>
      <c r="AU86" s="215" t="s">
        <v>80</v>
      </c>
      <c r="AY86" s="214" t="s">
        <v>115</v>
      </c>
      <c r="BK86" s="216">
        <f>SUM(BK87:BK90)</f>
        <v>0</v>
      </c>
    </row>
    <row r="87" s="2" customFormat="1" ht="16.5" customHeight="1">
      <c r="A87" s="39"/>
      <c r="B87" s="40"/>
      <c r="C87" s="219" t="s">
        <v>80</v>
      </c>
      <c r="D87" s="219" t="s">
        <v>117</v>
      </c>
      <c r="E87" s="220" t="s">
        <v>467</v>
      </c>
      <c r="F87" s="221" t="s">
        <v>468</v>
      </c>
      <c r="G87" s="222" t="s">
        <v>469</v>
      </c>
      <c r="H87" s="223">
        <v>1</v>
      </c>
      <c r="I87" s="224"/>
      <c r="J87" s="225">
        <f>ROUND(I87*H87,2)</f>
        <v>0</v>
      </c>
      <c r="K87" s="221" t="s">
        <v>121</v>
      </c>
      <c r="L87" s="45"/>
      <c r="M87" s="226" t="s">
        <v>19</v>
      </c>
      <c r="N87" s="227" t="s">
        <v>43</v>
      </c>
      <c r="O87" s="8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30" t="s">
        <v>470</v>
      </c>
      <c r="AT87" s="230" t="s">
        <v>117</v>
      </c>
      <c r="AU87" s="230" t="s">
        <v>83</v>
      </c>
      <c r="AY87" s="18" t="s">
        <v>115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8" t="s">
        <v>80</v>
      </c>
      <c r="BK87" s="231">
        <f>ROUND(I87*H87,2)</f>
        <v>0</v>
      </c>
      <c r="BL87" s="18" t="s">
        <v>470</v>
      </c>
      <c r="BM87" s="230" t="s">
        <v>471</v>
      </c>
    </row>
    <row r="88" s="14" customFormat="1">
      <c r="A88" s="14"/>
      <c r="B88" s="246"/>
      <c r="C88" s="247"/>
      <c r="D88" s="232" t="s">
        <v>126</v>
      </c>
      <c r="E88" s="248" t="s">
        <v>19</v>
      </c>
      <c r="F88" s="249" t="s">
        <v>472</v>
      </c>
      <c r="G88" s="247"/>
      <c r="H88" s="250">
        <v>1</v>
      </c>
      <c r="I88" s="251"/>
      <c r="J88" s="247"/>
      <c r="K88" s="247"/>
      <c r="L88" s="252"/>
      <c r="M88" s="253"/>
      <c r="N88" s="254"/>
      <c r="O88" s="254"/>
      <c r="P88" s="254"/>
      <c r="Q88" s="254"/>
      <c r="R88" s="254"/>
      <c r="S88" s="254"/>
      <c r="T88" s="25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6" t="s">
        <v>126</v>
      </c>
      <c r="AU88" s="256" t="s">
        <v>83</v>
      </c>
      <c r="AV88" s="14" t="s">
        <v>83</v>
      </c>
      <c r="AW88" s="14" t="s">
        <v>33</v>
      </c>
      <c r="AX88" s="14" t="s">
        <v>80</v>
      </c>
      <c r="AY88" s="256" t="s">
        <v>115</v>
      </c>
    </row>
    <row r="89" s="2" customFormat="1" ht="16.5" customHeight="1">
      <c r="A89" s="39"/>
      <c r="B89" s="40"/>
      <c r="C89" s="219" t="s">
        <v>83</v>
      </c>
      <c r="D89" s="219" t="s">
        <v>117</v>
      </c>
      <c r="E89" s="220" t="s">
        <v>473</v>
      </c>
      <c r="F89" s="221" t="s">
        <v>474</v>
      </c>
      <c r="G89" s="222" t="s">
        <v>211</v>
      </c>
      <c r="H89" s="223">
        <v>4</v>
      </c>
      <c r="I89" s="224"/>
      <c r="J89" s="225">
        <f>ROUND(I89*H89,2)</f>
        <v>0</v>
      </c>
      <c r="K89" s="221" t="s">
        <v>121</v>
      </c>
      <c r="L89" s="45"/>
      <c r="M89" s="226" t="s">
        <v>19</v>
      </c>
      <c r="N89" s="227" t="s">
        <v>43</v>
      </c>
      <c r="O89" s="8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0" t="s">
        <v>470</v>
      </c>
      <c r="AT89" s="230" t="s">
        <v>117</v>
      </c>
      <c r="AU89" s="230" t="s">
        <v>83</v>
      </c>
      <c r="AY89" s="18" t="s">
        <v>115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8" t="s">
        <v>80</v>
      </c>
      <c r="BK89" s="231">
        <f>ROUND(I89*H89,2)</f>
        <v>0</v>
      </c>
      <c r="BL89" s="18" t="s">
        <v>470</v>
      </c>
      <c r="BM89" s="230" t="s">
        <v>475</v>
      </c>
    </row>
    <row r="90" s="14" customFormat="1">
      <c r="A90" s="14"/>
      <c r="B90" s="246"/>
      <c r="C90" s="247"/>
      <c r="D90" s="232" t="s">
        <v>126</v>
      </c>
      <c r="E90" s="248" t="s">
        <v>19</v>
      </c>
      <c r="F90" s="249" t="s">
        <v>476</v>
      </c>
      <c r="G90" s="247"/>
      <c r="H90" s="250">
        <v>4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6" t="s">
        <v>126</v>
      </c>
      <c r="AU90" s="256" t="s">
        <v>83</v>
      </c>
      <c r="AV90" s="14" t="s">
        <v>83</v>
      </c>
      <c r="AW90" s="14" t="s">
        <v>33</v>
      </c>
      <c r="AX90" s="14" t="s">
        <v>80</v>
      </c>
      <c r="AY90" s="256" t="s">
        <v>115</v>
      </c>
    </row>
    <row r="91" s="12" customFormat="1" ht="22.8" customHeight="1">
      <c r="A91" s="12"/>
      <c r="B91" s="203"/>
      <c r="C91" s="204"/>
      <c r="D91" s="205" t="s">
        <v>71</v>
      </c>
      <c r="E91" s="217" t="s">
        <v>477</v>
      </c>
      <c r="F91" s="217" t="s">
        <v>478</v>
      </c>
      <c r="G91" s="204"/>
      <c r="H91" s="204"/>
      <c r="I91" s="207"/>
      <c r="J91" s="218">
        <f>BK91</f>
        <v>0</v>
      </c>
      <c r="K91" s="204"/>
      <c r="L91" s="209"/>
      <c r="M91" s="210"/>
      <c r="N91" s="211"/>
      <c r="O91" s="211"/>
      <c r="P91" s="212">
        <f>SUM(P92:P94)</f>
        <v>0</v>
      </c>
      <c r="Q91" s="211"/>
      <c r="R91" s="212">
        <f>SUM(R92:R94)</f>
        <v>0</v>
      </c>
      <c r="S91" s="211"/>
      <c r="T91" s="213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4" t="s">
        <v>150</v>
      </c>
      <c r="AT91" s="215" t="s">
        <v>71</v>
      </c>
      <c r="AU91" s="215" t="s">
        <v>80</v>
      </c>
      <c r="AY91" s="214" t="s">
        <v>115</v>
      </c>
      <c r="BK91" s="216">
        <f>SUM(BK92:BK94)</f>
        <v>0</v>
      </c>
    </row>
    <row r="92" s="2" customFormat="1" ht="16.5" customHeight="1">
      <c r="A92" s="39"/>
      <c r="B92" s="40"/>
      <c r="C92" s="219" t="s">
        <v>138</v>
      </c>
      <c r="D92" s="219" t="s">
        <v>117</v>
      </c>
      <c r="E92" s="220" t="s">
        <v>479</v>
      </c>
      <c r="F92" s="221" t="s">
        <v>480</v>
      </c>
      <c r="G92" s="222" t="s">
        <v>211</v>
      </c>
      <c r="H92" s="223">
        <v>4</v>
      </c>
      <c r="I92" s="224"/>
      <c r="J92" s="225">
        <f>ROUND(I92*H92,2)</f>
        <v>0</v>
      </c>
      <c r="K92" s="221" t="s">
        <v>121</v>
      </c>
      <c r="L92" s="45"/>
      <c r="M92" s="226" t="s">
        <v>19</v>
      </c>
      <c r="N92" s="227" t="s">
        <v>43</v>
      </c>
      <c r="O92" s="8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0" t="s">
        <v>470</v>
      </c>
      <c r="AT92" s="230" t="s">
        <v>117</v>
      </c>
      <c r="AU92" s="230" t="s">
        <v>83</v>
      </c>
      <c r="AY92" s="18" t="s">
        <v>115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8" t="s">
        <v>80</v>
      </c>
      <c r="BK92" s="231">
        <f>ROUND(I92*H92,2)</f>
        <v>0</v>
      </c>
      <c r="BL92" s="18" t="s">
        <v>470</v>
      </c>
      <c r="BM92" s="230" t="s">
        <v>481</v>
      </c>
    </row>
    <row r="93" s="14" customFormat="1">
      <c r="A93" s="14"/>
      <c r="B93" s="246"/>
      <c r="C93" s="247"/>
      <c r="D93" s="232" t="s">
        <v>126</v>
      </c>
      <c r="E93" s="248" t="s">
        <v>19</v>
      </c>
      <c r="F93" s="249" t="s">
        <v>482</v>
      </c>
      <c r="G93" s="247"/>
      <c r="H93" s="250">
        <v>4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6" t="s">
        <v>126</v>
      </c>
      <c r="AU93" s="256" t="s">
        <v>83</v>
      </c>
      <c r="AV93" s="14" t="s">
        <v>83</v>
      </c>
      <c r="AW93" s="14" t="s">
        <v>33</v>
      </c>
      <c r="AX93" s="14" t="s">
        <v>80</v>
      </c>
      <c r="AY93" s="256" t="s">
        <v>115</v>
      </c>
    </row>
    <row r="94" s="13" customFormat="1">
      <c r="A94" s="13"/>
      <c r="B94" s="236"/>
      <c r="C94" s="237"/>
      <c r="D94" s="232" t="s">
        <v>126</v>
      </c>
      <c r="E94" s="238" t="s">
        <v>19</v>
      </c>
      <c r="F94" s="239" t="s">
        <v>483</v>
      </c>
      <c r="G94" s="237"/>
      <c r="H94" s="238" t="s">
        <v>19</v>
      </c>
      <c r="I94" s="240"/>
      <c r="J94" s="237"/>
      <c r="K94" s="237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126</v>
      </c>
      <c r="AU94" s="245" t="s">
        <v>83</v>
      </c>
      <c r="AV94" s="13" t="s">
        <v>80</v>
      </c>
      <c r="AW94" s="13" t="s">
        <v>33</v>
      </c>
      <c r="AX94" s="13" t="s">
        <v>72</v>
      </c>
      <c r="AY94" s="245" t="s">
        <v>115</v>
      </c>
    </row>
    <row r="95" s="12" customFormat="1" ht="22.8" customHeight="1">
      <c r="A95" s="12"/>
      <c r="B95" s="203"/>
      <c r="C95" s="204"/>
      <c r="D95" s="205" t="s">
        <v>71</v>
      </c>
      <c r="E95" s="217" t="s">
        <v>484</v>
      </c>
      <c r="F95" s="217" t="s">
        <v>485</v>
      </c>
      <c r="G95" s="204"/>
      <c r="H95" s="204"/>
      <c r="I95" s="207"/>
      <c r="J95" s="218">
        <f>BK95</f>
        <v>0</v>
      </c>
      <c r="K95" s="204"/>
      <c r="L95" s="209"/>
      <c r="M95" s="210"/>
      <c r="N95" s="211"/>
      <c r="O95" s="211"/>
      <c r="P95" s="212">
        <f>SUM(P96:P97)</f>
        <v>0</v>
      </c>
      <c r="Q95" s="211"/>
      <c r="R95" s="212">
        <f>SUM(R96:R97)</f>
        <v>0</v>
      </c>
      <c r="S95" s="211"/>
      <c r="T95" s="213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4" t="s">
        <v>150</v>
      </c>
      <c r="AT95" s="215" t="s">
        <v>71</v>
      </c>
      <c r="AU95" s="215" t="s">
        <v>80</v>
      </c>
      <c r="AY95" s="214" t="s">
        <v>115</v>
      </c>
      <c r="BK95" s="216">
        <f>SUM(BK96:BK97)</f>
        <v>0</v>
      </c>
    </row>
    <row r="96" s="2" customFormat="1" ht="16.5" customHeight="1">
      <c r="A96" s="39"/>
      <c r="B96" s="40"/>
      <c r="C96" s="219" t="s">
        <v>157</v>
      </c>
      <c r="D96" s="219" t="s">
        <v>117</v>
      </c>
      <c r="E96" s="220" t="s">
        <v>486</v>
      </c>
      <c r="F96" s="221" t="s">
        <v>487</v>
      </c>
      <c r="G96" s="222" t="s">
        <v>469</v>
      </c>
      <c r="H96" s="223">
        <v>1</v>
      </c>
      <c r="I96" s="224"/>
      <c r="J96" s="225">
        <f>ROUND(I96*H96,2)</f>
        <v>0</v>
      </c>
      <c r="K96" s="221" t="s">
        <v>121</v>
      </c>
      <c r="L96" s="45"/>
      <c r="M96" s="226" t="s">
        <v>19</v>
      </c>
      <c r="N96" s="227" t="s">
        <v>43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0" t="s">
        <v>470</v>
      </c>
      <c r="AT96" s="230" t="s">
        <v>117</v>
      </c>
      <c r="AU96" s="230" t="s">
        <v>83</v>
      </c>
      <c r="AY96" s="18" t="s">
        <v>115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8" t="s">
        <v>80</v>
      </c>
      <c r="BK96" s="231">
        <f>ROUND(I96*H96,2)</f>
        <v>0</v>
      </c>
      <c r="BL96" s="18" t="s">
        <v>470</v>
      </c>
      <c r="BM96" s="230" t="s">
        <v>488</v>
      </c>
    </row>
    <row r="97" s="14" customFormat="1">
      <c r="A97" s="14"/>
      <c r="B97" s="246"/>
      <c r="C97" s="247"/>
      <c r="D97" s="232" t="s">
        <v>126</v>
      </c>
      <c r="E97" s="248" t="s">
        <v>19</v>
      </c>
      <c r="F97" s="249" t="s">
        <v>489</v>
      </c>
      <c r="G97" s="247"/>
      <c r="H97" s="250">
        <v>1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126</v>
      </c>
      <c r="AU97" s="256" t="s">
        <v>83</v>
      </c>
      <c r="AV97" s="14" t="s">
        <v>83</v>
      </c>
      <c r="AW97" s="14" t="s">
        <v>33</v>
      </c>
      <c r="AX97" s="14" t="s">
        <v>80</v>
      </c>
      <c r="AY97" s="256" t="s">
        <v>115</v>
      </c>
    </row>
    <row r="98" s="12" customFormat="1" ht="22.8" customHeight="1">
      <c r="A98" s="12"/>
      <c r="B98" s="203"/>
      <c r="C98" s="204"/>
      <c r="D98" s="205" t="s">
        <v>71</v>
      </c>
      <c r="E98" s="217" t="s">
        <v>490</v>
      </c>
      <c r="F98" s="217" t="s">
        <v>491</v>
      </c>
      <c r="G98" s="204"/>
      <c r="H98" s="204"/>
      <c r="I98" s="207"/>
      <c r="J98" s="218">
        <f>BK98</f>
        <v>0</v>
      </c>
      <c r="K98" s="204"/>
      <c r="L98" s="209"/>
      <c r="M98" s="210"/>
      <c r="N98" s="211"/>
      <c r="O98" s="211"/>
      <c r="P98" s="212">
        <f>SUM(P99:P100)</f>
        <v>0</v>
      </c>
      <c r="Q98" s="211"/>
      <c r="R98" s="212">
        <f>SUM(R99:R100)</f>
        <v>0</v>
      </c>
      <c r="S98" s="211"/>
      <c r="T98" s="213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150</v>
      </c>
      <c r="AT98" s="215" t="s">
        <v>71</v>
      </c>
      <c r="AU98" s="215" t="s">
        <v>80</v>
      </c>
      <c r="AY98" s="214" t="s">
        <v>115</v>
      </c>
      <c r="BK98" s="216">
        <f>SUM(BK99:BK100)</f>
        <v>0</v>
      </c>
    </row>
    <row r="99" s="2" customFormat="1" ht="16.5" customHeight="1">
      <c r="A99" s="39"/>
      <c r="B99" s="40"/>
      <c r="C99" s="219" t="s">
        <v>150</v>
      </c>
      <c r="D99" s="219" t="s">
        <v>117</v>
      </c>
      <c r="E99" s="220" t="s">
        <v>492</v>
      </c>
      <c r="F99" s="221" t="s">
        <v>493</v>
      </c>
      <c r="G99" s="222" t="s">
        <v>469</v>
      </c>
      <c r="H99" s="223">
        <v>1</v>
      </c>
      <c r="I99" s="224"/>
      <c r="J99" s="225">
        <f>ROUND(I99*H99,2)</f>
        <v>0</v>
      </c>
      <c r="K99" s="221" t="s">
        <v>121</v>
      </c>
      <c r="L99" s="45"/>
      <c r="M99" s="226" t="s">
        <v>19</v>
      </c>
      <c r="N99" s="227" t="s">
        <v>43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470</v>
      </c>
      <c r="AT99" s="230" t="s">
        <v>117</v>
      </c>
      <c r="AU99" s="230" t="s">
        <v>83</v>
      </c>
      <c r="AY99" s="18" t="s">
        <v>115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80</v>
      </c>
      <c r="BK99" s="231">
        <f>ROUND(I99*H99,2)</f>
        <v>0</v>
      </c>
      <c r="BL99" s="18" t="s">
        <v>470</v>
      </c>
      <c r="BM99" s="230" t="s">
        <v>494</v>
      </c>
    </row>
    <row r="100" s="14" customFormat="1">
      <c r="A100" s="14"/>
      <c r="B100" s="246"/>
      <c r="C100" s="247"/>
      <c r="D100" s="232" t="s">
        <v>126</v>
      </c>
      <c r="E100" s="248" t="s">
        <v>19</v>
      </c>
      <c r="F100" s="249" t="s">
        <v>495</v>
      </c>
      <c r="G100" s="247"/>
      <c r="H100" s="250">
        <v>1</v>
      </c>
      <c r="I100" s="251"/>
      <c r="J100" s="247"/>
      <c r="K100" s="247"/>
      <c r="L100" s="252"/>
      <c r="M100" s="282"/>
      <c r="N100" s="283"/>
      <c r="O100" s="283"/>
      <c r="P100" s="283"/>
      <c r="Q100" s="283"/>
      <c r="R100" s="283"/>
      <c r="S100" s="283"/>
      <c r="T100" s="28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126</v>
      </c>
      <c r="AU100" s="256" t="s">
        <v>83</v>
      </c>
      <c r="AV100" s="14" t="s">
        <v>83</v>
      </c>
      <c r="AW100" s="14" t="s">
        <v>33</v>
      </c>
      <c r="AX100" s="14" t="s">
        <v>80</v>
      </c>
      <c r="AY100" s="256" t="s">
        <v>115</v>
      </c>
    </row>
    <row r="101" s="2" customFormat="1" ht="6.96" customHeight="1">
      <c r="A101" s="39"/>
      <c r="B101" s="60"/>
      <c r="C101" s="61"/>
      <c r="D101" s="61"/>
      <c r="E101" s="61"/>
      <c r="F101" s="61"/>
      <c r="G101" s="61"/>
      <c r="H101" s="61"/>
      <c r="I101" s="167"/>
      <c r="J101" s="61"/>
      <c r="K101" s="61"/>
      <c r="L101" s="45"/>
      <c r="M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</sheetData>
  <sheetProtection sheet="1" autoFilter="0" formatColumns="0" formatRows="0" objects="1" scenarios="1" spinCount="100000" saltValue="hYBedffJX3BpImvr3j1zkt3A3ASs8htKsyR7ReowtOpzi8Fs3yw6N9DqzL7QLS6FQy9bLeZNHNTw9sdeoBjU8g==" hashValue="XieR/DvJFMgk+deVICJTYoMEQoIRfbMgut+IDr2d3U1S6IACdwL6XsSlNO2OBUmvpxUaVxtugzLu5xcjbQpAJA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6" customFormat="1" ht="45" customHeight="1">
      <c r="B3" s="289"/>
      <c r="C3" s="290" t="s">
        <v>496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497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498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499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500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501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502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503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504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505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506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79</v>
      </c>
      <c r="F18" s="296" t="s">
        <v>507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508</v>
      </c>
      <c r="F19" s="296" t="s">
        <v>509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510</v>
      </c>
      <c r="F20" s="296" t="s">
        <v>511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512</v>
      </c>
      <c r="F21" s="296" t="s">
        <v>513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514</v>
      </c>
      <c r="F22" s="296" t="s">
        <v>515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516</v>
      </c>
      <c r="F23" s="296" t="s">
        <v>517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518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519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520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521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522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523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524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525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526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101</v>
      </c>
      <c r="F36" s="296"/>
      <c r="G36" s="296" t="s">
        <v>527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528</v>
      </c>
      <c r="F37" s="296"/>
      <c r="G37" s="296" t="s">
        <v>529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53</v>
      </c>
      <c r="F38" s="296"/>
      <c r="G38" s="296" t="s">
        <v>530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54</v>
      </c>
      <c r="F39" s="296"/>
      <c r="G39" s="296" t="s">
        <v>531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102</v>
      </c>
      <c r="F40" s="296"/>
      <c r="G40" s="296" t="s">
        <v>532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103</v>
      </c>
      <c r="F41" s="296"/>
      <c r="G41" s="296" t="s">
        <v>533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534</v>
      </c>
      <c r="F42" s="296"/>
      <c r="G42" s="296" t="s">
        <v>535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536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537</v>
      </c>
      <c r="F44" s="296"/>
      <c r="G44" s="296" t="s">
        <v>538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105</v>
      </c>
      <c r="F45" s="296"/>
      <c r="G45" s="296" t="s">
        <v>539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540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541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542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543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544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545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546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547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548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549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550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551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552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553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554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555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556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557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558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559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560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561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562</v>
      </c>
      <c r="D76" s="314"/>
      <c r="E76" s="314"/>
      <c r="F76" s="314" t="s">
        <v>563</v>
      </c>
      <c r="G76" s="315"/>
      <c r="H76" s="314" t="s">
        <v>54</v>
      </c>
      <c r="I76" s="314" t="s">
        <v>57</v>
      </c>
      <c r="J76" s="314" t="s">
        <v>564</v>
      </c>
      <c r="K76" s="313"/>
    </row>
    <row r="77" s="1" customFormat="1" ht="17.25" customHeight="1">
      <c r="B77" s="311"/>
      <c r="C77" s="316" t="s">
        <v>565</v>
      </c>
      <c r="D77" s="316"/>
      <c r="E77" s="316"/>
      <c r="F77" s="317" t="s">
        <v>566</v>
      </c>
      <c r="G77" s="318"/>
      <c r="H77" s="316"/>
      <c r="I77" s="316"/>
      <c r="J77" s="316" t="s">
        <v>567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53</v>
      </c>
      <c r="D79" s="319"/>
      <c r="E79" s="319"/>
      <c r="F79" s="321" t="s">
        <v>568</v>
      </c>
      <c r="G79" s="320"/>
      <c r="H79" s="299" t="s">
        <v>569</v>
      </c>
      <c r="I79" s="299" t="s">
        <v>570</v>
      </c>
      <c r="J79" s="299">
        <v>20</v>
      </c>
      <c r="K79" s="313"/>
    </row>
    <row r="80" s="1" customFormat="1" ht="15" customHeight="1">
      <c r="B80" s="311"/>
      <c r="C80" s="299" t="s">
        <v>571</v>
      </c>
      <c r="D80" s="299"/>
      <c r="E80" s="299"/>
      <c r="F80" s="321" t="s">
        <v>568</v>
      </c>
      <c r="G80" s="320"/>
      <c r="H80" s="299" t="s">
        <v>572</v>
      </c>
      <c r="I80" s="299" t="s">
        <v>570</v>
      </c>
      <c r="J80" s="299">
        <v>120</v>
      </c>
      <c r="K80" s="313"/>
    </row>
    <row r="81" s="1" customFormat="1" ht="15" customHeight="1">
      <c r="B81" s="322"/>
      <c r="C81" s="299" t="s">
        <v>573</v>
      </c>
      <c r="D81" s="299"/>
      <c r="E81" s="299"/>
      <c r="F81" s="321" t="s">
        <v>574</v>
      </c>
      <c r="G81" s="320"/>
      <c r="H81" s="299" t="s">
        <v>575</v>
      </c>
      <c r="I81" s="299" t="s">
        <v>570</v>
      </c>
      <c r="J81" s="299">
        <v>50</v>
      </c>
      <c r="K81" s="313"/>
    </row>
    <row r="82" s="1" customFormat="1" ht="15" customHeight="1">
      <c r="B82" s="322"/>
      <c r="C82" s="299" t="s">
        <v>576</v>
      </c>
      <c r="D82" s="299"/>
      <c r="E82" s="299"/>
      <c r="F82" s="321" t="s">
        <v>568</v>
      </c>
      <c r="G82" s="320"/>
      <c r="H82" s="299" t="s">
        <v>577</v>
      </c>
      <c r="I82" s="299" t="s">
        <v>578</v>
      </c>
      <c r="J82" s="299"/>
      <c r="K82" s="313"/>
    </row>
    <row r="83" s="1" customFormat="1" ht="15" customHeight="1">
      <c r="B83" s="322"/>
      <c r="C83" s="323" t="s">
        <v>579</v>
      </c>
      <c r="D83" s="323"/>
      <c r="E83" s="323"/>
      <c r="F83" s="324" t="s">
        <v>574</v>
      </c>
      <c r="G83" s="323"/>
      <c r="H83" s="323" t="s">
        <v>580</v>
      </c>
      <c r="I83" s="323" t="s">
        <v>570</v>
      </c>
      <c r="J83" s="323">
        <v>15</v>
      </c>
      <c r="K83" s="313"/>
    </row>
    <row r="84" s="1" customFormat="1" ht="15" customHeight="1">
      <c r="B84" s="322"/>
      <c r="C84" s="323" t="s">
        <v>581</v>
      </c>
      <c r="D84" s="323"/>
      <c r="E84" s="323"/>
      <c r="F84" s="324" t="s">
        <v>574</v>
      </c>
      <c r="G84" s="323"/>
      <c r="H84" s="323" t="s">
        <v>582</v>
      </c>
      <c r="I84" s="323" t="s">
        <v>570</v>
      </c>
      <c r="J84" s="323">
        <v>15</v>
      </c>
      <c r="K84" s="313"/>
    </row>
    <row r="85" s="1" customFormat="1" ht="15" customHeight="1">
      <c r="B85" s="322"/>
      <c r="C85" s="323" t="s">
        <v>583</v>
      </c>
      <c r="D85" s="323"/>
      <c r="E85" s="323"/>
      <c r="F85" s="324" t="s">
        <v>574</v>
      </c>
      <c r="G85" s="323"/>
      <c r="H85" s="323" t="s">
        <v>584</v>
      </c>
      <c r="I85" s="323" t="s">
        <v>570</v>
      </c>
      <c r="J85" s="323">
        <v>20</v>
      </c>
      <c r="K85" s="313"/>
    </row>
    <row r="86" s="1" customFormat="1" ht="15" customHeight="1">
      <c r="B86" s="322"/>
      <c r="C86" s="323" t="s">
        <v>585</v>
      </c>
      <c r="D86" s="323"/>
      <c r="E86" s="323"/>
      <c r="F86" s="324" t="s">
        <v>574</v>
      </c>
      <c r="G86" s="323"/>
      <c r="H86" s="323" t="s">
        <v>586</v>
      </c>
      <c r="I86" s="323" t="s">
        <v>570</v>
      </c>
      <c r="J86" s="323">
        <v>20</v>
      </c>
      <c r="K86" s="313"/>
    </row>
    <row r="87" s="1" customFormat="1" ht="15" customHeight="1">
      <c r="B87" s="322"/>
      <c r="C87" s="299" t="s">
        <v>587</v>
      </c>
      <c r="D87" s="299"/>
      <c r="E87" s="299"/>
      <c r="F87" s="321" t="s">
        <v>574</v>
      </c>
      <c r="G87" s="320"/>
      <c r="H87" s="299" t="s">
        <v>588</v>
      </c>
      <c r="I87" s="299" t="s">
        <v>570</v>
      </c>
      <c r="J87" s="299">
        <v>50</v>
      </c>
      <c r="K87" s="313"/>
    </row>
    <row r="88" s="1" customFormat="1" ht="15" customHeight="1">
      <c r="B88" s="322"/>
      <c r="C88" s="299" t="s">
        <v>589</v>
      </c>
      <c r="D88" s="299"/>
      <c r="E88" s="299"/>
      <c r="F88" s="321" t="s">
        <v>574</v>
      </c>
      <c r="G88" s="320"/>
      <c r="H88" s="299" t="s">
        <v>590</v>
      </c>
      <c r="I88" s="299" t="s">
        <v>570</v>
      </c>
      <c r="J88" s="299">
        <v>20</v>
      </c>
      <c r="K88" s="313"/>
    </row>
    <row r="89" s="1" customFormat="1" ht="15" customHeight="1">
      <c r="B89" s="322"/>
      <c r="C89" s="299" t="s">
        <v>591</v>
      </c>
      <c r="D89" s="299"/>
      <c r="E89" s="299"/>
      <c r="F89" s="321" t="s">
        <v>574</v>
      </c>
      <c r="G89" s="320"/>
      <c r="H89" s="299" t="s">
        <v>592</v>
      </c>
      <c r="I89" s="299" t="s">
        <v>570</v>
      </c>
      <c r="J89" s="299">
        <v>20</v>
      </c>
      <c r="K89" s="313"/>
    </row>
    <row r="90" s="1" customFormat="1" ht="15" customHeight="1">
      <c r="B90" s="322"/>
      <c r="C90" s="299" t="s">
        <v>593</v>
      </c>
      <c r="D90" s="299"/>
      <c r="E90" s="299"/>
      <c r="F90" s="321" t="s">
        <v>574</v>
      </c>
      <c r="G90" s="320"/>
      <c r="H90" s="299" t="s">
        <v>594</v>
      </c>
      <c r="I90" s="299" t="s">
        <v>570</v>
      </c>
      <c r="J90" s="299">
        <v>50</v>
      </c>
      <c r="K90" s="313"/>
    </row>
    <row r="91" s="1" customFormat="1" ht="15" customHeight="1">
      <c r="B91" s="322"/>
      <c r="C91" s="299" t="s">
        <v>595</v>
      </c>
      <c r="D91" s="299"/>
      <c r="E91" s="299"/>
      <c r="F91" s="321" t="s">
        <v>574</v>
      </c>
      <c r="G91" s="320"/>
      <c r="H91" s="299" t="s">
        <v>595</v>
      </c>
      <c r="I91" s="299" t="s">
        <v>570</v>
      </c>
      <c r="J91" s="299">
        <v>50</v>
      </c>
      <c r="K91" s="313"/>
    </row>
    <row r="92" s="1" customFormat="1" ht="15" customHeight="1">
      <c r="B92" s="322"/>
      <c r="C92" s="299" t="s">
        <v>596</v>
      </c>
      <c r="D92" s="299"/>
      <c r="E92" s="299"/>
      <c r="F92" s="321" t="s">
        <v>574</v>
      </c>
      <c r="G92" s="320"/>
      <c r="H92" s="299" t="s">
        <v>597</v>
      </c>
      <c r="I92" s="299" t="s">
        <v>570</v>
      </c>
      <c r="J92" s="299">
        <v>255</v>
      </c>
      <c r="K92" s="313"/>
    </row>
    <row r="93" s="1" customFormat="1" ht="15" customHeight="1">
      <c r="B93" s="322"/>
      <c r="C93" s="299" t="s">
        <v>598</v>
      </c>
      <c r="D93" s="299"/>
      <c r="E93" s="299"/>
      <c r="F93" s="321" t="s">
        <v>568</v>
      </c>
      <c r="G93" s="320"/>
      <c r="H93" s="299" t="s">
        <v>599</v>
      </c>
      <c r="I93" s="299" t="s">
        <v>600</v>
      </c>
      <c r="J93" s="299"/>
      <c r="K93" s="313"/>
    </row>
    <row r="94" s="1" customFormat="1" ht="15" customHeight="1">
      <c r="B94" s="322"/>
      <c r="C94" s="299" t="s">
        <v>601</v>
      </c>
      <c r="D94" s="299"/>
      <c r="E94" s="299"/>
      <c r="F94" s="321" t="s">
        <v>568</v>
      </c>
      <c r="G94" s="320"/>
      <c r="H94" s="299" t="s">
        <v>602</v>
      </c>
      <c r="I94" s="299" t="s">
        <v>603</v>
      </c>
      <c r="J94" s="299"/>
      <c r="K94" s="313"/>
    </row>
    <row r="95" s="1" customFormat="1" ht="15" customHeight="1">
      <c r="B95" s="322"/>
      <c r="C95" s="299" t="s">
        <v>604</v>
      </c>
      <c r="D95" s="299"/>
      <c r="E95" s="299"/>
      <c r="F95" s="321" t="s">
        <v>568</v>
      </c>
      <c r="G95" s="320"/>
      <c r="H95" s="299" t="s">
        <v>604</v>
      </c>
      <c r="I95" s="299" t="s">
        <v>603</v>
      </c>
      <c r="J95" s="299"/>
      <c r="K95" s="313"/>
    </row>
    <row r="96" s="1" customFormat="1" ht="15" customHeight="1">
      <c r="B96" s="322"/>
      <c r="C96" s="299" t="s">
        <v>38</v>
      </c>
      <c r="D96" s="299"/>
      <c r="E96" s="299"/>
      <c r="F96" s="321" t="s">
        <v>568</v>
      </c>
      <c r="G96" s="320"/>
      <c r="H96" s="299" t="s">
        <v>605</v>
      </c>
      <c r="I96" s="299" t="s">
        <v>603</v>
      </c>
      <c r="J96" s="299"/>
      <c r="K96" s="313"/>
    </row>
    <row r="97" s="1" customFormat="1" ht="15" customHeight="1">
      <c r="B97" s="322"/>
      <c r="C97" s="299" t="s">
        <v>48</v>
      </c>
      <c r="D97" s="299"/>
      <c r="E97" s="299"/>
      <c r="F97" s="321" t="s">
        <v>568</v>
      </c>
      <c r="G97" s="320"/>
      <c r="H97" s="299" t="s">
        <v>606</v>
      </c>
      <c r="I97" s="299" t="s">
        <v>603</v>
      </c>
      <c r="J97" s="299"/>
      <c r="K97" s="313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607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562</v>
      </c>
      <c r="D103" s="314"/>
      <c r="E103" s="314"/>
      <c r="F103" s="314" t="s">
        <v>563</v>
      </c>
      <c r="G103" s="315"/>
      <c r="H103" s="314" t="s">
        <v>54</v>
      </c>
      <c r="I103" s="314" t="s">
        <v>57</v>
      </c>
      <c r="J103" s="314" t="s">
        <v>564</v>
      </c>
      <c r="K103" s="313"/>
    </row>
    <row r="104" s="1" customFormat="1" ht="17.25" customHeight="1">
      <c r="B104" s="311"/>
      <c r="C104" s="316" t="s">
        <v>565</v>
      </c>
      <c r="D104" s="316"/>
      <c r="E104" s="316"/>
      <c r="F104" s="317" t="s">
        <v>566</v>
      </c>
      <c r="G104" s="318"/>
      <c r="H104" s="316"/>
      <c r="I104" s="316"/>
      <c r="J104" s="316" t="s">
        <v>567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0"/>
      <c r="H105" s="314"/>
      <c r="I105" s="314"/>
      <c r="J105" s="314"/>
      <c r="K105" s="313"/>
    </row>
    <row r="106" s="1" customFormat="1" ht="15" customHeight="1">
      <c r="B106" s="311"/>
      <c r="C106" s="299" t="s">
        <v>53</v>
      </c>
      <c r="D106" s="319"/>
      <c r="E106" s="319"/>
      <c r="F106" s="321" t="s">
        <v>568</v>
      </c>
      <c r="G106" s="330"/>
      <c r="H106" s="299" t="s">
        <v>608</v>
      </c>
      <c r="I106" s="299" t="s">
        <v>570</v>
      </c>
      <c r="J106" s="299">
        <v>20</v>
      </c>
      <c r="K106" s="313"/>
    </row>
    <row r="107" s="1" customFormat="1" ht="15" customHeight="1">
      <c r="B107" s="311"/>
      <c r="C107" s="299" t="s">
        <v>571</v>
      </c>
      <c r="D107" s="299"/>
      <c r="E107" s="299"/>
      <c r="F107" s="321" t="s">
        <v>568</v>
      </c>
      <c r="G107" s="299"/>
      <c r="H107" s="299" t="s">
        <v>608</v>
      </c>
      <c r="I107" s="299" t="s">
        <v>570</v>
      </c>
      <c r="J107" s="299">
        <v>120</v>
      </c>
      <c r="K107" s="313"/>
    </row>
    <row r="108" s="1" customFormat="1" ht="15" customHeight="1">
      <c r="B108" s="322"/>
      <c r="C108" s="299" t="s">
        <v>573</v>
      </c>
      <c r="D108" s="299"/>
      <c r="E108" s="299"/>
      <c r="F108" s="321" t="s">
        <v>574</v>
      </c>
      <c r="G108" s="299"/>
      <c r="H108" s="299" t="s">
        <v>608</v>
      </c>
      <c r="I108" s="299" t="s">
        <v>570</v>
      </c>
      <c r="J108" s="299">
        <v>50</v>
      </c>
      <c r="K108" s="313"/>
    </row>
    <row r="109" s="1" customFormat="1" ht="15" customHeight="1">
      <c r="B109" s="322"/>
      <c r="C109" s="299" t="s">
        <v>576</v>
      </c>
      <c r="D109" s="299"/>
      <c r="E109" s="299"/>
      <c r="F109" s="321" t="s">
        <v>568</v>
      </c>
      <c r="G109" s="299"/>
      <c r="H109" s="299" t="s">
        <v>608</v>
      </c>
      <c r="I109" s="299" t="s">
        <v>578</v>
      </c>
      <c r="J109" s="299"/>
      <c r="K109" s="313"/>
    </row>
    <row r="110" s="1" customFormat="1" ht="15" customHeight="1">
      <c r="B110" s="322"/>
      <c r="C110" s="299" t="s">
        <v>587</v>
      </c>
      <c r="D110" s="299"/>
      <c r="E110" s="299"/>
      <c r="F110" s="321" t="s">
        <v>574</v>
      </c>
      <c r="G110" s="299"/>
      <c r="H110" s="299" t="s">
        <v>608</v>
      </c>
      <c r="I110" s="299" t="s">
        <v>570</v>
      </c>
      <c r="J110" s="299">
        <v>50</v>
      </c>
      <c r="K110" s="313"/>
    </row>
    <row r="111" s="1" customFormat="1" ht="15" customHeight="1">
      <c r="B111" s="322"/>
      <c r="C111" s="299" t="s">
        <v>595</v>
      </c>
      <c r="D111" s="299"/>
      <c r="E111" s="299"/>
      <c r="F111" s="321" t="s">
        <v>574</v>
      </c>
      <c r="G111" s="299"/>
      <c r="H111" s="299" t="s">
        <v>608</v>
      </c>
      <c r="I111" s="299" t="s">
        <v>570</v>
      </c>
      <c r="J111" s="299">
        <v>50</v>
      </c>
      <c r="K111" s="313"/>
    </row>
    <row r="112" s="1" customFormat="1" ht="15" customHeight="1">
      <c r="B112" s="322"/>
      <c r="C112" s="299" t="s">
        <v>593</v>
      </c>
      <c r="D112" s="299"/>
      <c r="E112" s="299"/>
      <c r="F112" s="321" t="s">
        <v>574</v>
      </c>
      <c r="G112" s="299"/>
      <c r="H112" s="299" t="s">
        <v>608</v>
      </c>
      <c r="I112" s="299" t="s">
        <v>570</v>
      </c>
      <c r="J112" s="299">
        <v>50</v>
      </c>
      <c r="K112" s="313"/>
    </row>
    <row r="113" s="1" customFormat="1" ht="15" customHeight="1">
      <c r="B113" s="322"/>
      <c r="C113" s="299" t="s">
        <v>53</v>
      </c>
      <c r="D113" s="299"/>
      <c r="E113" s="299"/>
      <c r="F113" s="321" t="s">
        <v>568</v>
      </c>
      <c r="G113" s="299"/>
      <c r="H113" s="299" t="s">
        <v>609</v>
      </c>
      <c r="I113" s="299" t="s">
        <v>570</v>
      </c>
      <c r="J113" s="299">
        <v>20</v>
      </c>
      <c r="K113" s="313"/>
    </row>
    <row r="114" s="1" customFormat="1" ht="15" customHeight="1">
      <c r="B114" s="322"/>
      <c r="C114" s="299" t="s">
        <v>610</v>
      </c>
      <c r="D114" s="299"/>
      <c r="E114" s="299"/>
      <c r="F114" s="321" t="s">
        <v>568</v>
      </c>
      <c r="G114" s="299"/>
      <c r="H114" s="299" t="s">
        <v>611</v>
      </c>
      <c r="I114" s="299" t="s">
        <v>570</v>
      </c>
      <c r="J114" s="299">
        <v>120</v>
      </c>
      <c r="K114" s="313"/>
    </row>
    <row r="115" s="1" customFormat="1" ht="15" customHeight="1">
      <c r="B115" s="322"/>
      <c r="C115" s="299" t="s">
        <v>38</v>
      </c>
      <c r="D115" s="299"/>
      <c r="E115" s="299"/>
      <c r="F115" s="321" t="s">
        <v>568</v>
      </c>
      <c r="G115" s="299"/>
      <c r="H115" s="299" t="s">
        <v>612</v>
      </c>
      <c r="I115" s="299" t="s">
        <v>603</v>
      </c>
      <c r="J115" s="299"/>
      <c r="K115" s="313"/>
    </row>
    <row r="116" s="1" customFormat="1" ht="15" customHeight="1">
      <c r="B116" s="322"/>
      <c r="C116" s="299" t="s">
        <v>48</v>
      </c>
      <c r="D116" s="299"/>
      <c r="E116" s="299"/>
      <c r="F116" s="321" t="s">
        <v>568</v>
      </c>
      <c r="G116" s="299"/>
      <c r="H116" s="299" t="s">
        <v>613</v>
      </c>
      <c r="I116" s="299" t="s">
        <v>603</v>
      </c>
      <c r="J116" s="299"/>
      <c r="K116" s="313"/>
    </row>
    <row r="117" s="1" customFormat="1" ht="15" customHeight="1">
      <c r="B117" s="322"/>
      <c r="C117" s="299" t="s">
        <v>57</v>
      </c>
      <c r="D117" s="299"/>
      <c r="E117" s="299"/>
      <c r="F117" s="321" t="s">
        <v>568</v>
      </c>
      <c r="G117" s="299"/>
      <c r="H117" s="299" t="s">
        <v>614</v>
      </c>
      <c r="I117" s="299" t="s">
        <v>615</v>
      </c>
      <c r="J117" s="299"/>
      <c r="K117" s="313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296"/>
      <c r="D119" s="296"/>
      <c r="E119" s="296"/>
      <c r="F119" s="333"/>
      <c r="G119" s="296"/>
      <c r="H119" s="296"/>
      <c r="I119" s="296"/>
      <c r="J119" s="296"/>
      <c r="K119" s="332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90" t="s">
        <v>616</v>
      </c>
      <c r="D122" s="290"/>
      <c r="E122" s="290"/>
      <c r="F122" s="290"/>
      <c r="G122" s="290"/>
      <c r="H122" s="290"/>
      <c r="I122" s="290"/>
      <c r="J122" s="290"/>
      <c r="K122" s="338"/>
    </row>
    <row r="123" s="1" customFormat="1" ht="17.25" customHeight="1">
      <c r="B123" s="339"/>
      <c r="C123" s="314" t="s">
        <v>562</v>
      </c>
      <c r="D123" s="314"/>
      <c r="E123" s="314"/>
      <c r="F123" s="314" t="s">
        <v>563</v>
      </c>
      <c r="G123" s="315"/>
      <c r="H123" s="314" t="s">
        <v>54</v>
      </c>
      <c r="I123" s="314" t="s">
        <v>57</v>
      </c>
      <c r="J123" s="314" t="s">
        <v>564</v>
      </c>
      <c r="K123" s="340"/>
    </row>
    <row r="124" s="1" customFormat="1" ht="17.25" customHeight="1">
      <c r="B124" s="339"/>
      <c r="C124" s="316" t="s">
        <v>565</v>
      </c>
      <c r="D124" s="316"/>
      <c r="E124" s="316"/>
      <c r="F124" s="317" t="s">
        <v>566</v>
      </c>
      <c r="G124" s="318"/>
      <c r="H124" s="316"/>
      <c r="I124" s="316"/>
      <c r="J124" s="316" t="s">
        <v>567</v>
      </c>
      <c r="K124" s="340"/>
    </row>
    <row r="125" s="1" customFormat="1" ht="5.25" customHeight="1">
      <c r="B125" s="341"/>
      <c r="C125" s="319"/>
      <c r="D125" s="319"/>
      <c r="E125" s="319"/>
      <c r="F125" s="319"/>
      <c r="G125" s="299"/>
      <c r="H125" s="319"/>
      <c r="I125" s="319"/>
      <c r="J125" s="319"/>
      <c r="K125" s="342"/>
    </row>
    <row r="126" s="1" customFormat="1" ht="15" customHeight="1">
      <c r="B126" s="341"/>
      <c r="C126" s="299" t="s">
        <v>571</v>
      </c>
      <c r="D126" s="319"/>
      <c r="E126" s="319"/>
      <c r="F126" s="321" t="s">
        <v>568</v>
      </c>
      <c r="G126" s="299"/>
      <c r="H126" s="299" t="s">
        <v>608</v>
      </c>
      <c r="I126" s="299" t="s">
        <v>570</v>
      </c>
      <c r="J126" s="299">
        <v>120</v>
      </c>
      <c r="K126" s="343"/>
    </row>
    <row r="127" s="1" customFormat="1" ht="15" customHeight="1">
      <c r="B127" s="341"/>
      <c r="C127" s="299" t="s">
        <v>617</v>
      </c>
      <c r="D127" s="299"/>
      <c r="E127" s="299"/>
      <c r="F127" s="321" t="s">
        <v>568</v>
      </c>
      <c r="G127" s="299"/>
      <c r="H127" s="299" t="s">
        <v>618</v>
      </c>
      <c r="I127" s="299" t="s">
        <v>570</v>
      </c>
      <c r="J127" s="299" t="s">
        <v>619</v>
      </c>
      <c r="K127" s="343"/>
    </row>
    <row r="128" s="1" customFormat="1" ht="15" customHeight="1">
      <c r="B128" s="341"/>
      <c r="C128" s="299" t="s">
        <v>516</v>
      </c>
      <c r="D128" s="299"/>
      <c r="E128" s="299"/>
      <c r="F128" s="321" t="s">
        <v>568</v>
      </c>
      <c r="G128" s="299"/>
      <c r="H128" s="299" t="s">
        <v>620</v>
      </c>
      <c r="I128" s="299" t="s">
        <v>570</v>
      </c>
      <c r="J128" s="299" t="s">
        <v>619</v>
      </c>
      <c r="K128" s="343"/>
    </row>
    <row r="129" s="1" customFormat="1" ht="15" customHeight="1">
      <c r="B129" s="341"/>
      <c r="C129" s="299" t="s">
        <v>579</v>
      </c>
      <c r="D129" s="299"/>
      <c r="E129" s="299"/>
      <c r="F129" s="321" t="s">
        <v>574</v>
      </c>
      <c r="G129" s="299"/>
      <c r="H129" s="299" t="s">
        <v>580</v>
      </c>
      <c r="I129" s="299" t="s">
        <v>570</v>
      </c>
      <c r="J129" s="299">
        <v>15</v>
      </c>
      <c r="K129" s="343"/>
    </row>
    <row r="130" s="1" customFormat="1" ht="15" customHeight="1">
      <c r="B130" s="341"/>
      <c r="C130" s="323" t="s">
        <v>581</v>
      </c>
      <c r="D130" s="323"/>
      <c r="E130" s="323"/>
      <c r="F130" s="324" t="s">
        <v>574</v>
      </c>
      <c r="G130" s="323"/>
      <c r="H130" s="323" t="s">
        <v>582</v>
      </c>
      <c r="I130" s="323" t="s">
        <v>570</v>
      </c>
      <c r="J130" s="323">
        <v>15</v>
      </c>
      <c r="K130" s="343"/>
    </row>
    <row r="131" s="1" customFormat="1" ht="15" customHeight="1">
      <c r="B131" s="341"/>
      <c r="C131" s="323" t="s">
        <v>583</v>
      </c>
      <c r="D131" s="323"/>
      <c r="E131" s="323"/>
      <c r="F131" s="324" t="s">
        <v>574</v>
      </c>
      <c r="G131" s="323"/>
      <c r="H131" s="323" t="s">
        <v>584</v>
      </c>
      <c r="I131" s="323" t="s">
        <v>570</v>
      </c>
      <c r="J131" s="323">
        <v>20</v>
      </c>
      <c r="K131" s="343"/>
    </row>
    <row r="132" s="1" customFormat="1" ht="15" customHeight="1">
      <c r="B132" s="341"/>
      <c r="C132" s="323" t="s">
        <v>585</v>
      </c>
      <c r="D132" s="323"/>
      <c r="E132" s="323"/>
      <c r="F132" s="324" t="s">
        <v>574</v>
      </c>
      <c r="G132" s="323"/>
      <c r="H132" s="323" t="s">
        <v>586</v>
      </c>
      <c r="I132" s="323" t="s">
        <v>570</v>
      </c>
      <c r="J132" s="323">
        <v>20</v>
      </c>
      <c r="K132" s="343"/>
    </row>
    <row r="133" s="1" customFormat="1" ht="15" customHeight="1">
      <c r="B133" s="341"/>
      <c r="C133" s="299" t="s">
        <v>573</v>
      </c>
      <c r="D133" s="299"/>
      <c r="E133" s="299"/>
      <c r="F133" s="321" t="s">
        <v>574</v>
      </c>
      <c r="G133" s="299"/>
      <c r="H133" s="299" t="s">
        <v>608</v>
      </c>
      <c r="I133" s="299" t="s">
        <v>570</v>
      </c>
      <c r="J133" s="299">
        <v>50</v>
      </c>
      <c r="K133" s="343"/>
    </row>
    <row r="134" s="1" customFormat="1" ht="15" customHeight="1">
      <c r="B134" s="341"/>
      <c r="C134" s="299" t="s">
        <v>587</v>
      </c>
      <c r="D134" s="299"/>
      <c r="E134" s="299"/>
      <c r="F134" s="321" t="s">
        <v>574</v>
      </c>
      <c r="G134" s="299"/>
      <c r="H134" s="299" t="s">
        <v>608</v>
      </c>
      <c r="I134" s="299" t="s">
        <v>570</v>
      </c>
      <c r="J134" s="299">
        <v>50</v>
      </c>
      <c r="K134" s="343"/>
    </row>
    <row r="135" s="1" customFormat="1" ht="15" customHeight="1">
      <c r="B135" s="341"/>
      <c r="C135" s="299" t="s">
        <v>593</v>
      </c>
      <c r="D135" s="299"/>
      <c r="E135" s="299"/>
      <c r="F135" s="321" t="s">
        <v>574</v>
      </c>
      <c r="G135" s="299"/>
      <c r="H135" s="299" t="s">
        <v>608</v>
      </c>
      <c r="I135" s="299" t="s">
        <v>570</v>
      </c>
      <c r="J135" s="299">
        <v>50</v>
      </c>
      <c r="K135" s="343"/>
    </row>
    <row r="136" s="1" customFormat="1" ht="15" customHeight="1">
      <c r="B136" s="341"/>
      <c r="C136" s="299" t="s">
        <v>595</v>
      </c>
      <c r="D136" s="299"/>
      <c r="E136" s="299"/>
      <c r="F136" s="321" t="s">
        <v>574</v>
      </c>
      <c r="G136" s="299"/>
      <c r="H136" s="299" t="s">
        <v>608</v>
      </c>
      <c r="I136" s="299" t="s">
        <v>570</v>
      </c>
      <c r="J136" s="299">
        <v>50</v>
      </c>
      <c r="K136" s="343"/>
    </row>
    <row r="137" s="1" customFormat="1" ht="15" customHeight="1">
      <c r="B137" s="341"/>
      <c r="C137" s="299" t="s">
        <v>596</v>
      </c>
      <c r="D137" s="299"/>
      <c r="E137" s="299"/>
      <c r="F137" s="321" t="s">
        <v>574</v>
      </c>
      <c r="G137" s="299"/>
      <c r="H137" s="299" t="s">
        <v>621</v>
      </c>
      <c r="I137" s="299" t="s">
        <v>570</v>
      </c>
      <c r="J137" s="299">
        <v>255</v>
      </c>
      <c r="K137" s="343"/>
    </row>
    <row r="138" s="1" customFormat="1" ht="15" customHeight="1">
      <c r="B138" s="341"/>
      <c r="C138" s="299" t="s">
        <v>598</v>
      </c>
      <c r="D138" s="299"/>
      <c r="E138" s="299"/>
      <c r="F138" s="321" t="s">
        <v>568</v>
      </c>
      <c r="G138" s="299"/>
      <c r="H138" s="299" t="s">
        <v>622</v>
      </c>
      <c r="I138" s="299" t="s">
        <v>600</v>
      </c>
      <c r="J138" s="299"/>
      <c r="K138" s="343"/>
    </row>
    <row r="139" s="1" customFormat="1" ht="15" customHeight="1">
      <c r="B139" s="341"/>
      <c r="C139" s="299" t="s">
        <v>601</v>
      </c>
      <c r="D139" s="299"/>
      <c r="E139" s="299"/>
      <c r="F139" s="321" t="s">
        <v>568</v>
      </c>
      <c r="G139" s="299"/>
      <c r="H139" s="299" t="s">
        <v>623</v>
      </c>
      <c r="I139" s="299" t="s">
        <v>603</v>
      </c>
      <c r="J139" s="299"/>
      <c r="K139" s="343"/>
    </row>
    <row r="140" s="1" customFormat="1" ht="15" customHeight="1">
      <c r="B140" s="341"/>
      <c r="C140" s="299" t="s">
        <v>604</v>
      </c>
      <c r="D140" s="299"/>
      <c r="E140" s="299"/>
      <c r="F140" s="321" t="s">
        <v>568</v>
      </c>
      <c r="G140" s="299"/>
      <c r="H140" s="299" t="s">
        <v>604</v>
      </c>
      <c r="I140" s="299" t="s">
        <v>603</v>
      </c>
      <c r="J140" s="299"/>
      <c r="K140" s="343"/>
    </row>
    <row r="141" s="1" customFormat="1" ht="15" customHeight="1">
      <c r="B141" s="341"/>
      <c r="C141" s="299" t="s">
        <v>38</v>
      </c>
      <c r="D141" s="299"/>
      <c r="E141" s="299"/>
      <c r="F141" s="321" t="s">
        <v>568</v>
      </c>
      <c r="G141" s="299"/>
      <c r="H141" s="299" t="s">
        <v>624</v>
      </c>
      <c r="I141" s="299" t="s">
        <v>603</v>
      </c>
      <c r="J141" s="299"/>
      <c r="K141" s="343"/>
    </row>
    <row r="142" s="1" customFormat="1" ht="15" customHeight="1">
      <c r="B142" s="341"/>
      <c r="C142" s="299" t="s">
        <v>625</v>
      </c>
      <c r="D142" s="299"/>
      <c r="E142" s="299"/>
      <c r="F142" s="321" t="s">
        <v>568</v>
      </c>
      <c r="G142" s="299"/>
      <c r="H142" s="299" t="s">
        <v>626</v>
      </c>
      <c r="I142" s="299" t="s">
        <v>603</v>
      </c>
      <c r="J142" s="299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296"/>
      <c r="C144" s="296"/>
      <c r="D144" s="296"/>
      <c r="E144" s="296"/>
      <c r="F144" s="333"/>
      <c r="G144" s="296"/>
      <c r="H144" s="296"/>
      <c r="I144" s="296"/>
      <c r="J144" s="296"/>
      <c r="K144" s="296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627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562</v>
      </c>
      <c r="D148" s="314"/>
      <c r="E148" s="314"/>
      <c r="F148" s="314" t="s">
        <v>563</v>
      </c>
      <c r="G148" s="315"/>
      <c r="H148" s="314" t="s">
        <v>54</v>
      </c>
      <c r="I148" s="314" t="s">
        <v>57</v>
      </c>
      <c r="J148" s="314" t="s">
        <v>564</v>
      </c>
      <c r="K148" s="313"/>
    </row>
    <row r="149" s="1" customFormat="1" ht="17.25" customHeight="1">
      <c r="B149" s="311"/>
      <c r="C149" s="316" t="s">
        <v>565</v>
      </c>
      <c r="D149" s="316"/>
      <c r="E149" s="316"/>
      <c r="F149" s="317" t="s">
        <v>566</v>
      </c>
      <c r="G149" s="318"/>
      <c r="H149" s="316"/>
      <c r="I149" s="316"/>
      <c r="J149" s="316" t="s">
        <v>567</v>
      </c>
      <c r="K149" s="313"/>
    </row>
    <row r="150" s="1" customFormat="1" ht="5.25" customHeight="1">
      <c r="B150" s="322"/>
      <c r="C150" s="319"/>
      <c r="D150" s="319"/>
      <c r="E150" s="319"/>
      <c r="F150" s="319"/>
      <c r="G150" s="320"/>
      <c r="H150" s="319"/>
      <c r="I150" s="319"/>
      <c r="J150" s="319"/>
      <c r="K150" s="343"/>
    </row>
    <row r="151" s="1" customFormat="1" ht="15" customHeight="1">
      <c r="B151" s="322"/>
      <c r="C151" s="347" t="s">
        <v>571</v>
      </c>
      <c r="D151" s="299"/>
      <c r="E151" s="299"/>
      <c r="F151" s="348" t="s">
        <v>568</v>
      </c>
      <c r="G151" s="299"/>
      <c r="H151" s="347" t="s">
        <v>608</v>
      </c>
      <c r="I151" s="347" t="s">
        <v>570</v>
      </c>
      <c r="J151" s="347">
        <v>120</v>
      </c>
      <c r="K151" s="343"/>
    </row>
    <row r="152" s="1" customFormat="1" ht="15" customHeight="1">
      <c r="B152" s="322"/>
      <c r="C152" s="347" t="s">
        <v>617</v>
      </c>
      <c r="D152" s="299"/>
      <c r="E152" s="299"/>
      <c r="F152" s="348" t="s">
        <v>568</v>
      </c>
      <c r="G152" s="299"/>
      <c r="H152" s="347" t="s">
        <v>628</v>
      </c>
      <c r="I152" s="347" t="s">
        <v>570</v>
      </c>
      <c r="J152" s="347" t="s">
        <v>619</v>
      </c>
      <c r="K152" s="343"/>
    </row>
    <row r="153" s="1" customFormat="1" ht="15" customHeight="1">
      <c r="B153" s="322"/>
      <c r="C153" s="347" t="s">
        <v>516</v>
      </c>
      <c r="D153" s="299"/>
      <c r="E153" s="299"/>
      <c r="F153" s="348" t="s">
        <v>568</v>
      </c>
      <c r="G153" s="299"/>
      <c r="H153" s="347" t="s">
        <v>629</v>
      </c>
      <c r="I153" s="347" t="s">
        <v>570</v>
      </c>
      <c r="J153" s="347" t="s">
        <v>619</v>
      </c>
      <c r="K153" s="343"/>
    </row>
    <row r="154" s="1" customFormat="1" ht="15" customHeight="1">
      <c r="B154" s="322"/>
      <c r="C154" s="347" t="s">
        <v>573</v>
      </c>
      <c r="D154" s="299"/>
      <c r="E154" s="299"/>
      <c r="F154" s="348" t="s">
        <v>574</v>
      </c>
      <c r="G154" s="299"/>
      <c r="H154" s="347" t="s">
        <v>608</v>
      </c>
      <c r="I154" s="347" t="s">
        <v>570</v>
      </c>
      <c r="J154" s="347">
        <v>50</v>
      </c>
      <c r="K154" s="343"/>
    </row>
    <row r="155" s="1" customFormat="1" ht="15" customHeight="1">
      <c r="B155" s="322"/>
      <c r="C155" s="347" t="s">
        <v>576</v>
      </c>
      <c r="D155" s="299"/>
      <c r="E155" s="299"/>
      <c r="F155" s="348" t="s">
        <v>568</v>
      </c>
      <c r="G155" s="299"/>
      <c r="H155" s="347" t="s">
        <v>608</v>
      </c>
      <c r="I155" s="347" t="s">
        <v>578</v>
      </c>
      <c r="J155" s="347"/>
      <c r="K155" s="343"/>
    </row>
    <row r="156" s="1" customFormat="1" ht="15" customHeight="1">
      <c r="B156" s="322"/>
      <c r="C156" s="347" t="s">
        <v>587</v>
      </c>
      <c r="D156" s="299"/>
      <c r="E156" s="299"/>
      <c r="F156" s="348" t="s">
        <v>574</v>
      </c>
      <c r="G156" s="299"/>
      <c r="H156" s="347" t="s">
        <v>608</v>
      </c>
      <c r="I156" s="347" t="s">
        <v>570</v>
      </c>
      <c r="J156" s="347">
        <v>50</v>
      </c>
      <c r="K156" s="343"/>
    </row>
    <row r="157" s="1" customFormat="1" ht="15" customHeight="1">
      <c r="B157" s="322"/>
      <c r="C157" s="347" t="s">
        <v>595</v>
      </c>
      <c r="D157" s="299"/>
      <c r="E157" s="299"/>
      <c r="F157" s="348" t="s">
        <v>574</v>
      </c>
      <c r="G157" s="299"/>
      <c r="H157" s="347" t="s">
        <v>608</v>
      </c>
      <c r="I157" s="347" t="s">
        <v>570</v>
      </c>
      <c r="J157" s="347">
        <v>50</v>
      </c>
      <c r="K157" s="343"/>
    </row>
    <row r="158" s="1" customFormat="1" ht="15" customHeight="1">
      <c r="B158" s="322"/>
      <c r="C158" s="347" t="s">
        <v>593</v>
      </c>
      <c r="D158" s="299"/>
      <c r="E158" s="299"/>
      <c r="F158" s="348" t="s">
        <v>574</v>
      </c>
      <c r="G158" s="299"/>
      <c r="H158" s="347" t="s">
        <v>608</v>
      </c>
      <c r="I158" s="347" t="s">
        <v>570</v>
      </c>
      <c r="J158" s="347">
        <v>50</v>
      </c>
      <c r="K158" s="343"/>
    </row>
    <row r="159" s="1" customFormat="1" ht="15" customHeight="1">
      <c r="B159" s="322"/>
      <c r="C159" s="347" t="s">
        <v>91</v>
      </c>
      <c r="D159" s="299"/>
      <c r="E159" s="299"/>
      <c r="F159" s="348" t="s">
        <v>568</v>
      </c>
      <c r="G159" s="299"/>
      <c r="H159" s="347" t="s">
        <v>630</v>
      </c>
      <c r="I159" s="347" t="s">
        <v>570</v>
      </c>
      <c r="J159" s="347" t="s">
        <v>631</v>
      </c>
      <c r="K159" s="343"/>
    </row>
    <row r="160" s="1" customFormat="1" ht="15" customHeight="1">
      <c r="B160" s="322"/>
      <c r="C160" s="347" t="s">
        <v>632</v>
      </c>
      <c r="D160" s="299"/>
      <c r="E160" s="299"/>
      <c r="F160" s="348" t="s">
        <v>568</v>
      </c>
      <c r="G160" s="299"/>
      <c r="H160" s="347" t="s">
        <v>633</v>
      </c>
      <c r="I160" s="347" t="s">
        <v>603</v>
      </c>
      <c r="J160" s="347"/>
      <c r="K160" s="343"/>
    </row>
    <row r="161" s="1" customFormat="1" ht="15" customHeight="1">
      <c r="B161" s="349"/>
      <c r="C161" s="331"/>
      <c r="D161" s="331"/>
      <c r="E161" s="331"/>
      <c r="F161" s="331"/>
      <c r="G161" s="331"/>
      <c r="H161" s="331"/>
      <c r="I161" s="331"/>
      <c r="J161" s="331"/>
      <c r="K161" s="350"/>
    </row>
    <row r="162" s="1" customFormat="1" ht="18.75" customHeight="1">
      <c r="B162" s="296"/>
      <c r="C162" s="299"/>
      <c r="D162" s="299"/>
      <c r="E162" s="299"/>
      <c r="F162" s="321"/>
      <c r="G162" s="299"/>
      <c r="H162" s="299"/>
      <c r="I162" s="299"/>
      <c r="J162" s="299"/>
      <c r="K162" s="296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634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562</v>
      </c>
      <c r="D166" s="314"/>
      <c r="E166" s="314"/>
      <c r="F166" s="314" t="s">
        <v>563</v>
      </c>
      <c r="G166" s="351"/>
      <c r="H166" s="352" t="s">
        <v>54</v>
      </c>
      <c r="I166" s="352" t="s">
        <v>57</v>
      </c>
      <c r="J166" s="314" t="s">
        <v>564</v>
      </c>
      <c r="K166" s="291"/>
    </row>
    <row r="167" s="1" customFormat="1" ht="17.25" customHeight="1">
      <c r="B167" s="292"/>
      <c r="C167" s="316" t="s">
        <v>565</v>
      </c>
      <c r="D167" s="316"/>
      <c r="E167" s="316"/>
      <c r="F167" s="317" t="s">
        <v>566</v>
      </c>
      <c r="G167" s="353"/>
      <c r="H167" s="354"/>
      <c r="I167" s="354"/>
      <c r="J167" s="316" t="s">
        <v>567</v>
      </c>
      <c r="K167" s="294"/>
    </row>
    <row r="168" s="1" customFormat="1" ht="5.25" customHeight="1">
      <c r="B168" s="322"/>
      <c r="C168" s="319"/>
      <c r="D168" s="319"/>
      <c r="E168" s="319"/>
      <c r="F168" s="319"/>
      <c r="G168" s="320"/>
      <c r="H168" s="319"/>
      <c r="I168" s="319"/>
      <c r="J168" s="319"/>
      <c r="K168" s="343"/>
    </row>
    <row r="169" s="1" customFormat="1" ht="15" customHeight="1">
      <c r="B169" s="322"/>
      <c r="C169" s="299" t="s">
        <v>571</v>
      </c>
      <c r="D169" s="299"/>
      <c r="E169" s="299"/>
      <c r="F169" s="321" t="s">
        <v>568</v>
      </c>
      <c r="G169" s="299"/>
      <c r="H169" s="299" t="s">
        <v>608</v>
      </c>
      <c r="I169" s="299" t="s">
        <v>570</v>
      </c>
      <c r="J169" s="299">
        <v>120</v>
      </c>
      <c r="K169" s="343"/>
    </row>
    <row r="170" s="1" customFormat="1" ht="15" customHeight="1">
      <c r="B170" s="322"/>
      <c r="C170" s="299" t="s">
        <v>617</v>
      </c>
      <c r="D170" s="299"/>
      <c r="E170" s="299"/>
      <c r="F170" s="321" t="s">
        <v>568</v>
      </c>
      <c r="G170" s="299"/>
      <c r="H170" s="299" t="s">
        <v>618</v>
      </c>
      <c r="I170" s="299" t="s">
        <v>570</v>
      </c>
      <c r="J170" s="299" t="s">
        <v>619</v>
      </c>
      <c r="K170" s="343"/>
    </row>
    <row r="171" s="1" customFormat="1" ht="15" customHeight="1">
      <c r="B171" s="322"/>
      <c r="C171" s="299" t="s">
        <v>516</v>
      </c>
      <c r="D171" s="299"/>
      <c r="E171" s="299"/>
      <c r="F171" s="321" t="s">
        <v>568</v>
      </c>
      <c r="G171" s="299"/>
      <c r="H171" s="299" t="s">
        <v>635</v>
      </c>
      <c r="I171" s="299" t="s">
        <v>570</v>
      </c>
      <c r="J171" s="299" t="s">
        <v>619</v>
      </c>
      <c r="K171" s="343"/>
    </row>
    <row r="172" s="1" customFormat="1" ht="15" customHeight="1">
      <c r="B172" s="322"/>
      <c r="C172" s="299" t="s">
        <v>573</v>
      </c>
      <c r="D172" s="299"/>
      <c r="E172" s="299"/>
      <c r="F172" s="321" t="s">
        <v>574</v>
      </c>
      <c r="G172" s="299"/>
      <c r="H172" s="299" t="s">
        <v>635</v>
      </c>
      <c r="I172" s="299" t="s">
        <v>570</v>
      </c>
      <c r="J172" s="299">
        <v>50</v>
      </c>
      <c r="K172" s="343"/>
    </row>
    <row r="173" s="1" customFormat="1" ht="15" customHeight="1">
      <c r="B173" s="322"/>
      <c r="C173" s="299" t="s">
        <v>576</v>
      </c>
      <c r="D173" s="299"/>
      <c r="E173" s="299"/>
      <c r="F173" s="321" t="s">
        <v>568</v>
      </c>
      <c r="G173" s="299"/>
      <c r="H173" s="299" t="s">
        <v>635</v>
      </c>
      <c r="I173" s="299" t="s">
        <v>578</v>
      </c>
      <c r="J173" s="299"/>
      <c r="K173" s="343"/>
    </row>
    <row r="174" s="1" customFormat="1" ht="15" customHeight="1">
      <c r="B174" s="322"/>
      <c r="C174" s="299" t="s">
        <v>587</v>
      </c>
      <c r="D174" s="299"/>
      <c r="E174" s="299"/>
      <c r="F174" s="321" t="s">
        <v>574</v>
      </c>
      <c r="G174" s="299"/>
      <c r="H174" s="299" t="s">
        <v>635</v>
      </c>
      <c r="I174" s="299" t="s">
        <v>570</v>
      </c>
      <c r="J174" s="299">
        <v>50</v>
      </c>
      <c r="K174" s="343"/>
    </row>
    <row r="175" s="1" customFormat="1" ht="15" customHeight="1">
      <c r="B175" s="322"/>
      <c r="C175" s="299" t="s">
        <v>595</v>
      </c>
      <c r="D175" s="299"/>
      <c r="E175" s="299"/>
      <c r="F175" s="321" t="s">
        <v>574</v>
      </c>
      <c r="G175" s="299"/>
      <c r="H175" s="299" t="s">
        <v>635</v>
      </c>
      <c r="I175" s="299" t="s">
        <v>570</v>
      </c>
      <c r="J175" s="299">
        <v>50</v>
      </c>
      <c r="K175" s="343"/>
    </row>
    <row r="176" s="1" customFormat="1" ht="15" customHeight="1">
      <c r="B176" s="322"/>
      <c r="C176" s="299" t="s">
        <v>593</v>
      </c>
      <c r="D176" s="299"/>
      <c r="E176" s="299"/>
      <c r="F176" s="321" t="s">
        <v>574</v>
      </c>
      <c r="G176" s="299"/>
      <c r="H176" s="299" t="s">
        <v>635</v>
      </c>
      <c r="I176" s="299" t="s">
        <v>570</v>
      </c>
      <c r="J176" s="299">
        <v>50</v>
      </c>
      <c r="K176" s="343"/>
    </row>
    <row r="177" s="1" customFormat="1" ht="15" customHeight="1">
      <c r="B177" s="322"/>
      <c r="C177" s="299" t="s">
        <v>101</v>
      </c>
      <c r="D177" s="299"/>
      <c r="E177" s="299"/>
      <c r="F177" s="321" t="s">
        <v>568</v>
      </c>
      <c r="G177" s="299"/>
      <c r="H177" s="299" t="s">
        <v>636</v>
      </c>
      <c r="I177" s="299" t="s">
        <v>637</v>
      </c>
      <c r="J177" s="299"/>
      <c r="K177" s="343"/>
    </row>
    <row r="178" s="1" customFormat="1" ht="15" customHeight="1">
      <c r="B178" s="322"/>
      <c r="C178" s="299" t="s">
        <v>57</v>
      </c>
      <c r="D178" s="299"/>
      <c r="E178" s="299"/>
      <c r="F178" s="321" t="s">
        <v>568</v>
      </c>
      <c r="G178" s="299"/>
      <c r="H178" s="299" t="s">
        <v>638</v>
      </c>
      <c r="I178" s="299" t="s">
        <v>639</v>
      </c>
      <c r="J178" s="299">
        <v>1</v>
      </c>
      <c r="K178" s="343"/>
    </row>
    <row r="179" s="1" customFormat="1" ht="15" customHeight="1">
      <c r="B179" s="322"/>
      <c r="C179" s="299" t="s">
        <v>53</v>
      </c>
      <c r="D179" s="299"/>
      <c r="E179" s="299"/>
      <c r="F179" s="321" t="s">
        <v>568</v>
      </c>
      <c r="G179" s="299"/>
      <c r="H179" s="299" t="s">
        <v>640</v>
      </c>
      <c r="I179" s="299" t="s">
        <v>570</v>
      </c>
      <c r="J179" s="299">
        <v>20</v>
      </c>
      <c r="K179" s="343"/>
    </row>
    <row r="180" s="1" customFormat="1" ht="15" customHeight="1">
      <c r="B180" s="322"/>
      <c r="C180" s="299" t="s">
        <v>54</v>
      </c>
      <c r="D180" s="299"/>
      <c r="E180" s="299"/>
      <c r="F180" s="321" t="s">
        <v>568</v>
      </c>
      <c r="G180" s="299"/>
      <c r="H180" s="299" t="s">
        <v>641</v>
      </c>
      <c r="I180" s="299" t="s">
        <v>570</v>
      </c>
      <c r="J180" s="299">
        <v>255</v>
      </c>
      <c r="K180" s="343"/>
    </row>
    <row r="181" s="1" customFormat="1" ht="15" customHeight="1">
      <c r="B181" s="322"/>
      <c r="C181" s="299" t="s">
        <v>102</v>
      </c>
      <c r="D181" s="299"/>
      <c r="E181" s="299"/>
      <c r="F181" s="321" t="s">
        <v>568</v>
      </c>
      <c r="G181" s="299"/>
      <c r="H181" s="299" t="s">
        <v>532</v>
      </c>
      <c r="I181" s="299" t="s">
        <v>570</v>
      </c>
      <c r="J181" s="299">
        <v>10</v>
      </c>
      <c r="K181" s="343"/>
    </row>
    <row r="182" s="1" customFormat="1" ht="15" customHeight="1">
      <c r="B182" s="322"/>
      <c r="C182" s="299" t="s">
        <v>103</v>
      </c>
      <c r="D182" s="299"/>
      <c r="E182" s="299"/>
      <c r="F182" s="321" t="s">
        <v>568</v>
      </c>
      <c r="G182" s="299"/>
      <c r="H182" s="299" t="s">
        <v>642</v>
      </c>
      <c r="I182" s="299" t="s">
        <v>603</v>
      </c>
      <c r="J182" s="299"/>
      <c r="K182" s="343"/>
    </row>
    <row r="183" s="1" customFormat="1" ht="15" customHeight="1">
      <c r="B183" s="322"/>
      <c r="C183" s="299" t="s">
        <v>643</v>
      </c>
      <c r="D183" s="299"/>
      <c r="E183" s="299"/>
      <c r="F183" s="321" t="s">
        <v>568</v>
      </c>
      <c r="G183" s="299"/>
      <c r="H183" s="299" t="s">
        <v>644</v>
      </c>
      <c r="I183" s="299" t="s">
        <v>603</v>
      </c>
      <c r="J183" s="299"/>
      <c r="K183" s="343"/>
    </row>
    <row r="184" s="1" customFormat="1" ht="15" customHeight="1">
      <c r="B184" s="322"/>
      <c r="C184" s="299" t="s">
        <v>632</v>
      </c>
      <c r="D184" s="299"/>
      <c r="E184" s="299"/>
      <c r="F184" s="321" t="s">
        <v>568</v>
      </c>
      <c r="G184" s="299"/>
      <c r="H184" s="299" t="s">
        <v>645</v>
      </c>
      <c r="I184" s="299" t="s">
        <v>603</v>
      </c>
      <c r="J184" s="299"/>
      <c r="K184" s="343"/>
    </row>
    <row r="185" s="1" customFormat="1" ht="15" customHeight="1">
      <c r="B185" s="322"/>
      <c r="C185" s="299" t="s">
        <v>105</v>
      </c>
      <c r="D185" s="299"/>
      <c r="E185" s="299"/>
      <c r="F185" s="321" t="s">
        <v>574</v>
      </c>
      <c r="G185" s="299"/>
      <c r="H185" s="299" t="s">
        <v>646</v>
      </c>
      <c r="I185" s="299" t="s">
        <v>570</v>
      </c>
      <c r="J185" s="299">
        <v>50</v>
      </c>
      <c r="K185" s="343"/>
    </row>
    <row r="186" s="1" customFormat="1" ht="15" customHeight="1">
      <c r="B186" s="322"/>
      <c r="C186" s="299" t="s">
        <v>647</v>
      </c>
      <c r="D186" s="299"/>
      <c r="E186" s="299"/>
      <c r="F186" s="321" t="s">
        <v>574</v>
      </c>
      <c r="G186" s="299"/>
      <c r="H186" s="299" t="s">
        <v>648</v>
      </c>
      <c r="I186" s="299" t="s">
        <v>649</v>
      </c>
      <c r="J186" s="299"/>
      <c r="K186" s="343"/>
    </row>
    <row r="187" s="1" customFormat="1" ht="15" customHeight="1">
      <c r="B187" s="322"/>
      <c r="C187" s="299" t="s">
        <v>650</v>
      </c>
      <c r="D187" s="299"/>
      <c r="E187" s="299"/>
      <c r="F187" s="321" t="s">
        <v>574</v>
      </c>
      <c r="G187" s="299"/>
      <c r="H187" s="299" t="s">
        <v>651</v>
      </c>
      <c r="I187" s="299" t="s">
        <v>649</v>
      </c>
      <c r="J187" s="299"/>
      <c r="K187" s="343"/>
    </row>
    <row r="188" s="1" customFormat="1" ht="15" customHeight="1">
      <c r="B188" s="322"/>
      <c r="C188" s="299" t="s">
        <v>652</v>
      </c>
      <c r="D188" s="299"/>
      <c r="E188" s="299"/>
      <c r="F188" s="321" t="s">
        <v>574</v>
      </c>
      <c r="G188" s="299"/>
      <c r="H188" s="299" t="s">
        <v>653</v>
      </c>
      <c r="I188" s="299" t="s">
        <v>649</v>
      </c>
      <c r="J188" s="299"/>
      <c r="K188" s="343"/>
    </row>
    <row r="189" s="1" customFormat="1" ht="15" customHeight="1">
      <c r="B189" s="322"/>
      <c r="C189" s="355" t="s">
        <v>654</v>
      </c>
      <c r="D189" s="299"/>
      <c r="E189" s="299"/>
      <c r="F189" s="321" t="s">
        <v>574</v>
      </c>
      <c r="G189" s="299"/>
      <c r="H189" s="299" t="s">
        <v>655</v>
      </c>
      <c r="I189" s="299" t="s">
        <v>656</v>
      </c>
      <c r="J189" s="356" t="s">
        <v>657</v>
      </c>
      <c r="K189" s="343"/>
    </row>
    <row r="190" s="1" customFormat="1" ht="15" customHeight="1">
      <c r="B190" s="322"/>
      <c r="C190" s="306" t="s">
        <v>42</v>
      </c>
      <c r="D190" s="299"/>
      <c r="E190" s="299"/>
      <c r="F190" s="321" t="s">
        <v>568</v>
      </c>
      <c r="G190" s="299"/>
      <c r="H190" s="296" t="s">
        <v>658</v>
      </c>
      <c r="I190" s="299" t="s">
        <v>659</v>
      </c>
      <c r="J190" s="299"/>
      <c r="K190" s="343"/>
    </row>
    <row r="191" s="1" customFormat="1" ht="15" customHeight="1">
      <c r="B191" s="322"/>
      <c r="C191" s="306" t="s">
        <v>660</v>
      </c>
      <c r="D191" s="299"/>
      <c r="E191" s="299"/>
      <c r="F191" s="321" t="s">
        <v>568</v>
      </c>
      <c r="G191" s="299"/>
      <c r="H191" s="299" t="s">
        <v>661</v>
      </c>
      <c r="I191" s="299" t="s">
        <v>603</v>
      </c>
      <c r="J191" s="299"/>
      <c r="K191" s="343"/>
    </row>
    <row r="192" s="1" customFormat="1" ht="15" customHeight="1">
      <c r="B192" s="322"/>
      <c r="C192" s="306" t="s">
        <v>662</v>
      </c>
      <c r="D192" s="299"/>
      <c r="E192" s="299"/>
      <c r="F192" s="321" t="s">
        <v>568</v>
      </c>
      <c r="G192" s="299"/>
      <c r="H192" s="299" t="s">
        <v>663</v>
      </c>
      <c r="I192" s="299" t="s">
        <v>603</v>
      </c>
      <c r="J192" s="299"/>
      <c r="K192" s="343"/>
    </row>
    <row r="193" s="1" customFormat="1" ht="15" customHeight="1">
      <c r="B193" s="322"/>
      <c r="C193" s="306" t="s">
        <v>664</v>
      </c>
      <c r="D193" s="299"/>
      <c r="E193" s="299"/>
      <c r="F193" s="321" t="s">
        <v>574</v>
      </c>
      <c r="G193" s="299"/>
      <c r="H193" s="299" t="s">
        <v>665</v>
      </c>
      <c r="I193" s="299" t="s">
        <v>603</v>
      </c>
      <c r="J193" s="299"/>
      <c r="K193" s="343"/>
    </row>
    <row r="194" s="1" customFormat="1" ht="15" customHeight="1">
      <c r="B194" s="349"/>
      <c r="C194" s="357"/>
      <c r="D194" s="331"/>
      <c r="E194" s="331"/>
      <c r="F194" s="331"/>
      <c r="G194" s="331"/>
      <c r="H194" s="331"/>
      <c r="I194" s="331"/>
      <c r="J194" s="331"/>
      <c r="K194" s="350"/>
    </row>
    <row r="195" s="1" customFormat="1" ht="18.75" customHeight="1">
      <c r="B195" s="296"/>
      <c r="C195" s="299"/>
      <c r="D195" s="299"/>
      <c r="E195" s="299"/>
      <c r="F195" s="321"/>
      <c r="G195" s="299"/>
      <c r="H195" s="299"/>
      <c r="I195" s="299"/>
      <c r="J195" s="299"/>
      <c r="K195" s="296"/>
    </row>
    <row r="196" s="1" customFormat="1" ht="18.75" customHeight="1">
      <c r="B196" s="296"/>
      <c r="C196" s="299"/>
      <c r="D196" s="299"/>
      <c r="E196" s="299"/>
      <c r="F196" s="321"/>
      <c r="G196" s="299"/>
      <c r="H196" s="299"/>
      <c r="I196" s="299"/>
      <c r="J196" s="299"/>
      <c r="K196" s="296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666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58" t="s">
        <v>667</v>
      </c>
      <c r="D200" s="358"/>
      <c r="E200" s="358"/>
      <c r="F200" s="358" t="s">
        <v>668</v>
      </c>
      <c r="G200" s="359"/>
      <c r="H200" s="358" t="s">
        <v>669</v>
      </c>
      <c r="I200" s="358"/>
      <c r="J200" s="358"/>
      <c r="K200" s="291"/>
    </row>
    <row r="201" s="1" customFormat="1" ht="5.25" customHeight="1">
      <c r="B201" s="322"/>
      <c r="C201" s="319"/>
      <c r="D201" s="319"/>
      <c r="E201" s="319"/>
      <c r="F201" s="319"/>
      <c r="G201" s="299"/>
      <c r="H201" s="319"/>
      <c r="I201" s="319"/>
      <c r="J201" s="319"/>
      <c r="K201" s="343"/>
    </row>
    <row r="202" s="1" customFormat="1" ht="15" customHeight="1">
      <c r="B202" s="322"/>
      <c r="C202" s="299" t="s">
        <v>659</v>
      </c>
      <c r="D202" s="299"/>
      <c r="E202" s="299"/>
      <c r="F202" s="321" t="s">
        <v>43</v>
      </c>
      <c r="G202" s="299"/>
      <c r="H202" s="299" t="s">
        <v>670</v>
      </c>
      <c r="I202" s="299"/>
      <c r="J202" s="299"/>
      <c r="K202" s="343"/>
    </row>
    <row r="203" s="1" customFormat="1" ht="15" customHeight="1">
      <c r="B203" s="322"/>
      <c r="C203" s="328"/>
      <c r="D203" s="299"/>
      <c r="E203" s="299"/>
      <c r="F203" s="321" t="s">
        <v>44</v>
      </c>
      <c r="G203" s="299"/>
      <c r="H203" s="299" t="s">
        <v>671</v>
      </c>
      <c r="I203" s="299"/>
      <c r="J203" s="299"/>
      <c r="K203" s="343"/>
    </row>
    <row r="204" s="1" customFormat="1" ht="15" customHeight="1">
      <c r="B204" s="322"/>
      <c r="C204" s="328"/>
      <c r="D204" s="299"/>
      <c r="E204" s="299"/>
      <c r="F204" s="321" t="s">
        <v>47</v>
      </c>
      <c r="G204" s="299"/>
      <c r="H204" s="299" t="s">
        <v>672</v>
      </c>
      <c r="I204" s="299"/>
      <c r="J204" s="299"/>
      <c r="K204" s="343"/>
    </row>
    <row r="205" s="1" customFormat="1" ht="15" customHeight="1">
      <c r="B205" s="322"/>
      <c r="C205" s="299"/>
      <c r="D205" s="299"/>
      <c r="E205" s="299"/>
      <c r="F205" s="321" t="s">
        <v>45</v>
      </c>
      <c r="G205" s="299"/>
      <c r="H205" s="299" t="s">
        <v>673</v>
      </c>
      <c r="I205" s="299"/>
      <c r="J205" s="299"/>
      <c r="K205" s="343"/>
    </row>
    <row r="206" s="1" customFormat="1" ht="15" customHeight="1">
      <c r="B206" s="322"/>
      <c r="C206" s="299"/>
      <c r="D206" s="299"/>
      <c r="E206" s="299"/>
      <c r="F206" s="321" t="s">
        <v>46</v>
      </c>
      <c r="G206" s="299"/>
      <c r="H206" s="299" t="s">
        <v>674</v>
      </c>
      <c r="I206" s="299"/>
      <c r="J206" s="299"/>
      <c r="K206" s="343"/>
    </row>
    <row r="207" s="1" customFormat="1" ht="15" customHeight="1">
      <c r="B207" s="322"/>
      <c r="C207" s="299"/>
      <c r="D207" s="299"/>
      <c r="E207" s="299"/>
      <c r="F207" s="321"/>
      <c r="G207" s="299"/>
      <c r="H207" s="299"/>
      <c r="I207" s="299"/>
      <c r="J207" s="299"/>
      <c r="K207" s="343"/>
    </row>
    <row r="208" s="1" customFormat="1" ht="15" customHeight="1">
      <c r="B208" s="322"/>
      <c r="C208" s="299" t="s">
        <v>615</v>
      </c>
      <c r="D208" s="299"/>
      <c r="E208" s="299"/>
      <c r="F208" s="321" t="s">
        <v>79</v>
      </c>
      <c r="G208" s="299"/>
      <c r="H208" s="299" t="s">
        <v>675</v>
      </c>
      <c r="I208" s="299"/>
      <c r="J208" s="299"/>
      <c r="K208" s="343"/>
    </row>
    <row r="209" s="1" customFormat="1" ht="15" customHeight="1">
      <c r="B209" s="322"/>
      <c r="C209" s="328"/>
      <c r="D209" s="299"/>
      <c r="E209" s="299"/>
      <c r="F209" s="321" t="s">
        <v>510</v>
      </c>
      <c r="G209" s="299"/>
      <c r="H209" s="299" t="s">
        <v>511</v>
      </c>
      <c r="I209" s="299"/>
      <c r="J209" s="299"/>
      <c r="K209" s="343"/>
    </row>
    <row r="210" s="1" customFormat="1" ht="15" customHeight="1">
      <c r="B210" s="322"/>
      <c r="C210" s="299"/>
      <c r="D210" s="299"/>
      <c r="E210" s="299"/>
      <c r="F210" s="321" t="s">
        <v>508</v>
      </c>
      <c r="G210" s="299"/>
      <c r="H210" s="299" t="s">
        <v>676</v>
      </c>
      <c r="I210" s="299"/>
      <c r="J210" s="299"/>
      <c r="K210" s="343"/>
    </row>
    <row r="211" s="1" customFormat="1" ht="15" customHeight="1">
      <c r="B211" s="360"/>
      <c r="C211" s="328"/>
      <c r="D211" s="328"/>
      <c r="E211" s="328"/>
      <c r="F211" s="321" t="s">
        <v>512</v>
      </c>
      <c r="G211" s="306"/>
      <c r="H211" s="347" t="s">
        <v>513</v>
      </c>
      <c r="I211" s="347"/>
      <c r="J211" s="347"/>
      <c r="K211" s="361"/>
    </row>
    <row r="212" s="1" customFormat="1" ht="15" customHeight="1">
      <c r="B212" s="360"/>
      <c r="C212" s="328"/>
      <c r="D212" s="328"/>
      <c r="E212" s="328"/>
      <c r="F212" s="321" t="s">
        <v>514</v>
      </c>
      <c r="G212" s="306"/>
      <c r="H212" s="347" t="s">
        <v>677</v>
      </c>
      <c r="I212" s="347"/>
      <c r="J212" s="347"/>
      <c r="K212" s="361"/>
    </row>
    <row r="213" s="1" customFormat="1" ht="15" customHeight="1">
      <c r="B213" s="360"/>
      <c r="C213" s="328"/>
      <c r="D213" s="328"/>
      <c r="E213" s="328"/>
      <c r="F213" s="362"/>
      <c r="G213" s="306"/>
      <c r="H213" s="363"/>
      <c r="I213" s="363"/>
      <c r="J213" s="363"/>
      <c r="K213" s="361"/>
    </row>
    <row r="214" s="1" customFormat="1" ht="15" customHeight="1">
      <c r="B214" s="360"/>
      <c r="C214" s="299" t="s">
        <v>639</v>
      </c>
      <c r="D214" s="328"/>
      <c r="E214" s="328"/>
      <c r="F214" s="321">
        <v>1</v>
      </c>
      <c r="G214" s="306"/>
      <c r="H214" s="347" t="s">
        <v>678</v>
      </c>
      <c r="I214" s="347"/>
      <c r="J214" s="347"/>
      <c r="K214" s="361"/>
    </row>
    <row r="215" s="1" customFormat="1" ht="15" customHeight="1">
      <c r="B215" s="360"/>
      <c r="C215" s="328"/>
      <c r="D215" s="328"/>
      <c r="E215" s="328"/>
      <c r="F215" s="321">
        <v>2</v>
      </c>
      <c r="G215" s="306"/>
      <c r="H215" s="347" t="s">
        <v>679</v>
      </c>
      <c r="I215" s="347"/>
      <c r="J215" s="347"/>
      <c r="K215" s="361"/>
    </row>
    <row r="216" s="1" customFormat="1" ht="15" customHeight="1">
      <c r="B216" s="360"/>
      <c r="C216" s="328"/>
      <c r="D216" s="328"/>
      <c r="E216" s="328"/>
      <c r="F216" s="321">
        <v>3</v>
      </c>
      <c r="G216" s="306"/>
      <c r="H216" s="347" t="s">
        <v>680</v>
      </c>
      <c r="I216" s="347"/>
      <c r="J216" s="347"/>
      <c r="K216" s="361"/>
    </row>
    <row r="217" s="1" customFormat="1" ht="15" customHeight="1">
      <c r="B217" s="360"/>
      <c r="C217" s="328"/>
      <c r="D217" s="328"/>
      <c r="E217" s="328"/>
      <c r="F217" s="321">
        <v>4</v>
      </c>
      <c r="G217" s="306"/>
      <c r="H217" s="347" t="s">
        <v>681</v>
      </c>
      <c r="I217" s="347"/>
      <c r="J217" s="347"/>
      <c r="K217" s="361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2021-02-01T12:52:43Z</dcterms:created>
  <dcterms:modified xsi:type="dcterms:W3CDTF">2021-02-01T12:52:52Z</dcterms:modified>
</cp:coreProperties>
</file>